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codeName="ThisWorkbook" defaultThemeVersion="124226"/>
  <mc:AlternateContent xmlns:mc="http://schemas.openxmlformats.org/markup-compatibility/2006">
    <mc:Choice Requires="x15">
      <x15ac:absPath xmlns:x15ac="http://schemas.microsoft.com/office/spreadsheetml/2010/11/ac" url="C:\Users\207180055\Desktop\ACTUALIZACIÓN PW 2025\2023\Reportes de Ejecución\"/>
    </mc:Choice>
  </mc:AlternateContent>
  <xr:revisionPtr revIDLastSave="0" documentId="13_ncr:1_{FEA74B6E-F1F3-42EC-8E76-5AA4D0FEA291}" xr6:coauthVersionLast="47" xr6:coauthVersionMax="47" xr10:uidLastSave="{00000000-0000-0000-0000-000000000000}"/>
  <bookViews>
    <workbookView xWindow="-108" yWindow="-108" windowWidth="23256" windowHeight="13896" xr2:uid="{00000000-000D-0000-FFFF-FFFF00000000}"/>
  </bookViews>
  <sheets>
    <sheet name="Instrucciones" sheetId="25" r:id="rId1"/>
    <sheet name="1T" sheetId="1" r:id="rId2"/>
    <sheet name="2T" sheetId="17" r:id="rId3"/>
    <sheet name="I Semestre" sheetId="22" r:id="rId4"/>
    <sheet name="3T" sheetId="19" r:id="rId5"/>
    <sheet name="III T Acumulado" sheetId="23" r:id="rId6"/>
    <sheet name="4T" sheetId="20" r:id="rId7"/>
    <sheet name="Anual" sheetId="24" r:id="rId8"/>
  </sheets>
  <definedNames>
    <definedName name="_xlnm.Print_Area" localSheetId="1">'1T'!$A$1:$F$204</definedName>
    <definedName name="_xlnm.Print_Area" localSheetId="2">'2T'!$A$1:$F$208</definedName>
    <definedName name="_xlnm.Print_Area" localSheetId="4">'3T'!$A$1:$F$209</definedName>
    <definedName name="_xlnm.Print_Area" localSheetId="6">'4T'!$A$1:$F$199</definedName>
    <definedName name="_xlnm.Print_Area" localSheetId="7">Anual!$A$1:$G$133</definedName>
    <definedName name="_xlnm.Print_Area" localSheetId="3">'I Semestre'!$A$1:$E$138</definedName>
    <definedName name="_xlnm.Print_Area" localSheetId="5">'III T Acumulado'!$A$1:$F$134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74" i="20" l="1"/>
  <c r="B180" i="20" s="1"/>
  <c r="B158" i="19"/>
  <c r="B164" i="19" s="1"/>
  <c r="B159" i="19"/>
  <c r="B161" i="19"/>
  <c r="B165" i="19"/>
  <c r="B166" i="19"/>
  <c r="B96" i="20"/>
  <c r="D166" i="19"/>
  <c r="E156" i="19"/>
  <c r="F165" i="17" l="1"/>
  <c r="C71" i="22" l="1"/>
  <c r="E162" i="19" l="1"/>
  <c r="D161" i="19"/>
  <c r="C161" i="19"/>
  <c r="C156" i="17"/>
  <c r="B124" i="23" l="1"/>
  <c r="B130" i="23" s="1"/>
  <c r="B170" i="19"/>
  <c r="B176" i="19" s="1"/>
  <c r="C160" i="19"/>
  <c r="E163" i="19" l="1"/>
  <c r="C157" i="19"/>
  <c r="D160" i="19"/>
  <c r="C120" i="23"/>
  <c r="E156" i="17"/>
  <c r="C157" i="17"/>
  <c r="B157" i="19"/>
  <c r="E157" i="19" s="1"/>
  <c r="E160" i="17"/>
  <c r="D157" i="19" l="1"/>
  <c r="B96" i="19" l="1"/>
  <c r="B174" i="17" l="1"/>
  <c r="B170" i="17"/>
  <c r="E158" i="1"/>
  <c r="B156" i="17"/>
  <c r="B124" i="22" l="1"/>
  <c r="B131" i="22" s="1"/>
  <c r="D161" i="17"/>
  <c r="D157" i="17"/>
  <c r="B157" i="17"/>
  <c r="B96" i="17"/>
  <c r="B171" i="1" l="1"/>
  <c r="B179" i="1" s="1"/>
  <c r="D162" i="1" l="1"/>
  <c r="C158" i="1"/>
  <c r="D158" i="1"/>
  <c r="B158" i="1"/>
  <c r="E163" i="1"/>
  <c r="E43" i="24"/>
  <c r="E27" i="24"/>
  <c r="D51" i="20"/>
  <c r="E51" i="20"/>
  <c r="C51" i="20"/>
  <c r="D47" i="20"/>
  <c r="E47" i="20"/>
  <c r="C47" i="20"/>
  <c r="D43" i="20"/>
  <c r="E43" i="20"/>
  <c r="C43" i="20"/>
  <c r="C41" i="20" s="1"/>
  <c r="F44" i="20"/>
  <c r="F43" i="20" s="1"/>
  <c r="F45" i="20"/>
  <c r="F46" i="20"/>
  <c r="E44" i="24" s="1"/>
  <c r="F48" i="20"/>
  <c r="F47" i="20" s="1"/>
  <c r="F49" i="20"/>
  <c r="E47" i="24" s="1"/>
  <c r="F50" i="20"/>
  <c r="E48" i="24" s="1"/>
  <c r="F52" i="20"/>
  <c r="E50" i="24" s="1"/>
  <c r="F53" i="20"/>
  <c r="E51" i="24" s="1"/>
  <c r="F18" i="20"/>
  <c r="F16" i="24" s="1"/>
  <c r="F19" i="20"/>
  <c r="F17" i="24" s="1"/>
  <c r="F20" i="20"/>
  <c r="F18" i="24" s="1"/>
  <c r="F21" i="20"/>
  <c r="F19" i="24" s="1"/>
  <c r="F22" i="20"/>
  <c r="F20" i="24" s="1"/>
  <c r="F23" i="20"/>
  <c r="F21" i="24" s="1"/>
  <c r="F25" i="20"/>
  <c r="F23" i="24" s="1"/>
  <c r="F26" i="20"/>
  <c r="F24" i="24" s="1"/>
  <c r="F27" i="20"/>
  <c r="F25" i="24" s="1"/>
  <c r="F28" i="20"/>
  <c r="F26" i="24" s="1"/>
  <c r="F29" i="20"/>
  <c r="F27" i="24" s="1"/>
  <c r="F30" i="20"/>
  <c r="F28" i="24" s="1"/>
  <c r="B43" i="23"/>
  <c r="B44" i="23"/>
  <c r="B46" i="23"/>
  <c r="B47" i="23"/>
  <c r="B48" i="23"/>
  <c r="B50" i="23"/>
  <c r="B51" i="23"/>
  <c r="B52" i="23"/>
  <c r="B42" i="23"/>
  <c r="C51" i="19"/>
  <c r="D51" i="19"/>
  <c r="E51" i="19"/>
  <c r="C47" i="19"/>
  <c r="D47" i="19"/>
  <c r="E47" i="19"/>
  <c r="C43" i="19"/>
  <c r="D43" i="19"/>
  <c r="E43" i="19"/>
  <c r="F44" i="19"/>
  <c r="D42" i="24" s="1"/>
  <c r="F45" i="19"/>
  <c r="D43" i="23" s="1"/>
  <c r="F46" i="19"/>
  <c r="D44" i="23" s="1"/>
  <c r="F48" i="19"/>
  <c r="F49" i="19"/>
  <c r="D47" i="24" s="1"/>
  <c r="F50" i="19"/>
  <c r="D48" i="24" s="1"/>
  <c r="F52" i="19"/>
  <c r="F18" i="19"/>
  <c r="E16" i="24" s="1"/>
  <c r="F19" i="19"/>
  <c r="E17" i="23" s="1"/>
  <c r="F20" i="19"/>
  <c r="E18" i="23" s="1"/>
  <c r="F21" i="19"/>
  <c r="E19" i="24" s="1"/>
  <c r="F22" i="19"/>
  <c r="E20" i="23" s="1"/>
  <c r="F23" i="19"/>
  <c r="E21" i="23" s="1"/>
  <c r="F25" i="19"/>
  <c r="E23" i="24" s="1"/>
  <c r="F26" i="19"/>
  <c r="E24" i="24" s="1"/>
  <c r="F27" i="19"/>
  <c r="E25" i="24" s="1"/>
  <c r="F28" i="19"/>
  <c r="E26" i="23" s="1"/>
  <c r="F29" i="19"/>
  <c r="E27" i="23" s="1"/>
  <c r="D51" i="17"/>
  <c r="E51" i="17"/>
  <c r="C51" i="17"/>
  <c r="F52" i="17"/>
  <c r="C50" i="22" s="1"/>
  <c r="F53" i="17"/>
  <c r="C51" i="24" s="1"/>
  <c r="D47" i="17"/>
  <c r="E47" i="17"/>
  <c r="C47" i="17"/>
  <c r="D43" i="17"/>
  <c r="D41" i="17" s="1"/>
  <c r="E43" i="17"/>
  <c r="C43" i="17"/>
  <c r="F18" i="1"/>
  <c r="C16" i="24" s="1"/>
  <c r="D51" i="1"/>
  <c r="E51" i="1"/>
  <c r="C51" i="1"/>
  <c r="F52" i="1"/>
  <c r="B50" i="22" s="1"/>
  <c r="F53" i="1"/>
  <c r="B51" i="22" s="1"/>
  <c r="D47" i="1"/>
  <c r="E47" i="1"/>
  <c r="C47" i="1"/>
  <c r="D43" i="1"/>
  <c r="E43" i="1"/>
  <c r="C43" i="1"/>
  <c r="F44" i="17"/>
  <c r="C42" i="22" s="1"/>
  <c r="F45" i="17"/>
  <c r="C43" i="22" s="1"/>
  <c r="F46" i="17"/>
  <c r="C44" i="22" s="1"/>
  <c r="F48" i="17"/>
  <c r="C46" i="24" s="1"/>
  <c r="F49" i="17"/>
  <c r="C47" i="24" s="1"/>
  <c r="F50" i="17"/>
  <c r="C48" i="24" s="1"/>
  <c r="F18" i="17"/>
  <c r="D16" i="22" s="1"/>
  <c r="F19" i="17"/>
  <c r="D17" i="22" s="1"/>
  <c r="F20" i="17"/>
  <c r="D18" i="22" s="1"/>
  <c r="F21" i="17"/>
  <c r="D19" i="22" s="1"/>
  <c r="F22" i="17"/>
  <c r="D20" i="22" s="1"/>
  <c r="F23" i="17"/>
  <c r="D21" i="22" s="1"/>
  <c r="F25" i="17"/>
  <c r="D23" i="22" s="1"/>
  <c r="F26" i="17"/>
  <c r="D24" i="22" s="1"/>
  <c r="F27" i="17"/>
  <c r="D25" i="22" s="1"/>
  <c r="F28" i="17"/>
  <c r="D26" i="22" s="1"/>
  <c r="F29" i="17"/>
  <c r="D27" i="22" s="1"/>
  <c r="F30" i="17"/>
  <c r="D28" i="22" s="1"/>
  <c r="F32" i="17"/>
  <c r="D30" i="22" s="1"/>
  <c r="F44" i="1"/>
  <c r="B42" i="22" s="1"/>
  <c r="F45" i="1"/>
  <c r="B43" i="22" s="1"/>
  <c r="F46" i="1"/>
  <c r="B44" i="24" s="1"/>
  <c r="F48" i="1"/>
  <c r="F20" i="1"/>
  <c r="C18" i="24" s="1"/>
  <c r="F25" i="1"/>
  <c r="C23" i="22" s="1"/>
  <c r="F26" i="1"/>
  <c r="C24" i="22" s="1"/>
  <c r="F27" i="1"/>
  <c r="C25" i="22" s="1"/>
  <c r="F28" i="1"/>
  <c r="C26" i="22" s="1"/>
  <c r="F29" i="1"/>
  <c r="C27" i="22" s="1"/>
  <c r="F30" i="1"/>
  <c r="C28" i="22" s="1"/>
  <c r="F32" i="1"/>
  <c r="C30" i="22" s="1"/>
  <c r="F33" i="1"/>
  <c r="C31" i="22" s="1"/>
  <c r="F19" i="1"/>
  <c r="C17" i="24" s="1"/>
  <c r="F21" i="1"/>
  <c r="C19" i="22" s="1"/>
  <c r="F22" i="1"/>
  <c r="C20" i="22" s="1"/>
  <c r="F23" i="1"/>
  <c r="C21" i="22" s="1"/>
  <c r="E46" i="24" l="1"/>
  <c r="E45" i="24" s="1"/>
  <c r="D41" i="20"/>
  <c r="E41" i="20"/>
  <c r="E17" i="24"/>
  <c r="E26" i="24"/>
  <c r="E18" i="24"/>
  <c r="C41" i="19"/>
  <c r="F47" i="19"/>
  <c r="D46" i="24"/>
  <c r="D45" i="24" s="1"/>
  <c r="D46" i="23"/>
  <c r="D43" i="24"/>
  <c r="D44" i="24"/>
  <c r="D41" i="19"/>
  <c r="F43" i="19"/>
  <c r="D42" i="23"/>
  <c r="D41" i="23" s="1"/>
  <c r="D27" i="24"/>
  <c r="C50" i="24"/>
  <c r="C50" i="23"/>
  <c r="C47" i="22"/>
  <c r="C43" i="23"/>
  <c r="C48" i="22"/>
  <c r="C44" i="24"/>
  <c r="C43" i="24"/>
  <c r="E41" i="17"/>
  <c r="D18" i="23"/>
  <c r="D27" i="23"/>
  <c r="C51" i="22"/>
  <c r="D51" i="22" s="1"/>
  <c r="E43" i="23"/>
  <c r="D30" i="24"/>
  <c r="C51" i="23"/>
  <c r="D28" i="24"/>
  <c r="C42" i="23"/>
  <c r="E42" i="23" s="1"/>
  <c r="C42" i="24"/>
  <c r="C41" i="17"/>
  <c r="C44" i="23"/>
  <c r="E44" i="23" s="1"/>
  <c r="F43" i="17"/>
  <c r="D20" i="24"/>
  <c r="D19" i="24"/>
  <c r="D18" i="24"/>
  <c r="G18" i="24" s="1"/>
  <c r="C16" i="23"/>
  <c r="B42" i="24"/>
  <c r="C23" i="24"/>
  <c r="C19" i="23"/>
  <c r="C21" i="24"/>
  <c r="C41" i="1"/>
  <c r="C17" i="23"/>
  <c r="C20" i="24"/>
  <c r="B49" i="23"/>
  <c r="E41" i="1"/>
  <c r="C28" i="23"/>
  <c r="B45" i="23"/>
  <c r="C19" i="24"/>
  <c r="E161" i="1"/>
  <c r="D41" i="1"/>
  <c r="C27" i="23"/>
  <c r="C26" i="23"/>
  <c r="F43" i="1"/>
  <c r="B43" i="24"/>
  <c r="C17" i="22"/>
  <c r="C25" i="23"/>
  <c r="B44" i="22"/>
  <c r="D44" i="22" s="1"/>
  <c r="C24" i="23"/>
  <c r="B41" i="23"/>
  <c r="D42" i="22"/>
  <c r="D50" i="22"/>
  <c r="C45" i="24"/>
  <c r="D43" i="22"/>
  <c r="C18" i="22"/>
  <c r="E18" i="22" s="1"/>
  <c r="E25" i="23"/>
  <c r="C18" i="23"/>
  <c r="F18" i="23" s="1"/>
  <c r="D17" i="23"/>
  <c r="F47" i="17"/>
  <c r="B46" i="22"/>
  <c r="E16" i="23"/>
  <c r="D24" i="23"/>
  <c r="C28" i="24"/>
  <c r="D17" i="24"/>
  <c r="G17" i="24" s="1"/>
  <c r="B50" i="24"/>
  <c r="E42" i="24"/>
  <c r="E41" i="24" s="1"/>
  <c r="C27" i="24"/>
  <c r="C23" i="23"/>
  <c r="D21" i="23"/>
  <c r="E19" i="23"/>
  <c r="C48" i="23"/>
  <c r="D50" i="23"/>
  <c r="C26" i="24"/>
  <c r="D24" i="24"/>
  <c r="E21" i="24"/>
  <c r="D50" i="24"/>
  <c r="D26" i="23"/>
  <c r="E24" i="23"/>
  <c r="D25" i="23"/>
  <c r="D23" i="23"/>
  <c r="D25" i="24"/>
  <c r="C31" i="23"/>
  <c r="C21" i="23"/>
  <c r="D30" i="23"/>
  <c r="D20" i="23"/>
  <c r="C47" i="23"/>
  <c r="D48" i="23"/>
  <c r="C25" i="24"/>
  <c r="D16" i="24"/>
  <c r="G16" i="24" s="1"/>
  <c r="D23" i="24"/>
  <c r="E20" i="24"/>
  <c r="B46" i="24"/>
  <c r="C31" i="24"/>
  <c r="E23" i="23"/>
  <c r="C30" i="24"/>
  <c r="B51" i="24"/>
  <c r="D26" i="24"/>
  <c r="D16" i="23"/>
  <c r="C46" i="22"/>
  <c r="E41" i="19"/>
  <c r="C30" i="23"/>
  <c r="C20" i="23"/>
  <c r="D28" i="23"/>
  <c r="D19" i="23"/>
  <c r="C46" i="23"/>
  <c r="D47" i="23"/>
  <c r="C24" i="24"/>
  <c r="D21" i="24"/>
  <c r="C41" i="22"/>
  <c r="E23" i="22"/>
  <c r="E30" i="22"/>
  <c r="E28" i="22"/>
  <c r="E21" i="22"/>
  <c r="E26" i="22"/>
  <c r="E27" i="22"/>
  <c r="E20" i="22"/>
  <c r="E25" i="22"/>
  <c r="E17" i="22"/>
  <c r="E19" i="22"/>
  <c r="E24" i="22"/>
  <c r="B94" i="20"/>
  <c r="B94" i="19"/>
  <c r="B94" i="17"/>
  <c r="C99" i="17" s="1"/>
  <c r="B95" i="1"/>
  <c r="C100" i="20" l="1"/>
  <c r="C99" i="20"/>
  <c r="C98" i="20"/>
  <c r="C97" i="20"/>
  <c r="C96" i="20"/>
  <c r="E47" i="23"/>
  <c r="D41" i="24"/>
  <c r="F44" i="24"/>
  <c r="E48" i="23"/>
  <c r="D45" i="23"/>
  <c r="G20" i="24"/>
  <c r="G24" i="24"/>
  <c r="F43" i="24"/>
  <c r="G27" i="24"/>
  <c r="C41" i="24"/>
  <c r="F20" i="23"/>
  <c r="C45" i="22"/>
  <c r="F42" i="24"/>
  <c r="F21" i="23"/>
  <c r="F26" i="23"/>
  <c r="F27" i="23"/>
  <c r="G25" i="24"/>
  <c r="G26" i="24"/>
  <c r="G21" i="24"/>
  <c r="C41" i="23"/>
  <c r="F17" i="23"/>
  <c r="F19" i="23"/>
  <c r="G19" i="24"/>
  <c r="G23" i="24"/>
  <c r="F16" i="23"/>
  <c r="B39" i="23"/>
  <c r="F24" i="23"/>
  <c r="B41" i="24"/>
  <c r="B41" i="22"/>
  <c r="E41" i="23"/>
  <c r="F23" i="23"/>
  <c r="F46" i="24"/>
  <c r="D46" i="22"/>
  <c r="F50" i="24"/>
  <c r="D41" i="22"/>
  <c r="C45" i="23"/>
  <c r="E46" i="23"/>
  <c r="F25" i="23"/>
  <c r="E50" i="23"/>
  <c r="C100" i="1"/>
  <c r="C97" i="1"/>
  <c r="C101" i="1"/>
  <c r="C100" i="19"/>
  <c r="C99" i="19"/>
  <c r="C100" i="17"/>
  <c r="C99" i="1"/>
  <c r="C98" i="1"/>
  <c r="F41" i="24" l="1"/>
  <c r="E45" i="23"/>
  <c r="C95" i="1"/>
  <c r="B161" i="20"/>
  <c r="F143" i="20"/>
  <c r="F140" i="20"/>
  <c r="F139" i="20"/>
  <c r="F136" i="20"/>
  <c r="F130" i="20"/>
  <c r="F129" i="20"/>
  <c r="F136" i="19"/>
  <c r="F116" i="19"/>
  <c r="F113" i="19"/>
  <c r="F112" i="19"/>
  <c r="F110" i="24"/>
  <c r="D110" i="22"/>
  <c r="F112" i="17"/>
  <c r="D67" i="24" s="1"/>
  <c r="D67" i="23" l="1"/>
  <c r="D67" i="22"/>
  <c r="B160" i="1" l="1"/>
  <c r="B166" i="1" s="1"/>
  <c r="E157" i="1"/>
  <c r="B110" i="23" s="1"/>
  <c r="E110" i="23" s="1"/>
  <c r="C112" i="1"/>
  <c r="E163" i="20"/>
  <c r="E117" i="24" s="1"/>
  <c r="E162" i="20"/>
  <c r="E116" i="24" s="1"/>
  <c r="E115" i="24" s="1"/>
  <c r="D161" i="20"/>
  <c r="C161" i="20"/>
  <c r="B166" i="20"/>
  <c r="E157" i="20"/>
  <c r="F144" i="20"/>
  <c r="F99" i="24" s="1"/>
  <c r="F98" i="24"/>
  <c r="E142" i="20"/>
  <c r="D142" i="20"/>
  <c r="C142" i="20"/>
  <c r="F95" i="24"/>
  <c r="F94" i="24"/>
  <c r="F138" i="20"/>
  <c r="F93" i="24" s="1"/>
  <c r="F137" i="20"/>
  <c r="F92" i="24" s="1"/>
  <c r="F91" i="24"/>
  <c r="E135" i="20"/>
  <c r="D135" i="20"/>
  <c r="C135" i="20"/>
  <c r="F133" i="20"/>
  <c r="F88" i="24" s="1"/>
  <c r="F132" i="20"/>
  <c r="F87" i="24" s="1"/>
  <c r="F131" i="20"/>
  <c r="F86" i="24" s="1"/>
  <c r="F85" i="24"/>
  <c r="F84" i="24"/>
  <c r="E128" i="20"/>
  <c r="D128" i="20"/>
  <c r="C128" i="20"/>
  <c r="F117" i="20"/>
  <c r="F72" i="24" s="1"/>
  <c r="F116" i="20"/>
  <c r="F71" i="24" s="1"/>
  <c r="E115" i="20"/>
  <c r="D115" i="20"/>
  <c r="C115" i="20"/>
  <c r="F113" i="20"/>
  <c r="F68" i="24" s="1"/>
  <c r="F112" i="20"/>
  <c r="F67" i="24" s="1"/>
  <c r="E111" i="20"/>
  <c r="D111" i="20"/>
  <c r="C111" i="20"/>
  <c r="F54" i="20"/>
  <c r="F33" i="20"/>
  <c r="F31" i="24" s="1"/>
  <c r="F32" i="20"/>
  <c r="F30" i="24" s="1"/>
  <c r="F144" i="19"/>
  <c r="F143" i="19"/>
  <c r="E142" i="19"/>
  <c r="D142" i="19"/>
  <c r="C142" i="19"/>
  <c r="F140" i="19"/>
  <c r="F139" i="19"/>
  <c r="F138" i="19"/>
  <c r="F137" i="19"/>
  <c r="E135" i="19"/>
  <c r="D135" i="19"/>
  <c r="C135" i="19"/>
  <c r="F133" i="19"/>
  <c r="F132" i="19"/>
  <c r="F131" i="19"/>
  <c r="F130" i="19"/>
  <c r="F129" i="19"/>
  <c r="E128" i="19"/>
  <c r="D128" i="19"/>
  <c r="C128" i="19"/>
  <c r="F117" i="19"/>
  <c r="F115" i="19" s="1"/>
  <c r="E115" i="19"/>
  <c r="D115" i="19"/>
  <c r="C115" i="19"/>
  <c r="E111" i="19"/>
  <c r="D111" i="19"/>
  <c r="C111" i="19"/>
  <c r="C97" i="19"/>
  <c r="F54" i="19"/>
  <c r="F53" i="19"/>
  <c r="F33" i="19"/>
  <c r="F32" i="19"/>
  <c r="F30" i="19"/>
  <c r="E163" i="17"/>
  <c r="E162" i="17"/>
  <c r="C161" i="17"/>
  <c r="B161" i="17"/>
  <c r="E157" i="17"/>
  <c r="F144" i="17"/>
  <c r="D99" i="23" s="1"/>
  <c r="F143" i="17"/>
  <c r="D98" i="23" s="1"/>
  <c r="E142" i="17"/>
  <c r="D142" i="17"/>
  <c r="C142" i="17"/>
  <c r="F140" i="17"/>
  <c r="D95" i="23" s="1"/>
  <c r="F139" i="17"/>
  <c r="D94" i="23" s="1"/>
  <c r="F138" i="17"/>
  <c r="D93" i="23" s="1"/>
  <c r="F137" i="17"/>
  <c r="D92" i="23" s="1"/>
  <c r="F136" i="17"/>
  <c r="E135" i="17"/>
  <c r="D135" i="17"/>
  <c r="C135" i="17"/>
  <c r="F133" i="17"/>
  <c r="D88" i="23" s="1"/>
  <c r="F132" i="17"/>
  <c r="D87" i="23" s="1"/>
  <c r="F131" i="17"/>
  <c r="D86" i="23" s="1"/>
  <c r="F130" i="17"/>
  <c r="D85" i="23" s="1"/>
  <c r="F129" i="17"/>
  <c r="E128" i="17"/>
  <c r="D128" i="17"/>
  <c r="C128" i="17"/>
  <c r="F117" i="17"/>
  <c r="F116" i="17"/>
  <c r="E115" i="17"/>
  <c r="D115" i="17"/>
  <c r="C115" i="17"/>
  <c r="F113" i="17"/>
  <c r="D68" i="23" s="1"/>
  <c r="E111" i="17"/>
  <c r="D111" i="17"/>
  <c r="C111" i="17"/>
  <c r="C98" i="17"/>
  <c r="F54" i="17"/>
  <c r="F33" i="17"/>
  <c r="E164" i="1"/>
  <c r="B117" i="24" s="1"/>
  <c r="B111" i="24"/>
  <c r="B114" i="24" s="1"/>
  <c r="E156" i="1"/>
  <c r="B109" i="24" s="1"/>
  <c r="B113" i="24" s="1"/>
  <c r="C162" i="1"/>
  <c r="B162" i="1"/>
  <c r="B155" i="1"/>
  <c r="E155" i="1" s="1"/>
  <c r="F113" i="1"/>
  <c r="F117" i="1"/>
  <c r="F118" i="1"/>
  <c r="C72" i="23" s="1"/>
  <c r="E116" i="1"/>
  <c r="D116" i="1"/>
  <c r="C116" i="1"/>
  <c r="F114" i="1"/>
  <c r="C68" i="23" s="1"/>
  <c r="E112" i="1"/>
  <c r="D112" i="1"/>
  <c r="F145" i="1"/>
  <c r="F137" i="1"/>
  <c r="F144" i="1"/>
  <c r="F138" i="1"/>
  <c r="F139" i="1"/>
  <c r="F140" i="1"/>
  <c r="F141" i="1"/>
  <c r="F131" i="1"/>
  <c r="F132" i="1"/>
  <c r="F133" i="1"/>
  <c r="F134" i="1"/>
  <c r="F130" i="1"/>
  <c r="D143" i="1"/>
  <c r="E143" i="1"/>
  <c r="C143" i="1"/>
  <c r="D136" i="1"/>
  <c r="E136" i="1"/>
  <c r="C136" i="1"/>
  <c r="D129" i="1"/>
  <c r="E129" i="1"/>
  <c r="C129" i="1"/>
  <c r="D71" i="23" l="1"/>
  <c r="D71" i="22"/>
  <c r="E71" i="22" s="1"/>
  <c r="D72" i="23"/>
  <c r="D72" i="22"/>
  <c r="E161" i="17"/>
  <c r="D70" i="23"/>
  <c r="E162" i="1"/>
  <c r="C67" i="23"/>
  <c r="C67" i="22"/>
  <c r="E28" i="24"/>
  <c r="G28" i="24" s="1"/>
  <c r="E28" i="23"/>
  <c r="F28" i="23" s="1"/>
  <c r="D31" i="22"/>
  <c r="E31" i="22" s="1"/>
  <c r="D31" i="24"/>
  <c r="D31" i="23"/>
  <c r="F31" i="23" s="1"/>
  <c r="C52" i="22"/>
  <c r="C49" i="22" s="1"/>
  <c r="C39" i="22" s="1"/>
  <c r="C52" i="24"/>
  <c r="C49" i="24" s="1"/>
  <c r="C39" i="24" s="1"/>
  <c r="F51" i="17"/>
  <c r="F41" i="17" s="1"/>
  <c r="C52" i="23"/>
  <c r="E30" i="24"/>
  <c r="G30" i="24" s="1"/>
  <c r="E30" i="23"/>
  <c r="F30" i="23" s="1"/>
  <c r="E31" i="23"/>
  <c r="E31" i="24"/>
  <c r="E52" i="24"/>
  <c r="E49" i="24" s="1"/>
  <c r="E39" i="24" s="1"/>
  <c r="F51" i="20"/>
  <c r="F41" i="20" s="1"/>
  <c r="B116" i="24"/>
  <c r="B115" i="24" s="1"/>
  <c r="B116" i="22"/>
  <c r="D51" i="24"/>
  <c r="D51" i="23"/>
  <c r="F51" i="19"/>
  <c r="F41" i="19" s="1"/>
  <c r="D84" i="23"/>
  <c r="D84" i="24"/>
  <c r="D52" i="24"/>
  <c r="D52" i="23"/>
  <c r="D109" i="17"/>
  <c r="D97" i="23"/>
  <c r="E109" i="17"/>
  <c r="D91" i="23"/>
  <c r="D91" i="22"/>
  <c r="C156" i="20"/>
  <c r="C166" i="20" s="1"/>
  <c r="D116" i="24"/>
  <c r="D116" i="23"/>
  <c r="D117" i="24"/>
  <c r="D117" i="23"/>
  <c r="E117" i="23" s="1"/>
  <c r="C116" i="22"/>
  <c r="C116" i="24"/>
  <c r="C116" i="23"/>
  <c r="C117" i="24"/>
  <c r="C117" i="23"/>
  <c r="C117" i="22"/>
  <c r="E166" i="17"/>
  <c r="B156" i="19" s="1"/>
  <c r="C111" i="24"/>
  <c r="C114" i="24" s="1"/>
  <c r="C111" i="23"/>
  <c r="C114" i="23" s="1"/>
  <c r="C111" i="22"/>
  <c r="C114" i="22" s="1"/>
  <c r="C84" i="22"/>
  <c r="C84" i="24"/>
  <c r="C84" i="23"/>
  <c r="C92" i="22"/>
  <c r="C92" i="23"/>
  <c r="C92" i="24"/>
  <c r="C98" i="24"/>
  <c r="C98" i="23"/>
  <c r="B109" i="22"/>
  <c r="E109" i="22" s="1"/>
  <c r="B109" i="23"/>
  <c r="B113" i="23" s="1"/>
  <c r="C86" i="22"/>
  <c r="C86" i="24"/>
  <c r="C86" i="23"/>
  <c r="C99" i="22"/>
  <c r="C99" i="24"/>
  <c r="C99" i="23"/>
  <c r="B116" i="23"/>
  <c r="C156" i="1"/>
  <c r="C160" i="1" s="1"/>
  <c r="C166" i="1" s="1"/>
  <c r="D156" i="1" s="1"/>
  <c r="D160" i="1" s="1"/>
  <c r="C85" i="22"/>
  <c r="C85" i="23"/>
  <c r="C85" i="24"/>
  <c r="B117" i="23"/>
  <c r="B117" i="22"/>
  <c r="C95" i="24"/>
  <c r="C95" i="23"/>
  <c r="C88" i="23"/>
  <c r="C88" i="24"/>
  <c r="C87" i="24"/>
  <c r="C87" i="23"/>
  <c r="C91" i="23"/>
  <c r="C91" i="24"/>
  <c r="B111" i="23"/>
  <c r="B114" i="23" s="1"/>
  <c r="B120" i="24"/>
  <c r="B111" i="22"/>
  <c r="C71" i="24"/>
  <c r="C71" i="23"/>
  <c r="C70" i="23" s="1"/>
  <c r="C94" i="23"/>
  <c r="C94" i="24"/>
  <c r="C93" i="22"/>
  <c r="C93" i="24"/>
  <c r="C93" i="23"/>
  <c r="E99" i="23"/>
  <c r="E99" i="24"/>
  <c r="E98" i="23"/>
  <c r="E98" i="24"/>
  <c r="E126" i="19"/>
  <c r="E95" i="23"/>
  <c r="E95" i="24"/>
  <c r="E94" i="23"/>
  <c r="E94" i="24"/>
  <c r="E93" i="23"/>
  <c r="E93" i="24"/>
  <c r="E92" i="23"/>
  <c r="E92" i="24"/>
  <c r="E91" i="23"/>
  <c r="E91" i="24"/>
  <c r="E88" i="23"/>
  <c r="E88" i="24"/>
  <c r="E87" i="23"/>
  <c r="E87" i="24"/>
  <c r="E86" i="23"/>
  <c r="E86" i="24"/>
  <c r="E85" i="23"/>
  <c r="E85" i="24"/>
  <c r="E84" i="23"/>
  <c r="E84" i="24"/>
  <c r="E72" i="23"/>
  <c r="F72" i="23" s="1"/>
  <c r="E72" i="24"/>
  <c r="C109" i="19"/>
  <c r="E71" i="23"/>
  <c r="E71" i="24"/>
  <c r="E68" i="23"/>
  <c r="F68" i="23" s="1"/>
  <c r="E68" i="24"/>
  <c r="E67" i="23"/>
  <c r="E67" i="24"/>
  <c r="D99" i="22"/>
  <c r="D99" i="24"/>
  <c r="D98" i="24"/>
  <c r="D98" i="22"/>
  <c r="E126" i="17"/>
  <c r="D95" i="24"/>
  <c r="D95" i="22"/>
  <c r="D94" i="24"/>
  <c r="D94" i="22"/>
  <c r="D93" i="24"/>
  <c r="D93" i="22"/>
  <c r="D92" i="22"/>
  <c r="D92" i="24"/>
  <c r="D91" i="24"/>
  <c r="D88" i="22"/>
  <c r="D88" i="24"/>
  <c r="D87" i="22"/>
  <c r="D87" i="24"/>
  <c r="D86" i="24"/>
  <c r="D86" i="22"/>
  <c r="D85" i="24"/>
  <c r="D85" i="22"/>
  <c r="D84" i="22"/>
  <c r="D72" i="24"/>
  <c r="D71" i="24"/>
  <c r="C109" i="17"/>
  <c r="D68" i="24"/>
  <c r="D66" i="24" s="1"/>
  <c r="D68" i="22"/>
  <c r="D66" i="22" s="1"/>
  <c r="C72" i="22"/>
  <c r="C72" i="24"/>
  <c r="C68" i="22"/>
  <c r="C68" i="24"/>
  <c r="C67" i="24"/>
  <c r="C109" i="20"/>
  <c r="E160" i="20"/>
  <c r="E166" i="20" s="1"/>
  <c r="E111" i="24"/>
  <c r="F66" i="24"/>
  <c r="F83" i="24"/>
  <c r="F90" i="24"/>
  <c r="F97" i="24"/>
  <c r="F70" i="24"/>
  <c r="E126" i="20"/>
  <c r="F142" i="20"/>
  <c r="F128" i="20"/>
  <c r="F115" i="20"/>
  <c r="F111" i="20"/>
  <c r="D126" i="20"/>
  <c r="E109" i="20"/>
  <c r="C87" i="22"/>
  <c r="C91" i="22"/>
  <c r="C95" i="22"/>
  <c r="C94" i="22"/>
  <c r="C88" i="22"/>
  <c r="C98" i="22"/>
  <c r="E160" i="1"/>
  <c r="D109" i="20"/>
  <c r="F135" i="20"/>
  <c r="C94" i="20"/>
  <c r="C126" i="20"/>
  <c r="E161" i="20"/>
  <c r="F111" i="19"/>
  <c r="F142" i="19"/>
  <c r="E161" i="19"/>
  <c r="C98" i="19"/>
  <c r="F128" i="19"/>
  <c r="D109" i="19"/>
  <c r="E109" i="19"/>
  <c r="C96" i="19"/>
  <c r="F135" i="19"/>
  <c r="D126" i="19"/>
  <c r="C126" i="19"/>
  <c r="F111" i="17"/>
  <c r="D126" i="17"/>
  <c r="F142" i="17"/>
  <c r="F128" i="17"/>
  <c r="E110" i="1"/>
  <c r="C110" i="1"/>
  <c r="D110" i="1"/>
  <c r="B159" i="1"/>
  <c r="B165" i="1" s="1"/>
  <c r="B167" i="1"/>
  <c r="C157" i="1" s="1"/>
  <c r="E127" i="1"/>
  <c r="D127" i="1"/>
  <c r="C127" i="1"/>
  <c r="C126" i="17"/>
  <c r="C96" i="17"/>
  <c r="C97" i="17"/>
  <c r="F115" i="17"/>
  <c r="F135" i="17"/>
  <c r="B166" i="17"/>
  <c r="C166" i="17" s="1"/>
  <c r="D156" i="17" s="1"/>
  <c r="D166" i="17" s="1"/>
  <c r="F112" i="1"/>
  <c r="F116" i="1"/>
  <c r="F129" i="1"/>
  <c r="F143" i="1"/>
  <c r="F136" i="1"/>
  <c r="D114" i="22" l="1"/>
  <c r="D110" i="24"/>
  <c r="D110" i="23"/>
  <c r="C94" i="19"/>
  <c r="C94" i="17"/>
  <c r="E51" i="23"/>
  <c r="D49" i="23"/>
  <c r="D39" i="23" s="1"/>
  <c r="G31" i="24"/>
  <c r="D49" i="24"/>
  <c r="D39" i="24" s="1"/>
  <c r="F51" i="24"/>
  <c r="C49" i="23"/>
  <c r="C39" i="23" s="1"/>
  <c r="E52" i="23"/>
  <c r="C70" i="22"/>
  <c r="D117" i="22"/>
  <c r="C120" i="24"/>
  <c r="C120" i="22"/>
  <c r="E67" i="22"/>
  <c r="C66" i="22"/>
  <c r="C115" i="23"/>
  <c r="E85" i="22"/>
  <c r="E97" i="24"/>
  <c r="E84" i="22"/>
  <c r="E159" i="1"/>
  <c r="E165" i="1" s="1"/>
  <c r="F109" i="20"/>
  <c r="D156" i="20"/>
  <c r="D166" i="20" s="1"/>
  <c r="D115" i="24"/>
  <c r="D115" i="23"/>
  <c r="E87" i="22"/>
  <c r="C115" i="24"/>
  <c r="F117" i="24"/>
  <c r="C115" i="22"/>
  <c r="F109" i="17"/>
  <c r="F99" i="23"/>
  <c r="G99" i="24"/>
  <c r="F86" i="23"/>
  <c r="E99" i="22"/>
  <c r="F98" i="23"/>
  <c r="C159" i="1"/>
  <c r="D116" i="22"/>
  <c r="B115" i="22"/>
  <c r="C83" i="24"/>
  <c r="E166" i="1"/>
  <c r="B155" i="17" s="1"/>
  <c r="E155" i="17" s="1"/>
  <c r="E159" i="17" s="1"/>
  <c r="E158" i="17" s="1"/>
  <c r="E164" i="17" s="1"/>
  <c r="F84" i="23"/>
  <c r="E116" i="23"/>
  <c r="B115" i="23"/>
  <c r="B113" i="22"/>
  <c r="E113" i="22" s="1"/>
  <c r="E86" i="22"/>
  <c r="C97" i="23"/>
  <c r="F93" i="23"/>
  <c r="C90" i="24"/>
  <c r="F116" i="24"/>
  <c r="B112" i="23"/>
  <c r="B119" i="23"/>
  <c r="E92" i="22"/>
  <c r="F91" i="23"/>
  <c r="F95" i="23"/>
  <c r="C97" i="24"/>
  <c r="C70" i="24"/>
  <c r="E93" i="22"/>
  <c r="B114" i="22"/>
  <c r="D111" i="22"/>
  <c r="G95" i="24"/>
  <c r="G88" i="24"/>
  <c r="E66" i="24"/>
  <c r="G92" i="24"/>
  <c r="G86" i="24"/>
  <c r="E68" i="22"/>
  <c r="E88" i="22"/>
  <c r="E94" i="22"/>
  <c r="G85" i="24"/>
  <c r="E70" i="24"/>
  <c r="E114" i="24"/>
  <c r="E66" i="23"/>
  <c r="F67" i="23"/>
  <c r="F66" i="23" s="1"/>
  <c r="F71" i="23"/>
  <c r="F70" i="23" s="1"/>
  <c r="D97" i="22"/>
  <c r="E95" i="22"/>
  <c r="D70" i="22"/>
  <c r="D64" i="22" s="1"/>
  <c r="E97" i="23"/>
  <c r="G94" i="24"/>
  <c r="G93" i="24"/>
  <c r="E90" i="24"/>
  <c r="F92" i="23"/>
  <c r="E90" i="23"/>
  <c r="G87" i="24"/>
  <c r="E83" i="24"/>
  <c r="E83" i="23"/>
  <c r="E70" i="23"/>
  <c r="F109" i="19"/>
  <c r="F94" i="23"/>
  <c r="D90" i="23"/>
  <c r="D97" i="24"/>
  <c r="G98" i="24"/>
  <c r="F88" i="23"/>
  <c r="D90" i="22"/>
  <c r="F87" i="23"/>
  <c r="G91" i="24"/>
  <c r="D90" i="24"/>
  <c r="F85" i="23"/>
  <c r="D83" i="22"/>
  <c r="D83" i="23"/>
  <c r="F126" i="17"/>
  <c r="G84" i="24"/>
  <c r="D83" i="24"/>
  <c r="D70" i="24"/>
  <c r="D64" i="24" s="1"/>
  <c r="G72" i="24"/>
  <c r="D66" i="23"/>
  <c r="D64" i="23" s="1"/>
  <c r="G71" i="24"/>
  <c r="E72" i="22"/>
  <c r="G68" i="24"/>
  <c r="G67" i="24"/>
  <c r="C66" i="24"/>
  <c r="F64" i="24"/>
  <c r="F81" i="24"/>
  <c r="F126" i="20"/>
  <c r="C83" i="22"/>
  <c r="E91" i="22"/>
  <c r="C90" i="22"/>
  <c r="B108" i="22"/>
  <c r="D108" i="22" s="1"/>
  <c r="C90" i="23"/>
  <c r="C97" i="22"/>
  <c r="E98" i="22"/>
  <c r="C83" i="23"/>
  <c r="B108" i="23"/>
  <c r="E108" i="23" s="1"/>
  <c r="E167" i="1"/>
  <c r="C110" i="24" s="1"/>
  <c r="C66" i="23"/>
  <c r="C64" i="23" s="1"/>
  <c r="F126" i="19"/>
  <c r="C167" i="1"/>
  <c r="D157" i="1" s="1"/>
  <c r="F110" i="1"/>
  <c r="D166" i="1"/>
  <c r="F127" i="1"/>
  <c r="D120" i="22" l="1"/>
  <c r="E64" i="23"/>
  <c r="B118" i="23"/>
  <c r="C108" i="23" s="1"/>
  <c r="C64" i="22"/>
  <c r="B119" i="22"/>
  <c r="B112" i="22"/>
  <c r="E49" i="23"/>
  <c r="E39" i="23" s="1"/>
  <c r="E66" i="22"/>
  <c r="D115" i="22"/>
  <c r="E83" i="22"/>
  <c r="G97" i="24"/>
  <c r="F115" i="24"/>
  <c r="F97" i="23"/>
  <c r="E115" i="23"/>
  <c r="E97" i="22"/>
  <c r="C81" i="24"/>
  <c r="B120" i="22"/>
  <c r="D112" i="22"/>
  <c r="B108" i="24"/>
  <c r="F108" i="24" s="1"/>
  <c r="B119" i="24"/>
  <c r="C110" i="23"/>
  <c r="C110" i="22"/>
  <c r="C64" i="24"/>
  <c r="B154" i="17"/>
  <c r="E154" i="17" s="1"/>
  <c r="B159" i="17"/>
  <c r="B158" i="17" s="1"/>
  <c r="G90" i="24"/>
  <c r="E64" i="24"/>
  <c r="E81" i="24"/>
  <c r="E81" i="23"/>
  <c r="E120" i="24"/>
  <c r="G83" i="24"/>
  <c r="F64" i="23"/>
  <c r="D81" i="22"/>
  <c r="C81" i="22"/>
  <c r="E90" i="22"/>
  <c r="D81" i="23"/>
  <c r="C81" i="23"/>
  <c r="F90" i="23"/>
  <c r="G70" i="24"/>
  <c r="G66" i="24"/>
  <c r="F83" i="23"/>
  <c r="D81" i="24"/>
  <c r="E70" i="22"/>
  <c r="B120" i="23"/>
  <c r="D167" i="1"/>
  <c r="D159" i="1"/>
  <c r="D165" i="1" s="1"/>
  <c r="F54" i="1"/>
  <c r="F50" i="1"/>
  <c r="F49" i="1"/>
  <c r="C16" i="22"/>
  <c r="E16" i="22" s="1"/>
  <c r="D118" i="22" l="1"/>
  <c r="C109" i="22"/>
  <c r="D109" i="22" s="1"/>
  <c r="C109" i="24"/>
  <c r="B47" i="22"/>
  <c r="B47" i="24"/>
  <c r="F47" i="1"/>
  <c r="B48" i="24"/>
  <c r="F48" i="24" s="1"/>
  <c r="B48" i="22"/>
  <c r="D48" i="22" s="1"/>
  <c r="B52" i="22"/>
  <c r="B52" i="24"/>
  <c r="F51" i="1"/>
  <c r="E64" i="22"/>
  <c r="E81" i="22"/>
  <c r="B112" i="24"/>
  <c r="B118" i="24" s="1"/>
  <c r="C108" i="24" s="1"/>
  <c r="G81" i="24"/>
  <c r="B164" i="17"/>
  <c r="C154" i="17" s="1"/>
  <c r="B165" i="17"/>
  <c r="C155" i="17" s="1"/>
  <c r="C159" i="17" s="1"/>
  <c r="C158" i="17" s="1"/>
  <c r="C109" i="23"/>
  <c r="F81" i="23"/>
  <c r="B118" i="22"/>
  <c r="C108" i="22" s="1"/>
  <c r="G64" i="24"/>
  <c r="F41" i="1" l="1"/>
  <c r="F47" i="24"/>
  <c r="F45" i="24" s="1"/>
  <c r="B45" i="24"/>
  <c r="D47" i="22"/>
  <c r="D45" i="22" s="1"/>
  <c r="B45" i="22"/>
  <c r="D52" i="22"/>
  <c r="D49" i="22" s="1"/>
  <c r="B49" i="22"/>
  <c r="F52" i="24"/>
  <c r="F49" i="24" s="1"/>
  <c r="B49" i="24"/>
  <c r="C165" i="17"/>
  <c r="D155" i="17" s="1"/>
  <c r="D159" i="17" s="1"/>
  <c r="D158" i="17" s="1"/>
  <c r="C164" i="17"/>
  <c r="D154" i="17" s="1"/>
  <c r="C113" i="23"/>
  <c r="E165" i="17"/>
  <c r="B155" i="19" s="1"/>
  <c r="C113" i="22"/>
  <c r="C165" i="1"/>
  <c r="D155" i="1" s="1"/>
  <c r="C155" i="1"/>
  <c r="D113" i="22" l="1"/>
  <c r="D119" i="22" s="1"/>
  <c r="B39" i="22"/>
  <c r="D39" i="22"/>
  <c r="B39" i="24"/>
  <c r="F39" i="24"/>
  <c r="C119" i="22"/>
  <c r="E119" i="22" s="1"/>
  <c r="C112" i="22"/>
  <c r="C118" i="22" s="1"/>
  <c r="D164" i="17"/>
  <c r="D165" i="17"/>
  <c r="B154" i="19"/>
  <c r="E154" i="19" s="1"/>
  <c r="E155" i="19"/>
  <c r="D109" i="24" s="1"/>
  <c r="C112" i="23"/>
  <c r="C118" i="23" s="1"/>
  <c r="D108" i="23" s="1"/>
  <c r="C119" i="23"/>
  <c r="C113" i="24"/>
  <c r="E159" i="19" l="1"/>
  <c r="D109" i="23"/>
  <c r="E109" i="23" s="1"/>
  <c r="C112" i="24"/>
  <c r="C118" i="24" s="1"/>
  <c r="D108" i="24" s="1"/>
  <c r="C119" i="24"/>
  <c r="C155" i="19"/>
  <c r="C159" i="19" s="1"/>
  <c r="C154" i="19"/>
  <c r="C165" i="19" l="1"/>
  <c r="D113" i="23"/>
  <c r="E165" i="19"/>
  <c r="B155" i="20" s="1"/>
  <c r="D113" i="24"/>
  <c r="D155" i="19" l="1"/>
  <c r="D159" i="19" s="1"/>
  <c r="D165" i="19" s="1"/>
  <c r="D119" i="24"/>
  <c r="B159" i="20"/>
  <c r="B154" i="20"/>
  <c r="E154" i="20" s="1"/>
  <c r="E155" i="20"/>
  <c r="D119" i="23"/>
  <c r="E113" i="23"/>
  <c r="E119" i="23" s="1"/>
  <c r="E159" i="20" l="1"/>
  <c r="E109" i="24"/>
  <c r="B158" i="20"/>
  <c r="B164" i="20" s="1"/>
  <c r="C154" i="20" s="1"/>
  <c r="B165" i="20"/>
  <c r="C155" i="20" s="1"/>
  <c r="C159" i="20" s="1"/>
  <c r="C158" i="20" l="1"/>
  <c r="C164" i="20" s="1"/>
  <c r="D154" i="20" s="1"/>
  <c r="C165" i="20"/>
  <c r="D155" i="20" s="1"/>
  <c r="D159" i="20" s="1"/>
  <c r="E113" i="24"/>
  <c r="F109" i="24"/>
  <c r="E165" i="20"/>
  <c r="E158" i="20"/>
  <c r="E164" i="20" s="1"/>
  <c r="E119" i="24" l="1"/>
  <c r="E112" i="24"/>
  <c r="E118" i="24" s="1"/>
  <c r="F113" i="24"/>
  <c r="F119" i="24" s="1"/>
  <c r="D158" i="20"/>
  <c r="D164" i="20" s="1"/>
  <c r="D165" i="20"/>
  <c r="C158" i="19" l="1"/>
  <c r="C164" i="19" s="1"/>
  <c r="D154" i="19" s="1"/>
  <c r="C166" i="19" l="1"/>
  <c r="D156" i="19" s="1"/>
  <c r="D111" i="24"/>
  <c r="D158" i="19"/>
  <c r="D164" i="19" s="1"/>
  <c r="D114" i="24" l="1"/>
  <c r="F111" i="24"/>
  <c r="F112" i="24" s="1"/>
  <c r="F118" i="24" s="1"/>
  <c r="D111" i="23"/>
  <c r="E111" i="23" s="1"/>
  <c r="E160" i="19"/>
  <c r="E166" i="19" l="1"/>
  <c r="B156" i="20" s="1"/>
  <c r="E156" i="20" s="1"/>
  <c r="E110" i="24" s="1"/>
  <c r="E158" i="19"/>
  <c r="D114" i="23"/>
  <c r="D120" i="23" s="1"/>
  <c r="E112" i="23"/>
  <c r="E118" i="23" s="1"/>
  <c r="G118" i="23" s="1"/>
  <c r="E164" i="19"/>
  <c r="D112" i="24"/>
  <c r="D118" i="24" s="1"/>
  <c r="E108" i="24" s="1"/>
  <c r="D120" i="24"/>
  <c r="F114" i="24"/>
  <c r="F120" i="24" s="1"/>
  <c r="D112" i="23" l="1"/>
  <c r="D118" i="23" s="1"/>
  <c r="E114" i="23"/>
  <c r="E120"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6" authorId="0" shapeId="0" xr:uid="{83CCF871-6FE7-48BA-BDEE-A52C6FF58CF9}">
      <text>
        <r>
          <rPr>
            <sz val="9"/>
            <color indexed="81"/>
            <rFont val="Tahoma"/>
            <family val="2"/>
          </rPr>
          <t xml:space="preserve">Lo relacionado a la ejecución programática debe ser completado por el encargado de Planificación o su homólogo.
</t>
        </r>
      </text>
    </comment>
    <comment ref="A183" authorId="0" shapeId="0" xr:uid="{FBF49275-580A-46AB-A749-29F3652F591C}">
      <text>
        <r>
          <rPr>
            <sz val="9"/>
            <color indexed="81"/>
            <rFont val="Tahoma"/>
            <family val="2"/>
          </rPr>
          <t xml:space="preserve">Lo relacionado a la ejecución presupuestaria debe ser completado por el encargado de Presupuesto/Financiero o su homólogo.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tc={D17B22B3-51E7-4F6C-9753-59DBACCA7F6C}</author>
  </authors>
  <commentList>
    <comment ref="D117" authorId="0" shapeId="0" xr:uid="{D17B22B3-51E7-4F6C-9753-59DBACCA7F6C}">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devuelve el Superávit 2022
</t>
        </r>
      </text>
    </comment>
  </commentList>
</comments>
</file>

<file path=xl/sharedStrings.xml><?xml version="1.0" encoding="utf-8"?>
<sst xmlns="http://schemas.openxmlformats.org/spreadsheetml/2006/main" count="1426" uniqueCount="254">
  <si>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</si>
  <si>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</si>
  <si>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</si>
  <si>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</si>
  <si>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</si>
  <si>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</si>
  <si>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</si>
  <si>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</si>
  <si>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</si>
  <si>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</si>
  <si>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</si>
  <si>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</si>
  <si>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</si>
  <si>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</si>
  <si>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</si>
  <si>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</si>
  <si>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</si>
  <si>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</si>
  <si>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</si>
  <si>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</si>
  <si>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</si>
  <si>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</si>
  <si>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</si>
  <si>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</si>
  <si>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</si>
  <si>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</si>
  <si>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</si>
  <si>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</si>
  <si>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</si>
  <si>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</si>
  <si>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</si>
  <si>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</si>
  <si>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</si>
  <si>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</si>
  <si>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</si>
  <si>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</si>
  <si>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</si>
  <si>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</si>
  <si>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Reporte de ejecución programática y presupuestaria de programas sociales financiados con recursos del   Fondo de Desarrollo Social y Asignaciones Familiares (Fodesaf)</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</si>
  <si>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</si>
  <si>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</si>
  <si>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</si>
  <si>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</si>
  <si>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</si>
  <si>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</si>
  <si>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</si>
  <si>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</si>
  <si>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</si>
  <si>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</si>
  <si>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</si>
  <si>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</si>
  <si>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</si>
  <si>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</si>
  <si>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Cuenta presupuestaria</t>
  </si>
  <si>
    <t>Reporte de gastos efectivos financiados por Fodesaf por partida presupuestaria del clasificador por objeto del gasto del sector público</t>
  </si>
  <si>
    <t>Código</t>
  </si>
  <si>
    <t>Partida presupuestaria</t>
  </si>
  <si>
    <t>Gastos financiados con recursos del periodo</t>
  </si>
  <si>
    <t xml:space="preserve">  Código presupuestario </t>
  </si>
  <si>
    <t>Gastos financiados con recursos de vigencias anteriores</t>
  </si>
  <si>
    <r>
      <t>Reintegros</t>
    </r>
    <r>
      <rPr>
        <b/>
        <vertAlign val="superscript"/>
        <sz val="10"/>
        <rFont val="Palatino Linotype"/>
        <family val="1"/>
      </rPr>
      <t>1/</t>
    </r>
  </si>
  <si>
    <t>1/ Adjuntar el comprobante del reintegro e indicar en este espacio la fecha y el número de comprobante del o los reintegros.</t>
  </si>
  <si>
    <t>Detalle del presupuesto modificado del programa</t>
  </si>
  <si>
    <t>Documento presupuestario</t>
  </si>
  <si>
    <t>Presupuesto ordinario</t>
  </si>
  <si>
    <t>Presupuesto extraordinario 1-2023</t>
  </si>
  <si>
    <t>Presupuesto extraordinario 2-2023</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</si>
  <si>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</si>
  <si>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</si>
  <si>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</si>
  <si>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</si>
  <si>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</si>
  <si>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</si>
  <si>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</si>
  <si>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</si>
  <si>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Ingresos de vigencias anteriores</t>
  </si>
  <si>
    <t>Tabla 7</t>
  </si>
  <si>
    <t xml:space="preserve">Tipo de movimiento </t>
  </si>
  <si>
    <t>Tabla 8</t>
  </si>
  <si>
    <t xml:space="preserve">Resumen del periodo de los recursos provenientes de Fodesaf </t>
  </si>
  <si>
    <t xml:space="preserve">  Recursos del periodo</t>
  </si>
  <si>
    <t>1) Saldo en caja inicial (*)</t>
  </si>
  <si>
    <t xml:space="preserve">  Recursos de vigencias anteriores</t>
  </si>
  <si>
    <t>4) Egresos efectivos pagados</t>
  </si>
  <si>
    <t>2) Ingresos efectivos recibidos del periodo</t>
  </si>
  <si>
    <t>Nombre del funcionario que reporta la ejecución presupuestaria</t>
  </si>
  <si>
    <t>NA (justificar abajo)</t>
  </si>
  <si>
    <t xml:space="preserve">Agosto </t>
  </si>
  <si>
    <t>Septiembre</t>
  </si>
  <si>
    <t>Diciembre</t>
  </si>
  <si>
    <r>
      <t xml:space="preserve">Observaciones: 
</t>
    </r>
    <r>
      <rPr>
        <sz val="11"/>
        <color theme="1"/>
        <rFont val="Palatino Linotype"/>
        <family val="1"/>
      </rPr>
      <t>En este espacio se establecen las observaciones y/o justificaciones relacionadas con el cuadro anterior.</t>
    </r>
  </si>
  <si>
    <t>N/A</t>
  </si>
  <si>
    <t>Reporte de ejecución programática y presupuestaria de programas sociales financiados con recursos del Fondo de Desarrollo Social y Asignaciones Familiares (Fodesaf)</t>
  </si>
  <si>
    <t>I trimestre</t>
  </si>
  <si>
    <t>II trimestre</t>
  </si>
  <si>
    <t>Reporte ejecución presupuestaria (III Trimestre Acumulado)</t>
  </si>
  <si>
    <t>III trimestre</t>
  </si>
  <si>
    <t>III trimestre acumulado</t>
  </si>
  <si>
    <t>VI trimestre</t>
  </si>
  <si>
    <t>IV trimestre</t>
  </si>
  <si>
    <r>
      <rPr>
        <b/>
        <sz val="11"/>
        <color theme="1"/>
        <rFont val="Palatino Linotype"/>
        <family val="1"/>
      </rPr>
      <t xml:space="preserve">1. </t>
    </r>
    <r>
      <rPr>
        <sz val="11"/>
        <color theme="1"/>
        <rFont val="Palatino Linotype"/>
        <family val="1"/>
      </rPr>
      <t xml:space="preserve"> Identificar el año, el programa, la institución y la unidad ejecutora.</t>
    </r>
  </si>
  <si>
    <r>
      <rPr>
        <b/>
        <sz val="11"/>
        <color theme="1"/>
        <rFont val="Palatino Linotype"/>
        <family val="1"/>
      </rPr>
      <t xml:space="preserve">2. </t>
    </r>
    <r>
      <rPr>
        <sz val="11"/>
        <color theme="1"/>
        <rFont val="Palatino Linotype"/>
        <family val="1"/>
      </rPr>
      <t xml:space="preserve"> Completar los reportes con la información correspondiente:
</t>
    </r>
  </si>
  <si>
    <t xml:space="preserve">     </t>
  </si>
  <si>
    <t xml:space="preserve">     La Columna del total del trimestre se genera automáticamente.</t>
  </si>
  <si>
    <t xml:space="preserve">     La Fila "Fuente" es para detallar el origen de la información.</t>
  </si>
  <si>
    <t xml:space="preserve">       Se debe completar la información que se consulta de acuerdo a los presupuestos aprobados para ese trimestre.</t>
  </si>
  <si>
    <t xml:space="preserve">       Se debe completar la información que se consulta (ingresos) de acuerdo al código y cuenta presupuestaria.</t>
  </si>
  <si>
    <t xml:space="preserve">       Se debe completar la información que se consulta (gastos) de acuerdo al código y cuenta presupuestaria.</t>
  </si>
  <si>
    <t xml:space="preserve">       Se debe completar la información que se consulta en términos de ingresos y gastos reales del trimestre.</t>
  </si>
  <si>
    <t xml:space="preserve">       La fila "Observaciones" es para establecer las observaciones y/o justificaciones relacionadas con la tabla 8.</t>
  </si>
  <si>
    <r>
      <rPr>
        <b/>
        <sz val="11"/>
        <color theme="1"/>
        <rFont val="Palatino Linotype"/>
        <family val="1"/>
      </rPr>
      <t xml:space="preserve">* </t>
    </r>
    <r>
      <rPr>
        <sz val="11"/>
        <color theme="1"/>
        <rFont val="Palatino Linotype"/>
        <family val="1"/>
      </rPr>
      <t xml:space="preserve">Las hojas </t>
    </r>
    <r>
      <rPr>
        <b/>
        <sz val="11"/>
        <color theme="1"/>
        <rFont val="Palatino Linotype"/>
        <family val="1"/>
      </rPr>
      <t xml:space="preserve">"1T, 2T, 3T y 4T" </t>
    </r>
    <r>
      <rPr>
        <sz val="11"/>
        <color theme="1"/>
        <rFont val="Palatino Linotype"/>
        <family val="1"/>
      </rPr>
      <t xml:space="preserve">corresponden a la ejecución de cada uno de los trimestres del período en ejecución, estas serán completadas al finalizar cada trimestre y </t>
    </r>
    <r>
      <rPr>
        <b/>
        <sz val="11"/>
        <color theme="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color theme="1"/>
        <rFont val="Palatino Linotype"/>
        <family val="1"/>
      </rPr>
      <t xml:space="preserve">
</t>
    </r>
    <r>
      <rPr>
        <b/>
        <sz val="11"/>
        <color theme="1"/>
        <rFont val="Palatino Linotype"/>
        <family val="1"/>
      </rPr>
      <t>*</t>
    </r>
    <r>
      <rPr>
        <sz val="11"/>
        <color theme="1"/>
        <rFont val="Palatino Linotype"/>
        <family val="1"/>
      </rPr>
      <t xml:space="preserve"> La hoja denominada "</t>
    </r>
    <r>
      <rPr>
        <b/>
        <sz val="11"/>
        <color theme="1"/>
        <rFont val="Palatino Linotype"/>
        <family val="1"/>
      </rPr>
      <t>I Semestre"</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y IIT.
</t>
    </r>
    <r>
      <rPr>
        <b/>
        <sz val="11"/>
        <color theme="1"/>
        <rFont val="Palatino Linotype"/>
        <family val="1"/>
      </rPr>
      <t xml:space="preserve">* </t>
    </r>
    <r>
      <rPr>
        <sz val="11"/>
        <color theme="1"/>
        <rFont val="Palatino Linotype"/>
        <family val="1"/>
      </rPr>
      <t>La hoja denominada</t>
    </r>
    <r>
      <rPr>
        <b/>
        <sz val="11"/>
        <color theme="1"/>
        <rFont val="Palatino Linotype"/>
        <family val="1"/>
      </rPr>
      <t xml:space="preserve"> "III T Acumulado" </t>
    </r>
    <r>
      <rPr>
        <sz val="11"/>
        <color theme="1"/>
        <rFont val="Palatino Linotype"/>
        <family val="1"/>
      </rPr>
      <t xml:space="preserve">se genera </t>
    </r>
    <r>
      <rPr>
        <i/>
        <sz val="11"/>
        <color theme="1"/>
        <rFont val="Palatino Linotype"/>
        <family val="1"/>
      </rPr>
      <t>automáticamente</t>
    </r>
    <r>
      <rPr>
        <sz val="11"/>
        <color theme="1"/>
        <rFont val="Palatino Linotype"/>
        <family val="1"/>
      </rPr>
      <t xml:space="preserve"> una vez completadas las hojas IT, IIT y IIIT. 
</t>
    </r>
    <r>
      <rPr>
        <b/>
        <sz val="11"/>
        <color theme="1"/>
        <rFont val="Palatino Linotype"/>
        <family val="1"/>
      </rPr>
      <t>*</t>
    </r>
    <r>
      <rPr>
        <sz val="11"/>
        <color theme="1"/>
        <rFont val="Palatino Linotype"/>
        <family val="1"/>
      </rPr>
      <t xml:space="preserve"> La hoja denominada </t>
    </r>
    <r>
      <rPr>
        <b/>
        <sz val="11"/>
        <color theme="1"/>
        <rFont val="Palatino Linotype"/>
        <family val="1"/>
      </rPr>
      <t>"Anual"</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IIT, IIIT y IVT. </t>
    </r>
  </si>
  <si>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</si>
  <si>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</si>
  <si>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</si>
  <si>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</si>
  <si>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t>Beneficiarios efectivos por producto financiados por el Fodesaf (Tabla 1)</t>
  </si>
  <si>
    <t>Gasto efectivo por producto financiado por Fodesaf (Tabla 2)</t>
  </si>
  <si>
    <t>Control y seguimiento del uso y aplicación del Sistema Nacional de Información y Registro Único de Beneficiarios del Estado (Sinirube) (Tabla 3)</t>
  </si>
  <si>
    <t>Control y seguimiento de la incorporación de los activos en el Sibinet (Tabla 4)</t>
  </si>
  <si>
    <t>Detalle del presupuesto modificado del programa (Tabla 5)</t>
  </si>
  <si>
    <t>Ingresos efectivos provenientes de recursos Fodesaf por partida presupuestaria del clasificador de los ingresos del sector público (Tabla 6)</t>
  </si>
  <si>
    <t>Reporte de gastos efectivos financiados por Fodesaf por partida presupuestaria del clasificador por objeto del gasto del sector público (Tabla 7)</t>
  </si>
  <si>
    <t>Resumen del periodo de los recursos provenientes de Fodesaf (Tabla 8)</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</si>
  <si>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</si>
  <si>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</si>
  <si>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</si>
  <si>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</si>
  <si>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t>dalia.rojas@mtss.go.cr</t>
  </si>
  <si>
    <t xml:space="preserve">Jefatura Depto. de Presupuesto, Desaf: </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</si>
  <si>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</si>
  <si>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r>
      <rPr>
        <b/>
        <sz val="11"/>
        <color theme="1"/>
        <rFont val="Palatino Linotype"/>
        <family val="1"/>
      </rPr>
      <t xml:space="preserve">1. </t>
    </r>
    <r>
      <rPr>
        <sz val="11"/>
        <color theme="1"/>
        <rFont val="Palatino Linotype"/>
        <family val="1"/>
      </rPr>
      <t xml:space="preserve">Al remitir cada informe trimestral, como se indicó, se deberá enviar en formato PDF y Excel debidamente completado y firmado por la persona encargada de suministrar la información (encargado del departamento/unidad de Planificación / Presupuesto según corresponda), además, cada informe se debe remitir mediante </t>
    </r>
    <r>
      <rPr>
        <b/>
        <sz val="11"/>
        <color theme="1"/>
        <rFont val="Palatino Linotype"/>
        <family val="1"/>
      </rPr>
      <t>oficio formal</t>
    </r>
    <r>
      <rPr>
        <sz val="11"/>
        <color theme="1"/>
        <rFont val="Palatino Linotype"/>
        <family val="1"/>
      </rPr>
      <t xml:space="preserve"> firmado por el superior jerarca o encargado oficial del programa, a más tardar la primera quincena del mes siguiente a cada trimestre.</t>
    </r>
  </si>
  <si>
    <t xml:space="preserve">      Se debe completar la información que se consulta según la situación del programa respecto al tema. </t>
  </si>
  <si>
    <t xml:space="preserve">       Se debe completar la información que se consulta según la situación del programa respecto al tema. </t>
  </si>
  <si>
    <t xml:space="preserve">       La fila "Observaciones" es para brindar observaciones y/o justificaciones relacionadas con el presupuesto modificado.</t>
  </si>
  <si>
    <t xml:space="preserve">       La fila "Observaciones" es para brindar observaciones y/o justificaciones relacionadas con los ingresos efectivos del periodo.</t>
  </si>
  <si>
    <t xml:space="preserve">       La fila "Observaciones" es para establecer las observaciones y/o justificaciones relacionadas con la ejecución de los recursos, con el objetivo de contextualizar la sub o sobre ejecución de los recursos con respecto a lo programado.</t>
  </si>
  <si>
    <t>I semestre</t>
  </si>
  <si>
    <t>Reporte ejecución programática (I semestre)</t>
  </si>
  <si>
    <t>Reporte ejecución presupuestaria (I semestre)</t>
  </si>
  <si>
    <t>Anual 20XX</t>
  </si>
  <si>
    <r>
      <rPr>
        <b/>
        <sz val="12"/>
        <color rgb="FF002060"/>
        <rFont val="Palatino Linotype"/>
        <family val="1"/>
      </rPr>
      <t xml:space="preserve">      2.1.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</si>
  <si>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r>
      <rPr>
        <b/>
        <sz val="12"/>
        <color rgb="FF002060"/>
        <rFont val="Palatino Linotype"/>
        <family val="1"/>
      </rPr>
      <t xml:space="preserve">      2.2.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</si>
  <si>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t>Informe I trimestre: Lunes 17 de abril de 2023</t>
  </si>
  <si>
    <r>
      <rPr>
        <b/>
        <sz val="11"/>
        <color theme="1"/>
        <rFont val="Palatino Linotype"/>
        <family val="1"/>
      </rPr>
      <t xml:space="preserve">3. </t>
    </r>
    <r>
      <rPr>
        <sz val="11"/>
        <color theme="1"/>
        <rFont val="Palatino Linotype"/>
        <family val="1"/>
      </rPr>
      <t>Cronograma de entrega de reportes trimestrales comunicado a la unidades ejecutoras en la circular MTSS-DESAF-OF-1-2023</t>
    </r>
  </si>
  <si>
    <t>Informe II trimestre: Lunes 17 de julio de 2023</t>
  </si>
  <si>
    <t>Informe III trimestre: Lunes 16 de octubre de 2023</t>
  </si>
  <si>
    <t>Informe IV trimestre: Lunes 15 de enero de 2024</t>
  </si>
  <si>
    <t>3) Recursos disponibles ( 1+2 )</t>
  </si>
  <si>
    <t>5) Saldo en caja final ( 3-4 )</t>
  </si>
  <si>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MTSS-DESAF-OF-1-2023 transcrito al final de esta sección), el cual, debe ser enviado a Desaf en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dalia.rojas@mtss.go.cr; stephanie.salas@mtss.go.cr.                                                                                           </t>
  </si>
  <si>
    <t>stephanie.salas@mtss.go.cr</t>
  </si>
  <si>
    <t>Analista del SI, Unidad Control y Seguimiento, Desaf:</t>
  </si>
  <si>
    <t>Reporte ejecución programática (III trimestre Acumulado)</t>
  </si>
  <si>
    <r>
      <t xml:space="preserve">Observaciones: 
</t>
    </r>
    <r>
      <rPr>
        <sz val="11"/>
        <color theme="1"/>
        <rFont val="Palatino Linotype"/>
        <family val="1"/>
      </rPr>
      <t xml:space="preserve">En este espacio se ofrece para brindar observaciones y/o justificaciones relacionadas con los ingresos efectivos del </t>
    </r>
    <r>
      <rPr>
        <b/>
        <sz val="11"/>
        <color theme="1"/>
        <rFont val="Palatino Linotype"/>
        <family val="1"/>
      </rPr>
      <t>III trimestre acumulado.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</si>
  <si>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</si>
  <si>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t>Reporte ejecución programática (Anual)</t>
  </si>
  <si>
    <t>Reporte ejecución presupuestaria (Anual)</t>
  </si>
  <si>
    <r>
      <t xml:space="preserve">Observaciones: 
</t>
    </r>
    <r>
      <rPr>
        <sz val="11"/>
        <color theme="1"/>
        <rFont val="Palatino Linotype"/>
        <family val="1"/>
      </rPr>
      <t>En este espacio se ofrece para brindar observaciones y/o justificaciones relacionadas con los ingresos efectivos anuales.</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</si>
  <si>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</si>
  <si>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</si>
  <si>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</si>
  <si>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</si>
  <si>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que se establezcan las observaciones y/o justificaciones relacionadas con la incorporación de los activos en el Sibinet</t>
  </si>
  <si>
    <t xml:space="preserve">      La Fila "Observaciones" es para que se establezcan las observaciones y/o justificaciones relacionadas con el uso del Sinirube. </t>
  </si>
  <si>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</si>
  <si>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 xml:space="preserve"> Modificación 1-2023</t>
  </si>
  <si>
    <t xml:space="preserve"> Modificación 2-2023</t>
  </si>
  <si>
    <r>
      <t xml:space="preserve">Observaciones: 
</t>
    </r>
    <r>
      <rPr>
        <sz val="11"/>
        <color theme="1"/>
        <rFont val="Palatino Linotype"/>
        <family val="1"/>
      </rPr>
      <t>En el caso de agregar modificaciones a la Tabla 5 se debe indicar "0" en la columna "monto".
En este espacio se ofrece para brindar observaciones y/o justificaciones realcionadas con el presupuesto modificado.</t>
    </r>
  </si>
  <si>
    <t xml:space="preserve">Construcción de Sistemas de Acueductos Rurales </t>
  </si>
  <si>
    <t xml:space="preserve">Proyectos terminados </t>
  </si>
  <si>
    <t>Proyectos en proceso</t>
  </si>
  <si>
    <t xml:space="preserve">Proyectos por iniciar </t>
  </si>
  <si>
    <t xml:space="preserve">Obras </t>
  </si>
  <si>
    <t xml:space="preserve">Personas </t>
  </si>
  <si>
    <t xml:space="preserve">Ampliación o mejoras de Acueductos Existentes </t>
  </si>
  <si>
    <t>Compra e Instalación de Equipos de Desinfección</t>
  </si>
  <si>
    <t xml:space="preserve">Proyectos en proceso </t>
  </si>
  <si>
    <t>I Trimestre 2023</t>
  </si>
  <si>
    <t>Programa de Suministro de Agua Potable a las Comunidades Rurales</t>
  </si>
  <si>
    <t>Instituto Costarricense de Acueductos y Alcantarillados</t>
  </si>
  <si>
    <t>Subgerencia Gestión de Sistemas Delegados</t>
  </si>
  <si>
    <t>MTSS-DMT-OF-617-2022</t>
  </si>
  <si>
    <t>MTSS-DESAF-OF-824-2022</t>
  </si>
  <si>
    <t>DFOE-SOS-0539</t>
  </si>
  <si>
    <r>
      <t xml:space="preserve">Fuente: </t>
    </r>
    <r>
      <rPr>
        <sz val="9"/>
        <rFont val="Palatino Linotype"/>
        <family val="1"/>
      </rPr>
      <t>AyA, Dirección Administración y Finanzas,  Subgerencia Gestión de Sistemas Delegados</t>
    </r>
  </si>
  <si>
    <t>2.4.1.1.7</t>
  </si>
  <si>
    <t>3.3.2.2</t>
  </si>
  <si>
    <t>5.02.07.1</t>
  </si>
  <si>
    <t>MSc. Ligia Brenes Elizondo</t>
  </si>
  <si>
    <t>Ejecutivo Experto</t>
  </si>
  <si>
    <t>Dirección Administración y Finanzas</t>
  </si>
  <si>
    <t>2 Ingresos de Capital</t>
  </si>
  <si>
    <t>3 Recursos Vigencias Anteriores</t>
  </si>
  <si>
    <t>5 Bienes Duraderos</t>
  </si>
  <si>
    <r>
      <t xml:space="preserve">Observaciones: 
</t>
    </r>
    <r>
      <rPr>
        <sz val="11"/>
        <color theme="1"/>
        <rFont val="Palatino Linotype"/>
        <family val="1"/>
      </rPr>
      <t>En el primer trimestre del 2023 se han recibido 3 desembolsos.   Adicionalmente se tienen registrados ¢1,178,322,000.00  como parte de los ingresos de vigencias anteriores como Superávit Específico.</t>
    </r>
  </si>
  <si>
    <t>Ingresos Corrientes:</t>
  </si>
  <si>
    <t>Intereses sobre cuentas</t>
  </si>
  <si>
    <t xml:space="preserve">Tipo  de cambio  </t>
  </si>
  <si>
    <t>Otras multas</t>
  </si>
  <si>
    <t>Comisión bancaria</t>
  </si>
  <si>
    <t>Diferencia</t>
  </si>
  <si>
    <t>Cuadro adjunto</t>
  </si>
  <si>
    <t>Impuesto de renta pendiente de pago</t>
  </si>
  <si>
    <r>
      <t xml:space="preserve">Observaciones:  
</t>
    </r>
    <r>
      <rPr>
        <sz val="11"/>
        <color theme="1"/>
        <rFont val="Palatino Linotype"/>
        <family val="1"/>
      </rPr>
      <t xml:space="preserve"> El saldo de las cuentas bancarias al 31 de marzo del 2023, suman ¢1,614,417,538.03, la diferencia con respecto al Saldo en caja final, corresponde a ingresos corrientes, por ¢33,371,603.89, ver detalle en cuadro adjunto y  a un monto por ¢638.373.63</t>
    </r>
    <r>
      <rPr>
        <b/>
        <sz val="11"/>
        <color theme="1"/>
        <rFont val="Palatino Linotype"/>
        <family val="1"/>
      </rPr>
      <t xml:space="preserve"> </t>
    </r>
    <r>
      <rPr>
        <sz val="11"/>
        <color theme="1"/>
        <rFont val="Palatino Linotype"/>
        <family val="1"/>
      </rPr>
      <t>por impuesto de renta pendiente de pago.</t>
    </r>
  </si>
  <si>
    <r>
      <t xml:space="preserve">Observaciones:   </t>
    </r>
    <r>
      <rPr>
        <sz val="11"/>
        <color theme="1"/>
        <rFont val="Palatino Linotype"/>
        <family val="1"/>
      </rPr>
      <t xml:space="preserve">Con respecto al monto del Presupuesto Ordinario, el mismo se compone de:  ¢945,343,000.00 Presupuesto Ordinario y ¢1,178,322.00 Presupuesto Específico.  Está en trámite la modificación No.1, aprobada por DESAF en su oficio MTSS-DESAF-OF-269-2023, pendiente de aprobación por parte de la Junta Directiva del AyA para su aplicación.
</t>
    </r>
  </si>
  <si>
    <r>
      <t xml:space="preserve">Observaciones: 
</t>
    </r>
    <r>
      <rPr>
        <sz val="11"/>
        <color theme="1"/>
        <rFont val="Palatino Linotype"/>
        <family val="1"/>
      </rPr>
      <t>Para el I trimestre del 2023, se han cancelado las estimaciones de pago No.22 y 23  y reajustes de precio de las estimaciones No 15 a la No.19 de la Licitación No. 2019LN-000018-PRI "Construcción de un Sistema de Abastecimiento de Agua Potable para las comunidades de Fincas y Tapavientos de Sarapiquí.</t>
    </r>
  </si>
  <si>
    <r>
      <t xml:space="preserve">Fuente: </t>
    </r>
    <r>
      <rPr>
        <sz val="9"/>
        <rFont val="Palatino Linotype"/>
        <family val="1"/>
      </rPr>
      <t>UEN Administración de Proyectos, Subgerencia Sistemas Delegados.</t>
    </r>
  </si>
  <si>
    <t>x</t>
  </si>
  <si>
    <r>
      <t xml:space="preserve">Observaciones: 
</t>
    </r>
    <r>
      <rPr>
        <sz val="11"/>
        <color theme="1"/>
        <rFont val="Palatino Linotype"/>
        <family val="1"/>
      </rPr>
      <t>Para la construcción de los sistemas de acueducto no se utiliza el Sinirube, ya que se beneficia a todos los habitantes de las comunidades incluidas en los proyectos.</t>
    </r>
  </si>
  <si>
    <r>
      <t xml:space="preserve">Observaciones: 
</t>
    </r>
    <r>
      <rPr>
        <sz val="11"/>
        <color theme="1"/>
        <rFont val="Palatino Linotype"/>
        <family val="1"/>
      </rPr>
      <t xml:space="preserve">A partir del año 2000, no se adquieren activos para la construccion de los sistemas de acueducto con recursos FODESAF, únicamente se adquieren materiales y se contratan el desarrollo de obras. </t>
    </r>
  </si>
  <si>
    <r>
      <t xml:space="preserve">Fuente: </t>
    </r>
    <r>
      <rPr>
        <sz val="9"/>
        <rFont val="Palatino Linotype"/>
        <family val="1"/>
      </rPr>
      <t>Administración y Finanzas SD</t>
    </r>
  </si>
  <si>
    <t>Diego Fernandez Prendas</t>
  </si>
  <si>
    <t>Director General</t>
  </si>
  <si>
    <t xml:space="preserve">Programación y Control </t>
  </si>
  <si>
    <r>
      <t xml:space="preserve">Observaciones: 
</t>
    </r>
    <r>
      <rPr>
        <sz val="11"/>
        <color theme="1"/>
        <rFont val="Palatino Linotype"/>
        <family val="1"/>
      </rPr>
      <t>Para le mes de enero se agregan los proyectos incluidos en las metas programadas para iniciar y en proceso para el 2023.
No se agregan los proyectos programados a finalizar, debido a que se reportan cuando se finaliza las obras.</t>
    </r>
  </si>
  <si>
    <t>II Trimestre 2023</t>
  </si>
  <si>
    <t>I Semestre 2023</t>
  </si>
  <si>
    <r>
      <t xml:space="preserve">Observaciones: 
</t>
    </r>
    <r>
      <rPr>
        <sz val="11"/>
        <color theme="1"/>
        <rFont val="Palatino Linotype"/>
        <family val="1"/>
      </rPr>
      <t>Para el segundo trimestre no se reportan movimentos en las metas, indicadas en el I trimestre</t>
    </r>
  </si>
  <si>
    <t>Observaciones: 
Para le mes de enero se agregan los proyectos incluidos en las metas programadas para iniciar y en proceso para el 2023.
No se agregan los proyectos programados a finalizar, debido a que se reportan cuando se finaliza las obras.</t>
  </si>
  <si>
    <r>
      <t xml:space="preserve">Observaciones: 
</t>
    </r>
    <r>
      <rPr>
        <sz val="11"/>
        <color theme="1"/>
        <rFont val="Palatino Linotype"/>
        <family val="1"/>
      </rPr>
      <t>En el segundo  trimestre del 2023 se han recibido 3 desembolsos.   Adicionalmente se tienen registrados ¢1,178,322,000.00  como parte de los ingresos de vigencias anteriores como Superávit Específico.</t>
    </r>
  </si>
  <si>
    <t>2.03.06</t>
  </si>
  <si>
    <t>3 Materiales y Suministros</t>
  </si>
  <si>
    <r>
      <t xml:space="preserve">Observaciones: 
</t>
    </r>
    <r>
      <rPr>
        <sz val="11"/>
        <color theme="1"/>
        <rFont val="Palatino Linotype"/>
        <family val="1"/>
      </rPr>
      <t>Para el II trimestre del 2023, se han cancelado unas facturas pendientes por materiales en PVC del proyecto de San Gerardo de La Rita de la Licitación Según Demanda 2021LN-00027 y las estimaciones de pago No.24 , 25 y 26  y reajustes de precio de las estimaciones No 20 y No. 21 de la Licitación No. 2019LN-000018-PRI "Construcción de un Sistema de Abastecimiento de Agua Potable para las comunidades de Fincas y Tapavientos de Sarapiquí.</t>
    </r>
  </si>
  <si>
    <r>
      <t xml:space="preserve">Fuente: </t>
    </r>
    <r>
      <rPr>
        <sz val="9"/>
        <rFont val="Palatino Linotype"/>
        <family val="1"/>
      </rPr>
      <t>AyA, Dirección Administración y Finanzas,  Subgerencia Gestión de Sistemas Delegados.</t>
    </r>
  </si>
  <si>
    <r>
      <t xml:space="preserve">Observaciones: </t>
    </r>
    <r>
      <rPr>
        <sz val="11"/>
        <color theme="1"/>
        <rFont val="Palatino Linotype"/>
        <family val="1"/>
      </rPr>
      <t xml:space="preserve">Con respecto al monto del Presupuesto Ordinario, el mismo se compone de:  ¢945,343,000.00 Presupuesto Ordinario y ¢1,178,322.00 Presupuesto Específico.  Se aplicó la  modificación No.1, aprobada por DESAF en su oficio MTSS-DESAF-OF-269-2023, y aprobada por la  Junta Directiva del AyA en el Acuerdo No. AN-2023-158, remitido con el SG-GSD-2023-00974.   </t>
    </r>
    <r>
      <rPr>
        <b/>
        <sz val="11"/>
        <color theme="1"/>
        <rFont val="Palatino Linotype"/>
        <family val="1"/>
      </rPr>
      <t xml:space="preserve">
</t>
    </r>
  </si>
  <si>
    <r>
      <t>Fuente: A</t>
    </r>
    <r>
      <rPr>
        <sz val="9"/>
        <rFont val="Palatino Linotype"/>
        <family val="1"/>
      </rPr>
      <t>yA, Dirección Administración y Finanzas,  Subgerencia Gestión de Sistemas Delegados.</t>
    </r>
  </si>
  <si>
    <t>Para el II trimestre del 2023, se han cancelado unas facturas pendientes por materiales en PVC del proyecto de San Gerardo de La Rita de la Licitación Según Demanda 2021LN-00027 y las estimaciones de pago No.24 , 25 y 26  y reajustes de precio de las estimaciones No 20 y No. 21 de la Licitación No. 2019LN-000018-PRI "Construcción de un Sistema de Abastecimiento de Agua Potable para las comunidades de Fincas y Tapavientos de Sarapiquí.</t>
  </si>
  <si>
    <t>Fuente: AyA, Dirección Administración y Finanzas,  Subgerencia Gestión de Sistemas Delegados.</t>
  </si>
  <si>
    <r>
      <t xml:space="preserve">Observaciones: 
</t>
    </r>
    <r>
      <rPr>
        <sz val="11"/>
        <color theme="1"/>
        <rFont val="Palatino Linotype"/>
        <family val="1"/>
      </rPr>
      <t>En el segundo  I semestre del 2023 se han recibido 6 desembolsos.   Adicionalmente se tienen registrados ¢1,178,322,000.00  como parte de los ingresos de vigencias anteriores como Superávit Específico.</t>
    </r>
  </si>
  <si>
    <t>III Trimestre 2023</t>
  </si>
  <si>
    <r>
      <t xml:space="preserve">Observaciones: 
</t>
    </r>
    <r>
      <rPr>
        <sz val="11"/>
        <color theme="1"/>
        <rFont val="Palatino Linotype"/>
        <family val="1"/>
      </rPr>
      <t xml:space="preserve">con respecto al monto del Presupuesto Ordinario, el mismo se compone de:  ¢945,343,000.00 Presupuesto Ordinario y ¢1,178,322.00 Presupuesto Específico.  Se aplicó la  modificación No.1, aprobada por DESAF en su oficio MTSS-DESAF-OF-269-2023, y aprobada por la  Junta Directiva del AyA en el Acuerdo No. AN-2023-158, remitido con el SG-GSD-2023-00974.   </t>
    </r>
  </si>
  <si>
    <r>
      <t>Observaciones: 
C</t>
    </r>
    <r>
      <rPr>
        <sz val="11"/>
        <color theme="1"/>
        <rFont val="Palatino Linotype"/>
        <family val="1"/>
      </rPr>
      <t xml:space="preserve">on respecto al monto del Presupuesto Ordinario, el mismo se compone de:  ¢945,343,000.00 Presupuesto Ordinario y ¢1,178,322.00 Presupuesto Específico.  Se aplicó la  modificación No.1, aprobada por DESAF en su oficio MTSS-DESAF-OF-269-2023, y aprobada por la  Junta Directiva del AyA en el Acuerdo No. AN-2023-158, remitido con el SG-GSD-2023-00974.   </t>
    </r>
  </si>
  <si>
    <t>DFOE-SOS-0394</t>
  </si>
  <si>
    <t>MTSS-DESAF-OF-454-2023</t>
  </si>
  <si>
    <r>
      <t xml:space="preserve">Observaciones: 
</t>
    </r>
    <r>
      <rPr>
        <sz val="11"/>
        <color theme="1"/>
        <rFont val="Palatino Linotype"/>
        <family val="1"/>
      </rPr>
      <t>Con respecto al monto del Presupuesto Ordinario, el mismo se compone de:  ¢945,343,000.00 Presupuesto Ordinario y ¢1,178,322.00 Presupuesto Específico.  Se aplicó la  modificación No.1, aprobada por DESAF en su oficio MTSS-DESAF-OF-269-2023, y aprobada por la  Junta Directiva del AyA en el Acuerdo No. AN-2023-158, remitido con el SG-GSD-2023-00974.   Y se aplica el Presupuesto Extraordinario No.2 por un monto de ¢238,965,216.44 aprobado por DESAF con memorando MTSS-DESAF-OF-454-2023 y aprobado por la Contraloría con DFOE-SOS-0394</t>
    </r>
  </si>
  <si>
    <r>
      <t xml:space="preserve">Observaciones: 
</t>
    </r>
    <r>
      <rPr>
        <sz val="11"/>
        <color theme="1"/>
        <rFont val="Palatino Linotype"/>
        <family val="1"/>
      </rPr>
      <t>En el tercer  trimestre del 2023 se han recibido 3 desembolsos.   Adicionalmente se tienen registrados ¢1,178,322,000.00  como parte de los ingresos de vigencias anteriores como Superávit Específico.</t>
    </r>
  </si>
  <si>
    <t xml:space="preserve">  Trans.Corr.Org.Desc</t>
  </si>
  <si>
    <t xml:space="preserve">6.01.02.1    </t>
  </si>
  <si>
    <t>1/ Con oficio GSD-UEN-GAR-2023-03180, de fecha 07 de setiembre se remitió el comprobante de reintegro.</t>
  </si>
  <si>
    <r>
      <t xml:space="preserve">Observaciones: 
</t>
    </r>
    <r>
      <rPr>
        <sz val="11"/>
        <color theme="1"/>
        <rFont val="Palatino Linotype"/>
        <family val="1"/>
      </rPr>
      <t>Para el III trimestre del 2023, se han cancelado las estimaciones de pago No.27 , 28 y 29 , reajustes de precio de las estimaciones No 22 a la No. 25 y devolución del 10% de retención de las estimaciones de la No.21 a la No.24 de la Licitación No. 2019LN-000018-PRI "Construcción de un Sistema de Abastecimiento de Agua Potable para las comunidades de Fincas y Tapavientos de Sarapiquí.</t>
    </r>
  </si>
  <si>
    <t>Otros ingresos</t>
  </si>
  <si>
    <r>
      <t xml:space="preserve">Observaciones: 
</t>
    </r>
    <r>
      <rPr>
        <sz val="11"/>
        <color theme="1"/>
        <rFont val="Palatino Linotype"/>
        <family val="1"/>
      </rPr>
      <t>El saldo de las cuentas bancarias al 30 de setiembre del 2023, suman ¢1,649,901,537.99 la diferencia con respecto al Saldo en caja acumulado al III trimestre 2023, corresponde a ingresos corrientes, por ¢150,200,118.46, ver detalle en cuadro adjunto y  a un monto por ¢1,043,457.91 por impuesto de renta pendiente de pago.</t>
    </r>
  </si>
  <si>
    <r>
      <t xml:space="preserve">Observaciones: 
</t>
    </r>
    <r>
      <rPr>
        <sz val="11"/>
        <color theme="1"/>
        <rFont val="Palatino Linotype"/>
        <family val="1"/>
      </rPr>
      <t>El saldo de las cuentas bancarias al 30 de setiembre del 2023, suman ¢1,649,901,537.99 la diferencia con respecto al Saldo del III Trimestre 2023, corresponde a ingresos corrientes, por ¢150,200,118.46, ver detalle en cuadro adjunto y  a un monto por ¢1,043,457.91 por impuesto de renta pendiente de pago.</t>
    </r>
  </si>
  <si>
    <t>III Trimestre Acumulado 2023</t>
  </si>
  <si>
    <r>
      <t xml:space="preserve">Observaciones: 
</t>
    </r>
    <r>
      <rPr>
        <sz val="11"/>
        <color theme="1"/>
        <rFont val="Palatino Linotype"/>
        <family val="1"/>
      </rPr>
      <t>El saldo de las cuentas bancarias al 30 de junio del 2023, suman ¢1,783,168,116 la diferencia con respecto al Saldo en caja final, corresponde a ingresos corrientes, por ¢84,456,229.95, ver detalle en cuadro adjunto y  a un monto por ¢0,00 por impuesto de renta pendiente de pago.</t>
    </r>
  </si>
  <si>
    <t>IV Trimestre 2023</t>
  </si>
  <si>
    <r>
      <t xml:space="preserve">Observaciones: 
</t>
    </r>
    <r>
      <rPr>
        <sz val="11"/>
        <color theme="1"/>
        <rFont val="Palatino Linotype"/>
        <family val="1"/>
      </rPr>
      <t>No se tiene observaciones sobre este punto</t>
    </r>
  </si>
  <si>
    <t xml:space="preserve">Observaciones: 
En el cuarto  trimestre del 2023 se han recibido 3 desembolsos.   Adicionalmente se tienen registrados ¢1,178,322,000.00  como parte de los ingresos de vigencias anteriores como Superávit Específico.
</t>
  </si>
  <si>
    <t>Unidad Financiero Contable</t>
  </si>
  <si>
    <r>
      <t xml:space="preserve">Observaciones: 
</t>
    </r>
    <r>
      <rPr>
        <sz val="11"/>
        <color theme="1"/>
        <rFont val="Palatino Linotype"/>
        <family val="1"/>
      </rPr>
      <t>El saldo de las cuentas bancarias al 31 de diciembre  del 2023, suman ¢1,767,354,110.49 la diferencia con respecto al Saldo del IV Trimestre 2023, corresponde a ingresos corrientes, por ¢195,387,663.96, ver detalle en cuadro adjunto</t>
    </r>
  </si>
  <si>
    <t>Rosa María Gómez Arce</t>
  </si>
  <si>
    <t>Director</t>
  </si>
  <si>
    <t>Programacion y Control</t>
  </si>
  <si>
    <t>Luis Diego Fernandez Prendas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</si>
</sst>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_(* \(#,##0\);_(* &quot;-&quot;??_);_(@_)"/>
  </numFmts>
  <fonts count="39" x14ac:knownFonts="1">
    <font>
      <sz val="11"/>
      <color theme="1"/>
      <name val="Calibri"/>
      <family val="2"/>
      <scheme val="minor"/>
    </font>
    <font>
      <sz val="11"/>
      <color theme="1"/>
      <name val="Calibri"/>
      <family val="2"/>
      <scheme val="min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4"/>
      <color theme="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name val="Palatino Linotype"/>
      <family val="1"/>
    </font>
    <font>
      <sz val="11"/>
      <color theme="5" tint="-0.499984740745262"/>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sz val="8"/>
      <name val="Palatino Linotype"/>
      <family val="1"/>
    </font>
    <font>
      <b/>
      <sz val="9"/>
      <color theme="1"/>
      <name val="Palatino Linotype"/>
      <family val="1"/>
    </font>
    <font>
      <b/>
      <sz val="11"/>
      <color theme="1"/>
      <name val="Calibri"/>
      <family val="2"/>
      <scheme val="minor"/>
    </font>
    <font>
      <sz val="11"/>
      <name val="Calibri"/>
      <family val="2"/>
      <scheme val="minor"/>
    </font>
  </fonts>
  <fills count="7">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top style="thin">
        <color theme="1"/>
      </top>
      <bottom style="thin">
        <color theme="0"/>
      </bottom>
      <diagonal/>
    </border>
    <border>
      <left style="thin">
        <color theme="1"/>
      </left>
      <right/>
      <top style="thin">
        <color theme="0"/>
      </top>
      <bottom style="thin">
        <color theme="0"/>
      </bottom>
      <diagonal/>
    </border>
    <border>
      <left style="thin">
        <color theme="1"/>
      </left>
      <right/>
      <top style="thin">
        <color theme="0"/>
      </top>
      <bottom style="thin">
        <color theme="1"/>
      </bottom>
      <diagonal/>
    </border>
    <border>
      <left style="thin">
        <color theme="1"/>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style="thin">
        <color theme="1"/>
      </left>
      <right/>
      <top style="thin">
        <color indexed="64"/>
      </top>
      <bottom style="thin">
        <color indexed="64"/>
      </bottom>
      <diagonal/>
    </border>
    <border>
      <left style="thin">
        <color theme="0"/>
      </left>
      <right/>
      <top/>
      <bottom/>
      <diagonal/>
    </border>
    <border>
      <left style="thin">
        <color theme="1"/>
      </left>
      <right/>
      <top/>
      <bottom style="thin">
        <color theme="0"/>
      </bottom>
      <diagonal/>
    </border>
  </borders>
  <cellStyleXfs count="5">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8" fillId="0" borderId="0" applyNumberFormat="0" applyFill="0" applyBorder="0" applyAlignment="0" applyProtection="0"/>
  </cellStyleXfs>
  <cellXfs count="263">
    <xf numFmtId="0" fontId="0" fillId="0" borderId="0" xfId="0"/>
    <xf numFmtId="0" fontId="2" fillId="0" borderId="0" xfId="0" applyFont="1"/>
    <xf numFmtId="0" fontId="4" fillId="3" borderId="12" xfId="0" applyFont="1" applyFill="1" applyBorder="1" applyAlignment="1">
      <alignment horizontal="left" vertical="center" wrapText="1"/>
    </xf>
    <xf numFmtId="0" fontId="5" fillId="0" borderId="0" xfId="0" applyFont="1" applyAlignment="1">
      <alignment vertical="center" wrapText="1"/>
    </xf>
    <xf numFmtId="165" fontId="6" fillId="0" borderId="9" xfId="1" applyNumberFormat="1" applyFont="1" applyFill="1" applyBorder="1" applyAlignment="1">
      <alignment horizontal="left" vertical="center" wrapText="1"/>
    </xf>
    <xf numFmtId="165" fontId="6" fillId="0" borderId="0" xfId="1" applyNumberFormat="1" applyFont="1" applyFill="1" applyBorder="1" applyAlignment="1">
      <alignment horizontal="center" wrapText="1"/>
    </xf>
    <xf numFmtId="165" fontId="6" fillId="0" borderId="0" xfId="1" applyNumberFormat="1" applyFont="1" applyFill="1" applyBorder="1" applyAlignment="1">
      <alignment horizontal="left" vertical="center" wrapText="1"/>
    </xf>
    <xf numFmtId="165" fontId="4" fillId="2" borderId="14" xfId="1" applyNumberFormat="1" applyFont="1" applyFill="1" applyBorder="1" applyAlignment="1">
      <alignment horizontal="center" vertical="center" wrapText="1"/>
    </xf>
    <xf numFmtId="165" fontId="8" fillId="5" borderId="0" xfId="1" applyNumberFormat="1" applyFont="1" applyFill="1" applyBorder="1" applyAlignment="1">
      <alignment horizontal="center" vertical="center" wrapText="1"/>
    </xf>
    <xf numFmtId="165" fontId="10" fillId="2" borderId="14" xfId="1" applyNumberFormat="1" applyFont="1" applyFill="1" applyBorder="1" applyAlignment="1">
      <alignment horizontal="center" vertical="center" wrapText="1"/>
    </xf>
    <xf numFmtId="165" fontId="10" fillId="2" borderId="15" xfId="1" applyNumberFormat="1" applyFont="1" applyFill="1" applyBorder="1" applyAlignment="1">
      <alignment horizontal="center" vertical="center" wrapText="1"/>
    </xf>
    <xf numFmtId="165" fontId="11" fillId="4" borderId="0" xfId="1" applyNumberFormat="1" applyFont="1" applyFill="1" applyBorder="1" applyAlignment="1">
      <alignment horizontal="center" vertical="center" wrapText="1"/>
    </xf>
    <xf numFmtId="4" fontId="11" fillId="4" borderId="0" xfId="1" applyNumberFormat="1" applyFont="1" applyFill="1" applyBorder="1" applyAlignment="1">
      <alignment horizontal="right" vertical="center" wrapText="1"/>
    </xf>
    <xf numFmtId="165" fontId="11" fillId="0" borderId="0" xfId="1" applyNumberFormat="1" applyFont="1" applyFill="1" applyBorder="1" applyAlignment="1">
      <alignment horizontal="left" vertical="center" wrapText="1"/>
    </xf>
    <xf numFmtId="165" fontId="11" fillId="0" borderId="0" xfId="1" applyNumberFormat="1" applyFont="1" applyFill="1" applyBorder="1" applyAlignment="1">
      <alignment horizontal="center"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0" fontId="12" fillId="0" borderId="0" xfId="0" applyFont="1" applyAlignment="1">
      <alignment horizontal="left" vertical="center" wrapText="1"/>
    </xf>
    <xf numFmtId="4" fontId="12" fillId="0" borderId="0" xfId="0" applyNumberFormat="1" applyFont="1" applyAlignment="1">
      <alignment horizontal="right" vertical="center"/>
    </xf>
    <xf numFmtId="4" fontId="12" fillId="0" borderId="1" xfId="1" applyNumberFormat="1" applyFont="1" applyFill="1" applyBorder="1" applyAlignment="1">
      <alignment horizontal="right" vertical="center" wrapText="1"/>
    </xf>
    <xf numFmtId="0" fontId="12" fillId="5" borderId="19" xfId="0" applyFont="1" applyFill="1" applyBorder="1" applyAlignment="1">
      <alignment horizontal="center" vertical="center"/>
    </xf>
    <xf numFmtId="0" fontId="12" fillId="5" borderId="18" xfId="0" applyFont="1" applyFill="1" applyBorder="1" applyAlignment="1">
      <alignment vertical="center"/>
    </xf>
    <xf numFmtId="0" fontId="12" fillId="5" borderId="20" xfId="0" applyFont="1" applyFill="1" applyBorder="1" applyAlignment="1">
      <alignment vertical="center"/>
    </xf>
    <xf numFmtId="0" fontId="12" fillId="5" borderId="1" xfId="0" applyFont="1" applyFill="1" applyBorder="1" applyAlignment="1">
      <alignment vertical="center"/>
    </xf>
    <xf numFmtId="0" fontId="12" fillId="5" borderId="22" xfId="0" applyFont="1" applyFill="1" applyBorder="1" applyAlignment="1">
      <alignment horizontal="center" vertical="center"/>
    </xf>
    <xf numFmtId="165" fontId="4" fillId="2" borderId="21" xfId="1" applyNumberFormat="1" applyFont="1" applyFill="1" applyBorder="1" applyAlignment="1">
      <alignment horizontal="center" vertical="center" wrapText="1"/>
    </xf>
    <xf numFmtId="165" fontId="10" fillId="2" borderId="21" xfId="1" applyNumberFormat="1" applyFont="1" applyFill="1" applyBorder="1" applyAlignment="1">
      <alignment horizontal="center" vertical="center" wrapText="1"/>
    </xf>
    <xf numFmtId="165" fontId="10"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left" vertical="center" wrapText="1"/>
    </xf>
    <xf numFmtId="4" fontId="13" fillId="5" borderId="0" xfId="1" applyNumberFormat="1" applyFont="1" applyFill="1" applyBorder="1" applyAlignment="1">
      <alignment horizontal="right" vertical="center" wrapText="1"/>
    </xf>
    <xf numFmtId="165" fontId="13" fillId="5" borderId="1" xfId="1" applyNumberFormat="1"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12" fillId="5" borderId="18"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5" xfId="0" applyFont="1" applyFill="1" applyBorder="1" applyAlignment="1">
      <alignment horizontal="center" vertical="center"/>
    </xf>
    <xf numFmtId="164" fontId="13" fillId="5" borderId="0" xfId="1" applyFont="1" applyFill="1" applyBorder="1" applyAlignment="1">
      <alignment horizontal="right" vertical="center" wrapText="1"/>
    </xf>
    <xf numFmtId="2" fontId="13" fillId="5" borderId="0" xfId="1" applyNumberFormat="1" applyFont="1" applyFill="1" applyBorder="1" applyAlignment="1">
      <alignment horizontal="center" vertical="center" wrapText="1"/>
    </xf>
    <xf numFmtId="4" fontId="6" fillId="4" borderId="0" xfId="1" applyNumberFormat="1" applyFont="1" applyFill="1" applyBorder="1" applyAlignment="1">
      <alignment horizontal="right" vertical="center" wrapText="1"/>
    </xf>
    <xf numFmtId="0" fontId="2" fillId="0" borderId="0" xfId="0" applyFont="1" applyAlignment="1">
      <alignment vertical="center"/>
    </xf>
    <xf numFmtId="165" fontId="2" fillId="0" borderId="0" xfId="1" applyNumberFormat="1" applyFont="1" applyFill="1" applyAlignment="1">
      <alignment horizontal="left" vertical="center" wrapText="1"/>
    </xf>
    <xf numFmtId="165" fontId="2" fillId="0" borderId="0" xfId="1" applyNumberFormat="1" applyFont="1" applyFill="1" applyAlignment="1">
      <alignment horizontal="left" vertical="center"/>
    </xf>
    <xf numFmtId="165" fontId="2" fillId="0" borderId="0" xfId="1" applyNumberFormat="1" applyFont="1" applyFill="1" applyAlignment="1">
      <alignment vertical="center"/>
    </xf>
    <xf numFmtId="4" fontId="2" fillId="0" borderId="0" xfId="0" applyNumberFormat="1" applyFont="1" applyAlignment="1">
      <alignment vertical="center"/>
    </xf>
    <xf numFmtId="4" fontId="6" fillId="0" borderId="0" xfId="0" applyNumberFormat="1" applyFont="1" applyAlignment="1">
      <alignment vertical="center"/>
    </xf>
    <xf numFmtId="0" fontId="5" fillId="0" borderId="0" xfId="0" applyFont="1" applyAlignment="1">
      <alignment vertical="center"/>
    </xf>
    <xf numFmtId="0" fontId="19" fillId="0" borderId="24" xfId="0" applyFont="1" applyBorder="1" applyAlignment="1">
      <alignment vertical="center"/>
    </xf>
    <xf numFmtId="0" fontId="19" fillId="0" borderId="28" xfId="0" applyFont="1" applyBorder="1" applyAlignment="1">
      <alignment vertical="center"/>
    </xf>
    <xf numFmtId="0" fontId="2" fillId="0" borderId="16" xfId="0" applyFont="1" applyBorder="1" applyAlignment="1">
      <alignment vertical="center"/>
    </xf>
    <xf numFmtId="2" fontId="11" fillId="4" borderId="0" xfId="1" applyNumberFormat="1" applyFont="1" applyFill="1" applyBorder="1" applyAlignment="1">
      <alignment horizontal="center" vertical="center" wrapText="1"/>
    </xf>
    <xf numFmtId="0" fontId="12" fillId="0" borderId="1" xfId="0" applyFont="1" applyBorder="1" applyAlignment="1">
      <alignment vertical="center"/>
    </xf>
    <xf numFmtId="4" fontId="2" fillId="0" borderId="0" xfId="0" applyNumberFormat="1" applyFont="1" applyAlignment="1">
      <alignment horizontal="right" vertical="center"/>
    </xf>
    <xf numFmtId="0" fontId="12" fillId="4" borderId="0" xfId="0" applyFont="1" applyFill="1" applyAlignment="1">
      <alignment vertical="center"/>
    </xf>
    <xf numFmtId="0" fontId="12" fillId="0" borderId="0" xfId="0" applyFont="1" applyAlignment="1">
      <alignment vertical="center"/>
    </xf>
    <xf numFmtId="4" fontId="6" fillId="0" borderId="0" xfId="1" applyNumberFormat="1" applyFont="1" applyFill="1" applyBorder="1" applyAlignment="1">
      <alignment horizontal="right" vertical="center" wrapText="1"/>
    </xf>
    <xf numFmtId="4" fontId="11" fillId="6" borderId="0" xfId="1" applyNumberFormat="1" applyFont="1" applyFill="1" applyBorder="1" applyAlignment="1">
      <alignment horizontal="right" vertical="center" wrapText="1"/>
    </xf>
    <xf numFmtId="4" fontId="6" fillId="6"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2" fillId="5" borderId="0" xfId="1" applyNumberFormat="1" applyFont="1" applyFill="1" applyBorder="1" applyAlignment="1">
      <alignment horizontal="right" vertical="center"/>
    </xf>
    <xf numFmtId="4" fontId="12" fillId="0" borderId="0" xfId="1" applyNumberFormat="1" applyFont="1" applyAlignment="1">
      <alignment vertical="center"/>
    </xf>
    <xf numFmtId="2" fontId="2" fillId="0" borderId="0" xfId="0" applyNumberFormat="1" applyFont="1" applyAlignment="1">
      <alignment vertical="center"/>
    </xf>
    <xf numFmtId="4" fontId="12" fillId="0" borderId="0" xfId="1" applyNumberFormat="1" applyFont="1" applyFill="1" applyBorder="1" applyAlignment="1">
      <alignment horizontal="right" vertical="center"/>
    </xf>
    <xf numFmtId="4" fontId="12" fillId="0" borderId="1" xfId="1" applyNumberFormat="1" applyFont="1" applyBorder="1" applyAlignment="1">
      <alignment vertical="center"/>
    </xf>
    <xf numFmtId="4" fontId="2" fillId="0" borderId="1" xfId="0" applyNumberFormat="1" applyFont="1" applyBorder="1" applyAlignment="1">
      <alignment vertical="center"/>
    </xf>
    <xf numFmtId="4" fontId="5" fillId="6" borderId="0" xfId="0" applyNumberFormat="1" applyFont="1" applyFill="1" applyAlignment="1">
      <alignment horizontal="right" vertical="center"/>
    </xf>
    <xf numFmtId="4" fontId="2" fillId="0" borderId="1" xfId="0" applyNumberFormat="1" applyFont="1" applyBorder="1" applyAlignment="1">
      <alignment horizontal="right" vertical="center"/>
    </xf>
    <xf numFmtId="0" fontId="5" fillId="0" borderId="0" xfId="1" applyNumberFormat="1" applyFont="1" applyFill="1" applyBorder="1" applyAlignment="1">
      <alignment vertical="center" wrapText="1"/>
    </xf>
    <xf numFmtId="0" fontId="5" fillId="0" borderId="16" xfId="1" applyNumberFormat="1" applyFont="1" applyFill="1" applyBorder="1" applyAlignment="1">
      <alignment horizontal="left" vertical="center" wrapText="1"/>
    </xf>
    <xf numFmtId="4" fontId="22" fillId="5" borderId="0" xfId="1" applyNumberFormat="1" applyFont="1" applyFill="1" applyBorder="1" applyAlignment="1">
      <alignment horizontal="right" vertical="center" wrapText="1"/>
    </xf>
    <xf numFmtId="4" fontId="13" fillId="5" borderId="0" xfId="1" applyNumberFormat="1" applyFont="1" applyFill="1" applyBorder="1" applyAlignment="1">
      <alignment horizontal="center" vertical="center" wrapText="1"/>
    </xf>
    <xf numFmtId="0" fontId="5" fillId="0" borderId="0" xfId="0" applyFont="1" applyAlignment="1">
      <alignment horizontal="center" vertical="center"/>
    </xf>
    <xf numFmtId="165" fontId="4" fillId="2" borderId="11" xfId="1" applyNumberFormat="1" applyFont="1" applyFill="1" applyBorder="1" applyAlignment="1">
      <alignment horizontal="center" vertical="center" wrapText="1"/>
    </xf>
    <xf numFmtId="165" fontId="10" fillId="2" borderId="11" xfId="1" applyNumberFormat="1" applyFont="1" applyFill="1" applyBorder="1" applyAlignment="1">
      <alignment horizontal="center" vertical="center" wrapText="1"/>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4" fillId="3" borderId="32" xfId="0" applyFont="1" applyFill="1" applyBorder="1" applyAlignment="1">
      <alignment horizontal="left" vertical="center"/>
    </xf>
    <xf numFmtId="0" fontId="4" fillId="3" borderId="33" xfId="0" applyFont="1" applyFill="1" applyBorder="1" applyAlignment="1">
      <alignment horizontal="left" vertical="center" wrapText="1"/>
    </xf>
    <xf numFmtId="0" fontId="4" fillId="3" borderId="34" xfId="0" applyFont="1" applyFill="1" applyBorder="1" applyAlignment="1">
      <alignment horizontal="left" vertical="center" wrapText="1"/>
    </xf>
    <xf numFmtId="0" fontId="12" fillId="0" borderId="0" xfId="1" applyNumberFormat="1" applyFont="1" applyFill="1" applyBorder="1" applyAlignment="1">
      <alignment horizontal="left" vertical="center" wrapText="1"/>
    </xf>
    <xf numFmtId="0" fontId="2" fillId="0" borderId="1" xfId="0" applyFont="1" applyBorder="1" applyAlignment="1">
      <alignment vertical="center"/>
    </xf>
    <xf numFmtId="4" fontId="12" fillId="0" borderId="1" xfId="0" applyNumberFormat="1" applyFont="1" applyBorder="1" applyAlignment="1">
      <alignment horizontal="right" vertical="center"/>
    </xf>
    <xf numFmtId="4" fontId="6" fillId="4" borderId="0" xfId="1" applyNumberFormat="1" applyFont="1" applyFill="1" applyBorder="1" applyAlignment="1">
      <alignment horizontal="center" vertical="center" wrapText="1"/>
    </xf>
    <xf numFmtId="0" fontId="4" fillId="3" borderId="35"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3" fillId="0" borderId="0" xfId="0" applyFont="1" applyAlignment="1">
      <alignment vertical="center"/>
    </xf>
    <xf numFmtId="0" fontId="5" fillId="0" borderId="0" xfId="0" applyFont="1" applyAlignment="1">
      <alignment horizontal="left" vertical="center" wrapText="1"/>
    </xf>
    <xf numFmtId="165" fontId="6" fillId="0" borderId="0" xfId="1" applyNumberFormat="1" applyFont="1" applyFill="1" applyBorder="1" applyAlignment="1">
      <alignment vertical="center" wrapText="1"/>
    </xf>
    <xf numFmtId="0" fontId="2" fillId="0" borderId="0" xfId="0" applyFont="1" applyAlignment="1">
      <alignment vertical="center" wrapText="1"/>
    </xf>
    <xf numFmtId="0" fontId="2" fillId="0" borderId="0" xfId="0" applyFont="1" applyAlignment="1">
      <alignment horizontal="left" vertical="center"/>
    </xf>
    <xf numFmtId="0" fontId="2" fillId="5" borderId="0" xfId="0" applyFont="1" applyFill="1" applyAlignment="1">
      <alignment vertical="center"/>
    </xf>
    <xf numFmtId="165" fontId="23" fillId="0" borderId="0" xfId="1" applyNumberFormat="1" applyFont="1" applyFill="1" applyAlignment="1">
      <alignment horizontal="left" vertical="center" wrapText="1"/>
    </xf>
    <xf numFmtId="165" fontId="23" fillId="0" borderId="0" xfId="1" applyNumberFormat="1" applyFont="1" applyFill="1" applyAlignment="1">
      <alignment horizontal="center" vertical="center" wrapText="1"/>
    </xf>
    <xf numFmtId="165" fontId="2" fillId="0" borderId="0" xfId="1" applyNumberFormat="1" applyFont="1" applyFill="1" applyAlignment="1">
      <alignment horizontal="center" vertical="center"/>
    </xf>
    <xf numFmtId="0" fontId="4" fillId="3" borderId="32" xfId="0" applyFont="1" applyFill="1" applyBorder="1" applyAlignment="1">
      <alignment horizontal="left" vertical="center" wrapText="1"/>
    </xf>
    <xf numFmtId="4" fontId="2" fillId="0" borderId="0" xfId="1" applyNumberFormat="1" applyFont="1" applyFill="1" applyBorder="1" applyAlignment="1">
      <alignment horizontal="right" vertical="center" wrapText="1"/>
    </xf>
    <xf numFmtId="4" fontId="2" fillId="0" borderId="0" xfId="1" applyNumberFormat="1" applyFont="1" applyAlignment="1">
      <alignment vertical="center"/>
    </xf>
    <xf numFmtId="4" fontId="12" fillId="0" borderId="42" xfId="1" applyNumberFormat="1" applyFont="1" applyBorder="1" applyAlignment="1">
      <alignment vertical="center"/>
    </xf>
    <xf numFmtId="4" fontId="2" fillId="0" borderId="42" xfId="1" applyNumberFormat="1" applyFont="1" applyBorder="1" applyAlignment="1">
      <alignment vertical="center"/>
    </xf>
    <xf numFmtId="4" fontId="2" fillId="0" borderId="0" xfId="1" applyNumberFormat="1" applyFont="1" applyBorder="1" applyAlignment="1">
      <alignment vertical="center"/>
    </xf>
    <xf numFmtId="0" fontId="26" fillId="0" borderId="0" xfId="0" applyFont="1" applyAlignment="1">
      <alignment vertical="center"/>
    </xf>
    <xf numFmtId="0" fontId="21" fillId="0" borderId="0" xfId="0" applyFont="1" applyAlignment="1">
      <alignment horizontal="center" vertical="center" wrapText="1"/>
    </xf>
    <xf numFmtId="0" fontId="27" fillId="0" borderId="0" xfId="0" applyFont="1" applyAlignment="1">
      <alignment horizontal="left" vertical="center" wrapText="1"/>
    </xf>
    <xf numFmtId="0" fontId="29" fillId="0" borderId="0" xfId="4" applyFont="1" applyAlignment="1">
      <alignment vertical="center"/>
    </xf>
    <xf numFmtId="0" fontId="30" fillId="0" borderId="0" xfId="0" applyFont="1" applyAlignment="1">
      <alignment vertical="center"/>
    </xf>
    <xf numFmtId="165" fontId="4" fillId="0" borderId="0" xfId="1" applyNumberFormat="1" applyFont="1" applyFill="1" applyBorder="1" applyAlignment="1">
      <alignment horizontal="center" vertical="center" wrapText="1"/>
    </xf>
    <xf numFmtId="4" fontId="13" fillId="0" borderId="0" xfId="1" applyNumberFormat="1" applyFont="1" applyFill="1" applyBorder="1" applyAlignment="1">
      <alignment horizontal="right" vertical="center" wrapText="1"/>
    </xf>
    <xf numFmtId="165" fontId="6" fillId="4" borderId="0" xfId="1" applyNumberFormat="1" applyFont="1" applyFill="1" applyBorder="1" applyAlignment="1">
      <alignment horizontal="left" vertical="center" wrapText="1"/>
    </xf>
    <xf numFmtId="165" fontId="4" fillId="2" borderId="13" xfId="1" applyNumberFormat="1" applyFont="1" applyFill="1" applyBorder="1" applyAlignment="1">
      <alignment horizontal="center" vertical="center" wrapText="1"/>
    </xf>
    <xf numFmtId="0" fontId="11" fillId="6" borderId="0" xfId="0" applyFont="1" applyFill="1" applyAlignment="1">
      <alignment vertical="center"/>
    </xf>
    <xf numFmtId="0" fontId="13" fillId="0" borderId="0" xfId="0" applyFont="1" applyAlignment="1">
      <alignment vertical="center"/>
    </xf>
    <xf numFmtId="0" fontId="13" fillId="0" borderId="1" xfId="0" applyFont="1" applyBorder="1" applyAlignment="1">
      <alignment vertical="center"/>
    </xf>
    <xf numFmtId="4" fontId="6" fillId="6" borderId="0" xfId="0" applyNumberFormat="1" applyFont="1" applyFill="1" applyAlignment="1">
      <alignment horizontal="right" vertical="center"/>
    </xf>
    <xf numFmtId="165" fontId="4" fillId="2" borderId="15" xfId="1" applyNumberFormat="1" applyFont="1" applyFill="1" applyBorder="1" applyAlignment="1">
      <alignment horizontal="center" vertical="center" wrapText="1"/>
    </xf>
    <xf numFmtId="165" fontId="4" fillId="2" borderId="44" xfId="1" applyNumberFormat="1" applyFont="1" applyFill="1" applyBorder="1" applyAlignment="1">
      <alignment horizontal="center" vertical="center" wrapText="1"/>
    </xf>
    <xf numFmtId="165" fontId="12" fillId="0" borderId="0" xfId="1" applyNumberFormat="1" applyFont="1" applyFill="1" applyBorder="1" applyAlignment="1">
      <alignment horizontal="center" vertical="center"/>
    </xf>
    <xf numFmtId="3" fontId="12" fillId="0" borderId="0" xfId="1" applyNumberFormat="1" applyFont="1" applyFill="1" applyBorder="1" applyAlignment="1">
      <alignment horizontal="right" vertical="center" wrapText="1"/>
    </xf>
    <xf numFmtId="3" fontId="13" fillId="0" borderId="0" xfId="1" applyNumberFormat="1" applyFont="1" applyFill="1" applyBorder="1" applyAlignment="1">
      <alignment horizontal="right" vertical="center" wrapText="1"/>
    </xf>
    <xf numFmtId="4" fontId="12" fillId="6" borderId="0" xfId="1" applyNumberFormat="1" applyFont="1" applyFill="1" applyBorder="1" applyAlignment="1">
      <alignment horizontal="right" vertical="center" wrapText="1"/>
    </xf>
    <xf numFmtId="4" fontId="19" fillId="6" borderId="0" xfId="0" applyNumberFormat="1" applyFont="1" applyFill="1" applyAlignment="1">
      <alignment horizontal="right" vertical="center"/>
    </xf>
    <xf numFmtId="0" fontId="19" fillId="6" borderId="0" xfId="0" applyFont="1" applyFill="1" applyAlignment="1">
      <alignment horizontal="left" vertical="center"/>
    </xf>
    <xf numFmtId="165" fontId="12" fillId="6" borderId="0" xfId="1" applyNumberFormat="1" applyFont="1" applyFill="1" applyBorder="1" applyAlignment="1">
      <alignment horizontal="left" vertical="center"/>
    </xf>
    <xf numFmtId="165" fontId="12" fillId="6" borderId="0" xfId="1" applyNumberFormat="1" applyFont="1" applyFill="1" applyBorder="1" applyAlignment="1">
      <alignment horizontal="center" vertical="center"/>
    </xf>
    <xf numFmtId="3" fontId="12" fillId="6" borderId="0" xfId="1" applyNumberFormat="1" applyFont="1" applyFill="1" applyBorder="1" applyAlignment="1">
      <alignment horizontal="right" vertical="center" wrapText="1"/>
    </xf>
    <xf numFmtId="0" fontId="19" fillId="6" borderId="0" xfId="0" applyFont="1" applyFill="1" applyAlignment="1">
      <alignment horizontal="left" vertical="center" wrapText="1"/>
    </xf>
    <xf numFmtId="3" fontId="13" fillId="6" borderId="0" xfId="1" applyNumberFormat="1" applyFont="1" applyFill="1" applyBorder="1" applyAlignment="1">
      <alignment horizontal="right" vertical="center" wrapText="1"/>
    </xf>
    <xf numFmtId="165" fontId="2" fillId="0" borderId="0" xfId="1" applyNumberFormat="1" applyFont="1" applyFill="1" applyBorder="1" applyAlignment="1">
      <alignment horizontal="left" vertical="center" wrapText="1"/>
    </xf>
    <xf numFmtId="165" fontId="5" fillId="6" borderId="0" xfId="1" applyNumberFormat="1" applyFont="1" applyFill="1" applyBorder="1" applyAlignment="1">
      <alignment horizontal="left" vertical="center" wrapText="1"/>
    </xf>
    <xf numFmtId="0" fontId="11" fillId="6" borderId="0" xfId="1" applyNumberFormat="1" applyFont="1" applyFill="1" applyBorder="1" applyAlignment="1">
      <alignment vertical="center" wrapText="1"/>
    </xf>
    <xf numFmtId="2" fontId="5" fillId="6" borderId="0" xfId="1" applyNumberFormat="1" applyFont="1" applyFill="1" applyBorder="1" applyAlignment="1">
      <alignment horizontal="right" vertical="center" wrapText="1"/>
    </xf>
    <xf numFmtId="4" fontId="19" fillId="6" borderId="0" xfId="1" applyNumberFormat="1" applyFont="1" applyFill="1" applyBorder="1" applyAlignment="1">
      <alignment horizontal="right" vertical="center" wrapText="1"/>
    </xf>
    <xf numFmtId="3" fontId="22" fillId="0" borderId="0" xfId="1" applyNumberFormat="1" applyFont="1" applyFill="1" applyBorder="1" applyAlignment="1">
      <alignment horizontal="right" vertical="center" wrapText="1"/>
    </xf>
    <xf numFmtId="3" fontId="22" fillId="0" borderId="1" xfId="1" applyNumberFormat="1" applyFont="1" applyFill="1" applyBorder="1" applyAlignment="1">
      <alignment horizontal="right" vertical="center" wrapText="1"/>
    </xf>
    <xf numFmtId="3" fontId="22" fillId="6" borderId="0" xfId="1" applyNumberFormat="1" applyFont="1" applyFill="1" applyBorder="1" applyAlignment="1">
      <alignment horizontal="right" vertical="center" wrapText="1"/>
    </xf>
    <xf numFmtId="2" fontId="2" fillId="0" borderId="0" xfId="1" applyNumberFormat="1" applyFont="1" applyFill="1" applyBorder="1" applyAlignment="1">
      <alignment horizontal="right" vertical="center" wrapText="1"/>
    </xf>
    <xf numFmtId="2" fontId="2" fillId="0" borderId="1" xfId="1" applyNumberFormat="1" applyFont="1" applyFill="1" applyBorder="1" applyAlignment="1">
      <alignment horizontal="right" vertical="center" wrapText="1"/>
    </xf>
    <xf numFmtId="0" fontId="2" fillId="6" borderId="0" xfId="0" applyFont="1" applyFill="1" applyAlignment="1">
      <alignment vertical="center"/>
    </xf>
    <xf numFmtId="4" fontId="14" fillId="0" borderId="0" xfId="0" applyNumberFormat="1" applyFont="1" applyAlignment="1">
      <alignment vertical="center"/>
    </xf>
    <xf numFmtId="0" fontId="2" fillId="0" borderId="0" xfId="0" applyFont="1" applyAlignment="1">
      <alignment horizontal="left" vertical="center" wrapText="1"/>
    </xf>
    <xf numFmtId="165" fontId="4" fillId="2" borderId="0" xfId="1" applyNumberFormat="1" applyFont="1" applyFill="1" applyBorder="1" applyAlignment="1">
      <alignment horizontal="center" vertical="center" wrapText="1"/>
    </xf>
    <xf numFmtId="165" fontId="10" fillId="2" borderId="0" xfId="1" applyNumberFormat="1" applyFont="1" applyFill="1" applyBorder="1" applyAlignment="1">
      <alignment horizontal="center" vertical="center" wrapText="1"/>
    </xf>
    <xf numFmtId="165" fontId="6" fillId="0"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0" fontId="2" fillId="0" borderId="0" xfId="0" applyFont="1" applyAlignment="1">
      <alignment horizontal="center" vertical="center"/>
    </xf>
    <xf numFmtId="4" fontId="14" fillId="0" borderId="16" xfId="0" applyNumberFormat="1" applyFont="1" applyBorder="1" applyAlignment="1">
      <alignment vertical="center"/>
    </xf>
    <xf numFmtId="0" fontId="3" fillId="0" borderId="0" xfId="0" applyFont="1" applyAlignment="1">
      <alignment horizontal="center" vertical="center"/>
    </xf>
    <xf numFmtId="0" fontId="5" fillId="0" borderId="0" xfId="1" applyNumberFormat="1" applyFont="1" applyFill="1" applyBorder="1" applyAlignment="1">
      <alignment horizontal="left" vertical="center" wrapText="1"/>
    </xf>
    <xf numFmtId="3" fontId="2" fillId="0" borderId="0" xfId="0" applyNumberFormat="1" applyFont="1" applyAlignment="1">
      <alignment vertical="center"/>
    </xf>
    <xf numFmtId="3" fontId="2" fillId="6" borderId="0" xfId="0" applyNumberFormat="1" applyFont="1" applyFill="1" applyAlignment="1">
      <alignment vertical="center"/>
    </xf>
    <xf numFmtId="3" fontId="2" fillId="0" borderId="1" xfId="0" applyNumberFormat="1" applyFont="1" applyBorder="1" applyAlignment="1">
      <alignment vertical="center"/>
    </xf>
    <xf numFmtId="0" fontId="2" fillId="5" borderId="0" xfId="0" applyFont="1" applyFill="1"/>
    <xf numFmtId="0" fontId="5" fillId="0" borderId="2" xfId="1" applyNumberFormat="1" applyFont="1" applyFill="1" applyBorder="1" applyAlignment="1">
      <alignment horizontal="left" vertical="center" wrapText="1"/>
    </xf>
    <xf numFmtId="165" fontId="35" fillId="5" borderId="0" xfId="1" applyNumberFormat="1" applyFont="1" applyFill="1" applyBorder="1" applyAlignment="1">
      <alignment horizontal="center" vertical="center" wrapText="1"/>
    </xf>
    <xf numFmtId="43" fontId="2" fillId="0" borderId="0" xfId="0" applyNumberFormat="1" applyFont="1" applyAlignment="1">
      <alignment vertical="center"/>
    </xf>
    <xf numFmtId="164" fontId="2" fillId="0" borderId="0" xfId="1" applyFont="1" applyAlignment="1">
      <alignment vertical="center"/>
    </xf>
    <xf numFmtId="0" fontId="5" fillId="0" borderId="2" xfId="0" applyFont="1" applyBorder="1" applyAlignment="1">
      <alignment vertical="center"/>
    </xf>
    <xf numFmtId="164" fontId="5" fillId="0" borderId="2" xfId="1" applyFont="1" applyBorder="1" applyAlignment="1">
      <alignment vertical="center"/>
    </xf>
    <xf numFmtId="0" fontId="2" fillId="0" borderId="2" xfId="0" applyFont="1" applyBorder="1" applyAlignment="1">
      <alignment vertical="center"/>
    </xf>
    <xf numFmtId="164" fontId="2" fillId="0" borderId="2" xfId="1" applyFont="1" applyBorder="1" applyAlignment="1">
      <alignment vertical="center"/>
    </xf>
    <xf numFmtId="0" fontId="2" fillId="0" borderId="2" xfId="0" applyFont="1" applyBorder="1" applyAlignment="1">
      <alignment vertical="center" wrapText="1"/>
    </xf>
    <xf numFmtId="0" fontId="5" fillId="0" borderId="16" xfId="1" applyNumberFormat="1" applyFont="1" applyFill="1" applyBorder="1" applyAlignment="1">
      <alignment horizontal="left" vertical="top" wrapText="1"/>
    </xf>
    <xf numFmtId="0" fontId="2" fillId="0" borderId="10" xfId="0" applyFont="1" applyBorder="1" applyAlignment="1">
      <alignment vertical="center"/>
    </xf>
    <xf numFmtId="43" fontId="2" fillId="0" borderId="3" xfId="0" applyNumberFormat="1" applyFont="1" applyBorder="1" applyAlignment="1">
      <alignment vertical="center"/>
    </xf>
    <xf numFmtId="0" fontId="5" fillId="0" borderId="2" xfId="1" applyNumberFormat="1" applyFont="1" applyFill="1" applyBorder="1" applyAlignment="1">
      <alignment horizontal="left" vertical="top" wrapText="1"/>
    </xf>
    <xf numFmtId="43" fontId="5" fillId="0" borderId="2" xfId="0" applyNumberFormat="1" applyFont="1" applyBorder="1" applyAlignment="1">
      <alignment vertical="center"/>
    </xf>
    <xf numFmtId="164" fontId="2" fillId="0" borderId="0" xfId="1" applyFont="1" applyFill="1" applyAlignment="1">
      <alignment horizontal="center" vertical="center"/>
    </xf>
    <xf numFmtId="4" fontId="2" fillId="5" borderId="0" xfId="0" applyNumberFormat="1" applyFont="1" applyFill="1" applyAlignment="1">
      <alignment horizontal="right" vertical="center"/>
    </xf>
    <xf numFmtId="4" fontId="5" fillId="5" borderId="0" xfId="0" applyNumberFormat="1" applyFont="1" applyFill="1" applyAlignment="1">
      <alignment horizontal="right" vertical="center"/>
    </xf>
    <xf numFmtId="0" fontId="4" fillId="3" borderId="45" xfId="0" applyFont="1" applyFill="1" applyBorder="1" applyAlignment="1">
      <alignment horizontal="left" vertical="center" wrapText="1"/>
    </xf>
    <xf numFmtId="164" fontId="5" fillId="0" borderId="16" xfId="1" applyFont="1" applyFill="1" applyBorder="1" applyAlignment="1">
      <alignment horizontal="left" vertical="center" wrapText="1"/>
    </xf>
    <xf numFmtId="43" fontId="5" fillId="0" borderId="16" xfId="1" applyNumberFormat="1" applyFont="1" applyFill="1" applyBorder="1" applyAlignment="1">
      <alignment horizontal="left" vertical="center" wrapText="1"/>
    </xf>
    <xf numFmtId="0" fontId="37" fillId="0" borderId="0" xfId="0" applyFont="1"/>
    <xf numFmtId="4" fontId="37" fillId="0" borderId="0" xfId="0" applyNumberFormat="1" applyFont="1"/>
    <xf numFmtId="4" fontId="38" fillId="0" borderId="0" xfId="0" applyNumberFormat="1" applyFont="1"/>
    <xf numFmtId="0" fontId="0" fillId="5" borderId="0" xfId="0" applyFill="1"/>
    <xf numFmtId="4" fontId="38" fillId="5" borderId="0" xfId="0" applyNumberFormat="1" applyFont="1" applyFill="1"/>
    <xf numFmtId="0" fontId="0" fillId="0" borderId="0" xfId="0" applyAlignment="1">
      <alignment horizontal="justify" vertical="center" wrapText="1"/>
    </xf>
    <xf numFmtId="4" fontId="0" fillId="0" borderId="0" xfId="0" applyNumberFormat="1"/>
    <xf numFmtId="4" fontId="38" fillId="0" borderId="2" xfId="0" applyNumberFormat="1" applyFont="1" applyBorder="1"/>
    <xf numFmtId="4" fontId="38" fillId="5" borderId="2" xfId="0" applyNumberFormat="1" applyFont="1" applyFill="1" applyBorder="1"/>
    <xf numFmtId="4" fontId="0" fillId="0" borderId="2" xfId="0" applyNumberFormat="1" applyBorder="1"/>
    <xf numFmtId="164" fontId="2" fillId="0" borderId="0" xfId="1" applyFont="1" applyFill="1" applyBorder="1" applyAlignment="1">
      <alignment horizontal="right" vertical="center" wrapText="1"/>
    </xf>
    <xf numFmtId="43" fontId="5" fillId="0" borderId="0" xfId="1" applyNumberFormat="1" applyFont="1" applyFill="1" applyBorder="1" applyAlignment="1">
      <alignment vertical="center" wrapText="1"/>
    </xf>
    <xf numFmtId="0" fontId="5" fillId="0" borderId="2" xfId="0" applyFont="1" applyBorder="1" applyAlignment="1">
      <alignment vertical="center" wrapText="1"/>
    </xf>
    <xf numFmtId="4" fontId="37" fillId="0" borderId="2" xfId="0" applyNumberFormat="1" applyFont="1" applyBorder="1"/>
    <xf numFmtId="0" fontId="27" fillId="4" borderId="0" xfId="0" applyFont="1" applyFill="1" applyAlignment="1">
      <alignment horizontal="left" vertical="center" wrapText="1"/>
    </xf>
    <xf numFmtId="0" fontId="2" fillId="0" borderId="0" xfId="0" applyFont="1" applyAlignment="1">
      <alignment horizontal="left" vertical="center" wrapText="1"/>
    </xf>
    <xf numFmtId="0" fontId="27" fillId="4" borderId="0" xfId="0" applyFont="1" applyFill="1" applyAlignment="1">
      <alignment horizontal="left" vertical="center"/>
    </xf>
    <xf numFmtId="0" fontId="32" fillId="0" borderId="0" xfId="1" applyNumberFormat="1" applyFont="1" applyFill="1" applyBorder="1" applyAlignment="1">
      <alignment horizontal="left" vertical="center" wrapText="1"/>
    </xf>
    <xf numFmtId="0" fontId="21" fillId="3" borderId="0" xfId="0" applyFont="1" applyFill="1" applyAlignment="1">
      <alignment horizontal="center" vertical="center" wrapText="1"/>
    </xf>
    <xf numFmtId="0" fontId="25" fillId="0" borderId="0" xfId="0" applyFont="1" applyAlignment="1">
      <alignment horizontal="left" vertical="top" wrapText="1"/>
    </xf>
    <xf numFmtId="0" fontId="2" fillId="0" borderId="0" xfId="0" applyFont="1" applyAlignment="1">
      <alignment horizontal="left" vertical="top" wrapText="1"/>
    </xf>
    <xf numFmtId="4" fontId="14" fillId="0" borderId="16" xfId="0" applyNumberFormat="1" applyFont="1" applyBorder="1" applyAlignment="1">
      <alignment horizontal="left" vertical="center"/>
    </xf>
    <xf numFmtId="0" fontId="5" fillId="0" borderId="2" xfId="1" applyNumberFormat="1"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165" fontId="4" fillId="2" borderId="0" xfId="1" applyNumberFormat="1" applyFont="1" applyFill="1" applyBorder="1" applyAlignment="1">
      <alignment horizontal="center" vertical="center" wrapText="1"/>
    </xf>
    <xf numFmtId="0" fontId="12" fillId="5" borderId="18"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6" fillId="5" borderId="18" xfId="0" applyFont="1" applyFill="1" applyBorder="1" applyAlignment="1">
      <alignment horizontal="left" vertical="center"/>
    </xf>
    <xf numFmtId="0" fontId="16" fillId="5" borderId="1" xfId="0" applyFont="1" applyFill="1" applyBorder="1" applyAlignment="1">
      <alignment horizontal="left" vertical="center" wrapText="1"/>
    </xf>
    <xf numFmtId="0" fontId="7" fillId="0" borderId="0" xfId="0" applyFont="1" applyAlignment="1">
      <alignment horizontal="center" wrapText="1"/>
    </xf>
    <xf numFmtId="0" fontId="5" fillId="0" borderId="3" xfId="1" applyNumberFormat="1" applyFont="1" applyFill="1" applyBorder="1" applyAlignment="1">
      <alignment horizontal="left" vertical="center" wrapText="1"/>
    </xf>
    <xf numFmtId="0" fontId="5" fillId="0" borderId="17" xfId="1" applyNumberFormat="1" applyFont="1" applyFill="1" applyBorder="1" applyAlignment="1">
      <alignment horizontal="left" vertical="center" wrapText="1"/>
    </xf>
    <xf numFmtId="0" fontId="5" fillId="0" borderId="4" xfId="1" applyNumberFormat="1" applyFont="1" applyFill="1" applyBorder="1" applyAlignment="1">
      <alignment horizontal="left" vertical="center" wrapText="1"/>
    </xf>
    <xf numFmtId="165" fontId="10" fillId="2" borderId="0" xfId="1" applyNumberFormat="1" applyFont="1" applyFill="1" applyBorder="1" applyAlignment="1">
      <alignment horizontal="center" vertical="center" wrapText="1"/>
    </xf>
    <xf numFmtId="165" fontId="10" fillId="2" borderId="13" xfId="1" applyNumberFormat="1" applyFont="1" applyFill="1" applyBorder="1" applyAlignment="1">
      <alignment horizontal="center" vertical="center" wrapText="1"/>
    </xf>
    <xf numFmtId="165" fontId="6" fillId="0"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0" fontId="13" fillId="0" borderId="0" xfId="1" applyNumberFormat="1" applyFont="1" applyFill="1" applyBorder="1" applyAlignment="1">
      <alignment horizontal="left" vertical="center" wrapText="1"/>
    </xf>
    <xf numFmtId="0" fontId="11" fillId="6" borderId="0" xfId="1" applyNumberFormat="1" applyFont="1" applyFill="1" applyBorder="1" applyAlignment="1">
      <alignment horizontal="left" vertical="center" wrapText="1"/>
    </xf>
    <xf numFmtId="0" fontId="3" fillId="0" borderId="0" xfId="0" applyFont="1" applyAlignment="1">
      <alignment horizont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165" fontId="21" fillId="3" borderId="0" xfId="1" applyNumberFormat="1" applyFont="1" applyFill="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2" fillId="0" borderId="16" xfId="0" applyFont="1" applyBorder="1" applyAlignment="1">
      <alignment horizontal="center" vertical="center"/>
    </xf>
    <xf numFmtId="0" fontId="2" fillId="0" borderId="2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12" fillId="5" borderId="18" xfId="0" applyFont="1" applyFill="1" applyBorder="1" applyAlignment="1">
      <alignment horizontal="left" vertical="center"/>
    </xf>
    <xf numFmtId="0" fontId="16" fillId="5" borderId="0" xfId="0" applyFont="1" applyFill="1" applyAlignment="1">
      <alignment horizontal="left" vertical="center" wrapText="1"/>
    </xf>
    <xf numFmtId="4" fontId="14" fillId="0" borderId="17" xfId="0" applyNumberFormat="1" applyFont="1" applyBorder="1" applyAlignment="1">
      <alignment horizontal="left" vertical="center"/>
    </xf>
    <xf numFmtId="165" fontId="11" fillId="6" borderId="0" xfId="1"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6" xfId="1" applyNumberFormat="1" applyFont="1" applyFill="1" applyBorder="1" applyAlignment="1">
      <alignment horizontal="left" vertical="center" wrapText="1"/>
    </xf>
    <xf numFmtId="0" fontId="5" fillId="5" borderId="2" xfId="1" applyNumberFormat="1" applyFont="1" applyFill="1" applyBorder="1" applyAlignment="1">
      <alignment horizontal="left" vertical="center" wrapText="1"/>
    </xf>
    <xf numFmtId="0" fontId="5" fillId="0" borderId="3" xfId="1" applyNumberFormat="1" applyFont="1" applyFill="1" applyBorder="1" applyAlignment="1">
      <alignment horizontal="left" vertical="top" wrapText="1"/>
    </xf>
    <xf numFmtId="0" fontId="5" fillId="0" borderId="17" xfId="1" applyNumberFormat="1" applyFont="1" applyFill="1" applyBorder="1" applyAlignment="1">
      <alignment horizontal="left" vertical="top" wrapText="1"/>
    </xf>
    <xf numFmtId="0" fontId="5" fillId="0" borderId="4" xfId="1" applyNumberFormat="1" applyFont="1" applyFill="1" applyBorder="1" applyAlignment="1">
      <alignment horizontal="left" vertical="top" wrapText="1"/>
    </xf>
    <xf numFmtId="0" fontId="5" fillId="0" borderId="16" xfId="0" applyFont="1" applyBorder="1" applyAlignment="1">
      <alignment horizontal="center" vertical="center"/>
    </xf>
    <xf numFmtId="0" fontId="5" fillId="0" borderId="39" xfId="1" applyNumberFormat="1" applyFont="1" applyFill="1" applyBorder="1" applyAlignment="1">
      <alignment horizontal="left" vertical="center" wrapText="1"/>
    </xf>
    <xf numFmtId="0" fontId="5" fillId="0" borderId="40" xfId="1" applyNumberFormat="1" applyFont="1" applyFill="1" applyBorder="1" applyAlignment="1">
      <alignment horizontal="left" vertical="center" wrapText="1"/>
    </xf>
    <xf numFmtId="0" fontId="5" fillId="0" borderId="41" xfId="1" applyNumberFormat="1" applyFont="1" applyFill="1" applyBorder="1" applyAlignment="1">
      <alignment horizontal="left" vertical="center" wrapText="1"/>
    </xf>
    <xf numFmtId="165" fontId="20" fillId="0" borderId="17" xfId="1" applyNumberFormat="1" applyFont="1" applyFill="1" applyBorder="1" applyAlignment="1">
      <alignment vertical="center" wrapText="1"/>
    </xf>
    <xf numFmtId="4" fontId="14" fillId="0" borderId="16" xfId="0" applyNumberFormat="1" applyFont="1" applyBorder="1" applyAlignment="1">
      <alignment vertical="center"/>
    </xf>
    <xf numFmtId="165" fontId="12" fillId="0" borderId="0" xfId="1" applyNumberFormat="1" applyFont="1" applyFill="1" applyBorder="1" applyAlignment="1">
      <alignment horizontal="justify" vertical="center" wrapText="1"/>
    </xf>
    <xf numFmtId="0" fontId="7" fillId="0" borderId="0" xfId="0" applyFont="1" applyAlignment="1">
      <alignment horizontal="center" vertical="center" wrapText="1"/>
    </xf>
    <xf numFmtId="0" fontId="3" fillId="0" borderId="0" xfId="0" applyFont="1" applyAlignment="1">
      <alignment horizontal="center" vertical="center"/>
    </xf>
    <xf numFmtId="0" fontId="5" fillId="0" borderId="3" xfId="1" applyNumberFormat="1" applyFont="1" applyFill="1" applyBorder="1" applyAlignment="1">
      <alignment horizontal="justify" vertical="center" wrapText="1"/>
    </xf>
    <xf numFmtId="0" fontId="5" fillId="0" borderId="17" xfId="1" applyNumberFormat="1" applyFont="1" applyFill="1" applyBorder="1" applyAlignment="1">
      <alignment horizontal="justify" vertical="center" wrapText="1"/>
    </xf>
    <xf numFmtId="0" fontId="5" fillId="0" borderId="4" xfId="1" applyNumberFormat="1" applyFont="1" applyFill="1" applyBorder="1" applyAlignment="1">
      <alignment horizontal="justify" vertical="center" wrapText="1"/>
    </xf>
    <xf numFmtId="0" fontId="36" fillId="0" borderId="4" xfId="0" applyFont="1" applyBorder="1" applyAlignment="1">
      <alignment horizontal="center" vertical="center" wrapText="1"/>
    </xf>
    <xf numFmtId="0" fontId="36" fillId="0" borderId="2" xfId="0" applyFont="1" applyBorder="1" applyAlignment="1">
      <alignment horizontal="center" vertical="center" wrapText="1"/>
    </xf>
    <xf numFmtId="0" fontId="5" fillId="0" borderId="17" xfId="0" applyFont="1" applyBorder="1" applyAlignment="1">
      <alignment horizontal="center" vertical="center"/>
    </xf>
    <xf numFmtId="0" fontId="5" fillId="5" borderId="2" xfId="1" applyNumberFormat="1" applyFont="1" applyFill="1" applyBorder="1" applyAlignment="1">
      <alignment horizontal="justify" vertical="center" wrapText="1"/>
    </xf>
    <xf numFmtId="0" fontId="5" fillId="0" borderId="2" xfId="0" applyFont="1" applyBorder="1" applyAlignment="1">
      <alignment horizontal="center" vertical="center"/>
    </xf>
    <xf numFmtId="0" fontId="2" fillId="0" borderId="2" xfId="0" applyFont="1" applyBorder="1" applyAlignment="1">
      <alignment horizontal="center" vertical="center"/>
    </xf>
    <xf numFmtId="4" fontId="14" fillId="0" borderId="0" xfId="0" applyNumberFormat="1" applyFont="1" applyAlignment="1">
      <alignment horizontal="left" vertical="center"/>
    </xf>
    <xf numFmtId="0" fontId="5" fillId="0" borderId="43" xfId="0" applyFont="1" applyBorder="1" applyAlignment="1">
      <alignment horizontal="center" vertical="center"/>
    </xf>
    <xf numFmtId="0" fontId="5" fillId="0" borderId="43" xfId="0" applyFont="1" applyBorder="1" applyAlignment="1">
      <alignment horizontal="center" vertical="center" wrapText="1"/>
    </xf>
    <xf numFmtId="0" fontId="5" fillId="0" borderId="38" xfId="1" applyNumberFormat="1" applyFont="1" applyFill="1" applyBorder="1" applyAlignment="1">
      <alignment horizontal="left" vertical="center" wrapText="1"/>
    </xf>
    <xf numFmtId="0" fontId="5" fillId="0" borderId="0" xfId="1" applyNumberFormat="1" applyFont="1" applyFill="1" applyBorder="1" applyAlignment="1">
      <alignment horizontal="left" vertical="center" wrapText="1"/>
    </xf>
  </cellXfs>
  <cellStyles count="5">
    <cellStyle name="Hipervínculo" xfId="4" builtinId="8"/>
    <cellStyle name="Millares" xfId="1" builtinId="3"/>
    <cellStyle name="Millares 2" xfId="2" xr:uid="{00000000-0005-0000-0000-000001000000}"/>
    <cellStyle name="Millares 3" xfId="3" xr:uid="{00000000-0005-0000-0000-000002000000}"/>
    <cellStyle name="Normal" xfId="0" builtinId="0"/>
  </cellStyles>
  <dxfs count="0"/>
  <tableStyles count="0" defaultTableStyle="TableStyleMedium9" defaultPivotStyle="PivotStyleLight16"/>
  <colors>
    <mruColors>
      <color rgb="FF97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440690</xdr:colOff>
      <xdr:row>0</xdr:row>
      <xdr:rowOff>72391</xdr:rowOff>
    </xdr:from>
    <xdr:to>
      <xdr:col>0</xdr:col>
      <xdr:colOff>1386840</xdr:colOff>
      <xdr:row>3</xdr:row>
      <xdr:rowOff>91441</xdr:rowOff>
    </xdr:to>
    <xdr:pic>
      <xdr:nvPicPr>
        <xdr:cNvPr id="2" name="Imagen 1">
          <a:extLst>
            <a:ext uri="{FF2B5EF4-FFF2-40B4-BE49-F238E27FC236}">
              <a16:creationId xmlns:a16="http://schemas.microsoft.com/office/drawing/2014/main" id="{293B6D6A-DC00-47E0-A111-0FB52D5D00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690" y="72391"/>
          <a:ext cx="946150" cy="647700"/>
        </a:xfrm>
        <a:prstGeom prst="rect">
          <a:avLst/>
        </a:prstGeom>
      </xdr:spPr>
    </xdr:pic>
    <xdr:clientData/>
  </xdr:twoCellAnchor>
  <xdr:twoCellAnchor editAs="oneCell">
    <xdr:from>
      <xdr:col>3</xdr:col>
      <xdr:colOff>967740</xdr:colOff>
      <xdr:row>0</xdr:row>
      <xdr:rowOff>87630</xdr:rowOff>
    </xdr:from>
    <xdr:to>
      <xdr:col>3</xdr:col>
      <xdr:colOff>1740853</xdr:colOff>
      <xdr:row>3</xdr:row>
      <xdr:rowOff>80010</xdr:rowOff>
    </xdr:to>
    <xdr:pic>
      <xdr:nvPicPr>
        <xdr:cNvPr id="3" name="Imagen 2">
          <a:extLst>
            <a:ext uri="{FF2B5EF4-FFF2-40B4-BE49-F238E27FC236}">
              <a16:creationId xmlns:a16="http://schemas.microsoft.com/office/drawing/2014/main" id="{69CA11DD-0050-4525-AD2A-9B7A6825AB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68515" y="87630"/>
          <a:ext cx="773113" cy="621030"/>
        </a:xfrm>
        <a:prstGeom prst="rect">
          <a:avLst/>
        </a:prstGeom>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 name="Imagen 3">
          <a:extLst>
            <a:ext uri="{FF2B5EF4-FFF2-40B4-BE49-F238E27FC236}">
              <a16:creationId xmlns:a16="http://schemas.microsoft.com/office/drawing/2014/main" id="{1776DBA2-2A41-4372-97F1-7CEA28112A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6925" y="21707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Ligia Brenes Elizondo" id="{9AA67C20-8854-4896-835E-6B0B778EDDA0}" userId="S::librenes@aya.go.cr::b3b695fc-0432-4272-ad3e-daa29ecf86c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17" dT="2023-10-11T20:22:18.43" personId="{9AA67C20-8854-4896-835E-6B0B778EDDA0}" id="{D17B22B3-51E7-4F6C-9753-59DBACCA7F6C}">
    <text xml:space="preserve">Se devuelve el Superávit 2022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ephanie.salas@mtss.go.c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665D-07DE-486B-BF76-407E1FB16D8C}">
  <sheetPr codeName="Hoja1"/>
  <dimension ref="A4:Q74"/>
  <sheetViews>
    <sheetView showGridLines="0" tabSelected="1" zoomScale="80" zoomScaleNormal="80" workbookViewId="0">
      <selection activeCell="A5" sqref="A5:D5"/>
    </sheetView>
  </sheetViews>
  <sheetFormatPr baseColWidth="10" defaultColWidth="10.88671875" defaultRowHeight="15.6" x14ac:dyDescent="0.3"/>
  <cols>
    <col min="1" max="6" width="31" style="41" customWidth="1"/>
    <col min="7" max="16384" width="10.88671875" style="41"/>
  </cols>
  <sheetData>
    <row r="4" spans="1:6" ht="18" customHeight="1" x14ac:dyDescent="0.3"/>
    <row r="5" spans="1:6" ht="42.6" customHeight="1" x14ac:dyDescent="0.3">
      <c r="A5" s="192" t="s">
        <v>92</v>
      </c>
      <c r="B5" s="192"/>
      <c r="C5" s="192"/>
      <c r="D5" s="192"/>
      <c r="E5" s="47"/>
      <c r="F5" s="47"/>
    </row>
    <row r="6" spans="1:6" ht="16.2" customHeight="1" x14ac:dyDescent="0.3">
      <c r="A6" s="103"/>
      <c r="B6" s="103"/>
      <c r="C6" s="103"/>
      <c r="D6" s="103"/>
      <c r="E6" s="47"/>
      <c r="F6" s="47"/>
    </row>
    <row r="7" spans="1:6" ht="16.2" customHeight="1" x14ac:dyDescent="0.3">
      <c r="A7" s="104" t="s">
        <v>113</v>
      </c>
      <c r="B7" s="103"/>
      <c r="C7" s="103"/>
      <c r="D7" s="103"/>
      <c r="E7" s="47"/>
      <c r="F7" s="47"/>
    </row>
    <row r="8" spans="1:6" x14ac:dyDescent="0.3">
      <c r="A8" s="140"/>
      <c r="B8" s="140"/>
      <c r="C8" s="140"/>
      <c r="D8" s="140"/>
      <c r="E8" s="90"/>
      <c r="F8" s="90"/>
    </row>
    <row r="9" spans="1:6" ht="66.75" customHeight="1" x14ac:dyDescent="0.3">
      <c r="A9" s="189" t="s">
        <v>123</v>
      </c>
      <c r="B9" s="189"/>
      <c r="C9" s="189"/>
      <c r="D9" s="189"/>
      <c r="E9" s="90"/>
      <c r="F9" s="90"/>
    </row>
    <row r="10" spans="1:6" ht="92.4" customHeight="1" x14ac:dyDescent="0.3">
      <c r="A10" s="193" t="s">
        <v>112</v>
      </c>
      <c r="B10" s="193"/>
      <c r="C10" s="193"/>
      <c r="D10" s="193"/>
      <c r="E10" s="90"/>
      <c r="F10" s="90"/>
    </row>
    <row r="11" spans="1:6" ht="94.95" customHeight="1" x14ac:dyDescent="0.3">
      <c r="A11" s="194" t="s">
        <v>149</v>
      </c>
      <c r="B11" s="194"/>
      <c r="C11" s="194"/>
      <c r="D11" s="194"/>
      <c r="E11" s="90"/>
      <c r="F11" s="90"/>
    </row>
    <row r="12" spans="1:6" ht="81" customHeight="1" x14ac:dyDescent="0.3">
      <c r="A12" s="189" t="s">
        <v>164</v>
      </c>
      <c r="B12" s="189"/>
      <c r="C12" s="189"/>
      <c r="D12" s="189"/>
      <c r="E12" s="90"/>
      <c r="F12" s="90"/>
    </row>
    <row r="13" spans="1:6" ht="20.399999999999999" customHeight="1" x14ac:dyDescent="0.3">
      <c r="A13" s="140"/>
      <c r="B13" s="140"/>
      <c r="C13" s="140"/>
      <c r="D13" s="140"/>
      <c r="E13" s="90"/>
      <c r="F13" s="90"/>
    </row>
    <row r="14" spans="1:6" ht="20.399999999999999" customHeight="1" x14ac:dyDescent="0.3">
      <c r="A14" s="192" t="s">
        <v>114</v>
      </c>
      <c r="B14" s="192"/>
      <c r="C14" s="192"/>
      <c r="D14" s="192"/>
      <c r="E14" s="90"/>
      <c r="F14" s="90"/>
    </row>
    <row r="15" spans="1:6" ht="20.100000000000001" customHeight="1" x14ac:dyDescent="0.3">
      <c r="A15" s="87" t="s">
        <v>26</v>
      </c>
    </row>
    <row r="16" spans="1:6" ht="168.75" customHeight="1" x14ac:dyDescent="0.3">
      <c r="A16" s="189" t="s">
        <v>110</v>
      </c>
      <c r="B16" s="189"/>
      <c r="C16" s="189"/>
      <c r="D16" s="189"/>
      <c r="E16" s="90"/>
      <c r="F16" s="90"/>
    </row>
    <row r="17" spans="1:17" ht="9.9" customHeight="1" x14ac:dyDescent="0.3"/>
    <row r="18" spans="1:17" ht="20.100000000000001" customHeight="1" x14ac:dyDescent="0.3">
      <c r="A18" s="87" t="s">
        <v>111</v>
      </c>
    </row>
    <row r="20" spans="1:17" ht="15" customHeight="1" x14ac:dyDescent="0.3">
      <c r="A20" s="41" t="s">
        <v>100</v>
      </c>
    </row>
    <row r="21" spans="1:17" ht="15" customHeight="1" x14ac:dyDescent="0.3"/>
    <row r="22" spans="1:17" ht="15" customHeight="1" x14ac:dyDescent="0.3">
      <c r="A22" s="189" t="s">
        <v>101</v>
      </c>
      <c r="B22" s="189"/>
      <c r="C22" s="189"/>
      <c r="D22" s="189"/>
      <c r="E22" s="90"/>
      <c r="F22" s="90"/>
      <c r="G22" s="90"/>
      <c r="H22" s="90"/>
      <c r="I22" s="90"/>
      <c r="J22" s="90"/>
      <c r="K22" s="90"/>
      <c r="L22" s="90"/>
      <c r="M22" s="90"/>
      <c r="N22" s="90"/>
      <c r="O22" s="90"/>
      <c r="P22" s="90"/>
      <c r="Q22" s="90"/>
    </row>
    <row r="23" spans="1:17" ht="15" customHeight="1" x14ac:dyDescent="0.3">
      <c r="A23" s="140"/>
      <c r="B23" s="140"/>
      <c r="C23" s="140"/>
      <c r="D23" s="140"/>
      <c r="E23" s="90"/>
      <c r="F23" s="90"/>
      <c r="G23" s="90"/>
      <c r="H23" s="90"/>
      <c r="I23" s="90"/>
      <c r="J23" s="90"/>
      <c r="K23" s="90"/>
      <c r="L23" s="90"/>
      <c r="M23" s="90"/>
      <c r="N23" s="90"/>
      <c r="O23" s="90"/>
      <c r="P23" s="90"/>
      <c r="Q23" s="90"/>
    </row>
    <row r="24" spans="1:17" ht="33" customHeight="1" x14ac:dyDescent="0.3">
      <c r="A24" s="191" t="s">
        <v>140</v>
      </c>
      <c r="B24" s="191"/>
      <c r="C24" s="191"/>
      <c r="D24" s="191"/>
      <c r="E24" s="90"/>
      <c r="F24" s="90"/>
      <c r="G24" s="90"/>
      <c r="H24" s="90"/>
      <c r="I24" s="90"/>
      <c r="J24" s="90"/>
      <c r="K24" s="90"/>
      <c r="L24" s="90"/>
      <c r="M24" s="90"/>
      <c r="N24" s="90"/>
      <c r="O24" s="90"/>
      <c r="P24" s="90"/>
      <c r="Q24" s="90"/>
    </row>
    <row r="25" spans="1:17" ht="15" customHeight="1" x14ac:dyDescent="0.3">
      <c r="A25" s="140"/>
      <c r="B25" s="140"/>
      <c r="C25" s="140"/>
      <c r="D25" s="140"/>
      <c r="E25" s="90"/>
      <c r="F25" s="90"/>
      <c r="G25" s="90"/>
      <c r="H25" s="90"/>
      <c r="I25" s="90"/>
      <c r="J25" s="90"/>
      <c r="K25" s="90"/>
      <c r="L25" s="90"/>
      <c r="M25" s="90"/>
      <c r="N25" s="90"/>
      <c r="O25" s="90"/>
      <c r="P25" s="90"/>
      <c r="Q25" s="90"/>
    </row>
    <row r="26" spans="1:17" ht="20.100000000000001" customHeight="1" x14ac:dyDescent="0.3">
      <c r="A26" s="190" t="s">
        <v>115</v>
      </c>
      <c r="B26" s="190"/>
      <c r="C26" s="190"/>
      <c r="D26" s="190"/>
    </row>
    <row r="27" spans="1:17" ht="15" customHeight="1" x14ac:dyDescent="0.3">
      <c r="A27" s="41" t="s">
        <v>103</v>
      </c>
    </row>
    <row r="28" spans="1:17" ht="15" customHeight="1" x14ac:dyDescent="0.3">
      <c r="A28" s="41" t="s">
        <v>104</v>
      </c>
    </row>
    <row r="29" spans="1:17" ht="32.1" customHeight="1" x14ac:dyDescent="0.3">
      <c r="A29" s="189" t="s">
        <v>161</v>
      </c>
      <c r="B29" s="189"/>
      <c r="C29" s="189"/>
      <c r="D29" s="189"/>
    </row>
    <row r="30" spans="1:17" ht="15" customHeight="1" x14ac:dyDescent="0.3"/>
    <row r="31" spans="1:17" ht="20.100000000000001" customHeight="1" x14ac:dyDescent="0.3">
      <c r="A31" s="190" t="s">
        <v>116</v>
      </c>
      <c r="B31" s="190"/>
      <c r="C31" s="190"/>
      <c r="D31" s="190"/>
    </row>
    <row r="32" spans="1:17" ht="15" customHeight="1" x14ac:dyDescent="0.3">
      <c r="A32" s="41" t="s">
        <v>103</v>
      </c>
    </row>
    <row r="33" spans="1:6" ht="15" customHeight="1" x14ac:dyDescent="0.3">
      <c r="A33" s="41" t="s">
        <v>104</v>
      </c>
    </row>
    <row r="34" spans="1:6" ht="32.1" customHeight="1" x14ac:dyDescent="0.3">
      <c r="A34" s="189" t="s">
        <v>160</v>
      </c>
      <c r="B34" s="189"/>
      <c r="C34" s="189"/>
      <c r="D34" s="189"/>
    </row>
    <row r="35" spans="1:6" ht="15" customHeight="1" x14ac:dyDescent="0.3"/>
    <row r="36" spans="1:6" ht="35.1" customHeight="1" x14ac:dyDescent="0.3">
      <c r="A36" s="188" t="s">
        <v>117</v>
      </c>
      <c r="B36" s="188"/>
      <c r="C36" s="188"/>
      <c r="D36" s="188"/>
    </row>
    <row r="37" spans="1:6" ht="15" customHeight="1" x14ac:dyDescent="0.3">
      <c r="A37" s="41" t="s">
        <v>131</v>
      </c>
    </row>
    <row r="38" spans="1:6" x14ac:dyDescent="0.3">
      <c r="A38" s="189" t="s">
        <v>163</v>
      </c>
      <c r="B38" s="189"/>
      <c r="C38" s="189"/>
      <c r="D38" s="189"/>
    </row>
    <row r="39" spans="1:6" ht="15" customHeight="1" x14ac:dyDescent="0.3">
      <c r="A39" s="41" t="s">
        <v>102</v>
      </c>
    </row>
    <row r="40" spans="1:6" ht="20.100000000000001" customHeight="1" x14ac:dyDescent="0.3">
      <c r="A40" s="188" t="s">
        <v>118</v>
      </c>
      <c r="B40" s="188"/>
      <c r="C40" s="188"/>
      <c r="D40" s="188"/>
    </row>
    <row r="41" spans="1:6" ht="15" customHeight="1" x14ac:dyDescent="0.3">
      <c r="A41" s="41" t="s">
        <v>132</v>
      </c>
    </row>
    <row r="42" spans="1:6" ht="32.1" customHeight="1" x14ac:dyDescent="0.3">
      <c r="A42" s="189" t="s">
        <v>162</v>
      </c>
      <c r="B42" s="189"/>
      <c r="C42" s="189"/>
      <c r="D42" s="189"/>
    </row>
    <row r="43" spans="1:6" ht="14.25" customHeight="1" x14ac:dyDescent="0.3"/>
    <row r="44" spans="1:6" ht="33" customHeight="1" x14ac:dyDescent="0.3">
      <c r="A44" s="191" t="s">
        <v>141</v>
      </c>
      <c r="B44" s="191"/>
      <c r="C44" s="191"/>
      <c r="D44" s="191"/>
    </row>
    <row r="46" spans="1:6" ht="20.100000000000001" customHeight="1" x14ac:dyDescent="0.3">
      <c r="A46" s="188" t="s">
        <v>119</v>
      </c>
      <c r="B46" s="188"/>
      <c r="C46" s="188"/>
      <c r="D46" s="188"/>
      <c r="E46" s="47"/>
      <c r="F46" s="47"/>
    </row>
    <row r="47" spans="1:6" x14ac:dyDescent="0.3">
      <c r="A47" s="41" t="s">
        <v>105</v>
      </c>
    </row>
    <row r="48" spans="1:6" x14ac:dyDescent="0.3">
      <c r="A48" s="41" t="s">
        <v>133</v>
      </c>
    </row>
    <row r="50" spans="1:6" ht="35.1" customHeight="1" x14ac:dyDescent="0.3">
      <c r="A50" s="188" t="s">
        <v>120</v>
      </c>
      <c r="B50" s="188"/>
      <c r="C50" s="188"/>
      <c r="D50" s="188"/>
    </row>
    <row r="51" spans="1:6" x14ac:dyDescent="0.3">
      <c r="A51" s="41" t="s">
        <v>106</v>
      </c>
    </row>
    <row r="52" spans="1:6" x14ac:dyDescent="0.3">
      <c r="A52" s="41" t="s">
        <v>134</v>
      </c>
    </row>
    <row r="54" spans="1:6" ht="35.1" customHeight="1" x14ac:dyDescent="0.3">
      <c r="A54" s="188" t="s">
        <v>121</v>
      </c>
      <c r="B54" s="188"/>
      <c r="C54" s="188"/>
      <c r="D54" s="188"/>
      <c r="E54" s="3"/>
      <c r="F54" s="3"/>
    </row>
    <row r="55" spans="1:6" x14ac:dyDescent="0.3">
      <c r="A55" s="41" t="s">
        <v>107</v>
      </c>
    </row>
    <row r="56" spans="1:6" ht="32.1" customHeight="1" x14ac:dyDescent="0.3">
      <c r="A56" s="189" t="s">
        <v>135</v>
      </c>
      <c r="B56" s="189"/>
      <c r="C56" s="189"/>
      <c r="D56" s="189"/>
    </row>
    <row r="58" spans="1:6" ht="20.100000000000001" customHeight="1" x14ac:dyDescent="0.3">
      <c r="A58" s="188" t="s">
        <v>122</v>
      </c>
      <c r="B58" s="188"/>
      <c r="C58" s="188"/>
      <c r="D58" s="188"/>
      <c r="E58" s="47"/>
      <c r="F58" s="47"/>
    </row>
    <row r="59" spans="1:6" x14ac:dyDescent="0.3">
      <c r="A59" s="41" t="s">
        <v>108</v>
      </c>
    </row>
    <row r="60" spans="1:6" x14ac:dyDescent="0.3">
      <c r="A60" s="41" t="s">
        <v>109</v>
      </c>
    </row>
    <row r="62" spans="1:6" ht="9.9" customHeight="1" x14ac:dyDescent="0.3"/>
    <row r="63" spans="1:6" ht="19.8" x14ac:dyDescent="0.3">
      <c r="A63" s="102" t="s">
        <v>124</v>
      </c>
    </row>
    <row r="64" spans="1:6" ht="69" customHeight="1" x14ac:dyDescent="0.3">
      <c r="A64" s="189" t="s">
        <v>130</v>
      </c>
      <c r="B64" s="189"/>
      <c r="C64" s="189"/>
      <c r="D64" s="189"/>
    </row>
    <row r="65" spans="1:4" ht="32.1" customHeight="1" x14ac:dyDescent="0.3">
      <c r="A65" s="189" t="s">
        <v>129</v>
      </c>
      <c r="B65" s="189"/>
      <c r="C65" s="189"/>
      <c r="D65" s="189"/>
    </row>
    <row r="66" spans="1:4" ht="17.399999999999999" x14ac:dyDescent="0.3">
      <c r="A66" s="47" t="s">
        <v>125</v>
      </c>
      <c r="C66" s="105" t="s">
        <v>126</v>
      </c>
      <c r="D66" s="106"/>
    </row>
    <row r="67" spans="1:4" ht="17.399999999999999" x14ac:dyDescent="0.3">
      <c r="A67" s="47" t="s">
        <v>151</v>
      </c>
      <c r="C67" s="105" t="s">
        <v>150</v>
      </c>
      <c r="D67" s="106"/>
    </row>
    <row r="68" spans="1:4" x14ac:dyDescent="0.3">
      <c r="A68" s="47" t="s">
        <v>128</v>
      </c>
      <c r="C68" s="105" t="s">
        <v>127</v>
      </c>
    </row>
    <row r="70" spans="1:4" x14ac:dyDescent="0.3">
      <c r="A70" s="41" t="s">
        <v>143</v>
      </c>
    </row>
    <row r="71" spans="1:4" x14ac:dyDescent="0.3">
      <c r="A71" s="41" t="s">
        <v>142</v>
      </c>
    </row>
    <row r="72" spans="1:4" x14ac:dyDescent="0.3">
      <c r="A72" s="41" t="s">
        <v>144</v>
      </c>
    </row>
    <row r="73" spans="1:4" x14ac:dyDescent="0.3">
      <c r="A73" s="41" t="s">
        <v>145</v>
      </c>
    </row>
    <row r="74" spans="1:4" x14ac:dyDescent="0.3">
      <c r="A74" s="41" t="s">
        <v>146</v>
      </c>
    </row>
  </sheetData>
  <mergeCells count="25">
    <mergeCell ref="A5:D5"/>
    <mergeCell ref="A12:D12"/>
    <mergeCell ref="A16:D16"/>
    <mergeCell ref="A22:D22"/>
    <mergeCell ref="A29:D29"/>
    <mergeCell ref="A9:D9"/>
    <mergeCell ref="A10:D10"/>
    <mergeCell ref="A11:D11"/>
    <mergeCell ref="A14:D14"/>
    <mergeCell ref="A24:D24"/>
    <mergeCell ref="A58:D58"/>
    <mergeCell ref="A64:D64"/>
    <mergeCell ref="A65:D65"/>
    <mergeCell ref="A26:D26"/>
    <mergeCell ref="A31:D31"/>
    <mergeCell ref="A40:D40"/>
    <mergeCell ref="A46:D46"/>
    <mergeCell ref="A36:D36"/>
    <mergeCell ref="A38:D38"/>
    <mergeCell ref="A42:D42"/>
    <mergeCell ref="A50:D50"/>
    <mergeCell ref="A54:D54"/>
    <mergeCell ref="A56:D56"/>
    <mergeCell ref="A34:D34"/>
    <mergeCell ref="A44:D44"/>
  </mergeCells>
  <phoneticPr fontId="9" type="noConversion"/>
  <hyperlinks>
    <hyperlink ref="C67" r:id="rId1" xr:uid="{C6175826-96E3-4894-BC90-F1D6B87BBE31}"/>
  </hyperlinks>
  <printOptions horizontalCentered="1"/>
  <pageMargins left="0.31496062992125984" right="0.31496062992125984" top="0.15748031496062992" bottom="0.15748031496062992" header="0.11811023622047245" footer="0.11811023622047245"/>
  <pageSetup scale="65"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K183"/>
  <sheetViews>
    <sheetView showGridLines="0" zoomScale="80" zoomScaleNormal="80" workbookViewId="0">
      <selection sqref="A1:F2"/>
    </sheetView>
  </sheetViews>
  <sheetFormatPr baseColWidth="10" defaultColWidth="11.44140625" defaultRowHeight="15.6" x14ac:dyDescent="0.3"/>
  <cols>
    <col min="1" max="1" width="44.44140625" style="41" customWidth="1"/>
    <col min="2" max="2" width="28.109375" style="41" customWidth="1"/>
    <col min="3" max="4" width="17.109375" style="41" bestFit="1" customWidth="1"/>
    <col min="5" max="5" width="17.21875" style="41" bestFit="1" customWidth="1"/>
    <col min="6" max="6" width="19.88671875" style="41" customWidth="1"/>
    <col min="7" max="7" width="15.77734375" style="41" customWidth="1"/>
    <col min="8" max="8" width="21.5546875" style="41" customWidth="1"/>
    <col min="9" max="9" width="17.44140625" style="41" customWidth="1"/>
    <col min="10" max="10" width="20.21875" style="41" customWidth="1"/>
    <col min="11" max="11" width="15.5546875" style="41" bestFit="1" customWidth="1"/>
    <col min="12" max="16384" width="11.44140625" style="41"/>
  </cols>
  <sheetData>
    <row r="1" spans="1:6" ht="21.9" customHeight="1" x14ac:dyDescent="0.3">
      <c r="A1" s="204" t="s">
        <v>92</v>
      </c>
      <c r="B1" s="204"/>
      <c r="C1" s="204"/>
      <c r="D1" s="204"/>
      <c r="E1" s="204"/>
      <c r="F1" s="204"/>
    </row>
    <row r="2" spans="1:6" ht="21.9" customHeight="1" x14ac:dyDescent="0.3">
      <c r="A2" s="204"/>
      <c r="B2" s="204"/>
      <c r="C2" s="204"/>
      <c r="D2" s="204"/>
      <c r="E2" s="204"/>
      <c r="F2" s="204"/>
    </row>
    <row r="3" spans="1:6" ht="17.399999999999999" x14ac:dyDescent="0.4">
      <c r="A3" s="215" t="s">
        <v>177</v>
      </c>
      <c r="B3" s="215"/>
      <c r="C3" s="215"/>
      <c r="D3" s="215"/>
      <c r="E3" s="215"/>
      <c r="F3" s="215"/>
    </row>
    <row r="4" spans="1:6" ht="15" customHeight="1" x14ac:dyDescent="0.3">
      <c r="A4" s="148"/>
      <c r="B4" s="148"/>
      <c r="C4" s="148"/>
      <c r="D4" s="148"/>
      <c r="E4" s="148"/>
    </row>
    <row r="5" spans="1:6" ht="27" customHeight="1" x14ac:dyDescent="0.3">
      <c r="A5" s="75"/>
      <c r="B5" s="77" t="s">
        <v>22</v>
      </c>
      <c r="C5" s="216" t="s">
        <v>178</v>
      </c>
      <c r="D5" s="217"/>
      <c r="E5" s="217"/>
      <c r="F5" s="148"/>
    </row>
    <row r="6" spans="1:6" ht="30.75" customHeight="1" x14ac:dyDescent="0.3">
      <c r="A6" s="76"/>
      <c r="B6" s="78" t="s">
        <v>33</v>
      </c>
      <c r="C6" s="216" t="s">
        <v>179</v>
      </c>
      <c r="D6" s="217"/>
      <c r="E6" s="217"/>
      <c r="F6" s="3"/>
    </row>
    <row r="7" spans="1:6" ht="18" customHeight="1" x14ac:dyDescent="0.3">
      <c r="A7" s="76"/>
      <c r="B7" s="79" t="s">
        <v>34</v>
      </c>
      <c r="C7" s="216" t="s">
        <v>180</v>
      </c>
      <c r="D7" s="217"/>
      <c r="E7" s="217"/>
      <c r="F7" s="3"/>
    </row>
    <row r="8" spans="1:6" s="1" customFormat="1" ht="18" customHeight="1" x14ac:dyDescent="0.35"/>
    <row r="9" spans="1:6" ht="15" customHeight="1" x14ac:dyDescent="0.3">
      <c r="A9" s="4"/>
      <c r="B9" s="143"/>
      <c r="C9" s="143"/>
      <c r="D9" s="143"/>
      <c r="E9" s="143"/>
      <c r="F9" s="143"/>
    </row>
    <row r="10" spans="1:6" ht="21.9" customHeight="1" x14ac:dyDescent="0.3">
      <c r="A10" s="218" t="s">
        <v>35</v>
      </c>
      <c r="B10" s="218"/>
      <c r="C10" s="218"/>
      <c r="D10" s="218"/>
      <c r="E10" s="218"/>
      <c r="F10" s="218"/>
    </row>
    <row r="11" spans="1:6" ht="15" customHeight="1" x14ac:dyDescent="0.3">
      <c r="A11" s="8"/>
      <c r="B11" s="8"/>
      <c r="C11" s="8"/>
      <c r="D11" s="8"/>
      <c r="E11" s="8"/>
      <c r="F11" s="8"/>
    </row>
    <row r="12" spans="1:6" x14ac:dyDescent="0.3">
      <c r="A12" s="210" t="s">
        <v>36</v>
      </c>
      <c r="B12" s="210"/>
      <c r="C12" s="210"/>
      <c r="D12" s="210"/>
      <c r="E12" s="210"/>
      <c r="F12" s="210"/>
    </row>
    <row r="13" spans="1:6" ht="15" customHeight="1" x14ac:dyDescent="0.3">
      <c r="A13" s="210" t="s">
        <v>19</v>
      </c>
      <c r="B13" s="210"/>
      <c r="C13" s="210"/>
      <c r="D13" s="210"/>
      <c r="E13" s="210"/>
      <c r="F13" s="210"/>
    </row>
    <row r="14" spans="1:6" ht="15" customHeight="1" x14ac:dyDescent="0.3">
      <c r="A14" s="143"/>
      <c r="B14" s="143"/>
      <c r="C14" s="143"/>
      <c r="D14" s="143"/>
      <c r="E14" s="143"/>
      <c r="F14" s="143"/>
    </row>
    <row r="15" spans="1:6" ht="16.95" customHeight="1" x14ac:dyDescent="0.3">
      <c r="A15" s="142" t="s">
        <v>17</v>
      </c>
      <c r="B15" s="9" t="s">
        <v>18</v>
      </c>
      <c r="C15" s="10" t="s">
        <v>0</v>
      </c>
      <c r="D15" s="9" t="s">
        <v>2</v>
      </c>
      <c r="E15" s="9" t="s">
        <v>1</v>
      </c>
      <c r="F15" s="142" t="s">
        <v>4</v>
      </c>
    </row>
    <row r="16" spans="1:6" ht="16.95" customHeight="1" x14ac:dyDescent="0.3">
      <c r="A16" s="13"/>
      <c r="B16" s="14"/>
      <c r="C16" s="15"/>
      <c r="D16" s="15"/>
      <c r="E16" s="15"/>
      <c r="F16" s="15"/>
    </row>
    <row r="17" spans="1:6" ht="16.95" customHeight="1" x14ac:dyDescent="0.3">
      <c r="A17" s="122" t="s">
        <v>168</v>
      </c>
      <c r="B17" s="123"/>
      <c r="C17" s="120"/>
      <c r="D17" s="120"/>
      <c r="E17" s="120"/>
      <c r="F17" s="120"/>
    </row>
    <row r="18" spans="1:6" ht="16.95" customHeight="1" x14ac:dyDescent="0.3">
      <c r="A18" s="17" t="s">
        <v>169</v>
      </c>
      <c r="B18" s="117" t="s">
        <v>172</v>
      </c>
      <c r="C18" s="16"/>
      <c r="D18" s="16"/>
      <c r="E18" s="16"/>
      <c r="F18" s="118">
        <f>+C18+D18+E18</f>
        <v>0</v>
      </c>
    </row>
    <row r="19" spans="1:6" ht="16.95" customHeight="1" x14ac:dyDescent="0.3">
      <c r="A19" s="17"/>
      <c r="B19" s="117" t="s">
        <v>173</v>
      </c>
      <c r="C19" s="16"/>
      <c r="D19" s="16"/>
      <c r="E19" s="16"/>
      <c r="F19" s="118">
        <f t="shared" ref="F19:F33" si="0">+C19+D19+E19</f>
        <v>0</v>
      </c>
    </row>
    <row r="20" spans="1:6" ht="16.95" customHeight="1" x14ac:dyDescent="0.3">
      <c r="A20" s="17" t="s">
        <v>170</v>
      </c>
      <c r="B20" s="117" t="s">
        <v>172</v>
      </c>
      <c r="C20" s="16">
        <v>1</v>
      </c>
      <c r="D20" s="16"/>
      <c r="E20" s="16"/>
      <c r="F20" s="118">
        <f>+C20+D20+E20</f>
        <v>1</v>
      </c>
    </row>
    <row r="21" spans="1:6" ht="16.95" customHeight="1" x14ac:dyDescent="0.3">
      <c r="A21" s="17"/>
      <c r="B21" s="117" t="s">
        <v>173</v>
      </c>
      <c r="C21" s="16"/>
      <c r="D21" s="16"/>
      <c r="E21" s="16"/>
      <c r="F21" s="118">
        <f t="shared" si="0"/>
        <v>0</v>
      </c>
    </row>
    <row r="22" spans="1:6" ht="16.95" customHeight="1" x14ac:dyDescent="0.3">
      <c r="A22" s="17" t="s">
        <v>171</v>
      </c>
      <c r="B22" s="117" t="s">
        <v>172</v>
      </c>
      <c r="C22" s="16"/>
      <c r="D22" s="16"/>
      <c r="E22" s="16"/>
      <c r="F22" s="118">
        <f t="shared" si="0"/>
        <v>0</v>
      </c>
    </row>
    <row r="23" spans="1:6" ht="16.95" customHeight="1" x14ac:dyDescent="0.3">
      <c r="A23" s="17"/>
      <c r="B23" s="117" t="s">
        <v>173</v>
      </c>
      <c r="C23" s="16"/>
      <c r="D23" s="16"/>
      <c r="E23" s="16"/>
      <c r="F23" s="118">
        <f t="shared" si="0"/>
        <v>0</v>
      </c>
    </row>
    <row r="24" spans="1:6" ht="16.95" customHeight="1" x14ac:dyDescent="0.3">
      <c r="A24" s="122" t="s">
        <v>174</v>
      </c>
      <c r="B24" s="124"/>
      <c r="C24" s="120"/>
      <c r="D24" s="120"/>
      <c r="E24" s="120"/>
      <c r="F24" s="125"/>
    </row>
    <row r="25" spans="1:6" ht="16.95" customHeight="1" x14ac:dyDescent="0.3">
      <c r="A25" s="17" t="s">
        <v>169</v>
      </c>
      <c r="B25" s="117" t="s">
        <v>172</v>
      </c>
      <c r="C25" s="16"/>
      <c r="D25" s="16"/>
      <c r="E25" s="16"/>
      <c r="F25" s="118">
        <f t="shared" si="0"/>
        <v>0</v>
      </c>
    </row>
    <row r="26" spans="1:6" ht="16.95" customHeight="1" x14ac:dyDescent="0.3">
      <c r="A26" s="17"/>
      <c r="B26" s="117" t="s">
        <v>173</v>
      </c>
      <c r="C26" s="16"/>
      <c r="D26" s="16"/>
      <c r="E26" s="16"/>
      <c r="F26" s="118">
        <f t="shared" si="0"/>
        <v>0</v>
      </c>
    </row>
    <row r="27" spans="1:6" ht="16.95" customHeight="1" x14ac:dyDescent="0.3">
      <c r="A27" s="17" t="s">
        <v>170</v>
      </c>
      <c r="B27" s="117" t="s">
        <v>172</v>
      </c>
      <c r="C27" s="16">
        <v>2</v>
      </c>
      <c r="D27" s="16"/>
      <c r="E27" s="16"/>
      <c r="F27" s="118">
        <f t="shared" si="0"/>
        <v>2</v>
      </c>
    </row>
    <row r="28" spans="1:6" ht="16.95" customHeight="1" x14ac:dyDescent="0.3">
      <c r="A28" s="17"/>
      <c r="B28" s="117" t="s">
        <v>173</v>
      </c>
      <c r="C28" s="16"/>
      <c r="D28" s="16"/>
      <c r="E28" s="16"/>
      <c r="F28" s="118">
        <f t="shared" si="0"/>
        <v>0</v>
      </c>
    </row>
    <row r="29" spans="1:6" ht="16.95" customHeight="1" x14ac:dyDescent="0.3">
      <c r="A29" s="17" t="s">
        <v>171</v>
      </c>
      <c r="B29" s="117" t="s">
        <v>172</v>
      </c>
      <c r="C29" s="18">
        <v>1</v>
      </c>
      <c r="D29" s="16"/>
      <c r="E29" s="16"/>
      <c r="F29" s="118">
        <f t="shared" si="0"/>
        <v>1</v>
      </c>
    </row>
    <row r="30" spans="1:6" ht="16.95" customHeight="1" x14ac:dyDescent="0.3">
      <c r="A30" s="17"/>
      <c r="B30" s="117" t="s">
        <v>173</v>
      </c>
      <c r="C30" s="16"/>
      <c r="D30" s="16"/>
      <c r="E30" s="16"/>
      <c r="F30" s="118">
        <f t="shared" si="0"/>
        <v>0</v>
      </c>
    </row>
    <row r="31" spans="1:6" ht="30.75" customHeight="1" x14ac:dyDescent="0.3">
      <c r="A31" s="126" t="s">
        <v>175</v>
      </c>
      <c r="B31" s="124"/>
      <c r="C31" s="120"/>
      <c r="D31" s="120"/>
      <c r="E31" s="120"/>
      <c r="F31" s="125"/>
    </row>
    <row r="32" spans="1:6" ht="16.95" customHeight="1" x14ac:dyDescent="0.3">
      <c r="A32" s="17" t="s">
        <v>169</v>
      </c>
      <c r="B32" s="117" t="s">
        <v>172</v>
      </c>
      <c r="C32" s="16"/>
      <c r="D32" s="16"/>
      <c r="E32" s="16"/>
      <c r="F32" s="118">
        <f t="shared" si="0"/>
        <v>0</v>
      </c>
    </row>
    <row r="33" spans="1:6" ht="16.95" customHeight="1" x14ac:dyDescent="0.3">
      <c r="B33" s="117" t="s">
        <v>173</v>
      </c>
      <c r="C33" s="16"/>
      <c r="D33" s="16"/>
      <c r="E33" s="16"/>
      <c r="F33" s="118">
        <f t="shared" si="0"/>
        <v>0</v>
      </c>
    </row>
    <row r="34" spans="1:6" x14ac:dyDescent="0.3">
      <c r="A34" s="195" t="s">
        <v>206</v>
      </c>
      <c r="B34" s="195"/>
      <c r="C34" s="195"/>
      <c r="D34" s="195"/>
      <c r="E34" s="195"/>
      <c r="F34" s="195"/>
    </row>
    <row r="35" spans="1:6" ht="67.2" customHeight="1" x14ac:dyDescent="0.3">
      <c r="A35" s="205" t="s">
        <v>214</v>
      </c>
      <c r="B35" s="206"/>
      <c r="C35" s="206"/>
      <c r="D35" s="206"/>
      <c r="E35" s="206"/>
      <c r="F35" s="207"/>
    </row>
    <row r="36" spans="1:6" x14ac:dyDescent="0.3">
      <c r="A36" s="42"/>
      <c r="B36" s="42"/>
      <c r="C36" s="42"/>
      <c r="D36" s="43"/>
      <c r="E36" s="43"/>
      <c r="F36" s="44"/>
    </row>
    <row r="37" spans="1:6" x14ac:dyDescent="0.3">
      <c r="A37" s="210" t="s">
        <v>37</v>
      </c>
      <c r="B37" s="210"/>
      <c r="C37" s="210"/>
      <c r="D37" s="210"/>
      <c r="E37" s="210"/>
      <c r="F37" s="210"/>
    </row>
    <row r="38" spans="1:6" ht="15" customHeight="1" x14ac:dyDescent="0.3">
      <c r="A38" s="210" t="s">
        <v>20</v>
      </c>
      <c r="B38" s="210"/>
      <c r="C38" s="210"/>
      <c r="D38" s="210"/>
      <c r="E38" s="210"/>
      <c r="F38" s="210"/>
    </row>
    <row r="39" spans="1:6" x14ac:dyDescent="0.3">
      <c r="A39" s="42"/>
      <c r="B39" s="42"/>
      <c r="C39" s="43"/>
      <c r="D39" s="43"/>
      <c r="E39" s="43"/>
      <c r="F39" s="45"/>
    </row>
    <row r="40" spans="1:6" ht="16.95" customHeight="1" x14ac:dyDescent="0.3">
      <c r="A40" s="208" t="s">
        <v>17</v>
      </c>
      <c r="B40" s="209"/>
      <c r="C40" s="10" t="s">
        <v>0</v>
      </c>
      <c r="D40" s="9" t="s">
        <v>2</v>
      </c>
      <c r="E40" s="9" t="s">
        <v>1</v>
      </c>
      <c r="F40" s="142" t="s">
        <v>4</v>
      </c>
    </row>
    <row r="41" spans="1:6" ht="16.95" customHeight="1" x14ac:dyDescent="0.3">
      <c r="A41" s="211" t="s">
        <v>16</v>
      </c>
      <c r="B41" s="211"/>
      <c r="C41" s="12">
        <f>+C43+C47+C51</f>
        <v>0</v>
      </c>
      <c r="D41" s="12">
        <f t="shared" ref="D41:F41" si="1">+D43+D47+D51</f>
        <v>16390439.77</v>
      </c>
      <c r="E41" s="12">
        <f t="shared" si="1"/>
        <v>56824966.159999996</v>
      </c>
      <c r="F41" s="12">
        <f t="shared" si="1"/>
        <v>73215405.929999992</v>
      </c>
    </row>
    <row r="42" spans="1:6" ht="16.95" customHeight="1" x14ac:dyDescent="0.3">
      <c r="A42" s="212"/>
      <c r="B42" s="212"/>
      <c r="C42" s="15"/>
      <c r="D42" s="15"/>
      <c r="E42" s="15"/>
      <c r="F42" s="15"/>
    </row>
    <row r="43" spans="1:6" ht="16.95" customHeight="1" x14ac:dyDescent="0.3">
      <c r="A43" s="214" t="s">
        <v>168</v>
      </c>
      <c r="B43" s="214"/>
      <c r="C43" s="57">
        <f>+SUM(C44:C46)</f>
        <v>0</v>
      </c>
      <c r="D43" s="57">
        <f t="shared" ref="D43:F43" si="2">+SUM(D44:D46)</f>
        <v>16390439.77</v>
      </c>
      <c r="E43" s="57">
        <f t="shared" si="2"/>
        <v>56824966.159999996</v>
      </c>
      <c r="F43" s="57">
        <f t="shared" si="2"/>
        <v>73215405.929999992</v>
      </c>
    </row>
    <row r="44" spans="1:6" ht="16.95" customHeight="1" x14ac:dyDescent="0.3">
      <c r="A44" s="213" t="s">
        <v>169</v>
      </c>
      <c r="B44" s="213"/>
      <c r="C44" s="15"/>
      <c r="D44" s="61">
        <v>16390439.77</v>
      </c>
      <c r="E44" s="61">
        <v>56824966.159999996</v>
      </c>
      <c r="F44" s="16">
        <f t="shared" ref="F44:F48" si="3">+C44+D44+E44</f>
        <v>73215405.929999992</v>
      </c>
    </row>
    <row r="45" spans="1:6" ht="16.95" customHeight="1" x14ac:dyDescent="0.3">
      <c r="A45" s="213" t="s">
        <v>176</v>
      </c>
      <c r="B45" s="213"/>
      <c r="C45" s="15"/>
      <c r="D45" s="15"/>
      <c r="E45" s="15"/>
      <c r="F45" s="16">
        <f t="shared" si="3"/>
        <v>0</v>
      </c>
    </row>
    <row r="46" spans="1:6" ht="16.95" customHeight="1" x14ac:dyDescent="0.3">
      <c r="A46" s="213" t="s">
        <v>171</v>
      </c>
      <c r="B46" s="213"/>
      <c r="C46" s="15"/>
      <c r="D46" s="15"/>
      <c r="E46" s="15"/>
      <c r="F46" s="16">
        <f t="shared" si="3"/>
        <v>0</v>
      </c>
    </row>
    <row r="47" spans="1:6" ht="16.95" customHeight="1" x14ac:dyDescent="0.3">
      <c r="A47" s="214" t="s">
        <v>174</v>
      </c>
      <c r="B47" s="214"/>
      <c r="C47" s="57">
        <f>+SUM(C48:C50)</f>
        <v>0</v>
      </c>
      <c r="D47" s="57">
        <f t="shared" ref="D47:F47" si="4">+SUM(D48:D50)</f>
        <v>0</v>
      </c>
      <c r="E47" s="57">
        <f t="shared" si="4"/>
        <v>0</v>
      </c>
      <c r="F47" s="57">
        <f t="shared" si="4"/>
        <v>0</v>
      </c>
    </row>
    <row r="48" spans="1:6" ht="16.95" customHeight="1" x14ac:dyDescent="0.3">
      <c r="A48" s="213" t="s">
        <v>169</v>
      </c>
      <c r="B48" s="213"/>
      <c r="C48" s="15"/>
      <c r="D48" s="15"/>
      <c r="E48" s="15"/>
      <c r="F48" s="16">
        <f t="shared" si="3"/>
        <v>0</v>
      </c>
    </row>
    <row r="49" spans="1:6" ht="16.95" customHeight="1" x14ac:dyDescent="0.3">
      <c r="A49" s="213" t="s">
        <v>176</v>
      </c>
      <c r="B49" s="213"/>
      <c r="C49" s="16"/>
      <c r="D49" s="16"/>
      <c r="E49" s="16"/>
      <c r="F49" s="16">
        <f>+C49+D49+E49</f>
        <v>0</v>
      </c>
    </row>
    <row r="50" spans="1:6" ht="16.95" customHeight="1" x14ac:dyDescent="0.3">
      <c r="A50" s="213" t="s">
        <v>171</v>
      </c>
      <c r="B50" s="213"/>
      <c r="C50" s="16"/>
      <c r="D50" s="16"/>
      <c r="E50" s="16"/>
      <c r="F50" s="16">
        <f t="shared" ref="F50:F54" si="5">+C50+D50+E50</f>
        <v>0</v>
      </c>
    </row>
    <row r="51" spans="1:6" ht="16.95" customHeight="1" x14ac:dyDescent="0.3">
      <c r="A51" s="214" t="s">
        <v>175</v>
      </c>
      <c r="B51" s="214"/>
      <c r="C51" s="121">
        <f>+SUM(C52:C54)</f>
        <v>0</v>
      </c>
      <c r="D51" s="121">
        <f t="shared" ref="D51:F51" si="6">+SUM(D52:D54)</f>
        <v>0</v>
      </c>
      <c r="E51" s="121">
        <f t="shared" si="6"/>
        <v>0</v>
      </c>
      <c r="F51" s="121">
        <f t="shared" si="6"/>
        <v>0</v>
      </c>
    </row>
    <row r="52" spans="1:6" ht="16.95" customHeight="1" x14ac:dyDescent="0.3">
      <c r="A52" s="213" t="s">
        <v>169</v>
      </c>
      <c r="B52" s="213"/>
      <c r="C52" s="18"/>
      <c r="D52" s="16"/>
      <c r="E52" s="16"/>
      <c r="F52" s="16">
        <f t="shared" si="5"/>
        <v>0</v>
      </c>
    </row>
    <row r="53" spans="1:6" ht="16.95" customHeight="1" x14ac:dyDescent="0.3">
      <c r="A53" s="213" t="s">
        <v>176</v>
      </c>
      <c r="B53" s="213"/>
      <c r="C53" s="18"/>
      <c r="D53" s="16"/>
      <c r="E53" s="16"/>
      <c r="F53" s="16">
        <f t="shared" si="5"/>
        <v>0</v>
      </c>
    </row>
    <row r="54" spans="1:6" ht="16.95" customHeight="1" x14ac:dyDescent="0.3">
      <c r="A54" s="213" t="s">
        <v>171</v>
      </c>
      <c r="B54" s="213"/>
      <c r="C54" s="19"/>
      <c r="D54" s="19"/>
      <c r="E54" s="19"/>
      <c r="F54" s="19">
        <f t="shared" si="5"/>
        <v>0</v>
      </c>
    </row>
    <row r="55" spans="1:6" ht="15" customHeight="1" x14ac:dyDescent="0.3">
      <c r="A55" s="195" t="s">
        <v>210</v>
      </c>
      <c r="B55" s="195"/>
      <c r="C55" s="195"/>
      <c r="D55" s="195"/>
      <c r="E55" s="195"/>
      <c r="F55" s="46"/>
    </row>
    <row r="56" spans="1:6" ht="67.2" customHeight="1" x14ac:dyDescent="0.3">
      <c r="A56" s="205" t="s">
        <v>205</v>
      </c>
      <c r="B56" s="206"/>
      <c r="C56" s="206"/>
      <c r="D56" s="206"/>
      <c r="E56" s="206"/>
      <c r="F56" s="207"/>
    </row>
    <row r="58" spans="1:6" x14ac:dyDescent="0.3">
      <c r="A58" s="197" t="s">
        <v>39</v>
      </c>
      <c r="B58" s="197"/>
      <c r="C58" s="197"/>
      <c r="D58" s="197"/>
      <c r="E58" s="197"/>
      <c r="F58" s="197"/>
    </row>
    <row r="59" spans="1:6" ht="31.5" customHeight="1" x14ac:dyDescent="0.3">
      <c r="A59" s="198" t="s">
        <v>40</v>
      </c>
      <c r="B59" s="198"/>
      <c r="C59" s="198"/>
      <c r="D59" s="198"/>
      <c r="E59" s="198"/>
      <c r="F59" s="198"/>
    </row>
    <row r="61" spans="1:6" ht="35.4" customHeight="1" x14ac:dyDescent="0.3">
      <c r="A61" s="199" t="s">
        <v>23</v>
      </c>
      <c r="B61" s="199"/>
      <c r="C61" s="7" t="s">
        <v>41</v>
      </c>
      <c r="D61" s="141" t="s">
        <v>42</v>
      </c>
      <c r="E61" s="25" t="s">
        <v>44</v>
      </c>
      <c r="F61" s="141" t="s">
        <v>24</v>
      </c>
    </row>
    <row r="62" spans="1:6" ht="16.95" customHeight="1" x14ac:dyDescent="0.3">
      <c r="A62" s="200" t="s">
        <v>28</v>
      </c>
      <c r="B62" s="201"/>
      <c r="C62" s="20"/>
      <c r="D62" s="20"/>
      <c r="E62" s="24" t="s">
        <v>207</v>
      </c>
      <c r="F62" s="21"/>
    </row>
    <row r="63" spans="1:6" ht="32.4" customHeight="1" x14ac:dyDescent="0.3">
      <c r="A63" s="200" t="s">
        <v>29</v>
      </c>
      <c r="B63" s="200"/>
      <c r="C63" s="20"/>
      <c r="D63" s="20"/>
      <c r="E63" s="20" t="s">
        <v>207</v>
      </c>
      <c r="F63" s="22"/>
    </row>
    <row r="64" spans="1:6" ht="16.95" customHeight="1" x14ac:dyDescent="0.3">
      <c r="A64" s="202" t="s">
        <v>27</v>
      </c>
      <c r="B64" s="202"/>
      <c r="C64" s="20"/>
      <c r="D64" s="20"/>
      <c r="E64" s="20" t="s">
        <v>207</v>
      </c>
      <c r="F64" s="22"/>
    </row>
    <row r="65" spans="1:6" ht="28.95" customHeight="1" x14ac:dyDescent="0.3">
      <c r="A65" s="203" t="s">
        <v>30</v>
      </c>
      <c r="B65" s="203"/>
      <c r="C65" s="20"/>
      <c r="D65" s="20"/>
      <c r="E65" s="20" t="s">
        <v>207</v>
      </c>
      <c r="F65" s="23"/>
    </row>
    <row r="66" spans="1:6" ht="16.95" customHeight="1" x14ac:dyDescent="0.3">
      <c r="A66" s="195" t="s">
        <v>43</v>
      </c>
      <c r="B66" s="195"/>
      <c r="C66" s="195"/>
      <c r="D66" s="195"/>
      <c r="E66" s="195"/>
      <c r="F66" s="195"/>
    </row>
    <row r="67" spans="1:6" ht="54.9" customHeight="1" x14ac:dyDescent="0.3">
      <c r="A67" s="196" t="s">
        <v>208</v>
      </c>
      <c r="B67" s="196"/>
      <c r="C67" s="196"/>
      <c r="D67" s="196"/>
      <c r="E67" s="196"/>
      <c r="F67" s="196"/>
    </row>
    <row r="68" spans="1:6" ht="15" customHeight="1" x14ac:dyDescent="0.3">
      <c r="A68" s="149"/>
      <c r="B68" s="149"/>
      <c r="C68" s="149"/>
      <c r="D68" s="149"/>
      <c r="E68" s="149"/>
      <c r="F68" s="149"/>
    </row>
    <row r="69" spans="1:6" ht="15" customHeight="1" x14ac:dyDescent="0.3">
      <c r="A69" s="149"/>
      <c r="B69" s="149"/>
      <c r="C69" s="149"/>
      <c r="D69" s="149"/>
      <c r="E69" s="149"/>
      <c r="F69" s="149"/>
    </row>
    <row r="70" spans="1:6" ht="15" customHeight="1" x14ac:dyDescent="0.3">
      <c r="A70" s="149"/>
      <c r="B70" s="149"/>
      <c r="C70" s="149"/>
      <c r="D70" s="149"/>
      <c r="E70" s="149"/>
      <c r="F70" s="149"/>
    </row>
    <row r="71" spans="1:6" ht="15" customHeight="1" x14ac:dyDescent="0.3">
      <c r="A71" s="149"/>
      <c r="B71" s="149"/>
      <c r="C71" s="149"/>
      <c r="D71" s="149"/>
      <c r="E71" s="149"/>
      <c r="F71" s="149"/>
    </row>
    <row r="72" spans="1:6" ht="15" customHeight="1" x14ac:dyDescent="0.3">
      <c r="A72" s="149"/>
      <c r="B72" s="149"/>
      <c r="C72" s="149"/>
      <c r="D72" s="149"/>
      <c r="E72" s="149"/>
      <c r="F72" s="149"/>
    </row>
    <row r="73" spans="1:6" ht="15" customHeight="1" x14ac:dyDescent="0.3">
      <c r="A73" s="149"/>
      <c r="B73" s="149"/>
      <c r="C73" s="149"/>
      <c r="D73" s="149"/>
      <c r="E73" s="149"/>
      <c r="F73" s="149"/>
    </row>
    <row r="74" spans="1:6" ht="15" customHeight="1" x14ac:dyDescent="0.3">
      <c r="A74" s="149"/>
      <c r="B74" s="149"/>
      <c r="C74" s="149"/>
      <c r="D74" s="149"/>
      <c r="E74" s="149"/>
      <c r="F74" s="149"/>
    </row>
    <row r="75" spans="1:6" x14ac:dyDescent="0.3">
      <c r="A75" s="197" t="s">
        <v>45</v>
      </c>
      <c r="B75" s="197"/>
      <c r="C75" s="197"/>
      <c r="D75" s="197"/>
      <c r="E75" s="197"/>
      <c r="F75" s="197"/>
    </row>
    <row r="76" spans="1:6" x14ac:dyDescent="0.3">
      <c r="A76" s="197" t="s">
        <v>25</v>
      </c>
      <c r="B76" s="197"/>
      <c r="C76" s="197"/>
      <c r="D76" s="197"/>
      <c r="E76" s="197"/>
      <c r="F76" s="197"/>
    </row>
    <row r="78" spans="1:6" ht="32.4" customHeight="1" x14ac:dyDescent="0.3">
      <c r="A78" s="208" t="s">
        <v>23</v>
      </c>
      <c r="B78" s="208"/>
      <c r="C78" s="9" t="s">
        <v>41</v>
      </c>
      <c r="D78" s="142" t="s">
        <v>42</v>
      </c>
      <c r="E78" s="26" t="s">
        <v>86</v>
      </c>
      <c r="F78" s="142" t="s">
        <v>24</v>
      </c>
    </row>
    <row r="79" spans="1:6" s="91" customFormat="1" ht="22.95" customHeight="1" x14ac:dyDescent="0.3">
      <c r="A79" s="230" t="s">
        <v>31</v>
      </c>
      <c r="B79" s="230"/>
      <c r="C79" s="24"/>
      <c r="D79" s="24"/>
      <c r="E79" s="35" t="s">
        <v>207</v>
      </c>
      <c r="F79" s="48"/>
    </row>
    <row r="80" spans="1:6" s="91" customFormat="1" ht="31.95" customHeight="1" x14ac:dyDescent="0.3">
      <c r="A80" s="231" t="s">
        <v>32</v>
      </c>
      <c r="B80" s="231"/>
      <c r="C80" s="36"/>
      <c r="D80" s="36"/>
      <c r="E80" s="37" t="s">
        <v>207</v>
      </c>
      <c r="F80" s="49"/>
    </row>
    <row r="81" spans="1:6" x14ac:dyDescent="0.3">
      <c r="A81" s="232" t="s">
        <v>43</v>
      </c>
      <c r="B81" s="232"/>
      <c r="C81" s="232"/>
      <c r="D81" s="232"/>
      <c r="E81" s="232"/>
      <c r="F81" s="232"/>
    </row>
    <row r="82" spans="1:6" ht="67.2" customHeight="1" x14ac:dyDescent="0.3">
      <c r="A82" s="196" t="s">
        <v>209</v>
      </c>
      <c r="B82" s="196"/>
      <c r="C82" s="196"/>
      <c r="D82" s="196"/>
      <c r="E82" s="196"/>
      <c r="F82" s="196"/>
    </row>
    <row r="83" spans="1:6" x14ac:dyDescent="0.3">
      <c r="E83" s="50"/>
    </row>
    <row r="84" spans="1:6" ht="31.2" customHeight="1" x14ac:dyDescent="0.3">
      <c r="A84" s="2" t="s">
        <v>46</v>
      </c>
      <c r="B84" s="219" t="s">
        <v>211</v>
      </c>
      <c r="C84" s="220"/>
      <c r="D84" s="221" t="s">
        <v>49</v>
      </c>
      <c r="E84" s="222"/>
      <c r="F84" s="223"/>
    </row>
    <row r="85" spans="1:6" x14ac:dyDescent="0.3">
      <c r="A85" s="2" t="s">
        <v>47</v>
      </c>
      <c r="B85" s="219" t="s">
        <v>212</v>
      </c>
      <c r="C85" s="220"/>
      <c r="D85" s="224"/>
      <c r="E85" s="225"/>
      <c r="F85" s="226"/>
    </row>
    <row r="86" spans="1:6" x14ac:dyDescent="0.3">
      <c r="A86" s="2" t="s">
        <v>48</v>
      </c>
      <c r="B86" s="219" t="s">
        <v>213</v>
      </c>
      <c r="C86" s="220"/>
      <c r="D86" s="227"/>
      <c r="E86" s="228"/>
      <c r="F86" s="229"/>
    </row>
    <row r="87" spans="1:6" x14ac:dyDescent="0.35">
      <c r="A87" s="1"/>
      <c r="B87" s="72"/>
      <c r="C87" s="72"/>
      <c r="D87" s="146"/>
      <c r="E87" s="146"/>
      <c r="F87" s="146"/>
    </row>
    <row r="88" spans="1:6" ht="21.9" customHeight="1" x14ac:dyDescent="0.3">
      <c r="A88" s="218" t="s">
        <v>50</v>
      </c>
      <c r="B88" s="218"/>
      <c r="C88" s="218"/>
      <c r="D88" s="218"/>
      <c r="E88" s="218"/>
      <c r="F88" s="218"/>
    </row>
    <row r="89" spans="1:6" ht="9.9" customHeight="1" x14ac:dyDescent="0.3"/>
    <row r="90" spans="1:6" x14ac:dyDescent="0.3">
      <c r="A90" s="197" t="s">
        <v>51</v>
      </c>
      <c r="B90" s="197"/>
      <c r="C90" s="197"/>
      <c r="D90" s="197"/>
      <c r="E90" s="197"/>
      <c r="F90" s="197"/>
    </row>
    <row r="91" spans="1:6" x14ac:dyDescent="0.3">
      <c r="A91" s="197" t="s">
        <v>62</v>
      </c>
      <c r="B91" s="197"/>
      <c r="C91" s="197"/>
      <c r="D91" s="197"/>
      <c r="E91" s="197"/>
      <c r="F91" s="197"/>
    </row>
    <row r="92" spans="1:6" x14ac:dyDescent="0.3">
      <c r="A92" s="197" t="s">
        <v>52</v>
      </c>
      <c r="B92" s="197"/>
      <c r="C92" s="197"/>
      <c r="D92" s="197"/>
      <c r="E92" s="197"/>
      <c r="F92" s="197"/>
    </row>
    <row r="93" spans="1:6" ht="9.9" customHeight="1" x14ac:dyDescent="0.3"/>
    <row r="94" spans="1:6" ht="44.25" customHeight="1" x14ac:dyDescent="0.3">
      <c r="A94" s="74" t="s">
        <v>63</v>
      </c>
      <c r="B94" s="74" t="s">
        <v>67</v>
      </c>
      <c r="C94" s="74" t="s">
        <v>71</v>
      </c>
      <c r="D94" s="74" t="s">
        <v>68</v>
      </c>
      <c r="E94" s="74" t="s">
        <v>69</v>
      </c>
      <c r="F94" s="74" t="s">
        <v>70</v>
      </c>
    </row>
    <row r="95" spans="1:6" ht="15" customHeight="1" x14ac:dyDescent="0.3">
      <c r="A95" s="144" t="s">
        <v>16</v>
      </c>
      <c r="B95" s="40">
        <f>+SUM(B97:B101)</f>
        <v>2123665000</v>
      </c>
      <c r="C95" s="51">
        <f>+SUM(C97:C101)</f>
        <v>100</v>
      </c>
      <c r="D95" s="11"/>
      <c r="E95" s="11"/>
      <c r="F95" s="11"/>
    </row>
    <row r="96" spans="1:6" ht="9.9" customHeight="1" x14ac:dyDescent="0.3">
      <c r="A96" s="29"/>
      <c r="B96" s="38"/>
      <c r="C96" s="39"/>
      <c r="D96" s="28"/>
      <c r="E96" s="28"/>
      <c r="F96" s="28"/>
    </row>
    <row r="97" spans="1:6" s="92" customFormat="1" ht="30" customHeight="1" x14ac:dyDescent="0.3">
      <c r="A97" s="29" t="s">
        <v>64</v>
      </c>
      <c r="B97" s="30">
        <v>2123665000</v>
      </c>
      <c r="C97" s="39">
        <f>+B97/$B$95*100</f>
        <v>100</v>
      </c>
      <c r="D97" s="155" t="s">
        <v>181</v>
      </c>
      <c r="E97" s="155" t="s">
        <v>182</v>
      </c>
      <c r="F97" s="155" t="s">
        <v>183</v>
      </c>
    </row>
    <row r="98" spans="1:6" s="92" customFormat="1" ht="15" customHeight="1" x14ac:dyDescent="0.3">
      <c r="A98" s="29" t="s">
        <v>65</v>
      </c>
      <c r="B98" s="30">
        <v>0</v>
      </c>
      <c r="C98" s="39">
        <f t="shared" ref="C98:C99" si="7">+B98/$B$95*100</f>
        <v>0</v>
      </c>
      <c r="D98" s="29"/>
      <c r="E98" s="29"/>
      <c r="F98" s="29"/>
    </row>
    <row r="99" spans="1:6" s="92" customFormat="1" ht="15" customHeight="1" x14ac:dyDescent="0.3">
      <c r="A99" s="29" t="s">
        <v>66</v>
      </c>
      <c r="B99" s="30">
        <v>0</v>
      </c>
      <c r="C99" s="39">
        <f t="shared" si="7"/>
        <v>0</v>
      </c>
      <c r="D99" s="29"/>
      <c r="E99" s="29"/>
      <c r="F99" s="29"/>
    </row>
    <row r="100" spans="1:6" s="92" customFormat="1" ht="15" customHeight="1" x14ac:dyDescent="0.3">
      <c r="A100" s="29" t="s">
        <v>165</v>
      </c>
      <c r="B100" s="30">
        <v>0</v>
      </c>
      <c r="C100" s="39">
        <f t="shared" ref="C100:C101" si="8">+B100/$B$95*100</f>
        <v>0</v>
      </c>
      <c r="D100" s="29"/>
      <c r="E100" s="29"/>
      <c r="F100" s="29"/>
    </row>
    <row r="101" spans="1:6" ht="15" customHeight="1" x14ac:dyDescent="0.3">
      <c r="A101" s="31" t="s">
        <v>166</v>
      </c>
      <c r="B101" s="30">
        <v>0</v>
      </c>
      <c r="C101" s="39">
        <f t="shared" si="8"/>
        <v>0</v>
      </c>
      <c r="D101" s="52"/>
      <c r="E101" s="52"/>
      <c r="F101" s="52"/>
    </row>
    <row r="102" spans="1:6" ht="15" customHeight="1" x14ac:dyDescent="0.3">
      <c r="A102" s="232" t="s">
        <v>184</v>
      </c>
      <c r="B102" s="232"/>
      <c r="C102" s="232"/>
      <c r="D102" s="232"/>
      <c r="E102" s="232"/>
      <c r="F102" s="232"/>
    </row>
    <row r="103" spans="1:6" ht="61.5" customHeight="1" x14ac:dyDescent="0.3">
      <c r="A103" s="205" t="s">
        <v>204</v>
      </c>
      <c r="B103" s="206"/>
      <c r="C103" s="206"/>
      <c r="D103" s="206"/>
      <c r="E103" s="206"/>
      <c r="F103" s="207"/>
    </row>
    <row r="104" spans="1:6" ht="15" customHeight="1" x14ac:dyDescent="0.3">
      <c r="A104" s="29"/>
      <c r="B104" s="53"/>
      <c r="C104" s="28"/>
    </row>
    <row r="105" spans="1:6" x14ac:dyDescent="0.3">
      <c r="A105" s="197" t="s">
        <v>72</v>
      </c>
      <c r="B105" s="197"/>
      <c r="C105" s="197"/>
      <c r="D105" s="197"/>
      <c r="E105" s="197"/>
      <c r="F105" s="197"/>
    </row>
    <row r="106" spans="1:6" x14ac:dyDescent="0.3">
      <c r="A106" s="197" t="s">
        <v>73</v>
      </c>
      <c r="B106" s="197"/>
      <c r="C106" s="197"/>
      <c r="D106" s="197"/>
      <c r="E106" s="197"/>
      <c r="F106" s="197"/>
    </row>
    <row r="107" spans="1:6" x14ac:dyDescent="0.3">
      <c r="A107" s="197" t="s">
        <v>52</v>
      </c>
      <c r="B107" s="197"/>
      <c r="C107" s="197"/>
      <c r="D107" s="197"/>
      <c r="E107" s="197"/>
      <c r="F107" s="197"/>
    </row>
    <row r="108" spans="1:6" ht="9.9" customHeight="1" x14ac:dyDescent="0.3"/>
    <row r="109" spans="1:6" x14ac:dyDescent="0.3">
      <c r="A109" s="73" t="s">
        <v>55</v>
      </c>
      <c r="B109" s="73" t="s">
        <v>56</v>
      </c>
      <c r="C109" s="73" t="s">
        <v>0</v>
      </c>
      <c r="D109" s="73" t="s">
        <v>2</v>
      </c>
      <c r="E109" s="73" t="s">
        <v>3</v>
      </c>
      <c r="F109" s="73" t="s">
        <v>4</v>
      </c>
    </row>
    <row r="110" spans="1:6" x14ac:dyDescent="0.3">
      <c r="A110" s="144" t="s">
        <v>16</v>
      </c>
      <c r="B110" s="54"/>
      <c r="C110" s="12">
        <f>+C112+C116</f>
        <v>1257100583.3299999</v>
      </c>
      <c r="D110" s="12">
        <f t="shared" ref="D110:E110" si="9">+D112+D116</f>
        <v>78778583.329999998</v>
      </c>
      <c r="E110" s="12">
        <f t="shared" si="9"/>
        <v>78778583.340000004</v>
      </c>
      <c r="F110" s="40">
        <f>+F112+F116</f>
        <v>1414657750</v>
      </c>
    </row>
    <row r="111" spans="1:6" ht="9.9" customHeight="1" x14ac:dyDescent="0.3">
      <c r="A111" s="13"/>
      <c r="B111" s="55"/>
      <c r="C111" s="15"/>
      <c r="D111" s="15"/>
      <c r="E111" s="15"/>
      <c r="F111" s="56"/>
    </row>
    <row r="112" spans="1:6" x14ac:dyDescent="0.3">
      <c r="A112" s="233" t="s">
        <v>74</v>
      </c>
      <c r="B112" s="233"/>
      <c r="C112" s="57">
        <f>+SUM(C113:C114)</f>
        <v>78778583.329999998</v>
      </c>
      <c r="D112" s="57">
        <f>+SUM(D113:D114)</f>
        <v>78778583.329999998</v>
      </c>
      <c r="E112" s="57">
        <f>+SUM(E113:E114)</f>
        <v>78778583.340000004</v>
      </c>
      <c r="F112" s="58">
        <f>+SUM(F113:F114)</f>
        <v>236335750</v>
      </c>
    </row>
    <row r="113" spans="1:6" x14ac:dyDescent="0.3">
      <c r="A113" s="59" t="s">
        <v>185</v>
      </c>
      <c r="B113" s="55" t="s">
        <v>191</v>
      </c>
      <c r="C113" s="16">
        <v>78778583.329999998</v>
      </c>
      <c r="D113" s="16">
        <v>78778583.329999998</v>
      </c>
      <c r="E113" s="16">
        <v>78778583.340000004</v>
      </c>
      <c r="F113" s="60">
        <f>+C113+D113+E113</f>
        <v>236335750</v>
      </c>
    </row>
    <row r="114" spans="1:6" hidden="1" x14ac:dyDescent="0.3">
      <c r="A114" s="59" t="s">
        <v>58</v>
      </c>
      <c r="B114" s="55" t="s">
        <v>53</v>
      </c>
      <c r="C114" s="16">
        <v>0</v>
      </c>
      <c r="D114" s="16">
        <v>0</v>
      </c>
      <c r="E114" s="16">
        <v>0</v>
      </c>
      <c r="F114" s="60">
        <f t="shared" ref="F114" si="10">+C114+D114+E114</f>
        <v>0</v>
      </c>
    </row>
    <row r="115" spans="1:6" x14ac:dyDescent="0.3">
      <c r="A115" s="145"/>
      <c r="B115" s="55"/>
      <c r="C115" s="16"/>
      <c r="D115" s="16"/>
      <c r="E115" s="16"/>
      <c r="F115" s="60"/>
    </row>
    <row r="116" spans="1:6" x14ac:dyDescent="0.3">
      <c r="A116" s="233" t="s">
        <v>75</v>
      </c>
      <c r="B116" s="233"/>
      <c r="C116" s="57">
        <f>+SUM(C117:C118)</f>
        <v>1178322000</v>
      </c>
      <c r="D116" s="57">
        <f>+SUM(D117:D118)</f>
        <v>0</v>
      </c>
      <c r="E116" s="57">
        <f>+SUM(E117:E118)</f>
        <v>0</v>
      </c>
      <c r="F116" s="58">
        <f>+SUM(F117:F118)</f>
        <v>1178322000</v>
      </c>
    </row>
    <row r="117" spans="1:6" x14ac:dyDescent="0.3">
      <c r="A117" s="55" t="s">
        <v>186</v>
      </c>
      <c r="B117" s="55" t="s">
        <v>192</v>
      </c>
      <c r="C117" s="61">
        <v>1178322000</v>
      </c>
      <c r="D117" s="61">
        <v>0</v>
      </c>
      <c r="E117" s="61">
        <v>0</v>
      </c>
      <c r="F117" s="61">
        <f t="shared" ref="F117:F118" si="11">+C117+D117+E117</f>
        <v>1178322000</v>
      </c>
    </row>
    <row r="118" spans="1:6" hidden="1" x14ac:dyDescent="0.3">
      <c r="A118" s="59" t="s">
        <v>58</v>
      </c>
      <c r="B118" s="55" t="s">
        <v>53</v>
      </c>
      <c r="C118" s="61">
        <v>0</v>
      </c>
      <c r="D118" s="61">
        <v>0</v>
      </c>
      <c r="E118" s="61">
        <v>0</v>
      </c>
      <c r="F118" s="62">
        <f t="shared" si="11"/>
        <v>0</v>
      </c>
    </row>
    <row r="119" spans="1:6" x14ac:dyDescent="0.3">
      <c r="A119" s="232" t="s">
        <v>184</v>
      </c>
      <c r="B119" s="232"/>
      <c r="C119" s="232"/>
      <c r="D119" s="232"/>
      <c r="E119" s="232"/>
      <c r="F119" s="232"/>
    </row>
    <row r="120" spans="1:6" ht="50.1" customHeight="1" x14ac:dyDescent="0.3">
      <c r="A120" s="196" t="s">
        <v>194</v>
      </c>
      <c r="B120" s="196"/>
      <c r="C120" s="196"/>
      <c r="D120" s="196"/>
      <c r="E120" s="196"/>
      <c r="F120" s="196"/>
    </row>
    <row r="121" spans="1:6" ht="9.9" customHeight="1" x14ac:dyDescent="0.3">
      <c r="A121" s="29"/>
      <c r="B121" s="53"/>
      <c r="C121" s="28"/>
    </row>
    <row r="122" spans="1:6" x14ac:dyDescent="0.3">
      <c r="A122" s="197" t="s">
        <v>76</v>
      </c>
      <c r="B122" s="197"/>
      <c r="C122" s="197"/>
      <c r="D122" s="197"/>
      <c r="E122" s="197"/>
      <c r="F122" s="197"/>
    </row>
    <row r="123" spans="1:6" ht="30.75" customHeight="1" x14ac:dyDescent="0.3">
      <c r="A123" s="198" t="s">
        <v>54</v>
      </c>
      <c r="B123" s="198"/>
      <c r="C123" s="198"/>
      <c r="D123" s="198"/>
      <c r="E123" s="198"/>
      <c r="F123" s="198"/>
    </row>
    <row r="124" spans="1:6" x14ac:dyDescent="0.3">
      <c r="A124" s="197" t="s">
        <v>52</v>
      </c>
      <c r="B124" s="197"/>
      <c r="C124" s="197"/>
      <c r="D124" s="197"/>
      <c r="E124" s="197"/>
      <c r="F124" s="197"/>
    </row>
    <row r="125" spans="1:6" ht="9.9" customHeight="1" x14ac:dyDescent="0.3">
      <c r="A125" s="93"/>
      <c r="B125" s="94"/>
      <c r="C125" s="94"/>
      <c r="D125" s="94"/>
      <c r="E125" s="94"/>
      <c r="F125" s="95"/>
    </row>
    <row r="126" spans="1:6" x14ac:dyDescent="0.3">
      <c r="A126" s="73" t="s">
        <v>55</v>
      </c>
      <c r="B126" s="73" t="s">
        <v>56</v>
      </c>
      <c r="C126" s="73" t="s">
        <v>0</v>
      </c>
      <c r="D126" s="73" t="s">
        <v>2</v>
      </c>
      <c r="E126" s="73" t="s">
        <v>3</v>
      </c>
      <c r="F126" s="73" t="s">
        <v>4</v>
      </c>
    </row>
    <row r="127" spans="1:6" x14ac:dyDescent="0.3">
      <c r="A127" s="144" t="s">
        <v>16</v>
      </c>
      <c r="B127" s="54"/>
      <c r="C127" s="40">
        <f>+C129+C136+C143</f>
        <v>0</v>
      </c>
      <c r="D127" s="40">
        <f>+D129+D136+D143</f>
        <v>16390439.77</v>
      </c>
      <c r="E127" s="40">
        <f>+E129+E136+E143</f>
        <v>56824966.159999996</v>
      </c>
      <c r="F127" s="40">
        <f t="shared" ref="F127" si="12">+F129+F136+F143</f>
        <v>73215405.929999992</v>
      </c>
    </row>
    <row r="128" spans="1:6" ht="9.9" customHeight="1" x14ac:dyDescent="0.3">
      <c r="A128" s="13"/>
      <c r="B128" s="55"/>
      <c r="C128" s="15"/>
      <c r="D128" s="15"/>
      <c r="E128" s="15"/>
      <c r="F128" s="56"/>
    </row>
    <row r="129" spans="1:6" x14ac:dyDescent="0.3">
      <c r="A129" s="233" t="s">
        <v>57</v>
      </c>
      <c r="B129" s="233"/>
      <c r="C129" s="58">
        <f>+SUM(C130:C134)</f>
        <v>0</v>
      </c>
      <c r="D129" s="58">
        <f t="shared" ref="D129:E129" si="13">+SUM(D130:D134)</f>
        <v>0</v>
      </c>
      <c r="E129" s="58">
        <f t="shared" si="13"/>
        <v>0</v>
      </c>
      <c r="F129" s="58">
        <f>+SUM(F130:F134)</f>
        <v>0</v>
      </c>
    </row>
    <row r="130" spans="1:6" ht="15" customHeight="1" x14ac:dyDescent="0.3">
      <c r="A130" s="59" t="s">
        <v>58</v>
      </c>
      <c r="B130" s="55" t="s">
        <v>53</v>
      </c>
      <c r="C130" s="16">
        <v>0</v>
      </c>
      <c r="D130" s="16">
        <v>0</v>
      </c>
      <c r="E130" s="16">
        <v>0</v>
      </c>
      <c r="F130" s="60">
        <f>+C130+D130+E130</f>
        <v>0</v>
      </c>
    </row>
    <row r="131" spans="1:6" ht="15" customHeight="1" x14ac:dyDescent="0.3">
      <c r="A131" s="59" t="s">
        <v>58</v>
      </c>
      <c r="B131" s="55" t="s">
        <v>53</v>
      </c>
      <c r="C131" s="16">
        <v>0</v>
      </c>
      <c r="D131" s="63">
        <v>0</v>
      </c>
      <c r="E131" s="63">
        <v>0</v>
      </c>
      <c r="F131" s="60">
        <f t="shared" ref="F131:F134" si="14">+C131+D131+E131</f>
        <v>0</v>
      </c>
    </row>
    <row r="132" spans="1:6" ht="15" customHeight="1" x14ac:dyDescent="0.3">
      <c r="A132" s="59" t="s">
        <v>58</v>
      </c>
      <c r="B132" s="55" t="s">
        <v>53</v>
      </c>
      <c r="C132" s="16">
        <v>0</v>
      </c>
      <c r="D132" s="16">
        <v>0</v>
      </c>
      <c r="E132" s="16">
        <v>0</v>
      </c>
      <c r="F132" s="60">
        <f t="shared" si="14"/>
        <v>0</v>
      </c>
    </row>
    <row r="133" spans="1:6" ht="15" customHeight="1" x14ac:dyDescent="0.3">
      <c r="A133" s="59" t="s">
        <v>58</v>
      </c>
      <c r="B133" s="55" t="s">
        <v>53</v>
      </c>
      <c r="C133" s="16">
        <v>0</v>
      </c>
      <c r="D133" s="16">
        <v>0</v>
      </c>
      <c r="E133" s="16">
        <v>0</v>
      </c>
      <c r="F133" s="60">
        <f t="shared" si="14"/>
        <v>0</v>
      </c>
    </row>
    <row r="134" spans="1:6" ht="15" customHeight="1" x14ac:dyDescent="0.3">
      <c r="A134" s="59" t="s">
        <v>58</v>
      </c>
      <c r="B134" s="55" t="s">
        <v>53</v>
      </c>
      <c r="C134" s="16">
        <v>0</v>
      </c>
      <c r="D134" s="16">
        <v>0</v>
      </c>
      <c r="E134" s="16">
        <v>0</v>
      </c>
      <c r="F134" s="60">
        <f t="shared" si="14"/>
        <v>0</v>
      </c>
    </row>
    <row r="135" spans="1:6" ht="15" customHeight="1" x14ac:dyDescent="0.3">
      <c r="A135" s="145"/>
      <c r="B135" s="55"/>
      <c r="C135" s="16"/>
      <c r="D135" s="16"/>
      <c r="E135" s="16"/>
      <c r="F135" s="60"/>
    </row>
    <row r="136" spans="1:6" x14ac:dyDescent="0.3">
      <c r="A136" s="233" t="s">
        <v>59</v>
      </c>
      <c r="B136" s="233"/>
      <c r="C136" s="58">
        <f>+SUM(C137:C141)</f>
        <v>0</v>
      </c>
      <c r="D136" s="58">
        <f t="shared" ref="D136:F136" si="15">+SUM(D137:D141)</f>
        <v>16390439.77</v>
      </c>
      <c r="E136" s="58">
        <f t="shared" si="15"/>
        <v>56824966.159999996</v>
      </c>
      <c r="F136" s="58">
        <f t="shared" si="15"/>
        <v>73215405.929999992</v>
      </c>
    </row>
    <row r="137" spans="1:6" ht="15" customHeight="1" x14ac:dyDescent="0.3">
      <c r="A137" s="59" t="s">
        <v>187</v>
      </c>
      <c r="B137" s="55" t="s">
        <v>193</v>
      </c>
      <c r="C137" s="61">
        <v>0</v>
      </c>
      <c r="D137" s="61">
        <v>16390439.77</v>
      </c>
      <c r="E137" s="61">
        <v>56824966.159999996</v>
      </c>
      <c r="F137" s="45">
        <f>+C137+D137+E137</f>
        <v>73215405.929999992</v>
      </c>
    </row>
    <row r="138" spans="1:6" ht="15" customHeight="1" x14ac:dyDescent="0.3">
      <c r="A138" s="59" t="s">
        <v>58</v>
      </c>
      <c r="B138" s="55" t="s">
        <v>53</v>
      </c>
      <c r="C138" s="61">
        <v>0</v>
      </c>
      <c r="D138" s="61">
        <v>0</v>
      </c>
      <c r="E138" s="61">
        <v>0</v>
      </c>
      <c r="F138" s="45">
        <f t="shared" ref="F138:F141" si="16">+C138+D138+E138</f>
        <v>0</v>
      </c>
    </row>
    <row r="139" spans="1:6" ht="15" customHeight="1" x14ac:dyDescent="0.3">
      <c r="A139" s="59" t="s">
        <v>58</v>
      </c>
      <c r="B139" s="55" t="s">
        <v>53</v>
      </c>
      <c r="C139" s="61">
        <v>0</v>
      </c>
      <c r="D139" s="61">
        <v>0</v>
      </c>
      <c r="E139" s="61">
        <v>0</v>
      </c>
      <c r="F139" s="45">
        <f t="shared" si="16"/>
        <v>0</v>
      </c>
    </row>
    <row r="140" spans="1:6" ht="15" customHeight="1" x14ac:dyDescent="0.3">
      <c r="A140" s="59" t="s">
        <v>58</v>
      </c>
      <c r="B140" s="55" t="s">
        <v>53</v>
      </c>
      <c r="C140" s="61">
        <v>0</v>
      </c>
      <c r="D140" s="61">
        <v>0</v>
      </c>
      <c r="E140" s="61">
        <v>0</v>
      </c>
      <c r="F140" s="45">
        <f t="shared" si="16"/>
        <v>0</v>
      </c>
    </row>
    <row r="141" spans="1:6" ht="15" customHeight="1" x14ac:dyDescent="0.3">
      <c r="A141" s="59" t="s">
        <v>58</v>
      </c>
      <c r="B141" s="55" t="s">
        <v>53</v>
      </c>
      <c r="C141" s="61">
        <v>0</v>
      </c>
      <c r="D141" s="61">
        <v>0</v>
      </c>
      <c r="E141" s="61">
        <v>0</v>
      </c>
      <c r="F141" s="45">
        <f t="shared" si="16"/>
        <v>0</v>
      </c>
    </row>
    <row r="142" spans="1:6" ht="15" customHeight="1" x14ac:dyDescent="0.3">
      <c r="C142" s="45"/>
      <c r="D142" s="45"/>
      <c r="E142" s="45"/>
      <c r="F142" s="45"/>
    </row>
    <row r="143" spans="1:6" x14ac:dyDescent="0.3">
      <c r="A143" s="233" t="s">
        <v>60</v>
      </c>
      <c r="B143" s="233"/>
      <c r="C143" s="58">
        <f>+SUM(C144:C145)</f>
        <v>0</v>
      </c>
      <c r="D143" s="58">
        <f t="shared" ref="D143:F143" si="17">+SUM(D144:D145)</f>
        <v>0</v>
      </c>
      <c r="E143" s="58">
        <f t="shared" si="17"/>
        <v>0</v>
      </c>
      <c r="F143" s="58">
        <f t="shared" si="17"/>
        <v>0</v>
      </c>
    </row>
    <row r="144" spans="1:6" ht="15" customHeight="1" x14ac:dyDescent="0.3">
      <c r="A144" s="80" t="s">
        <v>58</v>
      </c>
      <c r="B144" s="55" t="s">
        <v>53</v>
      </c>
      <c r="C144" s="61">
        <v>0</v>
      </c>
      <c r="D144" s="61">
        <v>0</v>
      </c>
      <c r="E144" s="61">
        <v>0</v>
      </c>
      <c r="F144" s="45">
        <f>+C144+D144+E144</f>
        <v>0</v>
      </c>
    </row>
    <row r="145" spans="1:8" ht="15" customHeight="1" x14ac:dyDescent="0.3">
      <c r="A145" s="52" t="s">
        <v>58</v>
      </c>
      <c r="B145" s="52" t="s">
        <v>53</v>
      </c>
      <c r="C145" s="64">
        <v>0</v>
      </c>
      <c r="D145" s="64">
        <v>0</v>
      </c>
      <c r="E145" s="64">
        <v>0</v>
      </c>
      <c r="F145" s="65">
        <f>+C145+D145+E145</f>
        <v>0</v>
      </c>
    </row>
    <row r="146" spans="1:8" ht="15" customHeight="1" x14ac:dyDescent="0.3">
      <c r="A146" s="234" t="s">
        <v>61</v>
      </c>
      <c r="B146" s="235"/>
      <c r="C146" s="235"/>
      <c r="D146" s="235"/>
      <c r="E146" s="235"/>
      <c r="F146" s="235"/>
    </row>
    <row r="147" spans="1:8" ht="15" customHeight="1" x14ac:dyDescent="0.3">
      <c r="A147" s="232" t="s">
        <v>184</v>
      </c>
      <c r="B147" s="232"/>
      <c r="C147" s="232"/>
      <c r="D147" s="232"/>
      <c r="E147" s="232"/>
      <c r="F147" s="232"/>
    </row>
    <row r="148" spans="1:8" ht="50.1" customHeight="1" x14ac:dyDescent="0.3">
      <c r="A148" s="236" t="s">
        <v>205</v>
      </c>
      <c r="B148" s="236"/>
      <c r="C148" s="236"/>
      <c r="D148" s="236"/>
      <c r="E148" s="236"/>
      <c r="F148" s="236"/>
    </row>
    <row r="149" spans="1:8" x14ac:dyDescent="0.3">
      <c r="A149" s="59"/>
      <c r="B149" s="55"/>
    </row>
    <row r="150" spans="1:8" x14ac:dyDescent="0.3">
      <c r="A150" s="197" t="s">
        <v>78</v>
      </c>
      <c r="B150" s="197"/>
      <c r="C150" s="197"/>
      <c r="D150" s="197"/>
      <c r="E150" s="197"/>
      <c r="F150" s="197"/>
    </row>
    <row r="151" spans="1:8" ht="14.4" customHeight="1" x14ac:dyDescent="0.3">
      <c r="A151" s="197" t="s">
        <v>79</v>
      </c>
      <c r="B151" s="197"/>
      <c r="C151" s="197"/>
      <c r="D151" s="197"/>
      <c r="E151" s="197"/>
      <c r="F151" s="197"/>
    </row>
    <row r="152" spans="1:8" x14ac:dyDescent="0.3">
      <c r="A152" s="197" t="s">
        <v>52</v>
      </c>
      <c r="B152" s="197"/>
      <c r="C152" s="197"/>
      <c r="D152" s="197"/>
      <c r="E152" s="197"/>
      <c r="F152" s="197"/>
    </row>
    <row r="153" spans="1:8" x14ac:dyDescent="0.3">
      <c r="A153" s="93"/>
      <c r="B153" s="94"/>
      <c r="C153" s="94"/>
      <c r="D153" s="94"/>
      <c r="E153" s="94"/>
      <c r="F153" s="95"/>
    </row>
    <row r="154" spans="1:8" x14ac:dyDescent="0.3">
      <c r="A154" s="73" t="s">
        <v>77</v>
      </c>
      <c r="B154" s="73" t="s">
        <v>0</v>
      </c>
      <c r="C154" s="73" t="s">
        <v>2</v>
      </c>
      <c r="D154" s="73" t="s">
        <v>3</v>
      </c>
      <c r="E154" s="73" t="s">
        <v>4</v>
      </c>
      <c r="F154" s="27"/>
    </row>
    <row r="155" spans="1:8" x14ac:dyDescent="0.3">
      <c r="A155" s="111" t="s">
        <v>81</v>
      </c>
      <c r="B155" s="66">
        <f>+B156</f>
        <v>1417287216.4400001</v>
      </c>
      <c r="C155" s="66">
        <f t="shared" ref="C155:D157" si="18">+B165</f>
        <v>1496065799.77</v>
      </c>
      <c r="D155" s="66">
        <f t="shared" si="18"/>
        <v>1479675360</v>
      </c>
      <c r="E155" s="114">
        <f>+B155</f>
        <v>1417287216.4400001</v>
      </c>
      <c r="F155" s="95"/>
      <c r="H155" s="157"/>
    </row>
    <row r="156" spans="1:8" x14ac:dyDescent="0.3">
      <c r="A156" s="112" t="s">
        <v>82</v>
      </c>
      <c r="B156" s="30">
        <v>1417287216.4400001</v>
      </c>
      <c r="C156" s="30">
        <f>+B166</f>
        <v>1417287216.4400001</v>
      </c>
      <c r="D156" s="30">
        <f>+C166</f>
        <v>1400896776.6700001</v>
      </c>
      <c r="E156" s="70">
        <f>+B156</f>
        <v>1417287216.4400001</v>
      </c>
      <c r="F156" s="27"/>
    </row>
    <row r="157" spans="1:8" x14ac:dyDescent="0.3">
      <c r="A157" s="112" t="s">
        <v>80</v>
      </c>
      <c r="B157" s="30" t="s">
        <v>91</v>
      </c>
      <c r="C157" s="30">
        <f t="shared" si="18"/>
        <v>78778583.329999998</v>
      </c>
      <c r="D157" s="30">
        <f t="shared" si="18"/>
        <v>78778583.329999998</v>
      </c>
      <c r="E157" s="70" t="str">
        <f>+B157</f>
        <v>N/A</v>
      </c>
      <c r="F157" s="27"/>
    </row>
    <row r="158" spans="1:8" x14ac:dyDescent="0.3">
      <c r="A158" s="111" t="s">
        <v>84</v>
      </c>
      <c r="B158" s="66">
        <f>B161</f>
        <v>78778583.329999998</v>
      </c>
      <c r="C158" s="66">
        <f t="shared" ref="C158:D158" si="19">C161</f>
        <v>78778583.329999998</v>
      </c>
      <c r="D158" s="66">
        <f t="shared" si="19"/>
        <v>78778583.340000004</v>
      </c>
      <c r="E158" s="66">
        <f>+B158+C158+D158</f>
        <v>236335750</v>
      </c>
      <c r="F158" s="95"/>
    </row>
    <row r="159" spans="1:8" x14ac:dyDescent="0.3">
      <c r="A159" s="111" t="s">
        <v>147</v>
      </c>
      <c r="B159" s="66">
        <f>+B160+B161</f>
        <v>1496065799.77</v>
      </c>
      <c r="C159" s="66">
        <f t="shared" ref="C159" si="20">+C160+C161</f>
        <v>1496065799.77</v>
      </c>
      <c r="D159" s="66">
        <f>+D160+D161</f>
        <v>1479675360.01</v>
      </c>
      <c r="E159" s="66">
        <f>+E160+E161</f>
        <v>1653622966.4400001</v>
      </c>
      <c r="F159" s="95"/>
    </row>
    <row r="160" spans="1:8" x14ac:dyDescent="0.3">
      <c r="A160" s="112" t="s">
        <v>82</v>
      </c>
      <c r="B160" s="30">
        <f>+B156</f>
        <v>1417287216.4400001</v>
      </c>
      <c r="C160" s="30">
        <f>+C156</f>
        <v>1417287216.4400001</v>
      </c>
      <c r="D160" s="30">
        <f>+D156</f>
        <v>1400896776.6700001</v>
      </c>
      <c r="E160" s="70">
        <f>+E156</f>
        <v>1417287216.4400001</v>
      </c>
      <c r="F160" s="27"/>
    </row>
    <row r="161" spans="1:11" x14ac:dyDescent="0.3">
      <c r="A161" s="112" t="s">
        <v>80</v>
      </c>
      <c r="B161" s="16">
        <v>78778583.329999998</v>
      </c>
      <c r="C161" s="16">
        <v>78778583.329999998</v>
      </c>
      <c r="D161" s="16">
        <v>78778583.340000004</v>
      </c>
      <c r="E161" s="70">
        <f>+E158</f>
        <v>236335750</v>
      </c>
      <c r="F161" s="27"/>
    </row>
    <row r="162" spans="1:11" x14ac:dyDescent="0.3">
      <c r="A162" s="111" t="s">
        <v>83</v>
      </c>
      <c r="B162" s="66">
        <f>+B163+B164</f>
        <v>0</v>
      </c>
      <c r="C162" s="66">
        <f>+C163+C164</f>
        <v>16390439.77</v>
      </c>
      <c r="D162" s="66">
        <f>+D163+D164</f>
        <v>56824966.159999996</v>
      </c>
      <c r="E162" s="66">
        <f>+B162+C162+D162</f>
        <v>73215405.929999992</v>
      </c>
      <c r="F162" s="95"/>
    </row>
    <row r="163" spans="1:11" x14ac:dyDescent="0.3">
      <c r="A163" s="112" t="s">
        <v>82</v>
      </c>
      <c r="B163" s="18">
        <v>0</v>
      </c>
      <c r="C163" s="18">
        <v>16390439.77</v>
      </c>
      <c r="D163" s="18">
        <v>56824966.159999996</v>
      </c>
      <c r="E163" s="53">
        <f>+B163+C163+D163</f>
        <v>73215405.929999992</v>
      </c>
      <c r="F163" s="95"/>
    </row>
    <row r="164" spans="1:11" x14ac:dyDescent="0.3">
      <c r="A164" s="112" t="s">
        <v>80</v>
      </c>
      <c r="B164" s="18">
        <v>0</v>
      </c>
      <c r="C164" s="18">
        <v>0</v>
      </c>
      <c r="D164" s="18">
        <v>0</v>
      </c>
      <c r="E164" s="53">
        <f>+B164+C164+D164</f>
        <v>0</v>
      </c>
      <c r="F164" s="95"/>
    </row>
    <row r="165" spans="1:11" x14ac:dyDescent="0.3">
      <c r="A165" s="111" t="s">
        <v>148</v>
      </c>
      <c r="B165" s="66">
        <f>+B159-B162</f>
        <v>1496065799.77</v>
      </c>
      <c r="C165" s="66">
        <f t="shared" ref="C165" si="21">+C159-C162</f>
        <v>1479675360</v>
      </c>
      <c r="D165" s="66">
        <f t="shared" ref="D165" si="22">+D159-D162</f>
        <v>1422850393.8499999</v>
      </c>
      <c r="E165" s="66">
        <f>+E159-E162</f>
        <v>1580407560.51</v>
      </c>
      <c r="F165" s="95"/>
      <c r="G165" s="156"/>
    </row>
    <row r="166" spans="1:11" x14ac:dyDescent="0.3">
      <c r="A166" s="112" t="s">
        <v>82</v>
      </c>
      <c r="B166" s="18">
        <f>+B160-B163</f>
        <v>1417287216.4400001</v>
      </c>
      <c r="C166" s="18">
        <f>+C160-C163</f>
        <v>1400896776.6700001</v>
      </c>
      <c r="D166" s="18">
        <f>+D160-D163</f>
        <v>1344071810.51</v>
      </c>
      <c r="E166" s="53">
        <f>+E160-E163</f>
        <v>1344071810.51</v>
      </c>
    </row>
    <row r="167" spans="1:11" x14ac:dyDescent="0.3">
      <c r="A167" s="113" t="s">
        <v>80</v>
      </c>
      <c r="B167" s="82">
        <f>+B161-B164</f>
        <v>78778583.329999998</v>
      </c>
      <c r="C167" s="82">
        <f>+C161-C164</f>
        <v>78778583.329999998</v>
      </c>
      <c r="D167" s="82">
        <f>+D161-D164</f>
        <v>78778583.340000004</v>
      </c>
      <c r="E167" s="67">
        <f>+E161-E164</f>
        <v>236335750</v>
      </c>
    </row>
    <row r="168" spans="1:11" x14ac:dyDescent="0.3">
      <c r="A168" s="232" t="s">
        <v>225</v>
      </c>
      <c r="B168" s="232"/>
      <c r="C168" s="232"/>
      <c r="D168" s="232"/>
      <c r="E168" s="232"/>
      <c r="F168" s="46"/>
    </row>
    <row r="169" spans="1:11" ht="90.75" customHeight="1" x14ac:dyDescent="0.3">
      <c r="A169" s="237" t="s">
        <v>203</v>
      </c>
      <c r="B169" s="238"/>
      <c r="C169" s="238"/>
      <c r="D169" s="238"/>
      <c r="E169" s="239"/>
      <c r="F169" s="68"/>
      <c r="I169" s="157"/>
      <c r="K169" s="41">
        <v>0</v>
      </c>
    </row>
    <row r="170" spans="1:11" ht="24" customHeight="1" x14ac:dyDescent="0.3">
      <c r="A170" s="47" t="s">
        <v>201</v>
      </c>
      <c r="C170" s="163"/>
      <c r="D170" s="163"/>
      <c r="E170" s="163"/>
      <c r="F170" s="68"/>
      <c r="I170" s="157"/>
    </row>
    <row r="171" spans="1:11" ht="20.25" customHeight="1" x14ac:dyDescent="0.3">
      <c r="A171" s="158" t="s">
        <v>195</v>
      </c>
      <c r="B171" s="159">
        <f>SUM(B172:B175)</f>
        <v>33374003.890000004</v>
      </c>
      <c r="C171" s="166"/>
      <c r="D171" s="166"/>
      <c r="E171" s="166"/>
      <c r="F171" s="68"/>
      <c r="I171" s="157"/>
    </row>
    <row r="172" spans="1:11" ht="21.75" customHeight="1" x14ac:dyDescent="0.3">
      <c r="A172" s="160" t="s">
        <v>196</v>
      </c>
      <c r="B172" s="161">
        <v>93949.87</v>
      </c>
      <c r="C172" s="166"/>
      <c r="D172" s="166"/>
      <c r="E172" s="166"/>
      <c r="F172" s="68"/>
      <c r="I172" s="157"/>
    </row>
    <row r="173" spans="1:11" ht="23.25" customHeight="1" x14ac:dyDescent="0.3">
      <c r="A173" s="160" t="s">
        <v>197</v>
      </c>
      <c r="B173" s="161">
        <v>-335271.43</v>
      </c>
      <c r="C173" s="166"/>
      <c r="D173" s="166"/>
      <c r="E173" s="166"/>
      <c r="F173" s="68"/>
      <c r="I173" s="157"/>
    </row>
    <row r="174" spans="1:11" ht="21" customHeight="1" x14ac:dyDescent="0.3">
      <c r="A174" s="160" t="s">
        <v>198</v>
      </c>
      <c r="B174" s="161">
        <v>33614125.450000003</v>
      </c>
      <c r="C174" s="166"/>
      <c r="D174" s="166"/>
      <c r="E174" s="166"/>
      <c r="F174" s="68"/>
      <c r="I174" s="157"/>
    </row>
    <row r="175" spans="1:11" ht="20.25" customHeight="1" x14ac:dyDescent="0.3">
      <c r="A175" s="160" t="s">
        <v>199</v>
      </c>
      <c r="B175" s="161">
        <v>1200</v>
      </c>
      <c r="C175" s="166"/>
      <c r="D175" s="166"/>
      <c r="E175" s="166"/>
      <c r="F175" s="68"/>
      <c r="I175" s="157"/>
    </row>
    <row r="176" spans="1:11" ht="9.75" customHeight="1" x14ac:dyDescent="0.3">
      <c r="A176" s="160"/>
      <c r="B176" s="160"/>
      <c r="C176" s="166"/>
      <c r="D176" s="166"/>
      <c r="E176" s="166"/>
      <c r="F176" s="68"/>
      <c r="I176" s="157"/>
    </row>
    <row r="177" spans="1:10" ht="23.25" customHeight="1" x14ac:dyDescent="0.3">
      <c r="A177" s="162" t="s">
        <v>202</v>
      </c>
      <c r="B177" s="161">
        <v>638373.63</v>
      </c>
      <c r="C177" s="166"/>
      <c r="D177" s="166"/>
      <c r="E177" s="166"/>
      <c r="F177" s="68"/>
      <c r="I177" s="157"/>
    </row>
    <row r="178" spans="1:10" ht="17.25" customHeight="1" x14ac:dyDescent="0.3">
      <c r="A178" s="160"/>
      <c r="B178" s="160"/>
      <c r="C178" s="166"/>
      <c r="D178" s="166"/>
      <c r="E178" s="166"/>
      <c r="F178" s="68"/>
      <c r="I178" s="157"/>
    </row>
    <row r="179" spans="1:10" ht="20.25" customHeight="1" x14ac:dyDescent="0.3">
      <c r="A179" s="158" t="s">
        <v>200</v>
      </c>
      <c r="B179" s="167">
        <f>B171+B177</f>
        <v>34012377.520000003</v>
      </c>
      <c r="C179" s="154"/>
      <c r="D179" s="154"/>
      <c r="E179" s="154"/>
      <c r="F179" s="68"/>
      <c r="I179" s="157"/>
      <c r="J179" s="156"/>
    </row>
    <row r="180" spans="1:10" ht="26.4" customHeight="1" x14ac:dyDescent="0.3">
      <c r="A180" s="164"/>
      <c r="B180" s="165"/>
      <c r="C180" s="69"/>
      <c r="D180" s="69"/>
      <c r="E180" s="69"/>
      <c r="F180" s="68"/>
      <c r="I180" s="157"/>
      <c r="J180" s="156"/>
    </row>
    <row r="181" spans="1:10" ht="31.2" x14ac:dyDescent="0.3">
      <c r="A181" s="32" t="s">
        <v>85</v>
      </c>
      <c r="B181" s="219" t="s">
        <v>188</v>
      </c>
      <c r="C181" s="220"/>
      <c r="D181" s="221" t="s">
        <v>49</v>
      </c>
      <c r="E181" s="222"/>
      <c r="F181" s="223"/>
    </row>
    <row r="182" spans="1:10" x14ac:dyDescent="0.3">
      <c r="A182" s="33" t="s">
        <v>47</v>
      </c>
      <c r="B182" s="219" t="s">
        <v>189</v>
      </c>
      <c r="C182" s="220"/>
      <c r="D182" s="224"/>
      <c r="E182" s="225"/>
      <c r="F182" s="226"/>
    </row>
    <row r="183" spans="1:10" x14ac:dyDescent="0.3">
      <c r="A183" s="34" t="s">
        <v>48</v>
      </c>
      <c r="B183" s="219" t="s">
        <v>190</v>
      </c>
      <c r="C183" s="220"/>
      <c r="D183" s="227"/>
      <c r="E183" s="228"/>
      <c r="F183" s="229"/>
    </row>
  </sheetData>
  <mergeCells count="80">
    <mergeCell ref="A168:E168"/>
    <mergeCell ref="A169:E169"/>
    <mergeCell ref="B181:C181"/>
    <mergeCell ref="D181:F183"/>
    <mergeCell ref="B182:C182"/>
    <mergeCell ref="B183:C183"/>
    <mergeCell ref="A150:F150"/>
    <mergeCell ref="A151:F151"/>
    <mergeCell ref="A152:F152"/>
    <mergeCell ref="A129:B129"/>
    <mergeCell ref="A136:B136"/>
    <mergeCell ref="A143:B143"/>
    <mergeCell ref="A146:F146"/>
    <mergeCell ref="A148:F148"/>
    <mergeCell ref="A147:F147"/>
    <mergeCell ref="A88:F88"/>
    <mergeCell ref="A122:F122"/>
    <mergeCell ref="A123:F123"/>
    <mergeCell ref="A124:F124"/>
    <mergeCell ref="A90:F90"/>
    <mergeCell ref="A91:F91"/>
    <mergeCell ref="A92:F92"/>
    <mergeCell ref="A103:F103"/>
    <mergeCell ref="A102:F102"/>
    <mergeCell ref="A105:F105"/>
    <mergeCell ref="A106:F106"/>
    <mergeCell ref="A107:F107"/>
    <mergeCell ref="A119:F119"/>
    <mergeCell ref="A120:F120"/>
    <mergeCell ref="A112:B112"/>
    <mergeCell ref="A116:B116"/>
    <mergeCell ref="B84:C84"/>
    <mergeCell ref="B85:C85"/>
    <mergeCell ref="B86:C86"/>
    <mergeCell ref="D84:F86"/>
    <mergeCell ref="A78:B78"/>
    <mergeCell ref="A79:B79"/>
    <mergeCell ref="A80:B80"/>
    <mergeCell ref="A81:F81"/>
    <mergeCell ref="A82:F82"/>
    <mergeCell ref="A55:E55"/>
    <mergeCell ref="C5:E5"/>
    <mergeCell ref="C6:E6"/>
    <mergeCell ref="C7:E7"/>
    <mergeCell ref="A10:F10"/>
    <mergeCell ref="A43:B43"/>
    <mergeCell ref="A44:B44"/>
    <mergeCell ref="A45:B45"/>
    <mergeCell ref="A46:B46"/>
    <mergeCell ref="A47:B47"/>
    <mergeCell ref="A48:B48"/>
    <mergeCell ref="A52:B52"/>
    <mergeCell ref="A53:B53"/>
    <mergeCell ref="A1:F2"/>
    <mergeCell ref="A56:F56"/>
    <mergeCell ref="A40:B40"/>
    <mergeCell ref="A12:F12"/>
    <mergeCell ref="A13:F13"/>
    <mergeCell ref="A34:F34"/>
    <mergeCell ref="A35:F35"/>
    <mergeCell ref="A41:B41"/>
    <mergeCell ref="A42:B42"/>
    <mergeCell ref="A49:B49"/>
    <mergeCell ref="A50:B50"/>
    <mergeCell ref="A51:B51"/>
    <mergeCell ref="A54:B54"/>
    <mergeCell ref="A37:F37"/>
    <mergeCell ref="A38:F38"/>
    <mergeCell ref="A3:F3"/>
    <mergeCell ref="A66:F66"/>
    <mergeCell ref="A67:F67"/>
    <mergeCell ref="A58:F58"/>
    <mergeCell ref="A75:F75"/>
    <mergeCell ref="A76:F76"/>
    <mergeCell ref="A59:F59"/>
    <mergeCell ref="A61:B61"/>
    <mergeCell ref="A62:B62"/>
    <mergeCell ref="A63:B63"/>
    <mergeCell ref="A64:B64"/>
    <mergeCell ref="A65:B65"/>
  </mergeCells>
  <phoneticPr fontId="9" type="noConversion"/>
  <printOptions horizontalCentered="1"/>
  <pageMargins left="0.70866141732283472" right="0.70866141732283472" top="0.94488188976377963" bottom="0.74803149606299213" header="0.19685039370078741" footer="0.31496062992125984"/>
  <pageSetup scale="63"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56" max="5" man="1"/>
    <brk id="86" max="16383" man="1"/>
    <brk id="148" max="5" man="1"/>
  </rowBreaks>
  <ignoredErrors>
    <ignoredError sqref="F47 F51" formula="1"/>
  </ignoredErrors>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A9D8-C6C6-40ED-B385-69ED49849A3C}">
  <sheetPr codeName="Hoja3"/>
  <dimension ref="A1:H178"/>
  <sheetViews>
    <sheetView showGridLines="0" zoomScale="80" zoomScaleNormal="80" workbookViewId="0">
      <selection sqref="A1:F2"/>
    </sheetView>
  </sheetViews>
  <sheetFormatPr baseColWidth="10" defaultColWidth="11.44140625" defaultRowHeight="15.6" x14ac:dyDescent="0.3"/>
  <cols>
    <col min="1" max="1" width="43.109375" style="41" customWidth="1"/>
    <col min="2" max="2" width="28.109375" style="41" customWidth="1"/>
    <col min="3" max="4" width="20.77734375" style="41" bestFit="1" customWidth="1"/>
    <col min="5" max="6" width="17.109375" style="41" bestFit="1" customWidth="1"/>
    <col min="7" max="7" width="7.5546875" style="41" customWidth="1"/>
    <col min="8" max="16384" width="11.44140625" style="41"/>
  </cols>
  <sheetData>
    <row r="1" spans="1:6" ht="21.9" customHeight="1" x14ac:dyDescent="0.3">
      <c r="A1" s="204" t="s">
        <v>38</v>
      </c>
      <c r="B1" s="204"/>
      <c r="C1" s="204"/>
      <c r="D1" s="204"/>
      <c r="E1" s="204"/>
      <c r="F1" s="204"/>
    </row>
    <row r="2" spans="1:6" ht="21.9" customHeight="1" x14ac:dyDescent="0.3">
      <c r="A2" s="204"/>
      <c r="B2" s="204"/>
      <c r="C2" s="204"/>
      <c r="D2" s="204"/>
      <c r="E2" s="204"/>
      <c r="F2" s="204"/>
    </row>
    <row r="3" spans="1:6" ht="17.399999999999999" x14ac:dyDescent="0.4">
      <c r="A3" s="215" t="s">
        <v>215</v>
      </c>
      <c r="B3" s="215"/>
      <c r="C3" s="215"/>
      <c r="D3" s="215"/>
      <c r="E3" s="215"/>
      <c r="F3" s="215"/>
    </row>
    <row r="4" spans="1:6" ht="17.399999999999999" x14ac:dyDescent="0.3">
      <c r="A4" s="148"/>
      <c r="B4" s="148"/>
      <c r="C4" s="148"/>
      <c r="D4" s="148"/>
      <c r="E4" s="148"/>
    </row>
    <row r="5" spans="1:6" ht="29.25" customHeight="1" x14ac:dyDescent="0.3">
      <c r="A5" s="75"/>
      <c r="B5" s="77" t="s">
        <v>22</v>
      </c>
      <c r="C5" s="216" t="s">
        <v>178</v>
      </c>
      <c r="D5" s="217"/>
      <c r="E5" s="217"/>
      <c r="F5" s="148"/>
    </row>
    <row r="6" spans="1:6" ht="18" customHeight="1" x14ac:dyDescent="0.3">
      <c r="A6" s="76"/>
      <c r="B6" s="78" t="s">
        <v>33</v>
      </c>
      <c r="C6" s="216" t="s">
        <v>179</v>
      </c>
      <c r="D6" s="217"/>
      <c r="E6" s="217"/>
      <c r="F6" s="3"/>
    </row>
    <row r="7" spans="1:6" ht="18" customHeight="1" x14ac:dyDescent="0.3">
      <c r="A7" s="76"/>
      <c r="B7" s="79" t="s">
        <v>34</v>
      </c>
      <c r="C7" s="216" t="s">
        <v>180</v>
      </c>
      <c r="D7" s="217"/>
      <c r="E7" s="217"/>
      <c r="F7" s="3"/>
    </row>
    <row r="8" spans="1:6" s="1" customFormat="1" x14ac:dyDescent="0.35"/>
    <row r="9" spans="1:6" ht="15" customHeight="1" x14ac:dyDescent="0.3">
      <c r="A9" s="4"/>
      <c r="B9" s="143"/>
      <c r="C9" s="143"/>
      <c r="D9" s="143"/>
      <c r="E9" s="143"/>
      <c r="F9" s="143"/>
    </row>
    <row r="10" spans="1:6" ht="21.9" customHeight="1" x14ac:dyDescent="0.3">
      <c r="A10" s="218" t="s">
        <v>35</v>
      </c>
      <c r="B10" s="218"/>
      <c r="C10" s="218"/>
      <c r="D10" s="218"/>
      <c r="E10" s="218"/>
      <c r="F10" s="218"/>
    </row>
    <row r="11" spans="1:6" ht="15" customHeight="1" x14ac:dyDescent="0.3">
      <c r="A11" s="8"/>
      <c r="B11" s="8"/>
      <c r="C11" s="8"/>
      <c r="D11" s="8"/>
      <c r="E11" s="8"/>
      <c r="F11" s="8"/>
    </row>
    <row r="12" spans="1:6" ht="16.95" customHeight="1" x14ac:dyDescent="0.3">
      <c r="A12" s="210" t="s">
        <v>36</v>
      </c>
      <c r="B12" s="210"/>
      <c r="C12" s="210"/>
      <c r="D12" s="210"/>
      <c r="E12" s="210"/>
      <c r="F12" s="210"/>
    </row>
    <row r="13" spans="1:6" ht="16.95" customHeight="1" x14ac:dyDescent="0.3">
      <c r="A13" s="210" t="s">
        <v>19</v>
      </c>
      <c r="B13" s="210"/>
      <c r="C13" s="210"/>
      <c r="D13" s="210"/>
      <c r="E13" s="210"/>
      <c r="F13" s="210"/>
    </row>
    <row r="14" spans="1:6" ht="15" customHeight="1" x14ac:dyDescent="0.3">
      <c r="A14" s="143"/>
      <c r="B14" s="143"/>
      <c r="C14" s="143"/>
      <c r="D14" s="143"/>
      <c r="E14" s="143"/>
      <c r="F14" s="143"/>
    </row>
    <row r="15" spans="1:6" ht="18.600000000000001" customHeight="1" x14ac:dyDescent="0.3">
      <c r="A15" s="142" t="s">
        <v>17</v>
      </c>
      <c r="B15" s="9" t="s">
        <v>18</v>
      </c>
      <c r="C15" s="10" t="s">
        <v>5</v>
      </c>
      <c r="D15" s="9" t="s">
        <v>6</v>
      </c>
      <c r="E15" s="9" t="s">
        <v>7</v>
      </c>
      <c r="F15" s="142" t="s">
        <v>8</v>
      </c>
    </row>
    <row r="16" spans="1:6" x14ac:dyDescent="0.3">
      <c r="A16" s="13"/>
      <c r="B16" s="14"/>
      <c r="C16" s="15"/>
      <c r="D16" s="15"/>
      <c r="E16" s="15"/>
      <c r="F16" s="15"/>
    </row>
    <row r="17" spans="1:6" x14ac:dyDescent="0.3">
      <c r="A17" s="122" t="s">
        <v>168</v>
      </c>
      <c r="B17" s="123"/>
      <c r="C17" s="57"/>
      <c r="D17" s="57"/>
      <c r="E17" s="57"/>
      <c r="F17" s="120"/>
    </row>
    <row r="18" spans="1:6" x14ac:dyDescent="0.3">
      <c r="A18" s="17" t="s">
        <v>169</v>
      </c>
      <c r="B18" s="117" t="s">
        <v>172</v>
      </c>
      <c r="C18" s="15"/>
      <c r="D18" s="15"/>
      <c r="E18" s="15"/>
      <c r="F18" s="118">
        <f t="shared" ref="F18:F32" si="0">+C18+D18+E18</f>
        <v>0</v>
      </c>
    </row>
    <row r="19" spans="1:6" x14ac:dyDescent="0.3">
      <c r="A19" s="17"/>
      <c r="B19" s="117" t="s">
        <v>173</v>
      </c>
      <c r="C19" s="15"/>
      <c r="D19" s="15"/>
      <c r="E19" s="15"/>
      <c r="F19" s="118">
        <f t="shared" si="0"/>
        <v>0</v>
      </c>
    </row>
    <row r="20" spans="1:6" x14ac:dyDescent="0.3">
      <c r="A20" s="17" t="s">
        <v>170</v>
      </c>
      <c r="B20" s="117" t="s">
        <v>172</v>
      </c>
      <c r="C20" s="15"/>
      <c r="D20" s="15"/>
      <c r="E20" s="15"/>
      <c r="F20" s="118">
        <f t="shared" si="0"/>
        <v>0</v>
      </c>
    </row>
    <row r="21" spans="1:6" x14ac:dyDescent="0.3">
      <c r="A21" s="17"/>
      <c r="B21" s="117" t="s">
        <v>173</v>
      </c>
      <c r="C21" s="15"/>
      <c r="D21" s="15"/>
      <c r="E21" s="15"/>
      <c r="F21" s="118">
        <f t="shared" si="0"/>
        <v>0</v>
      </c>
    </row>
    <row r="22" spans="1:6" x14ac:dyDescent="0.3">
      <c r="A22" s="17" t="s">
        <v>171</v>
      </c>
      <c r="B22" s="117" t="s">
        <v>172</v>
      </c>
      <c r="C22" s="15"/>
      <c r="D22" s="15"/>
      <c r="E22" s="15"/>
      <c r="F22" s="118">
        <f t="shared" si="0"/>
        <v>0</v>
      </c>
    </row>
    <row r="23" spans="1:6" x14ac:dyDescent="0.3">
      <c r="A23" s="17"/>
      <c r="B23" s="117" t="s">
        <v>173</v>
      </c>
      <c r="C23" s="15"/>
      <c r="D23" s="15"/>
      <c r="E23" s="15"/>
      <c r="F23" s="118">
        <f t="shared" si="0"/>
        <v>0</v>
      </c>
    </row>
    <row r="24" spans="1:6" x14ac:dyDescent="0.3">
      <c r="A24" s="122" t="s">
        <v>174</v>
      </c>
      <c r="B24" s="124"/>
      <c r="C24" s="57"/>
      <c r="D24" s="57"/>
      <c r="E24" s="57"/>
      <c r="F24" s="125"/>
    </row>
    <row r="25" spans="1:6" x14ac:dyDescent="0.3">
      <c r="A25" s="17" t="s">
        <v>169</v>
      </c>
      <c r="B25" s="117" t="s">
        <v>172</v>
      </c>
      <c r="C25" s="15"/>
      <c r="D25" s="15"/>
      <c r="E25" s="15"/>
      <c r="F25" s="118">
        <f t="shared" si="0"/>
        <v>0</v>
      </c>
    </row>
    <row r="26" spans="1:6" x14ac:dyDescent="0.3">
      <c r="A26" s="17"/>
      <c r="B26" s="117" t="s">
        <v>173</v>
      </c>
      <c r="C26" s="15"/>
      <c r="D26" s="15"/>
      <c r="E26" s="15"/>
      <c r="F26" s="118">
        <f t="shared" si="0"/>
        <v>0</v>
      </c>
    </row>
    <row r="27" spans="1:6" x14ac:dyDescent="0.3">
      <c r="A27" s="17" t="s">
        <v>170</v>
      </c>
      <c r="B27" s="117" t="s">
        <v>172</v>
      </c>
      <c r="C27" s="15"/>
      <c r="D27" s="15"/>
      <c r="E27" s="15"/>
      <c r="F27" s="118">
        <f t="shared" si="0"/>
        <v>0</v>
      </c>
    </row>
    <row r="28" spans="1:6" x14ac:dyDescent="0.3">
      <c r="A28" s="17"/>
      <c r="B28" s="117" t="s">
        <v>173</v>
      </c>
      <c r="C28" s="15"/>
      <c r="D28" s="15"/>
      <c r="E28" s="15"/>
      <c r="F28" s="118">
        <f t="shared" si="0"/>
        <v>0</v>
      </c>
    </row>
    <row r="29" spans="1:6" x14ac:dyDescent="0.3">
      <c r="A29" s="17" t="s">
        <v>171</v>
      </c>
      <c r="B29" s="117" t="s">
        <v>172</v>
      </c>
      <c r="C29" s="15"/>
      <c r="D29" s="15"/>
      <c r="E29" s="15"/>
      <c r="F29" s="118">
        <f t="shared" si="0"/>
        <v>0</v>
      </c>
    </row>
    <row r="30" spans="1:6" x14ac:dyDescent="0.3">
      <c r="A30" s="17"/>
      <c r="B30" s="117" t="s">
        <v>173</v>
      </c>
      <c r="C30" s="15"/>
      <c r="D30" s="15"/>
      <c r="E30" s="15"/>
      <c r="F30" s="118">
        <f t="shared" si="0"/>
        <v>0</v>
      </c>
    </row>
    <row r="31" spans="1:6" ht="30" x14ac:dyDescent="0.3">
      <c r="A31" s="126" t="s">
        <v>175</v>
      </c>
      <c r="B31" s="124"/>
      <c r="C31" s="120"/>
      <c r="D31" s="120"/>
      <c r="E31" s="120"/>
      <c r="F31" s="125"/>
    </row>
    <row r="32" spans="1:6" x14ac:dyDescent="0.3">
      <c r="A32" s="17" t="s">
        <v>169</v>
      </c>
      <c r="B32" s="117" t="s">
        <v>172</v>
      </c>
      <c r="C32" s="16"/>
      <c r="D32" s="16"/>
      <c r="E32" s="16"/>
      <c r="F32" s="118">
        <f t="shared" si="0"/>
        <v>0</v>
      </c>
    </row>
    <row r="33" spans="1:6" ht="15" customHeight="1" x14ac:dyDescent="0.3">
      <c r="B33" s="117" t="s">
        <v>173</v>
      </c>
      <c r="C33" s="18"/>
      <c r="D33" s="16"/>
      <c r="E33" s="16"/>
      <c r="F33" s="118">
        <f t="shared" ref="F33" si="1">+C33+D33+E33</f>
        <v>0</v>
      </c>
    </row>
    <row r="34" spans="1:6" ht="16.95" customHeight="1" x14ac:dyDescent="0.3">
      <c r="A34" s="195" t="s">
        <v>206</v>
      </c>
      <c r="B34" s="195"/>
      <c r="C34" s="195"/>
      <c r="D34" s="195"/>
      <c r="E34" s="195"/>
      <c r="F34" s="195"/>
    </row>
    <row r="35" spans="1:6" ht="67.95" customHeight="1" x14ac:dyDescent="0.3">
      <c r="A35" s="205" t="s">
        <v>217</v>
      </c>
      <c r="B35" s="206"/>
      <c r="C35" s="206"/>
      <c r="D35" s="206"/>
      <c r="E35" s="206"/>
      <c r="F35" s="207"/>
    </row>
    <row r="36" spans="1:6" ht="16.95" customHeight="1" x14ac:dyDescent="0.3">
      <c r="A36" s="42"/>
      <c r="B36" s="42"/>
      <c r="C36" s="42"/>
      <c r="D36" s="43"/>
      <c r="E36" s="43"/>
      <c r="F36" s="44"/>
    </row>
    <row r="37" spans="1:6" ht="16.95" customHeight="1" x14ac:dyDescent="0.3">
      <c r="A37" s="210" t="s">
        <v>37</v>
      </c>
      <c r="B37" s="210"/>
      <c r="C37" s="210"/>
      <c r="D37" s="210"/>
      <c r="E37" s="210"/>
      <c r="F37" s="210"/>
    </row>
    <row r="38" spans="1:6" ht="16.95" customHeight="1" x14ac:dyDescent="0.3">
      <c r="A38" s="210" t="s">
        <v>20</v>
      </c>
      <c r="B38" s="210"/>
      <c r="C38" s="210"/>
      <c r="D38" s="210"/>
      <c r="E38" s="210"/>
      <c r="F38" s="210"/>
    </row>
    <row r="39" spans="1:6" x14ac:dyDescent="0.3">
      <c r="A39" s="42"/>
      <c r="B39" s="42"/>
      <c r="C39" s="43"/>
      <c r="D39" s="43"/>
      <c r="E39" s="43"/>
      <c r="F39" s="45"/>
    </row>
    <row r="40" spans="1:6" ht="15" customHeight="1" x14ac:dyDescent="0.3">
      <c r="A40" s="208" t="s">
        <v>17</v>
      </c>
      <c r="B40" s="209"/>
      <c r="C40" s="10" t="s">
        <v>5</v>
      </c>
      <c r="D40" s="9" t="s">
        <v>6</v>
      </c>
      <c r="E40" s="9" t="s">
        <v>7</v>
      </c>
      <c r="F40" s="142" t="s">
        <v>8</v>
      </c>
    </row>
    <row r="41" spans="1:6" x14ac:dyDescent="0.3">
      <c r="A41" s="211" t="s">
        <v>16</v>
      </c>
      <c r="B41" s="211"/>
      <c r="C41" s="12">
        <f>+C43+C47+C51</f>
        <v>52002058.450000003</v>
      </c>
      <c r="D41" s="12">
        <f t="shared" ref="D41:E41" si="2">+D43+D47+D51</f>
        <v>33666493.469999999</v>
      </c>
      <c r="E41" s="12">
        <f t="shared" si="2"/>
        <v>32362872.129999999</v>
      </c>
      <c r="F41" s="12">
        <f>+F43+F47+F51</f>
        <v>118031424.05</v>
      </c>
    </row>
    <row r="42" spans="1:6" x14ac:dyDescent="0.3">
      <c r="A42" s="212"/>
      <c r="B42" s="212"/>
      <c r="C42" s="15"/>
      <c r="D42" s="15"/>
      <c r="E42" s="15"/>
      <c r="F42" s="15"/>
    </row>
    <row r="43" spans="1:6" x14ac:dyDescent="0.3">
      <c r="A43" s="214" t="s">
        <v>168</v>
      </c>
      <c r="B43" s="214"/>
      <c r="C43" s="57">
        <f>+SUM(C44:C46)</f>
        <v>52002058.450000003</v>
      </c>
      <c r="D43" s="57">
        <f t="shared" ref="D43:F43" si="3">+SUM(D44:D46)</f>
        <v>33666493.469999999</v>
      </c>
      <c r="E43" s="57">
        <f t="shared" si="3"/>
        <v>32362872.129999999</v>
      </c>
      <c r="F43" s="57">
        <f t="shared" si="3"/>
        <v>118031424.05</v>
      </c>
    </row>
    <row r="44" spans="1:6" x14ac:dyDescent="0.3">
      <c r="A44" s="213" t="s">
        <v>169</v>
      </c>
      <c r="B44" s="213"/>
      <c r="C44" s="108">
        <v>52002058.450000003</v>
      </c>
      <c r="D44" s="108">
        <v>27803079.41</v>
      </c>
      <c r="E44" s="108">
        <v>32362872.129999999</v>
      </c>
      <c r="F44" s="16">
        <f t="shared" ref="F44:F48" si="4">+C44+D44+E44</f>
        <v>112168009.98999999</v>
      </c>
    </row>
    <row r="45" spans="1:6" x14ac:dyDescent="0.3">
      <c r="A45" s="213" t="s">
        <v>176</v>
      </c>
      <c r="B45" s="213"/>
      <c r="C45" s="15"/>
      <c r="D45" s="108">
        <v>5863414.0599999996</v>
      </c>
      <c r="E45" s="15"/>
      <c r="F45" s="16">
        <f t="shared" si="4"/>
        <v>5863414.0599999996</v>
      </c>
    </row>
    <row r="46" spans="1:6" x14ac:dyDescent="0.3">
      <c r="A46" s="213" t="s">
        <v>171</v>
      </c>
      <c r="B46" s="213"/>
      <c r="C46" s="15"/>
      <c r="D46" s="108"/>
      <c r="E46" s="15"/>
      <c r="F46" s="16">
        <f t="shared" si="4"/>
        <v>0</v>
      </c>
    </row>
    <row r="47" spans="1:6" x14ac:dyDescent="0.3">
      <c r="A47" s="214" t="s">
        <v>174</v>
      </c>
      <c r="B47" s="214"/>
      <c r="C47" s="57">
        <f>+SUM(C48:C50)</f>
        <v>0</v>
      </c>
      <c r="D47" s="57">
        <f t="shared" ref="D47:F47" si="5">+SUM(D48:D50)</f>
        <v>0</v>
      </c>
      <c r="E47" s="57">
        <f t="shared" si="5"/>
        <v>0</v>
      </c>
      <c r="F47" s="57">
        <f t="shared" si="5"/>
        <v>0</v>
      </c>
    </row>
    <row r="48" spans="1:6" x14ac:dyDescent="0.3">
      <c r="A48" s="213" t="s">
        <v>169</v>
      </c>
      <c r="B48" s="213"/>
      <c r="C48" s="15"/>
      <c r="D48" s="15"/>
      <c r="E48" s="15"/>
      <c r="F48" s="16">
        <f t="shared" si="4"/>
        <v>0</v>
      </c>
    </row>
    <row r="49" spans="1:6" x14ac:dyDescent="0.3">
      <c r="A49" s="213" t="s">
        <v>176</v>
      </c>
      <c r="B49" s="213"/>
      <c r="C49" s="16"/>
      <c r="D49" s="16"/>
      <c r="E49" s="16"/>
      <c r="F49" s="16">
        <f>+C49+D49+E49</f>
        <v>0</v>
      </c>
    </row>
    <row r="50" spans="1:6" ht="15.45" customHeight="1" x14ac:dyDescent="0.3">
      <c r="A50" s="213" t="s">
        <v>171</v>
      </c>
      <c r="B50" s="213"/>
      <c r="C50" s="16"/>
      <c r="D50" s="16"/>
      <c r="E50" s="16"/>
      <c r="F50" s="16">
        <f t="shared" ref="F50:F54" si="6">+C50+D50+E50</f>
        <v>0</v>
      </c>
    </row>
    <row r="51" spans="1:6" x14ac:dyDescent="0.3">
      <c r="A51" s="214" t="s">
        <v>175</v>
      </c>
      <c r="B51" s="214"/>
      <c r="C51" s="121">
        <f>+SUM(C52:C54)</f>
        <v>0</v>
      </c>
      <c r="D51" s="121">
        <f t="shared" ref="D51:F51" si="7">+SUM(D52:D54)</f>
        <v>0</v>
      </c>
      <c r="E51" s="121">
        <f t="shared" si="7"/>
        <v>0</v>
      </c>
      <c r="F51" s="121">
        <f t="shared" si="7"/>
        <v>0</v>
      </c>
    </row>
    <row r="52" spans="1:6" x14ac:dyDescent="0.3">
      <c r="A52" s="213" t="s">
        <v>169</v>
      </c>
      <c r="B52" s="213"/>
      <c r="C52" s="18"/>
      <c r="D52" s="16"/>
      <c r="E52" s="16"/>
      <c r="F52" s="16">
        <f t="shared" si="6"/>
        <v>0</v>
      </c>
    </row>
    <row r="53" spans="1:6" x14ac:dyDescent="0.3">
      <c r="A53" s="213" t="s">
        <v>176</v>
      </c>
      <c r="B53" s="213"/>
      <c r="C53" s="18"/>
      <c r="D53" s="16"/>
      <c r="E53" s="16"/>
      <c r="F53" s="16">
        <f t="shared" si="6"/>
        <v>0</v>
      </c>
    </row>
    <row r="54" spans="1:6" ht="16.95" customHeight="1" x14ac:dyDescent="0.3">
      <c r="A54" s="213" t="s">
        <v>171</v>
      </c>
      <c r="B54" s="213"/>
      <c r="C54" s="19"/>
      <c r="D54" s="19"/>
      <c r="E54" s="19"/>
      <c r="F54" s="19">
        <f t="shared" si="6"/>
        <v>0</v>
      </c>
    </row>
    <row r="55" spans="1:6" ht="16.95" customHeight="1" x14ac:dyDescent="0.3">
      <c r="A55" s="195" t="s">
        <v>43</v>
      </c>
      <c r="B55" s="195"/>
      <c r="C55" s="195"/>
      <c r="D55" s="195"/>
      <c r="E55" s="195"/>
      <c r="F55" s="46"/>
    </row>
    <row r="56" spans="1:6" ht="72" customHeight="1" x14ac:dyDescent="0.3">
      <c r="A56" s="205" t="s">
        <v>158</v>
      </c>
      <c r="B56" s="206"/>
      <c r="C56" s="206"/>
      <c r="D56" s="206"/>
      <c r="E56" s="206"/>
      <c r="F56" s="207"/>
    </row>
    <row r="57" spans="1:6" ht="15" customHeight="1" x14ac:dyDescent="0.3"/>
    <row r="58" spans="1:6" ht="16.95" customHeight="1" x14ac:dyDescent="0.3">
      <c r="A58" s="197" t="s">
        <v>39</v>
      </c>
      <c r="B58" s="197"/>
      <c r="C58" s="197"/>
      <c r="D58" s="197"/>
      <c r="E58" s="197"/>
      <c r="F58" s="197"/>
    </row>
    <row r="59" spans="1:6" ht="30" customHeight="1" x14ac:dyDescent="0.3">
      <c r="A59" s="198" t="s">
        <v>40</v>
      </c>
      <c r="B59" s="198"/>
      <c r="C59" s="198"/>
      <c r="D59" s="198"/>
      <c r="E59" s="198"/>
      <c r="F59" s="198"/>
    </row>
    <row r="60" spans="1:6" ht="15" customHeight="1" x14ac:dyDescent="0.3"/>
    <row r="61" spans="1:6" ht="31.2" x14ac:dyDescent="0.3">
      <c r="A61" s="199" t="s">
        <v>23</v>
      </c>
      <c r="B61" s="199"/>
      <c r="C61" s="7" t="s">
        <v>41</v>
      </c>
      <c r="D61" s="141" t="s">
        <v>42</v>
      </c>
      <c r="E61" s="7" t="s">
        <v>44</v>
      </c>
      <c r="F61" s="141" t="s">
        <v>24</v>
      </c>
    </row>
    <row r="62" spans="1:6" ht="27.9" customHeight="1" x14ac:dyDescent="0.3">
      <c r="A62" s="200" t="s">
        <v>28</v>
      </c>
      <c r="B62" s="201"/>
      <c r="C62" s="20"/>
      <c r="D62" s="20"/>
      <c r="E62" s="24" t="s">
        <v>207</v>
      </c>
      <c r="F62" s="21"/>
    </row>
    <row r="63" spans="1:6" ht="27.9" customHeight="1" x14ac:dyDescent="0.3">
      <c r="A63" s="200" t="s">
        <v>29</v>
      </c>
      <c r="B63" s="200"/>
      <c r="C63" s="20"/>
      <c r="D63" s="20"/>
      <c r="E63" s="20" t="s">
        <v>207</v>
      </c>
      <c r="F63" s="22"/>
    </row>
    <row r="64" spans="1:6" ht="27.9" customHeight="1" x14ac:dyDescent="0.3">
      <c r="A64" s="202" t="s">
        <v>27</v>
      </c>
      <c r="B64" s="202"/>
      <c r="C64" s="20"/>
      <c r="D64" s="20"/>
      <c r="E64" s="20" t="s">
        <v>207</v>
      </c>
      <c r="F64" s="22"/>
    </row>
    <row r="65" spans="1:7" ht="27.9" customHeight="1" x14ac:dyDescent="0.3">
      <c r="A65" s="203" t="s">
        <v>30</v>
      </c>
      <c r="B65" s="203"/>
      <c r="C65" s="20"/>
      <c r="D65" s="20"/>
      <c r="E65" s="20" t="s">
        <v>207</v>
      </c>
      <c r="F65" s="23"/>
    </row>
    <row r="66" spans="1:7" s="91" customFormat="1" x14ac:dyDescent="0.3">
      <c r="A66" s="195" t="s">
        <v>43</v>
      </c>
      <c r="B66" s="195"/>
      <c r="C66" s="195"/>
      <c r="D66" s="195"/>
      <c r="E66" s="195"/>
      <c r="F66" s="195"/>
      <c r="G66" s="41"/>
    </row>
    <row r="67" spans="1:7" s="91" customFormat="1" ht="54.9" customHeight="1" x14ac:dyDescent="0.3">
      <c r="A67" s="196" t="s">
        <v>208</v>
      </c>
      <c r="B67" s="196"/>
      <c r="C67" s="196"/>
      <c r="D67" s="196"/>
      <c r="E67" s="196"/>
      <c r="F67" s="196"/>
      <c r="G67" s="41"/>
    </row>
    <row r="68" spans="1:7" s="91" customFormat="1" ht="15" customHeight="1" x14ac:dyDescent="0.3">
      <c r="A68" s="149"/>
      <c r="B68" s="149"/>
      <c r="C68" s="149"/>
      <c r="D68" s="149"/>
      <c r="E68" s="149"/>
      <c r="F68" s="149"/>
      <c r="G68" s="41"/>
    </row>
    <row r="69" spans="1:7" s="91" customFormat="1" ht="15" customHeight="1" x14ac:dyDescent="0.3">
      <c r="A69" s="149"/>
      <c r="B69" s="149"/>
      <c r="C69" s="149"/>
      <c r="D69" s="149"/>
      <c r="E69" s="149"/>
      <c r="F69" s="149"/>
      <c r="G69" s="41"/>
    </row>
    <row r="70" spans="1:7" s="91" customFormat="1" ht="15" customHeight="1" x14ac:dyDescent="0.3">
      <c r="A70" s="149"/>
      <c r="B70" s="149"/>
      <c r="C70" s="149"/>
      <c r="D70" s="149"/>
      <c r="E70" s="149"/>
      <c r="F70" s="149"/>
      <c r="G70" s="41"/>
    </row>
    <row r="71" spans="1:7" s="91" customFormat="1" ht="15" customHeight="1" x14ac:dyDescent="0.3">
      <c r="A71" s="149"/>
      <c r="B71" s="149"/>
      <c r="C71" s="149"/>
      <c r="D71" s="149"/>
      <c r="E71" s="149"/>
      <c r="F71" s="149"/>
      <c r="G71" s="41"/>
    </row>
    <row r="72" spans="1:7" s="91" customFormat="1" ht="15" customHeight="1" x14ac:dyDescent="0.3">
      <c r="A72" s="149"/>
      <c r="B72" s="149"/>
      <c r="C72" s="149"/>
      <c r="D72" s="149"/>
      <c r="E72" s="149"/>
      <c r="F72" s="149"/>
      <c r="G72" s="41"/>
    </row>
    <row r="73" spans="1:7" x14ac:dyDescent="0.3">
      <c r="A73" s="197" t="s">
        <v>45</v>
      </c>
      <c r="B73" s="197"/>
      <c r="C73" s="197"/>
      <c r="D73" s="197"/>
      <c r="E73" s="197"/>
      <c r="F73" s="197"/>
    </row>
    <row r="74" spans="1:7" x14ac:dyDescent="0.3">
      <c r="A74" s="197" t="s">
        <v>25</v>
      </c>
      <c r="B74" s="197"/>
      <c r="C74" s="197"/>
      <c r="D74" s="197"/>
      <c r="E74" s="197"/>
      <c r="F74" s="197"/>
    </row>
    <row r="76" spans="1:7" ht="30" x14ac:dyDescent="0.3">
      <c r="A76" s="208" t="s">
        <v>23</v>
      </c>
      <c r="B76" s="208"/>
      <c r="C76" s="9" t="s">
        <v>41</v>
      </c>
      <c r="D76" s="142" t="s">
        <v>42</v>
      </c>
      <c r="E76" s="9" t="s">
        <v>86</v>
      </c>
      <c r="F76" s="142" t="s">
        <v>24</v>
      </c>
    </row>
    <row r="77" spans="1:7" ht="17.399999999999999" customHeight="1" x14ac:dyDescent="0.3">
      <c r="A77" s="230" t="s">
        <v>31</v>
      </c>
      <c r="B77" s="230"/>
      <c r="C77" s="24"/>
      <c r="D77" s="24"/>
      <c r="E77" s="35" t="s">
        <v>207</v>
      </c>
      <c r="F77" s="48"/>
      <c r="G77" s="91"/>
    </row>
    <row r="78" spans="1:7" ht="28.2" customHeight="1" x14ac:dyDescent="0.3">
      <c r="A78" s="231" t="s">
        <v>32</v>
      </c>
      <c r="B78" s="231"/>
      <c r="C78" s="36"/>
      <c r="D78" s="36"/>
      <c r="E78" s="37" t="s">
        <v>207</v>
      </c>
      <c r="F78" s="49"/>
      <c r="G78" s="91"/>
    </row>
    <row r="79" spans="1:7" x14ac:dyDescent="0.3">
      <c r="A79" s="232" t="s">
        <v>43</v>
      </c>
      <c r="B79" s="232"/>
      <c r="C79" s="232"/>
      <c r="D79" s="232"/>
      <c r="E79" s="232"/>
      <c r="F79" s="232"/>
    </row>
    <row r="80" spans="1:7" ht="50.1" customHeight="1" x14ac:dyDescent="0.3">
      <c r="A80" s="196" t="s">
        <v>209</v>
      </c>
      <c r="B80" s="196"/>
      <c r="C80" s="196"/>
      <c r="D80" s="196"/>
      <c r="E80" s="196"/>
      <c r="F80" s="196"/>
    </row>
    <row r="81" spans="1:8" x14ac:dyDescent="0.3">
      <c r="E81" s="50"/>
    </row>
    <row r="82" spans="1:8" ht="31.2" x14ac:dyDescent="0.35">
      <c r="A82" s="2" t="s">
        <v>46</v>
      </c>
      <c r="B82" s="219" t="s">
        <v>211</v>
      </c>
      <c r="C82" s="220"/>
      <c r="D82" s="221" t="s">
        <v>49</v>
      </c>
      <c r="E82" s="222"/>
      <c r="F82" s="223"/>
      <c r="G82" s="1"/>
      <c r="H82" s="1"/>
    </row>
    <row r="83" spans="1:8" x14ac:dyDescent="0.35">
      <c r="A83" s="2" t="s">
        <v>47</v>
      </c>
      <c r="B83" s="219" t="s">
        <v>212</v>
      </c>
      <c r="C83" s="220"/>
      <c r="D83" s="224"/>
      <c r="E83" s="225"/>
      <c r="F83" s="226"/>
      <c r="G83" s="1"/>
      <c r="H83" s="1"/>
    </row>
    <row r="84" spans="1:8" x14ac:dyDescent="0.35">
      <c r="A84" s="2" t="s">
        <v>48</v>
      </c>
      <c r="B84" s="219" t="s">
        <v>213</v>
      </c>
      <c r="C84" s="220"/>
      <c r="D84" s="227"/>
      <c r="E84" s="228"/>
      <c r="F84" s="229"/>
      <c r="G84" s="1"/>
      <c r="H84" s="1"/>
    </row>
    <row r="85" spans="1:8" x14ac:dyDescent="0.35">
      <c r="A85" s="1"/>
      <c r="B85" s="1"/>
      <c r="C85" s="1"/>
      <c r="D85" s="1"/>
      <c r="E85" s="1"/>
      <c r="F85" s="1"/>
      <c r="G85" s="1"/>
      <c r="H85" s="1"/>
    </row>
    <row r="87" spans="1:8" ht="21.9" customHeight="1" x14ac:dyDescent="0.3">
      <c r="A87" s="218" t="s">
        <v>50</v>
      </c>
      <c r="B87" s="218"/>
      <c r="C87" s="218"/>
      <c r="D87" s="218"/>
      <c r="E87" s="218"/>
      <c r="F87" s="218"/>
    </row>
    <row r="88" spans="1:8" ht="9.9" customHeight="1" x14ac:dyDescent="0.3"/>
    <row r="89" spans="1:8" x14ac:dyDescent="0.3">
      <c r="A89" s="197" t="s">
        <v>51</v>
      </c>
      <c r="B89" s="197"/>
      <c r="C89" s="197"/>
      <c r="D89" s="197"/>
      <c r="E89" s="197"/>
      <c r="F89" s="197"/>
    </row>
    <row r="90" spans="1:8" x14ac:dyDescent="0.3">
      <c r="A90" s="197" t="s">
        <v>62</v>
      </c>
      <c r="B90" s="197"/>
      <c r="C90" s="197"/>
      <c r="D90" s="197"/>
      <c r="E90" s="197"/>
      <c r="F90" s="197"/>
    </row>
    <row r="91" spans="1:8" x14ac:dyDescent="0.3">
      <c r="A91" s="197" t="s">
        <v>52</v>
      </c>
      <c r="B91" s="197"/>
      <c r="C91" s="197"/>
      <c r="D91" s="197"/>
      <c r="E91" s="197"/>
      <c r="F91" s="197"/>
    </row>
    <row r="92" spans="1:8" ht="9.9" customHeight="1" x14ac:dyDescent="0.3"/>
    <row r="93" spans="1:8" ht="64.5" customHeight="1" x14ac:dyDescent="0.3">
      <c r="A93" s="74" t="s">
        <v>63</v>
      </c>
      <c r="B93" s="74" t="s">
        <v>67</v>
      </c>
      <c r="C93" s="74" t="s">
        <v>71</v>
      </c>
      <c r="D93" s="74" t="s">
        <v>68</v>
      </c>
      <c r="E93" s="74" t="s">
        <v>69</v>
      </c>
      <c r="F93" s="74" t="s">
        <v>70</v>
      </c>
    </row>
    <row r="94" spans="1:8" x14ac:dyDescent="0.3">
      <c r="A94" s="144" t="s">
        <v>16</v>
      </c>
      <c r="B94" s="40">
        <f>+SUM(B96:B100)</f>
        <v>2123665000</v>
      </c>
      <c r="C94" s="83">
        <f>+SUM(C96:C100)</f>
        <v>100</v>
      </c>
      <c r="D94" s="11"/>
      <c r="E94" s="11"/>
      <c r="F94" s="11"/>
    </row>
    <row r="95" spans="1:8" ht="9.9" customHeight="1" x14ac:dyDescent="0.3">
      <c r="A95" s="29"/>
      <c r="B95" s="30"/>
      <c r="C95" s="71"/>
      <c r="D95" s="28"/>
      <c r="E95" s="28"/>
      <c r="F95" s="28"/>
    </row>
    <row r="96" spans="1:8" ht="30" customHeight="1" x14ac:dyDescent="0.3">
      <c r="A96" s="29" t="s">
        <v>64</v>
      </c>
      <c r="B96" s="30">
        <f>'1T'!B97</f>
        <v>2123665000</v>
      </c>
      <c r="C96" s="71">
        <f>+B96/$B$94*100</f>
        <v>100</v>
      </c>
      <c r="D96" s="155" t="s">
        <v>181</v>
      </c>
      <c r="E96" s="155" t="s">
        <v>182</v>
      </c>
      <c r="F96" s="155" t="s">
        <v>183</v>
      </c>
      <c r="G96" s="92"/>
    </row>
    <row r="97" spans="1:7" x14ac:dyDescent="0.3">
      <c r="A97" s="29" t="s">
        <v>65</v>
      </c>
      <c r="B97" s="30">
        <v>0</v>
      </c>
      <c r="C97" s="71">
        <f t="shared" ref="C97" si="8">+B97/$B$94*100</f>
        <v>0</v>
      </c>
      <c r="D97" s="29"/>
      <c r="E97" s="29"/>
      <c r="F97" s="29"/>
      <c r="G97" s="92"/>
    </row>
    <row r="98" spans="1:7" x14ac:dyDescent="0.3">
      <c r="A98" s="29" t="s">
        <v>66</v>
      </c>
      <c r="B98" s="30">
        <v>0</v>
      </c>
      <c r="C98" s="71">
        <f>+B98/$B$94*100</f>
        <v>0</v>
      </c>
      <c r="D98" s="29"/>
      <c r="E98" s="29"/>
      <c r="F98" s="29"/>
      <c r="G98" s="92"/>
    </row>
    <row r="99" spans="1:7" x14ac:dyDescent="0.3">
      <c r="A99" s="29" t="s">
        <v>165</v>
      </c>
      <c r="B99" s="30">
        <v>0</v>
      </c>
      <c r="C99" s="71">
        <f t="shared" ref="C99:C100" si="9">+B99/$B$94*100</f>
        <v>0</v>
      </c>
      <c r="D99" s="28"/>
      <c r="E99" s="28"/>
      <c r="F99" s="28"/>
    </row>
    <row r="100" spans="1:7" x14ac:dyDescent="0.3">
      <c r="A100" s="31" t="s">
        <v>166</v>
      </c>
      <c r="B100" s="30">
        <v>0</v>
      </c>
      <c r="C100" s="71">
        <f t="shared" si="9"/>
        <v>0</v>
      </c>
      <c r="D100" s="81"/>
      <c r="E100" s="81"/>
      <c r="F100" s="81"/>
    </row>
    <row r="101" spans="1:7" x14ac:dyDescent="0.3">
      <c r="A101" s="232" t="s">
        <v>184</v>
      </c>
      <c r="B101" s="232"/>
      <c r="C101" s="232"/>
      <c r="D101" s="232"/>
      <c r="E101" s="232"/>
      <c r="F101" s="232"/>
    </row>
    <row r="102" spans="1:7" ht="66" customHeight="1" x14ac:dyDescent="0.3">
      <c r="A102" s="236" t="s">
        <v>224</v>
      </c>
      <c r="B102" s="236"/>
      <c r="C102" s="236"/>
      <c r="D102" s="236"/>
      <c r="E102" s="236"/>
      <c r="F102" s="236"/>
    </row>
    <row r="103" spans="1:7" ht="9.9" customHeight="1" x14ac:dyDescent="0.3">
      <c r="A103" s="29"/>
      <c r="B103" s="53"/>
      <c r="C103" s="28"/>
    </row>
    <row r="104" spans="1:7" x14ac:dyDescent="0.3">
      <c r="A104" s="197" t="s">
        <v>72</v>
      </c>
      <c r="B104" s="197"/>
      <c r="C104" s="197"/>
      <c r="D104" s="197"/>
      <c r="E104" s="197"/>
      <c r="F104" s="197"/>
    </row>
    <row r="105" spans="1:7" x14ac:dyDescent="0.3">
      <c r="A105" s="197" t="s">
        <v>73</v>
      </c>
      <c r="B105" s="197"/>
      <c r="C105" s="197"/>
      <c r="D105" s="197"/>
      <c r="E105" s="197"/>
      <c r="F105" s="197"/>
    </row>
    <row r="106" spans="1:7" x14ac:dyDescent="0.3">
      <c r="A106" s="197" t="s">
        <v>52</v>
      </c>
      <c r="B106" s="197"/>
      <c r="C106" s="197"/>
      <c r="D106" s="197"/>
      <c r="E106" s="197"/>
      <c r="F106" s="197"/>
    </row>
    <row r="107" spans="1:7" ht="9.9" customHeight="1" x14ac:dyDescent="0.3"/>
    <row r="108" spans="1:7" ht="46.5" customHeight="1" x14ac:dyDescent="0.3">
      <c r="A108" s="73" t="s">
        <v>55</v>
      </c>
      <c r="B108" s="73" t="s">
        <v>56</v>
      </c>
      <c r="C108" s="73" t="s">
        <v>5</v>
      </c>
      <c r="D108" s="73" t="s">
        <v>6</v>
      </c>
      <c r="E108" s="73" t="s">
        <v>7</v>
      </c>
      <c r="F108" s="73" t="s">
        <v>8</v>
      </c>
    </row>
    <row r="109" spans="1:7" x14ac:dyDescent="0.3">
      <c r="A109" s="144" t="s">
        <v>16</v>
      </c>
      <c r="B109" s="54"/>
      <c r="C109" s="12">
        <f>+C111+C115</f>
        <v>78778583.340000004</v>
      </c>
      <c r="D109" s="12">
        <f t="shared" ref="D109:E109" si="10">+D111+D115</f>
        <v>78778583.329999998</v>
      </c>
      <c r="E109" s="12">
        <f t="shared" si="10"/>
        <v>78778583.340000004</v>
      </c>
      <c r="F109" s="40">
        <f>+F111+F115</f>
        <v>236335750.01000002</v>
      </c>
    </row>
    <row r="110" spans="1:7" ht="9.9" customHeight="1" x14ac:dyDescent="0.3">
      <c r="A110" s="13"/>
      <c r="B110" s="55"/>
      <c r="C110" s="15"/>
      <c r="D110" s="15"/>
      <c r="E110" s="15"/>
      <c r="F110" s="56"/>
    </row>
    <row r="111" spans="1:7" x14ac:dyDescent="0.3">
      <c r="A111" s="233" t="s">
        <v>74</v>
      </c>
      <c r="B111" s="233"/>
      <c r="C111" s="57">
        <f>+SUM(C112:C113)</f>
        <v>78778583.340000004</v>
      </c>
      <c r="D111" s="57">
        <f>+SUM(D112:D113)</f>
        <v>78778583.329999998</v>
      </c>
      <c r="E111" s="57">
        <f>+SUM(E112:E113)</f>
        <v>78778583.340000004</v>
      </c>
      <c r="F111" s="58">
        <f>+SUM(F112:F113)</f>
        <v>236335750.01000002</v>
      </c>
    </row>
    <row r="112" spans="1:7" x14ac:dyDescent="0.3">
      <c r="A112" s="59" t="s">
        <v>185</v>
      </c>
      <c r="B112" s="55" t="s">
        <v>191</v>
      </c>
      <c r="C112" s="16">
        <v>78778583.340000004</v>
      </c>
      <c r="D112" s="16">
        <v>78778583.329999998</v>
      </c>
      <c r="E112" s="16">
        <v>78778583.340000004</v>
      </c>
      <c r="F112" s="60">
        <f>+C112+D112+E112</f>
        <v>236335750.01000002</v>
      </c>
    </row>
    <row r="113" spans="1:6" x14ac:dyDescent="0.3">
      <c r="A113" s="59" t="s">
        <v>58</v>
      </c>
      <c r="B113" s="55" t="s">
        <v>53</v>
      </c>
      <c r="C113" s="16">
        <v>0</v>
      </c>
      <c r="D113" s="16">
        <v>0</v>
      </c>
      <c r="E113" s="16">
        <v>0</v>
      </c>
      <c r="F113" s="60">
        <f t="shared" ref="F113" si="11">+C113+D113+E113</f>
        <v>0</v>
      </c>
    </row>
    <row r="114" spans="1:6" x14ac:dyDescent="0.3">
      <c r="A114" s="145"/>
      <c r="B114" s="55"/>
      <c r="C114" s="16"/>
      <c r="D114" s="16"/>
      <c r="E114" s="16"/>
      <c r="F114" s="60"/>
    </row>
    <row r="115" spans="1:6" x14ac:dyDescent="0.3">
      <c r="A115" s="233" t="s">
        <v>75</v>
      </c>
      <c r="B115" s="233"/>
      <c r="C115" s="57">
        <f>+SUM(C116:C117)</f>
        <v>0</v>
      </c>
      <c r="D115" s="57">
        <f>+SUM(D116:D117)</f>
        <v>0</v>
      </c>
      <c r="E115" s="57">
        <f>+SUM(E116:E117)</f>
        <v>0</v>
      </c>
      <c r="F115" s="58">
        <f>+SUM(F116:F117)</f>
        <v>0</v>
      </c>
    </row>
    <row r="116" spans="1:6" x14ac:dyDescent="0.3">
      <c r="A116" s="55" t="s">
        <v>186</v>
      </c>
      <c r="B116" s="55" t="s">
        <v>192</v>
      </c>
      <c r="C116" s="61">
        <v>0</v>
      </c>
      <c r="D116" s="61">
        <v>0</v>
      </c>
      <c r="E116" s="61">
        <v>0</v>
      </c>
      <c r="F116" s="62">
        <f t="shared" ref="F116:F117" si="12">+C116+D116+E116</f>
        <v>0</v>
      </c>
    </row>
    <row r="117" spans="1:6" x14ac:dyDescent="0.3">
      <c r="A117" s="59" t="s">
        <v>58</v>
      </c>
      <c r="B117" s="55" t="s">
        <v>53</v>
      </c>
      <c r="C117" s="16">
        <v>0</v>
      </c>
      <c r="D117" s="61">
        <v>0</v>
      </c>
      <c r="E117" s="61">
        <v>0</v>
      </c>
      <c r="F117" s="61">
        <f t="shared" si="12"/>
        <v>0</v>
      </c>
    </row>
    <row r="118" spans="1:6" x14ac:dyDescent="0.3">
      <c r="A118" s="232" t="s">
        <v>184</v>
      </c>
      <c r="B118" s="232"/>
      <c r="C118" s="232"/>
      <c r="D118" s="232"/>
      <c r="E118" s="232"/>
      <c r="F118" s="232"/>
    </row>
    <row r="119" spans="1:6" ht="51" customHeight="1" x14ac:dyDescent="0.3">
      <c r="A119" s="196" t="s">
        <v>219</v>
      </c>
      <c r="B119" s="196"/>
      <c r="C119" s="196"/>
      <c r="D119" s="196"/>
      <c r="E119" s="196"/>
      <c r="F119" s="196"/>
    </row>
    <row r="120" spans="1:6" ht="9.9" customHeight="1" x14ac:dyDescent="0.3">
      <c r="A120" s="29"/>
      <c r="B120" s="53"/>
      <c r="C120" s="28"/>
    </row>
    <row r="121" spans="1:6" x14ac:dyDescent="0.3">
      <c r="A121" s="197" t="s">
        <v>76</v>
      </c>
      <c r="B121" s="197"/>
      <c r="C121" s="197"/>
      <c r="D121" s="197"/>
      <c r="E121" s="197"/>
      <c r="F121" s="197"/>
    </row>
    <row r="122" spans="1:6" ht="32.25" customHeight="1" x14ac:dyDescent="0.3">
      <c r="A122" s="198" t="s">
        <v>54</v>
      </c>
      <c r="B122" s="198"/>
      <c r="C122" s="198"/>
      <c r="D122" s="198"/>
      <c r="E122" s="198"/>
      <c r="F122" s="198"/>
    </row>
    <row r="123" spans="1:6" x14ac:dyDescent="0.3">
      <c r="A123" s="197" t="s">
        <v>52</v>
      </c>
      <c r="B123" s="197"/>
      <c r="C123" s="197"/>
      <c r="D123" s="197"/>
      <c r="E123" s="197"/>
      <c r="F123" s="197"/>
    </row>
    <row r="124" spans="1:6" ht="9.9" customHeight="1" x14ac:dyDescent="0.3">
      <c r="A124" s="93"/>
      <c r="B124" s="94"/>
      <c r="C124" s="94"/>
      <c r="D124" s="94"/>
      <c r="E124" s="94"/>
      <c r="F124" s="95"/>
    </row>
    <row r="125" spans="1:6" ht="27.75" customHeight="1" x14ac:dyDescent="0.3">
      <c r="A125" s="73" t="s">
        <v>55</v>
      </c>
      <c r="B125" s="73" t="s">
        <v>56</v>
      </c>
      <c r="C125" s="73" t="s">
        <v>5</v>
      </c>
      <c r="D125" s="73" t="s">
        <v>6</v>
      </c>
      <c r="E125" s="73" t="s">
        <v>7</v>
      </c>
      <c r="F125" s="73" t="s">
        <v>8</v>
      </c>
    </row>
    <row r="126" spans="1:6" x14ac:dyDescent="0.3">
      <c r="A126" s="144" t="s">
        <v>16</v>
      </c>
      <c r="B126" s="54"/>
      <c r="C126" s="40">
        <f>+C128+C135+C142</f>
        <v>52002058.450000003</v>
      </c>
      <c r="D126" s="40">
        <f t="shared" ref="D126:F126" si="13">+D128+D135+D142</f>
        <v>33666493.469999999</v>
      </c>
      <c r="E126" s="40">
        <f t="shared" si="13"/>
        <v>32362872.129999999</v>
      </c>
      <c r="F126" s="40">
        <f t="shared" si="13"/>
        <v>118031424.05</v>
      </c>
    </row>
    <row r="127" spans="1:6" ht="9.9" customHeight="1" x14ac:dyDescent="0.3">
      <c r="A127" s="13"/>
      <c r="B127" s="55"/>
      <c r="C127" s="15"/>
      <c r="D127" s="15"/>
      <c r="E127" s="15"/>
      <c r="F127" s="56"/>
    </row>
    <row r="128" spans="1:6" ht="15" customHeight="1" x14ac:dyDescent="0.3">
      <c r="A128" s="233" t="s">
        <v>57</v>
      </c>
      <c r="B128" s="233"/>
      <c r="C128" s="58">
        <f>+SUM(C129:C133)</f>
        <v>0</v>
      </c>
      <c r="D128" s="58">
        <f t="shared" ref="D128:E128" si="14">+SUM(D129:D133)</f>
        <v>5863414.0599999996</v>
      </c>
      <c r="E128" s="58">
        <f t="shared" si="14"/>
        <v>0</v>
      </c>
      <c r="F128" s="58">
        <f>+SUM(F129:F133)</f>
        <v>5863414.0599999996</v>
      </c>
    </row>
    <row r="129" spans="1:6" x14ac:dyDescent="0.3">
      <c r="A129" s="59" t="s">
        <v>220</v>
      </c>
      <c r="B129" s="55" t="s">
        <v>221</v>
      </c>
      <c r="C129" s="16">
        <v>0</v>
      </c>
      <c r="D129" s="16">
        <v>5863414.0599999996</v>
      </c>
      <c r="E129" s="16">
        <v>0</v>
      </c>
      <c r="F129" s="60">
        <f>+C129+D129+E129</f>
        <v>5863414.0599999996</v>
      </c>
    </row>
    <row r="130" spans="1:6" x14ac:dyDescent="0.3">
      <c r="A130" s="59" t="s">
        <v>58</v>
      </c>
      <c r="B130" s="55" t="s">
        <v>53</v>
      </c>
      <c r="C130" s="16">
        <v>0</v>
      </c>
      <c r="D130" s="63">
        <v>0</v>
      </c>
      <c r="E130" s="63">
        <v>0</v>
      </c>
      <c r="F130" s="60">
        <f t="shared" ref="F130:F133" si="15">+C130+D130+E130</f>
        <v>0</v>
      </c>
    </row>
    <row r="131" spans="1:6" x14ac:dyDescent="0.3">
      <c r="A131" s="59" t="s">
        <v>58</v>
      </c>
      <c r="B131" s="55" t="s">
        <v>53</v>
      </c>
      <c r="C131" s="16">
        <v>0</v>
      </c>
      <c r="D131" s="16">
        <v>0</v>
      </c>
      <c r="E131" s="16">
        <v>0</v>
      </c>
      <c r="F131" s="60">
        <f t="shared" si="15"/>
        <v>0</v>
      </c>
    </row>
    <row r="132" spans="1:6" x14ac:dyDescent="0.3">
      <c r="A132" s="59" t="s">
        <v>58</v>
      </c>
      <c r="B132" s="55" t="s">
        <v>53</v>
      </c>
      <c r="C132" s="16">
        <v>0</v>
      </c>
      <c r="D132" s="16">
        <v>0</v>
      </c>
      <c r="E132" s="16">
        <v>0</v>
      </c>
      <c r="F132" s="60">
        <f t="shared" si="15"/>
        <v>0</v>
      </c>
    </row>
    <row r="133" spans="1:6" x14ac:dyDescent="0.3">
      <c r="A133" s="59" t="s">
        <v>58</v>
      </c>
      <c r="B133" s="55" t="s">
        <v>53</v>
      </c>
      <c r="C133" s="16">
        <v>0</v>
      </c>
      <c r="D133" s="16">
        <v>0</v>
      </c>
      <c r="E133" s="16">
        <v>0</v>
      </c>
      <c r="F133" s="60">
        <f t="shared" si="15"/>
        <v>0</v>
      </c>
    </row>
    <row r="134" spans="1:6" x14ac:dyDescent="0.3">
      <c r="A134" s="145"/>
      <c r="B134" s="55"/>
      <c r="C134" s="16"/>
      <c r="D134" s="16"/>
      <c r="E134" s="16"/>
      <c r="F134" s="60"/>
    </row>
    <row r="135" spans="1:6" ht="15" customHeight="1" x14ac:dyDescent="0.3">
      <c r="A135" s="233" t="s">
        <v>59</v>
      </c>
      <c r="B135" s="233"/>
      <c r="C135" s="58">
        <f>+SUM(C136:C140)</f>
        <v>52002058.450000003</v>
      </c>
      <c r="D135" s="58">
        <f t="shared" ref="D135:F135" si="16">+SUM(D136:D140)</f>
        <v>27803079.41</v>
      </c>
      <c r="E135" s="58">
        <f t="shared" si="16"/>
        <v>32362872.129999999</v>
      </c>
      <c r="F135" s="58">
        <f t="shared" si="16"/>
        <v>112168009.98999999</v>
      </c>
    </row>
    <row r="136" spans="1:6" x14ac:dyDescent="0.3">
      <c r="A136" s="59" t="s">
        <v>187</v>
      </c>
      <c r="B136" s="55" t="s">
        <v>193</v>
      </c>
      <c r="C136" s="61">
        <v>52002058.450000003</v>
      </c>
      <c r="D136" s="61">
        <v>27803079.41</v>
      </c>
      <c r="E136" s="61">
        <v>32362872.129999999</v>
      </c>
      <c r="F136" s="45">
        <f>+C136+D136+E136</f>
        <v>112168009.98999999</v>
      </c>
    </row>
    <row r="137" spans="1:6" x14ac:dyDescent="0.3">
      <c r="A137" s="59" t="s">
        <v>58</v>
      </c>
      <c r="B137" s="55" t="s">
        <v>53</v>
      </c>
      <c r="C137" s="61">
        <v>0</v>
      </c>
      <c r="D137" s="61">
        <v>0</v>
      </c>
      <c r="E137" s="61">
        <v>0</v>
      </c>
      <c r="F137" s="45">
        <f t="shared" ref="F137:F140" si="17">+C137+D137+E137</f>
        <v>0</v>
      </c>
    </row>
    <row r="138" spans="1:6" x14ac:dyDescent="0.3">
      <c r="A138" s="59" t="s">
        <v>58</v>
      </c>
      <c r="B138" s="55" t="s">
        <v>53</v>
      </c>
      <c r="C138" s="61">
        <v>0</v>
      </c>
      <c r="D138" s="61">
        <v>0</v>
      </c>
      <c r="E138" s="61">
        <v>0</v>
      </c>
      <c r="F138" s="45">
        <f t="shared" si="17"/>
        <v>0</v>
      </c>
    </row>
    <row r="139" spans="1:6" x14ac:dyDescent="0.3">
      <c r="A139" s="59" t="s">
        <v>58</v>
      </c>
      <c r="B139" s="55" t="s">
        <v>53</v>
      </c>
      <c r="C139" s="61">
        <v>0</v>
      </c>
      <c r="D139" s="61">
        <v>0</v>
      </c>
      <c r="E139" s="61">
        <v>0</v>
      </c>
      <c r="F139" s="45">
        <f t="shared" si="17"/>
        <v>0</v>
      </c>
    </row>
    <row r="140" spans="1:6" x14ac:dyDescent="0.3">
      <c r="A140" s="59" t="s">
        <v>58</v>
      </c>
      <c r="B140" s="55" t="s">
        <v>53</v>
      </c>
      <c r="C140" s="61">
        <v>0</v>
      </c>
      <c r="D140" s="61">
        <v>0</v>
      </c>
      <c r="E140" s="61">
        <v>0</v>
      </c>
      <c r="F140" s="45">
        <f t="shared" si="17"/>
        <v>0</v>
      </c>
    </row>
    <row r="141" spans="1:6" x14ac:dyDescent="0.3">
      <c r="C141" s="45"/>
      <c r="D141" s="45"/>
      <c r="E141" s="45"/>
      <c r="F141" s="45"/>
    </row>
    <row r="142" spans="1:6" x14ac:dyDescent="0.3">
      <c r="A142" s="233" t="s">
        <v>60</v>
      </c>
      <c r="B142" s="233"/>
      <c r="C142" s="58">
        <f>+SUM(C143:C144)</f>
        <v>0</v>
      </c>
      <c r="D142" s="58">
        <f t="shared" ref="D142:F142" si="18">+SUM(D143:D144)</f>
        <v>0</v>
      </c>
      <c r="E142" s="58">
        <f t="shared" si="18"/>
        <v>0</v>
      </c>
      <c r="F142" s="58">
        <f t="shared" si="18"/>
        <v>0</v>
      </c>
    </row>
    <row r="143" spans="1:6" x14ac:dyDescent="0.3">
      <c r="A143" s="80" t="s">
        <v>58</v>
      </c>
      <c r="B143" s="55" t="s">
        <v>53</v>
      </c>
      <c r="C143" s="61">
        <v>0</v>
      </c>
      <c r="D143" s="61">
        <v>0</v>
      </c>
      <c r="E143" s="61">
        <v>0</v>
      </c>
      <c r="F143" s="45">
        <f>+C143+D143+E143</f>
        <v>0</v>
      </c>
    </row>
    <row r="144" spans="1:6" x14ac:dyDescent="0.3">
      <c r="A144" s="52" t="s">
        <v>58</v>
      </c>
      <c r="B144" s="52" t="s">
        <v>53</v>
      </c>
      <c r="C144" s="64">
        <v>0</v>
      </c>
      <c r="D144" s="64">
        <v>0</v>
      </c>
      <c r="E144" s="64">
        <v>0</v>
      </c>
      <c r="F144" s="65">
        <f>+C144+D144+E144</f>
        <v>0</v>
      </c>
    </row>
    <row r="145" spans="1:6" ht="15" customHeight="1" x14ac:dyDescent="0.3">
      <c r="A145" s="235" t="s">
        <v>61</v>
      </c>
      <c r="B145" s="235"/>
      <c r="C145" s="235"/>
      <c r="D145" s="235"/>
      <c r="E145" s="235"/>
      <c r="F145" s="235"/>
    </row>
    <row r="146" spans="1:6" ht="15" customHeight="1" x14ac:dyDescent="0.3">
      <c r="A146" s="232" t="s">
        <v>184</v>
      </c>
      <c r="B146" s="232"/>
      <c r="C146" s="232"/>
      <c r="D146" s="232"/>
      <c r="E146" s="232"/>
      <c r="F146" s="232"/>
    </row>
    <row r="147" spans="1:6" ht="81.75" customHeight="1" x14ac:dyDescent="0.3">
      <c r="A147" s="196" t="s">
        <v>222</v>
      </c>
      <c r="B147" s="196"/>
      <c r="C147" s="196"/>
      <c r="D147" s="196"/>
      <c r="E147" s="196"/>
      <c r="F147" s="196"/>
    </row>
    <row r="148" spans="1:6" ht="15" customHeight="1" x14ac:dyDescent="0.3">
      <c r="A148" s="59"/>
      <c r="B148" s="55"/>
    </row>
    <row r="149" spans="1:6" x14ac:dyDescent="0.3">
      <c r="A149" s="197" t="s">
        <v>78</v>
      </c>
      <c r="B149" s="197"/>
      <c r="C149" s="197"/>
      <c r="D149" s="197"/>
      <c r="E149" s="197"/>
      <c r="F149" s="197"/>
    </row>
    <row r="150" spans="1:6" x14ac:dyDescent="0.3">
      <c r="A150" s="197" t="s">
        <v>79</v>
      </c>
      <c r="B150" s="197"/>
      <c r="C150" s="197"/>
      <c r="D150" s="197"/>
      <c r="E150" s="197"/>
      <c r="F150" s="197"/>
    </row>
    <row r="151" spans="1:6" x14ac:dyDescent="0.3">
      <c r="A151" s="197" t="s">
        <v>52</v>
      </c>
      <c r="B151" s="197"/>
      <c r="C151" s="197"/>
      <c r="D151" s="197"/>
      <c r="E151" s="197"/>
      <c r="F151" s="197"/>
    </row>
    <row r="152" spans="1:6" ht="15" customHeight="1" x14ac:dyDescent="0.3">
      <c r="A152" s="93"/>
      <c r="B152" s="94"/>
      <c r="C152" s="94"/>
      <c r="D152" s="94"/>
      <c r="E152" s="94"/>
      <c r="F152" s="95"/>
    </row>
    <row r="153" spans="1:6" x14ac:dyDescent="0.3">
      <c r="A153" s="73" t="s">
        <v>77</v>
      </c>
      <c r="B153" s="73" t="s">
        <v>5</v>
      </c>
      <c r="C153" s="73" t="s">
        <v>6</v>
      </c>
      <c r="D153" s="73" t="s">
        <v>7</v>
      </c>
      <c r="E153" s="73" t="s">
        <v>8</v>
      </c>
      <c r="F153" s="27"/>
    </row>
    <row r="154" spans="1:6" x14ac:dyDescent="0.3">
      <c r="A154" s="111" t="s">
        <v>81</v>
      </c>
      <c r="B154" s="66">
        <f>+B155+B156</f>
        <v>1580407560.51</v>
      </c>
      <c r="C154" s="66">
        <f t="shared" ref="C154:D156" si="19">+B164</f>
        <v>1370848335.3999999</v>
      </c>
      <c r="D154" s="66">
        <f t="shared" si="19"/>
        <v>1337181841.9199998</v>
      </c>
      <c r="E154" s="66">
        <f>+B154</f>
        <v>1580407560.51</v>
      </c>
      <c r="F154" s="95"/>
    </row>
    <row r="155" spans="1:6" x14ac:dyDescent="0.3">
      <c r="A155" s="112" t="s">
        <v>82</v>
      </c>
      <c r="B155" s="30">
        <f>+'1T'!E166</f>
        <v>1344071810.51</v>
      </c>
      <c r="C155" s="30">
        <f t="shared" si="19"/>
        <v>1292069752.0599999</v>
      </c>
      <c r="D155" s="30">
        <f t="shared" si="19"/>
        <v>1264266672.6499999</v>
      </c>
      <c r="E155" s="70">
        <f>+B155</f>
        <v>1344071810.51</v>
      </c>
      <c r="F155" s="27"/>
    </row>
    <row r="156" spans="1:6" x14ac:dyDescent="0.3">
      <c r="A156" s="112" t="s">
        <v>80</v>
      </c>
      <c r="B156" s="30">
        <f>+'1T'!E167</f>
        <v>236335750</v>
      </c>
      <c r="C156" s="30">
        <f>+B166</f>
        <v>78778583.340000004</v>
      </c>
      <c r="D156" s="30">
        <f t="shared" si="19"/>
        <v>72915169.269999996</v>
      </c>
      <c r="E156" s="70">
        <f>+B156</f>
        <v>236335750</v>
      </c>
      <c r="F156" s="27"/>
    </row>
    <row r="157" spans="1:6" x14ac:dyDescent="0.3">
      <c r="A157" s="111" t="s">
        <v>84</v>
      </c>
      <c r="B157" s="66">
        <f>B160</f>
        <v>78778583.340000004</v>
      </c>
      <c r="C157" s="66">
        <f>C160</f>
        <v>78778583.329999998</v>
      </c>
      <c r="D157" s="66">
        <f t="shared" ref="D157" si="20">D160</f>
        <v>78778583.340000004</v>
      </c>
      <c r="E157" s="66">
        <f>+B157+C157+D157</f>
        <v>236335750.01000002</v>
      </c>
      <c r="F157" s="95"/>
    </row>
    <row r="158" spans="1:6" x14ac:dyDescent="0.3">
      <c r="A158" s="111" t="s">
        <v>147</v>
      </c>
      <c r="B158" s="66">
        <f>+B159+B160</f>
        <v>1422850393.8499999</v>
      </c>
      <c r="C158" s="66">
        <f t="shared" ref="C158" si="21">+C159+C160</f>
        <v>1370848335.3899999</v>
      </c>
      <c r="D158" s="66">
        <f>+D159+D160</f>
        <v>1343045255.9899998</v>
      </c>
      <c r="E158" s="66">
        <f>+E159+E160+E157</f>
        <v>1816743310.53</v>
      </c>
      <c r="F158" s="95"/>
    </row>
    <row r="159" spans="1:6" x14ac:dyDescent="0.3">
      <c r="A159" s="112" t="s">
        <v>82</v>
      </c>
      <c r="B159" s="30">
        <f>+B155</f>
        <v>1344071810.51</v>
      </c>
      <c r="C159" s="30">
        <f>+C155</f>
        <v>1292069752.0599999</v>
      </c>
      <c r="D159" s="30">
        <f>+D155</f>
        <v>1264266672.6499999</v>
      </c>
      <c r="E159" s="70">
        <f>+E155</f>
        <v>1344071810.51</v>
      </c>
      <c r="F159" s="27"/>
    </row>
    <row r="160" spans="1:6" x14ac:dyDescent="0.3">
      <c r="A160" s="112" t="s">
        <v>80</v>
      </c>
      <c r="B160" s="30">
        <v>78778583.340000004</v>
      </c>
      <c r="C160" s="30">
        <v>78778583.329999998</v>
      </c>
      <c r="D160" s="30">
        <v>78778583.340000004</v>
      </c>
      <c r="E160" s="70">
        <f>+E157</f>
        <v>236335750.01000002</v>
      </c>
      <c r="F160" s="27"/>
    </row>
    <row r="161" spans="1:7" x14ac:dyDescent="0.3">
      <c r="A161" s="111" t="s">
        <v>83</v>
      </c>
      <c r="B161" s="66">
        <f>+B162+B163</f>
        <v>52002058.450000003</v>
      </c>
      <c r="C161" s="66">
        <f>+C162+C163</f>
        <v>33666493.469999999</v>
      </c>
      <c r="D161" s="66">
        <f>+D162+D163</f>
        <v>32362872.129999999</v>
      </c>
      <c r="E161" s="66">
        <f>+B161+C161+D161</f>
        <v>118031424.05</v>
      </c>
      <c r="F161" s="95"/>
    </row>
    <row r="162" spans="1:7" x14ac:dyDescent="0.3">
      <c r="A162" s="112" t="s">
        <v>82</v>
      </c>
      <c r="B162" s="18">
        <v>52002058.450000003</v>
      </c>
      <c r="C162" s="18">
        <v>27803079.41</v>
      </c>
      <c r="D162" s="18">
        <v>32362872.129999999</v>
      </c>
      <c r="E162" s="53">
        <f>+B162+C162+D162</f>
        <v>112168009.98999999</v>
      </c>
      <c r="F162" s="95"/>
    </row>
    <row r="163" spans="1:7" x14ac:dyDescent="0.3">
      <c r="A163" s="112" t="s">
        <v>80</v>
      </c>
      <c r="B163" s="18">
        <v>0</v>
      </c>
      <c r="C163" s="18">
        <v>5863414.0599999996</v>
      </c>
      <c r="D163" s="18">
        <v>0</v>
      </c>
      <c r="E163" s="53">
        <f>+B163+C163+D163</f>
        <v>5863414.0599999996</v>
      </c>
      <c r="F163" s="95"/>
    </row>
    <row r="164" spans="1:7" x14ac:dyDescent="0.3">
      <c r="A164" s="111" t="s">
        <v>148</v>
      </c>
      <c r="B164" s="66">
        <f>+B158-B161</f>
        <v>1370848335.3999999</v>
      </c>
      <c r="C164" s="66">
        <f t="shared" ref="C164:D164" si="22">+C158-C161</f>
        <v>1337181841.9199998</v>
      </c>
      <c r="D164" s="66">
        <f t="shared" si="22"/>
        <v>1310682383.8599997</v>
      </c>
      <c r="E164" s="170">
        <f>+E158-E161</f>
        <v>1698711886.48</v>
      </c>
      <c r="F164" s="168">
        <v>1783168116.4200001</v>
      </c>
      <c r="G164" s="156"/>
    </row>
    <row r="165" spans="1:7" x14ac:dyDescent="0.3">
      <c r="A165" s="112" t="s">
        <v>82</v>
      </c>
      <c r="B165" s="18">
        <f>+B159-B162</f>
        <v>1292069752.0599999</v>
      </c>
      <c r="C165" s="18">
        <f>+C159-C162</f>
        <v>1264266672.6499999</v>
      </c>
      <c r="D165" s="18">
        <f>+D159-D162</f>
        <v>1231903800.5199997</v>
      </c>
      <c r="E165" s="53">
        <f>+E159-E162</f>
        <v>1231903800.52</v>
      </c>
      <c r="F165" s="156">
        <f>E164-F164</f>
        <v>-84456229.940000057</v>
      </c>
    </row>
    <row r="166" spans="1:7" x14ac:dyDescent="0.3">
      <c r="A166" s="113" t="s">
        <v>80</v>
      </c>
      <c r="B166" s="82">
        <f>+B160-B163</f>
        <v>78778583.340000004</v>
      </c>
      <c r="C166" s="82">
        <f>+C160-C163</f>
        <v>72915169.269999996</v>
      </c>
      <c r="D166" s="82">
        <f>+D160-D163</f>
        <v>78778583.340000004</v>
      </c>
      <c r="E166" s="67">
        <f>+E160-E163</f>
        <v>230472335.95000002</v>
      </c>
    </row>
    <row r="167" spans="1:7" x14ac:dyDescent="0.3">
      <c r="A167" s="232" t="s">
        <v>223</v>
      </c>
      <c r="B167" s="232"/>
      <c r="C167" s="232"/>
      <c r="D167" s="232"/>
      <c r="E167" s="232"/>
      <c r="F167" s="46"/>
    </row>
    <row r="168" spans="1:7" ht="69.599999999999994" customHeight="1" x14ac:dyDescent="0.3">
      <c r="A168" s="205" t="s">
        <v>244</v>
      </c>
      <c r="B168" s="206"/>
      <c r="C168" s="206"/>
      <c r="D168" s="206"/>
      <c r="E168" s="207"/>
      <c r="F168" s="185"/>
    </row>
    <row r="169" spans="1:7" ht="30.6" customHeight="1" x14ac:dyDescent="0.3">
      <c r="A169" s="154" t="s">
        <v>201</v>
      </c>
      <c r="B169" s="69"/>
      <c r="C169" s="69"/>
      <c r="D169" s="69"/>
      <c r="E169" s="69"/>
      <c r="F169" s="68"/>
    </row>
    <row r="170" spans="1:7" ht="21.6" customHeight="1" x14ac:dyDescent="0.3">
      <c r="A170" s="158" t="s">
        <v>195</v>
      </c>
      <c r="B170" s="172">
        <f>SUM(B171:B173)</f>
        <v>84456229.950000003</v>
      </c>
      <c r="C170" s="69"/>
      <c r="D170" s="69"/>
      <c r="E170" s="69"/>
      <c r="F170" s="68"/>
    </row>
    <row r="171" spans="1:7" ht="26.85" customHeight="1" x14ac:dyDescent="0.3">
      <c r="A171" s="160" t="s">
        <v>196</v>
      </c>
      <c r="B171" s="161">
        <v>189543.02999999997</v>
      </c>
      <c r="C171" s="69"/>
      <c r="D171" s="69"/>
      <c r="E171" s="69"/>
      <c r="F171" s="68"/>
    </row>
    <row r="172" spans="1:7" ht="26.85" customHeight="1" x14ac:dyDescent="0.3">
      <c r="A172" s="160" t="s">
        <v>197</v>
      </c>
      <c r="B172" s="161">
        <v>-307185.36</v>
      </c>
      <c r="C172" s="69"/>
      <c r="D172" s="69"/>
      <c r="E172" s="69"/>
      <c r="F172" s="68"/>
    </row>
    <row r="173" spans="1:7" ht="21.6" customHeight="1" x14ac:dyDescent="0.3">
      <c r="A173" s="160" t="s">
        <v>198</v>
      </c>
      <c r="B173" s="161">
        <v>84573872.280000001</v>
      </c>
      <c r="C173" s="69"/>
      <c r="D173" s="69"/>
      <c r="E173" s="69"/>
      <c r="F173" s="68"/>
    </row>
    <row r="174" spans="1:7" ht="23.85" customHeight="1" x14ac:dyDescent="0.3">
      <c r="A174" s="158" t="s">
        <v>200</v>
      </c>
      <c r="B174" s="173">
        <f>B173+B172+B171</f>
        <v>84456229.950000003</v>
      </c>
      <c r="C174" s="69"/>
      <c r="D174" s="69"/>
      <c r="E174" s="69"/>
      <c r="F174" s="68"/>
    </row>
    <row r="175" spans="1:7" x14ac:dyDescent="0.3">
      <c r="A175" s="154"/>
      <c r="B175" s="69"/>
      <c r="C175" s="69"/>
      <c r="D175" s="69"/>
      <c r="E175" s="69"/>
      <c r="F175" s="68"/>
    </row>
    <row r="176" spans="1:7" ht="31.2" x14ac:dyDescent="0.3">
      <c r="A176" s="171" t="s">
        <v>85</v>
      </c>
      <c r="B176" s="219" t="s">
        <v>188</v>
      </c>
      <c r="C176" s="220"/>
      <c r="D176" s="240" t="s">
        <v>49</v>
      </c>
      <c r="E176" s="222"/>
      <c r="F176" s="223"/>
    </row>
    <row r="177" spans="1:6" x14ac:dyDescent="0.3">
      <c r="A177" s="85" t="s">
        <v>47</v>
      </c>
      <c r="B177" s="219" t="s">
        <v>189</v>
      </c>
      <c r="C177" s="220"/>
      <c r="D177" s="225"/>
      <c r="E177" s="225"/>
      <c r="F177" s="226"/>
    </row>
    <row r="178" spans="1:6" x14ac:dyDescent="0.3">
      <c r="A178" s="86" t="s">
        <v>48</v>
      </c>
      <c r="B178" s="219" t="s">
        <v>190</v>
      </c>
      <c r="C178" s="220"/>
      <c r="D178" s="228"/>
      <c r="E178" s="228"/>
      <c r="F178" s="229"/>
    </row>
  </sheetData>
  <mergeCells count="80">
    <mergeCell ref="A48:B48"/>
    <mergeCell ref="A43:B43"/>
    <mergeCell ref="A44:B44"/>
    <mergeCell ref="A45:B45"/>
    <mergeCell ref="A46:B46"/>
    <mergeCell ref="A47:B47"/>
    <mergeCell ref="A167:E167"/>
    <mergeCell ref="A168:E168"/>
    <mergeCell ref="B176:C176"/>
    <mergeCell ref="D176:F178"/>
    <mergeCell ref="B177:C177"/>
    <mergeCell ref="B178:C178"/>
    <mergeCell ref="A146:F146"/>
    <mergeCell ref="A147:F147"/>
    <mergeCell ref="A149:F149"/>
    <mergeCell ref="A150:F150"/>
    <mergeCell ref="A151:F151"/>
    <mergeCell ref="A123:F123"/>
    <mergeCell ref="A128:B128"/>
    <mergeCell ref="A135:B135"/>
    <mergeCell ref="A142:B142"/>
    <mergeCell ref="A145:F145"/>
    <mergeCell ref="A115:B115"/>
    <mergeCell ref="A118:F118"/>
    <mergeCell ref="A119:F119"/>
    <mergeCell ref="A121:F121"/>
    <mergeCell ref="A122:F122"/>
    <mergeCell ref="A102:F102"/>
    <mergeCell ref="A104:F104"/>
    <mergeCell ref="A105:F105"/>
    <mergeCell ref="A106:F106"/>
    <mergeCell ref="A111:B111"/>
    <mergeCell ref="A87:F87"/>
    <mergeCell ref="A89:F89"/>
    <mergeCell ref="A90:F90"/>
    <mergeCell ref="A91:F91"/>
    <mergeCell ref="A101:F101"/>
    <mergeCell ref="A80:F80"/>
    <mergeCell ref="B82:C82"/>
    <mergeCell ref="D82:F84"/>
    <mergeCell ref="B83:C83"/>
    <mergeCell ref="B84:C84"/>
    <mergeCell ref="A74:F74"/>
    <mergeCell ref="A76:B76"/>
    <mergeCell ref="A77:B77"/>
    <mergeCell ref="A78:B78"/>
    <mergeCell ref="A79:F79"/>
    <mergeCell ref="A64:B64"/>
    <mergeCell ref="A65:B65"/>
    <mergeCell ref="A66:F66"/>
    <mergeCell ref="A67:F67"/>
    <mergeCell ref="A73:F73"/>
    <mergeCell ref="A56:F56"/>
    <mergeCell ref="A58:F58"/>
    <mergeCell ref="A61:B61"/>
    <mergeCell ref="A62:B62"/>
    <mergeCell ref="A63:B63"/>
    <mergeCell ref="A59:F59"/>
    <mergeCell ref="A49:B49"/>
    <mergeCell ref="A50:B50"/>
    <mergeCell ref="A51:B51"/>
    <mergeCell ref="A54:B54"/>
    <mergeCell ref="A55:E55"/>
    <mergeCell ref="A52:B52"/>
    <mergeCell ref="A53:B53"/>
    <mergeCell ref="A37:F37"/>
    <mergeCell ref="A38:F38"/>
    <mergeCell ref="A40:B40"/>
    <mergeCell ref="A41:B41"/>
    <mergeCell ref="A42:B42"/>
    <mergeCell ref="A10:F10"/>
    <mergeCell ref="A12:F12"/>
    <mergeCell ref="A13:F13"/>
    <mergeCell ref="A34:F34"/>
    <mergeCell ref="A35:F35"/>
    <mergeCell ref="A1:F2"/>
    <mergeCell ref="A3:F3"/>
    <mergeCell ref="C5:E5"/>
    <mergeCell ref="C6:E6"/>
    <mergeCell ref="C7:E7"/>
  </mergeCells>
  <phoneticPr fontId="9" type="noConversion"/>
  <printOptions horizontalCentered="1"/>
  <pageMargins left="0.70866141732283472" right="0.70866141732283472" top="0.94488188976377963" bottom="0.74803149606299213" header="0.19685039370078741" footer="0.31496062992125984"/>
  <pageSetup scale="60"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4" manualBreakCount="4">
    <brk id="56" max="5" man="1"/>
    <brk id="85" max="16383" man="1"/>
    <brk id="147" max="5" man="1"/>
    <brk id="179" max="5" man="1"/>
  </rowBreaks>
  <ignoredErrors>
    <ignoredError sqref="F47:F51"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2D00-C5FC-48D1-8423-7FB1B4B4DF38}">
  <sheetPr codeName="Hoja4"/>
  <dimension ref="A1:E134"/>
  <sheetViews>
    <sheetView showGridLines="0" zoomScale="80" zoomScaleNormal="80" zoomScaleSheetLayoutView="87" workbookViewId="0">
      <selection sqref="A1:E1"/>
    </sheetView>
  </sheetViews>
  <sheetFormatPr baseColWidth="10" defaultColWidth="11.44140625" defaultRowHeight="15.6" x14ac:dyDescent="0.3"/>
  <cols>
    <col min="1" max="1" width="44" style="41" customWidth="1"/>
    <col min="2" max="2" width="27.44140625" style="41" customWidth="1"/>
    <col min="3" max="3" width="20.77734375" style="41" customWidth="1"/>
    <col min="4" max="4" width="22.77734375" style="41" customWidth="1"/>
    <col min="5" max="5" width="25" style="41" customWidth="1"/>
    <col min="6" max="16384" width="11.44140625" style="41"/>
  </cols>
  <sheetData>
    <row r="1" spans="1:5" ht="42" customHeight="1" x14ac:dyDescent="0.3">
      <c r="A1" s="247" t="s">
        <v>38</v>
      </c>
      <c r="B1" s="247"/>
      <c r="C1" s="247"/>
      <c r="D1" s="247"/>
      <c r="E1" s="247"/>
    </row>
    <row r="2" spans="1:5" ht="20.100000000000001" customHeight="1" x14ac:dyDescent="0.3">
      <c r="A2" s="248" t="s">
        <v>216</v>
      </c>
      <c r="B2" s="248"/>
      <c r="C2" s="248"/>
      <c r="D2" s="248"/>
      <c r="E2" s="248"/>
    </row>
    <row r="3" spans="1:5" ht="15" customHeight="1" x14ac:dyDescent="0.3"/>
    <row r="4" spans="1:5" ht="24.75" customHeight="1" x14ac:dyDescent="0.3">
      <c r="A4" s="88"/>
      <c r="B4" s="77" t="s">
        <v>22</v>
      </c>
      <c r="C4" s="216" t="s">
        <v>178</v>
      </c>
      <c r="D4" s="217"/>
      <c r="E4" s="217"/>
    </row>
    <row r="5" spans="1:5" ht="18" customHeight="1" x14ac:dyDescent="0.3">
      <c r="A5" s="88"/>
      <c r="B5" s="78" t="s">
        <v>33</v>
      </c>
      <c r="C5" s="216" t="s">
        <v>179</v>
      </c>
      <c r="D5" s="217"/>
      <c r="E5" s="217"/>
    </row>
    <row r="6" spans="1:5" ht="18" customHeight="1" x14ac:dyDescent="0.3">
      <c r="A6" s="88"/>
      <c r="B6" s="79" t="s">
        <v>34</v>
      </c>
      <c r="C6" s="216" t="s">
        <v>180</v>
      </c>
      <c r="D6" s="217"/>
      <c r="E6" s="217"/>
    </row>
    <row r="7" spans="1:5" ht="15" customHeight="1" x14ac:dyDescent="0.3">
      <c r="A7" s="88"/>
      <c r="B7" s="3"/>
      <c r="C7" s="3"/>
      <c r="D7" s="3"/>
      <c r="E7" s="3"/>
    </row>
    <row r="8" spans="1:5" ht="21.9" customHeight="1" x14ac:dyDescent="0.3">
      <c r="A8" s="218" t="s">
        <v>137</v>
      </c>
      <c r="B8" s="218"/>
      <c r="C8" s="218"/>
      <c r="D8" s="218"/>
      <c r="E8" s="218"/>
    </row>
    <row r="9" spans="1:5" ht="15" customHeight="1" x14ac:dyDescent="0.3"/>
    <row r="10" spans="1:5" x14ac:dyDescent="0.3">
      <c r="A10" s="210" t="s">
        <v>36</v>
      </c>
      <c r="B10" s="210"/>
      <c r="C10" s="210"/>
      <c r="D10" s="210"/>
      <c r="E10" s="210"/>
    </row>
    <row r="11" spans="1:5" ht="15" customHeight="1" x14ac:dyDescent="0.3">
      <c r="A11" s="210" t="s">
        <v>19</v>
      </c>
      <c r="B11" s="210"/>
      <c r="C11" s="210"/>
      <c r="D11" s="210"/>
      <c r="E11" s="210"/>
    </row>
    <row r="12" spans="1:5" ht="15" customHeight="1" x14ac:dyDescent="0.3">
      <c r="A12" s="42"/>
      <c r="B12" s="42"/>
      <c r="C12" s="42"/>
      <c r="D12" s="43"/>
      <c r="E12" s="43"/>
    </row>
    <row r="13" spans="1:5" x14ac:dyDescent="0.3">
      <c r="A13" s="141" t="s">
        <v>17</v>
      </c>
      <c r="B13" s="7" t="s">
        <v>18</v>
      </c>
      <c r="C13" s="141" t="s">
        <v>93</v>
      </c>
      <c r="D13" s="7" t="s">
        <v>94</v>
      </c>
      <c r="E13" s="7" t="s">
        <v>136</v>
      </c>
    </row>
    <row r="14" spans="1:5" ht="15" customHeight="1" x14ac:dyDescent="0.3">
      <c r="A14" s="13"/>
      <c r="B14" s="14"/>
      <c r="C14" s="15"/>
      <c r="D14" s="15"/>
      <c r="E14" s="15"/>
    </row>
    <row r="15" spans="1:5" ht="15" customHeight="1" x14ac:dyDescent="0.3">
      <c r="A15" s="122" t="s">
        <v>168</v>
      </c>
      <c r="B15" s="123"/>
      <c r="C15" s="57"/>
      <c r="D15" s="57"/>
      <c r="E15" s="57"/>
    </row>
    <row r="16" spans="1:5" ht="15" customHeight="1" x14ac:dyDescent="0.3">
      <c r="A16" s="17" t="s">
        <v>169</v>
      </c>
      <c r="B16" s="117" t="s">
        <v>172</v>
      </c>
      <c r="C16" s="119">
        <f>+'1T'!F18</f>
        <v>0</v>
      </c>
      <c r="D16" s="119">
        <f>+'2T'!F18</f>
        <v>0</v>
      </c>
      <c r="E16" s="119">
        <f>+C16+D16</f>
        <v>0</v>
      </c>
    </row>
    <row r="17" spans="1:5" ht="15" customHeight="1" x14ac:dyDescent="0.3">
      <c r="A17" s="17"/>
      <c r="B17" s="117" t="s">
        <v>173</v>
      </c>
      <c r="C17" s="119">
        <f>+'1T'!F19</f>
        <v>0</v>
      </c>
      <c r="D17" s="119">
        <f>+'2T'!F19</f>
        <v>0</v>
      </c>
      <c r="E17" s="119">
        <f t="shared" ref="E17:E31" si="0">+C17+D17</f>
        <v>0</v>
      </c>
    </row>
    <row r="18" spans="1:5" ht="15" customHeight="1" x14ac:dyDescent="0.3">
      <c r="A18" s="17" t="s">
        <v>170</v>
      </c>
      <c r="B18" s="117" t="s">
        <v>172</v>
      </c>
      <c r="C18" s="119">
        <f>+'1T'!F20</f>
        <v>1</v>
      </c>
      <c r="D18" s="119">
        <f>+'2T'!F20</f>
        <v>0</v>
      </c>
      <c r="E18" s="119">
        <f t="shared" si="0"/>
        <v>1</v>
      </c>
    </row>
    <row r="19" spans="1:5" ht="15" customHeight="1" x14ac:dyDescent="0.3">
      <c r="A19" s="17"/>
      <c r="B19" s="117" t="s">
        <v>173</v>
      </c>
      <c r="C19" s="119">
        <f>+'1T'!F21</f>
        <v>0</v>
      </c>
      <c r="D19" s="119">
        <f>+'2T'!F21</f>
        <v>0</v>
      </c>
      <c r="E19" s="119">
        <f t="shared" si="0"/>
        <v>0</v>
      </c>
    </row>
    <row r="20" spans="1:5" ht="15" customHeight="1" x14ac:dyDescent="0.3">
      <c r="A20" s="17" t="s">
        <v>171</v>
      </c>
      <c r="B20" s="117" t="s">
        <v>172</v>
      </c>
      <c r="C20" s="119">
        <f>+'1T'!F22</f>
        <v>0</v>
      </c>
      <c r="D20" s="119">
        <f>+'2T'!F22</f>
        <v>0</v>
      </c>
      <c r="E20" s="119">
        <f t="shared" si="0"/>
        <v>0</v>
      </c>
    </row>
    <row r="21" spans="1:5" ht="15" customHeight="1" x14ac:dyDescent="0.3">
      <c r="A21" s="17"/>
      <c r="B21" s="117" t="s">
        <v>173</v>
      </c>
      <c r="C21" s="119">
        <f>+'1T'!F23</f>
        <v>0</v>
      </c>
      <c r="D21" s="119">
        <f>+'2T'!F23</f>
        <v>0</v>
      </c>
      <c r="E21" s="119">
        <f t="shared" si="0"/>
        <v>0</v>
      </c>
    </row>
    <row r="22" spans="1:5" ht="15" customHeight="1" x14ac:dyDescent="0.3">
      <c r="A22" s="122" t="s">
        <v>174</v>
      </c>
      <c r="B22" s="124"/>
      <c r="C22" s="127"/>
      <c r="D22" s="127"/>
      <c r="E22" s="127"/>
    </row>
    <row r="23" spans="1:5" ht="15" customHeight="1" x14ac:dyDescent="0.3">
      <c r="A23" s="17" t="s">
        <v>169</v>
      </c>
      <c r="B23" s="117" t="s">
        <v>172</v>
      </c>
      <c r="C23" s="119">
        <f>+'1T'!F25</f>
        <v>0</v>
      </c>
      <c r="D23" s="119">
        <f>+'2T'!F25</f>
        <v>0</v>
      </c>
      <c r="E23" s="119">
        <f t="shared" si="0"/>
        <v>0</v>
      </c>
    </row>
    <row r="24" spans="1:5" ht="15" customHeight="1" x14ac:dyDescent="0.3">
      <c r="A24" s="17"/>
      <c r="B24" s="117" t="s">
        <v>173</v>
      </c>
      <c r="C24" s="119">
        <f>+'1T'!F26</f>
        <v>0</v>
      </c>
      <c r="D24" s="119">
        <f>+'2T'!F26</f>
        <v>0</v>
      </c>
      <c r="E24" s="119">
        <f t="shared" si="0"/>
        <v>0</v>
      </c>
    </row>
    <row r="25" spans="1:5" ht="15" customHeight="1" x14ac:dyDescent="0.3">
      <c r="A25" s="17" t="s">
        <v>170</v>
      </c>
      <c r="B25" s="117" t="s">
        <v>172</v>
      </c>
      <c r="C25" s="119">
        <f>+'1T'!F27</f>
        <v>2</v>
      </c>
      <c r="D25" s="119">
        <f>+'2T'!F27</f>
        <v>0</v>
      </c>
      <c r="E25" s="119">
        <f t="shared" si="0"/>
        <v>2</v>
      </c>
    </row>
    <row r="26" spans="1:5" ht="15" customHeight="1" x14ac:dyDescent="0.3">
      <c r="A26" s="17"/>
      <c r="B26" s="117" t="s">
        <v>173</v>
      </c>
      <c r="C26" s="119">
        <f>+'1T'!F28</f>
        <v>0</v>
      </c>
      <c r="D26" s="119">
        <f>+'2T'!F28</f>
        <v>0</v>
      </c>
      <c r="E26" s="119">
        <f t="shared" si="0"/>
        <v>0</v>
      </c>
    </row>
    <row r="27" spans="1:5" ht="18" customHeight="1" x14ac:dyDescent="0.3">
      <c r="A27" s="17" t="s">
        <v>171</v>
      </c>
      <c r="B27" s="117" t="s">
        <v>172</v>
      </c>
      <c r="C27" s="119">
        <f>+'1T'!F29</f>
        <v>1</v>
      </c>
      <c r="D27" s="119">
        <f>+'2T'!F29</f>
        <v>0</v>
      </c>
      <c r="E27" s="119">
        <f t="shared" si="0"/>
        <v>1</v>
      </c>
    </row>
    <row r="28" spans="1:5" ht="18" customHeight="1" x14ac:dyDescent="0.3">
      <c r="A28" s="17"/>
      <c r="B28" s="117" t="s">
        <v>173</v>
      </c>
      <c r="C28" s="119">
        <f>+'1T'!F30</f>
        <v>0</v>
      </c>
      <c r="D28" s="119">
        <f>+'2T'!F30</f>
        <v>0</v>
      </c>
      <c r="E28" s="119">
        <f t="shared" si="0"/>
        <v>0</v>
      </c>
    </row>
    <row r="29" spans="1:5" ht="18" customHeight="1" x14ac:dyDescent="0.3">
      <c r="A29" s="126" t="s">
        <v>175</v>
      </c>
      <c r="B29" s="124"/>
      <c r="C29" s="127"/>
      <c r="D29" s="127"/>
      <c r="E29" s="127"/>
    </row>
    <row r="30" spans="1:5" ht="18" customHeight="1" x14ac:dyDescent="0.3">
      <c r="A30" s="17" t="s">
        <v>169</v>
      </c>
      <c r="B30" s="117" t="s">
        <v>172</v>
      </c>
      <c r="C30" s="119">
        <f>+'1T'!F32</f>
        <v>0</v>
      </c>
      <c r="D30" s="119">
        <f>+'2T'!F32</f>
        <v>0</v>
      </c>
      <c r="E30" s="119">
        <f t="shared" si="0"/>
        <v>0</v>
      </c>
    </row>
    <row r="31" spans="1:5" ht="18" customHeight="1" x14ac:dyDescent="0.3">
      <c r="B31" s="117" t="s">
        <v>173</v>
      </c>
      <c r="C31" s="119">
        <f>+'1T'!F33</f>
        <v>0</v>
      </c>
      <c r="D31" s="119">
        <f>+'2T'!F33</f>
        <v>0</v>
      </c>
      <c r="E31" s="119">
        <f t="shared" si="0"/>
        <v>0</v>
      </c>
    </row>
    <row r="32" spans="1:5" ht="15" customHeight="1" x14ac:dyDescent="0.3">
      <c r="A32" s="195" t="s">
        <v>206</v>
      </c>
      <c r="B32" s="195"/>
      <c r="C32" s="195"/>
      <c r="D32" s="195"/>
      <c r="E32" s="195"/>
    </row>
    <row r="33" spans="1:5" ht="60" customHeight="1" x14ac:dyDescent="0.3">
      <c r="A33" s="196" t="s">
        <v>218</v>
      </c>
      <c r="B33" s="196"/>
      <c r="C33" s="196"/>
      <c r="D33" s="196"/>
      <c r="E33" s="196"/>
    </row>
    <row r="34" spans="1:5" ht="15" customHeight="1" x14ac:dyDescent="0.3">
      <c r="A34" s="42"/>
      <c r="B34" s="42"/>
      <c r="C34" s="42"/>
      <c r="D34" s="43"/>
      <c r="E34" s="43"/>
    </row>
    <row r="35" spans="1:5" x14ac:dyDescent="0.3">
      <c r="A35" s="210" t="s">
        <v>37</v>
      </c>
      <c r="B35" s="210"/>
      <c r="C35" s="210"/>
      <c r="D35" s="210"/>
      <c r="E35" s="89"/>
    </row>
    <row r="36" spans="1:5" ht="15" customHeight="1" x14ac:dyDescent="0.3">
      <c r="A36" s="210" t="s">
        <v>20</v>
      </c>
      <c r="B36" s="210"/>
      <c r="C36" s="210"/>
      <c r="D36" s="210"/>
      <c r="E36" s="89"/>
    </row>
    <row r="37" spans="1:5" ht="15" customHeight="1" x14ac:dyDescent="0.3">
      <c r="A37" s="42"/>
      <c r="B37" s="42"/>
      <c r="C37" s="43"/>
      <c r="D37" s="43"/>
      <c r="E37" s="43"/>
    </row>
    <row r="38" spans="1:5" ht="16.95" customHeight="1" x14ac:dyDescent="0.3">
      <c r="A38" s="110" t="s">
        <v>21</v>
      </c>
      <c r="B38" s="115" t="s">
        <v>93</v>
      </c>
      <c r="C38" s="7" t="s">
        <v>94</v>
      </c>
      <c r="D38" s="141" t="s">
        <v>9</v>
      </c>
      <c r="E38" s="143"/>
    </row>
    <row r="39" spans="1:5" ht="16.95" customHeight="1" x14ac:dyDescent="0.3">
      <c r="A39" s="109" t="s">
        <v>16</v>
      </c>
      <c r="B39" s="40">
        <f>+B41+B45+B49</f>
        <v>73215405.929999992</v>
      </c>
      <c r="C39" s="40">
        <f t="shared" ref="C39:D39" si="1">+C41+C45+C49</f>
        <v>118031424.05</v>
      </c>
      <c r="D39" s="40">
        <f t="shared" si="1"/>
        <v>191246829.97999999</v>
      </c>
    </row>
    <row r="40" spans="1:5" ht="15" customHeight="1" x14ac:dyDescent="0.3">
      <c r="A40" s="107"/>
      <c r="B40" s="107"/>
      <c r="C40" s="107"/>
      <c r="D40" s="107"/>
      <c r="E40" s="143"/>
    </row>
    <row r="41" spans="1:5" ht="15" customHeight="1" x14ac:dyDescent="0.3">
      <c r="A41" s="129" t="s">
        <v>168</v>
      </c>
      <c r="B41" s="131">
        <f>+SUM(B42:B44)</f>
        <v>73215405.929999992</v>
      </c>
      <c r="C41" s="131">
        <f>+SUM(C42:C44)</f>
        <v>118031424.05</v>
      </c>
      <c r="D41" s="131">
        <f t="shared" ref="D41" si="2">+SUM(D42:D44)</f>
        <v>191246829.97999999</v>
      </c>
      <c r="E41" s="143"/>
    </row>
    <row r="42" spans="1:5" ht="15" customHeight="1" x14ac:dyDescent="0.3">
      <c r="A42" s="128" t="s">
        <v>169</v>
      </c>
      <c r="B42" s="108">
        <f>+'1T'!F44</f>
        <v>73215405.929999992</v>
      </c>
      <c r="C42" s="63">
        <f>+'2T'!F44</f>
        <v>112168009.98999999</v>
      </c>
      <c r="D42" s="16">
        <f>+B42+C42</f>
        <v>185383415.91999999</v>
      </c>
      <c r="E42" s="143"/>
    </row>
    <row r="43" spans="1:5" ht="15" customHeight="1" x14ac:dyDescent="0.3">
      <c r="A43" s="128" t="s">
        <v>176</v>
      </c>
      <c r="B43" s="108">
        <f>+'1T'!F45</f>
        <v>0</v>
      </c>
      <c r="C43" s="63">
        <f>+'2T'!F45</f>
        <v>5863414.0599999996</v>
      </c>
      <c r="D43" s="16">
        <f t="shared" ref="D43:D44" si="3">+B43+C43</f>
        <v>5863414.0599999996</v>
      </c>
      <c r="E43" s="143"/>
    </row>
    <row r="44" spans="1:5" ht="15" customHeight="1" x14ac:dyDescent="0.3">
      <c r="A44" s="128" t="s">
        <v>171</v>
      </c>
      <c r="B44" s="108">
        <f>+'1T'!F46</f>
        <v>0</v>
      </c>
      <c r="C44" s="63">
        <f>+'2T'!F46</f>
        <v>0</v>
      </c>
      <c r="D44" s="16">
        <f t="shared" si="3"/>
        <v>0</v>
      </c>
      <c r="E44" s="143"/>
    </row>
    <row r="45" spans="1:5" ht="15" customHeight="1" x14ac:dyDescent="0.3">
      <c r="A45" s="129" t="s">
        <v>174</v>
      </c>
      <c r="B45" s="131">
        <f>+SUM(B46:B48)</f>
        <v>0</v>
      </c>
      <c r="C45" s="131">
        <f t="shared" ref="C45:D45" si="4">+SUM(C46:C48)</f>
        <v>0</v>
      </c>
      <c r="D45" s="131">
        <f t="shared" si="4"/>
        <v>0</v>
      </c>
      <c r="E45" s="143"/>
    </row>
    <row r="46" spans="1:5" ht="15" customHeight="1" x14ac:dyDescent="0.3">
      <c r="A46" s="128" t="s">
        <v>169</v>
      </c>
      <c r="B46" s="108">
        <f>+'1T'!F48</f>
        <v>0</v>
      </c>
      <c r="C46" s="63">
        <f>+'2T'!F48</f>
        <v>0</v>
      </c>
      <c r="D46" s="16">
        <f>+B46+C46</f>
        <v>0</v>
      </c>
      <c r="E46" s="143"/>
    </row>
    <row r="47" spans="1:5" ht="15" customHeight="1" x14ac:dyDescent="0.3">
      <c r="A47" s="128" t="s">
        <v>176</v>
      </c>
      <c r="B47" s="108">
        <f>+'1T'!F49</f>
        <v>0</v>
      </c>
      <c r="C47" s="63">
        <f>+'2T'!F49</f>
        <v>0</v>
      </c>
      <c r="D47" s="16">
        <f t="shared" ref="D47:D48" si="5">+B47+C47</f>
        <v>0</v>
      </c>
      <c r="E47" s="143"/>
    </row>
    <row r="48" spans="1:5" ht="15" customHeight="1" x14ac:dyDescent="0.3">
      <c r="A48" s="128" t="s">
        <v>171</v>
      </c>
      <c r="B48" s="108">
        <f>+'1T'!F50</f>
        <v>0</v>
      </c>
      <c r="C48" s="63">
        <f>+'2T'!F50</f>
        <v>0</v>
      </c>
      <c r="D48" s="16">
        <f t="shared" si="5"/>
        <v>0</v>
      </c>
      <c r="E48" s="143"/>
    </row>
    <row r="49" spans="1:5" ht="18" customHeight="1" x14ac:dyDescent="0.3">
      <c r="A49" s="130" t="s">
        <v>175</v>
      </c>
      <c r="B49" s="132">
        <f>+SUM(B50:B52)</f>
        <v>0</v>
      </c>
      <c r="C49" s="132">
        <f t="shared" ref="C49:D49" si="6">+SUM(C50:C52)</f>
        <v>0</v>
      </c>
      <c r="D49" s="132">
        <f t="shared" si="6"/>
        <v>0</v>
      </c>
      <c r="E49" s="143"/>
    </row>
    <row r="50" spans="1:5" ht="18" customHeight="1" x14ac:dyDescent="0.3">
      <c r="A50" s="128" t="s">
        <v>169</v>
      </c>
      <c r="B50" s="108">
        <f>+'1T'!F52</f>
        <v>0</v>
      </c>
      <c r="C50" s="63">
        <f>+'2T'!F52</f>
        <v>0</v>
      </c>
      <c r="D50" s="16">
        <f>+B50+C50</f>
        <v>0</v>
      </c>
      <c r="E50" s="143"/>
    </row>
    <row r="51" spans="1:5" ht="18" customHeight="1" x14ac:dyDescent="0.35">
      <c r="A51" s="128" t="s">
        <v>176</v>
      </c>
      <c r="B51" s="108">
        <f>+'1T'!F53</f>
        <v>0</v>
      </c>
      <c r="C51" s="63">
        <f>+'2T'!F53</f>
        <v>0</v>
      </c>
      <c r="D51" s="16">
        <f t="shared" ref="D51:D52" si="7">+B51+C51</f>
        <v>0</v>
      </c>
      <c r="E51" s="1"/>
    </row>
    <row r="52" spans="1:5" ht="18" customHeight="1" x14ac:dyDescent="0.35">
      <c r="A52" s="128" t="s">
        <v>171</v>
      </c>
      <c r="B52" s="108">
        <f>+'1T'!F54</f>
        <v>0</v>
      </c>
      <c r="C52" s="63">
        <f>+'2T'!F54</f>
        <v>0</v>
      </c>
      <c r="D52" s="16">
        <f t="shared" si="7"/>
        <v>0</v>
      </c>
      <c r="E52" s="1"/>
    </row>
    <row r="53" spans="1:5" ht="15" customHeight="1" x14ac:dyDescent="0.35">
      <c r="A53" s="147" t="s">
        <v>223</v>
      </c>
      <c r="B53" s="147"/>
      <c r="C53" s="147"/>
      <c r="D53" s="147"/>
      <c r="E53" s="1"/>
    </row>
    <row r="54" spans="1:5" ht="73.5" customHeight="1" x14ac:dyDescent="0.35">
      <c r="A54" s="205" t="s">
        <v>230</v>
      </c>
      <c r="B54" s="206"/>
      <c r="C54" s="206"/>
      <c r="D54" s="207"/>
      <c r="E54" s="1"/>
    </row>
    <row r="55" spans="1:5" ht="15" customHeight="1" x14ac:dyDescent="0.3">
      <c r="A55" s="149"/>
      <c r="B55" s="149"/>
      <c r="C55" s="149"/>
      <c r="D55" s="149"/>
      <c r="E55" s="45"/>
    </row>
    <row r="56" spans="1:5" ht="15" customHeight="1" x14ac:dyDescent="0.3"/>
    <row r="57" spans="1:5" ht="21.9" customHeight="1" x14ac:dyDescent="0.3">
      <c r="A57" s="218" t="s">
        <v>138</v>
      </c>
      <c r="B57" s="218"/>
      <c r="C57" s="218"/>
      <c r="D57" s="218"/>
      <c r="E57" s="218"/>
    </row>
    <row r="58" spans="1:5" ht="15" customHeight="1" x14ac:dyDescent="0.3"/>
    <row r="59" spans="1:5" x14ac:dyDescent="0.3">
      <c r="A59" s="197" t="s">
        <v>72</v>
      </c>
      <c r="B59" s="197"/>
      <c r="C59" s="197"/>
      <c r="D59" s="197"/>
      <c r="E59" s="197"/>
    </row>
    <row r="60" spans="1:5" ht="31.5" customHeight="1" x14ac:dyDescent="0.3">
      <c r="A60" s="198" t="s">
        <v>73</v>
      </c>
      <c r="B60" s="198"/>
      <c r="C60" s="198"/>
      <c r="D60" s="198"/>
      <c r="E60" s="198"/>
    </row>
    <row r="61" spans="1:5" x14ac:dyDescent="0.3">
      <c r="A61" s="197" t="s">
        <v>52</v>
      </c>
      <c r="B61" s="197"/>
      <c r="C61" s="197"/>
      <c r="D61" s="197"/>
      <c r="E61" s="197"/>
    </row>
    <row r="62" spans="1:5" ht="15" customHeight="1" x14ac:dyDescent="0.3"/>
    <row r="63" spans="1:5" x14ac:dyDescent="0.3">
      <c r="A63" s="73" t="s">
        <v>55</v>
      </c>
      <c r="B63" s="73" t="s">
        <v>56</v>
      </c>
      <c r="C63" s="73" t="s">
        <v>93</v>
      </c>
      <c r="D63" s="73" t="s">
        <v>94</v>
      </c>
      <c r="E63" s="73" t="s">
        <v>9</v>
      </c>
    </row>
    <row r="64" spans="1:5" x14ac:dyDescent="0.3">
      <c r="A64" s="109" t="s">
        <v>16</v>
      </c>
      <c r="B64" s="54"/>
      <c r="C64" s="40">
        <f>+C66+C70</f>
        <v>1414657750</v>
      </c>
      <c r="D64" s="40">
        <f>+D66+D70</f>
        <v>236335750.01000002</v>
      </c>
      <c r="E64" s="40">
        <f>+E66+E70</f>
        <v>1650993500.01</v>
      </c>
    </row>
    <row r="65" spans="1:5" ht="15" customHeight="1" x14ac:dyDescent="0.3">
      <c r="A65" s="13"/>
      <c r="B65" s="55"/>
      <c r="C65" s="15"/>
      <c r="D65" s="15"/>
      <c r="E65" s="15"/>
    </row>
    <row r="66" spans="1:5" x14ac:dyDescent="0.3">
      <c r="A66" s="233" t="s">
        <v>74</v>
      </c>
      <c r="B66" s="233"/>
      <c r="C66" s="58">
        <f>+SUM(C67:C68)</f>
        <v>236335750</v>
      </c>
      <c r="D66" s="58">
        <f>+SUM(D67:D68)</f>
        <v>236335750.01000002</v>
      </c>
      <c r="E66" s="58">
        <f>+SUM(E67:E68)</f>
        <v>472671500.00999999</v>
      </c>
    </row>
    <row r="67" spans="1:5" ht="16.5" customHeight="1" x14ac:dyDescent="0.3">
      <c r="A67" s="59" t="s">
        <v>185</v>
      </c>
      <c r="B67" s="55" t="s">
        <v>191</v>
      </c>
      <c r="C67" s="16">
        <f>+'1T'!F113</f>
        <v>236335750</v>
      </c>
      <c r="D67" s="16">
        <f>+'2T'!F112</f>
        <v>236335750.01000002</v>
      </c>
      <c r="E67" s="16">
        <f>+C67+D67</f>
        <v>472671500.00999999</v>
      </c>
    </row>
    <row r="68" spans="1:5" ht="16.5" customHeight="1" x14ac:dyDescent="0.3">
      <c r="A68" s="59" t="s">
        <v>58</v>
      </c>
      <c r="B68" s="55" t="s">
        <v>53</v>
      </c>
      <c r="C68" s="16">
        <f>+'1T'!F114</f>
        <v>0</v>
      </c>
      <c r="D68" s="16">
        <f>+'2T'!F113</f>
        <v>0</v>
      </c>
      <c r="E68" s="16">
        <f>+C68+D68</f>
        <v>0</v>
      </c>
    </row>
    <row r="69" spans="1:5" ht="16.5" customHeight="1" x14ac:dyDescent="0.3">
      <c r="A69" s="145"/>
      <c r="B69" s="55"/>
      <c r="C69" s="16"/>
      <c r="D69" s="16"/>
      <c r="E69" s="16"/>
    </row>
    <row r="70" spans="1:5" ht="16.5" customHeight="1" x14ac:dyDescent="0.3">
      <c r="A70" s="233" t="s">
        <v>75</v>
      </c>
      <c r="B70" s="233"/>
      <c r="C70" s="58">
        <f>+SUM(C71:C72)</f>
        <v>1178322000</v>
      </c>
      <c r="D70" s="58">
        <f>+SUM(D71:D72)</f>
        <v>0</v>
      </c>
      <c r="E70" s="58">
        <f>+SUM(E71:E72)</f>
        <v>1178322000</v>
      </c>
    </row>
    <row r="71" spans="1:5" ht="16.5" customHeight="1" x14ac:dyDescent="0.3">
      <c r="A71" s="55" t="s">
        <v>186</v>
      </c>
      <c r="B71" s="55" t="s">
        <v>192</v>
      </c>
      <c r="C71" s="61">
        <f>+'1T'!F117</f>
        <v>1178322000</v>
      </c>
      <c r="D71" s="61">
        <f>+'2T'!F116</f>
        <v>0</v>
      </c>
      <c r="E71" s="61">
        <f>+C71+D71</f>
        <v>1178322000</v>
      </c>
    </row>
    <row r="72" spans="1:5" ht="16.5" customHeight="1" x14ac:dyDescent="0.3">
      <c r="A72" s="59" t="s">
        <v>58</v>
      </c>
      <c r="B72" s="55" t="s">
        <v>53</v>
      </c>
      <c r="C72" s="61">
        <f>+'1T'!F118</f>
        <v>0</v>
      </c>
      <c r="D72" s="61">
        <f>+'2T'!F117</f>
        <v>0</v>
      </c>
      <c r="E72" s="61">
        <f>+C72+D72</f>
        <v>0</v>
      </c>
    </row>
    <row r="73" spans="1:5" x14ac:dyDescent="0.3">
      <c r="A73" s="195" t="s">
        <v>223</v>
      </c>
      <c r="B73" s="195"/>
      <c r="C73" s="195"/>
      <c r="D73" s="195"/>
      <c r="E73" s="195"/>
    </row>
    <row r="74" spans="1:5" ht="50.1" customHeight="1" x14ac:dyDescent="0.3">
      <c r="A74" s="241" t="s">
        <v>228</v>
      </c>
      <c r="B74" s="242"/>
      <c r="C74" s="242"/>
      <c r="D74" s="242"/>
      <c r="E74" s="243"/>
    </row>
    <row r="75" spans="1:5" x14ac:dyDescent="0.3">
      <c r="A75" s="29"/>
      <c r="B75" s="53"/>
      <c r="C75" s="28"/>
    </row>
    <row r="76" spans="1:5" x14ac:dyDescent="0.3">
      <c r="A76" s="197" t="s">
        <v>76</v>
      </c>
      <c r="B76" s="197"/>
      <c r="C76" s="197"/>
      <c r="D76" s="197"/>
      <c r="E76" s="197"/>
    </row>
    <row r="77" spans="1:5" ht="32.25" customHeight="1" x14ac:dyDescent="0.3">
      <c r="A77" s="198" t="s">
        <v>54</v>
      </c>
      <c r="B77" s="198"/>
      <c r="C77" s="198"/>
      <c r="D77" s="198"/>
      <c r="E77" s="198"/>
    </row>
    <row r="78" spans="1:5" x14ac:dyDescent="0.3">
      <c r="A78" s="197" t="s">
        <v>52</v>
      </c>
      <c r="B78" s="197"/>
      <c r="C78" s="197"/>
      <c r="D78" s="197"/>
      <c r="E78" s="197"/>
    </row>
    <row r="79" spans="1:5" x14ac:dyDescent="0.3">
      <c r="A79" s="93"/>
      <c r="B79" s="94"/>
      <c r="C79" s="94"/>
      <c r="D79" s="94"/>
      <c r="E79" s="94"/>
    </row>
    <row r="80" spans="1:5" x14ac:dyDescent="0.3">
      <c r="A80" s="73" t="s">
        <v>55</v>
      </c>
      <c r="B80" s="73" t="s">
        <v>56</v>
      </c>
      <c r="C80" s="73" t="s">
        <v>93</v>
      </c>
      <c r="D80" s="73" t="s">
        <v>94</v>
      </c>
      <c r="E80" s="73" t="s">
        <v>9</v>
      </c>
    </row>
    <row r="81" spans="1:5" x14ac:dyDescent="0.3">
      <c r="A81" s="109" t="s">
        <v>16</v>
      </c>
      <c r="B81" s="54"/>
      <c r="C81" s="40">
        <f>+C83+C90+C97</f>
        <v>73215405.929999992</v>
      </c>
      <c r="D81" s="40">
        <f t="shared" ref="D81" si="8">+D83+D90+D97</f>
        <v>118031424.05</v>
      </c>
      <c r="E81" s="40">
        <f>+E83+E90+E97</f>
        <v>191246829.97999999</v>
      </c>
    </row>
    <row r="82" spans="1:5" x14ac:dyDescent="0.3">
      <c r="A82" s="13"/>
      <c r="B82" s="55"/>
      <c r="C82" s="15"/>
      <c r="D82" s="15"/>
      <c r="E82" s="56"/>
    </row>
    <row r="83" spans="1:5" x14ac:dyDescent="0.3">
      <c r="A83" s="233" t="s">
        <v>57</v>
      </c>
      <c r="B83" s="233"/>
      <c r="C83" s="58">
        <f>+SUM(C84:C88)</f>
        <v>0</v>
      </c>
      <c r="D83" s="58">
        <f t="shared" ref="D83:E83" si="9">+SUM(D84:D88)</f>
        <v>5863414.0599999996</v>
      </c>
      <c r="E83" s="58">
        <f t="shared" si="9"/>
        <v>5863414.0599999996</v>
      </c>
    </row>
    <row r="84" spans="1:5" x14ac:dyDescent="0.3">
      <c r="A84" s="59" t="s">
        <v>58</v>
      </c>
      <c r="B84" s="55" t="s">
        <v>53</v>
      </c>
      <c r="C84" s="16">
        <f>+'1T'!F130</f>
        <v>0</v>
      </c>
      <c r="D84" s="16">
        <f>+'2T'!F129</f>
        <v>5863414.0599999996</v>
      </c>
      <c r="E84" s="97">
        <f>+C84+D84</f>
        <v>5863414.0599999996</v>
      </c>
    </row>
    <row r="85" spans="1:5" x14ac:dyDescent="0.3">
      <c r="A85" s="59" t="s">
        <v>58</v>
      </c>
      <c r="B85" s="55" t="s">
        <v>53</v>
      </c>
      <c r="C85" s="16">
        <f>+'1T'!F131</f>
        <v>0</v>
      </c>
      <c r="D85" s="63">
        <f>+'2T'!F130</f>
        <v>0</v>
      </c>
      <c r="E85" s="97">
        <f t="shared" ref="E85:E88" si="10">+C85+D85</f>
        <v>0</v>
      </c>
    </row>
    <row r="86" spans="1:5" x14ac:dyDescent="0.3">
      <c r="A86" s="59" t="s">
        <v>58</v>
      </c>
      <c r="B86" s="55" t="s">
        <v>53</v>
      </c>
      <c r="C86" s="16">
        <f>+'1T'!F132</f>
        <v>0</v>
      </c>
      <c r="D86" s="16">
        <f>+'2T'!F131</f>
        <v>0</v>
      </c>
      <c r="E86" s="97">
        <f t="shared" si="10"/>
        <v>0</v>
      </c>
    </row>
    <row r="87" spans="1:5" x14ac:dyDescent="0.3">
      <c r="A87" s="59" t="s">
        <v>58</v>
      </c>
      <c r="B87" s="55" t="s">
        <v>53</v>
      </c>
      <c r="C87" s="16">
        <f>+'1T'!F133</f>
        <v>0</v>
      </c>
      <c r="D87" s="63">
        <f>+'2T'!F132</f>
        <v>0</v>
      </c>
      <c r="E87" s="97">
        <f t="shared" si="10"/>
        <v>0</v>
      </c>
    </row>
    <row r="88" spans="1:5" x14ac:dyDescent="0.3">
      <c r="A88" s="59" t="s">
        <v>58</v>
      </c>
      <c r="B88" s="55" t="s">
        <v>53</v>
      </c>
      <c r="C88" s="16">
        <f>+'1T'!F134</f>
        <v>0</v>
      </c>
      <c r="D88" s="16">
        <f>+'2T'!F133</f>
        <v>0</v>
      </c>
      <c r="E88" s="97">
        <f t="shared" si="10"/>
        <v>0</v>
      </c>
    </row>
    <row r="89" spans="1:5" x14ac:dyDescent="0.3">
      <c r="A89" s="145"/>
      <c r="B89" s="55"/>
      <c r="C89" s="16"/>
      <c r="D89" s="16"/>
      <c r="E89" s="97"/>
    </row>
    <row r="90" spans="1:5" x14ac:dyDescent="0.3">
      <c r="A90" s="233" t="s">
        <v>59</v>
      </c>
      <c r="B90" s="233"/>
      <c r="C90" s="58">
        <f>+SUM(C91:C95)</f>
        <v>73215405.929999992</v>
      </c>
      <c r="D90" s="58">
        <f t="shared" ref="D90:E90" si="11">+SUM(D91:D95)</f>
        <v>112168009.98999999</v>
      </c>
      <c r="E90" s="58">
        <f t="shared" si="11"/>
        <v>185383415.91999999</v>
      </c>
    </row>
    <row r="91" spans="1:5" x14ac:dyDescent="0.3">
      <c r="A91" s="59" t="s">
        <v>58</v>
      </c>
      <c r="B91" s="55" t="s">
        <v>53</v>
      </c>
      <c r="C91" s="61">
        <f>+'1T'!F137</f>
        <v>73215405.929999992</v>
      </c>
      <c r="D91" s="61">
        <f>+'2T'!F136</f>
        <v>112168009.98999999</v>
      </c>
      <c r="E91" s="98">
        <f>+C91+D91</f>
        <v>185383415.91999999</v>
      </c>
    </row>
    <row r="92" spans="1:5" x14ac:dyDescent="0.3">
      <c r="A92" s="59" t="s">
        <v>58</v>
      </c>
      <c r="B92" s="55" t="s">
        <v>53</v>
      </c>
      <c r="C92" s="61">
        <f>+'1T'!F138</f>
        <v>0</v>
      </c>
      <c r="D92" s="61">
        <f>+'2T'!F137</f>
        <v>0</v>
      </c>
      <c r="E92" s="98">
        <f t="shared" ref="E92:E95" si="12">+C92+D92</f>
        <v>0</v>
      </c>
    </row>
    <row r="93" spans="1:5" x14ac:dyDescent="0.3">
      <c r="A93" s="59" t="s">
        <v>58</v>
      </c>
      <c r="B93" s="55" t="s">
        <v>53</v>
      </c>
      <c r="C93" s="61">
        <f>+'1T'!F139</f>
        <v>0</v>
      </c>
      <c r="D93" s="61">
        <f>+'2T'!F138</f>
        <v>0</v>
      </c>
      <c r="E93" s="98">
        <f t="shared" si="12"/>
        <v>0</v>
      </c>
    </row>
    <row r="94" spans="1:5" x14ac:dyDescent="0.3">
      <c r="A94" s="59" t="s">
        <v>58</v>
      </c>
      <c r="B94" s="55" t="s">
        <v>53</v>
      </c>
      <c r="C94" s="61">
        <f>+'1T'!F140</f>
        <v>0</v>
      </c>
      <c r="D94" s="61">
        <f>+'2T'!F139</f>
        <v>0</v>
      </c>
      <c r="E94" s="98">
        <f t="shared" si="12"/>
        <v>0</v>
      </c>
    </row>
    <row r="95" spans="1:5" x14ac:dyDescent="0.3">
      <c r="A95" s="59" t="s">
        <v>58</v>
      </c>
      <c r="B95" s="55" t="s">
        <v>53</v>
      </c>
      <c r="C95" s="61">
        <f>+'1T'!F141</f>
        <v>0</v>
      </c>
      <c r="D95" s="61">
        <f>+'2T'!F140</f>
        <v>0</v>
      </c>
      <c r="E95" s="98">
        <f t="shared" si="12"/>
        <v>0</v>
      </c>
    </row>
    <row r="96" spans="1:5" x14ac:dyDescent="0.3">
      <c r="C96" s="45"/>
      <c r="D96" s="45"/>
      <c r="E96" s="45"/>
    </row>
    <row r="97" spans="1:5" x14ac:dyDescent="0.3">
      <c r="A97" s="233" t="s">
        <v>60</v>
      </c>
      <c r="B97" s="233"/>
      <c r="C97" s="58">
        <f>+SUM(C98:C99)</f>
        <v>0</v>
      </c>
      <c r="D97" s="58">
        <f t="shared" ref="D97:E97" si="13">+SUM(D98:D99)</f>
        <v>0</v>
      </c>
      <c r="E97" s="58">
        <f t="shared" si="13"/>
        <v>0</v>
      </c>
    </row>
    <row r="98" spans="1:5" x14ac:dyDescent="0.3">
      <c r="A98" s="80" t="s">
        <v>58</v>
      </c>
      <c r="B98" s="55" t="s">
        <v>53</v>
      </c>
      <c r="C98" s="61">
        <f>+'1T'!F144</f>
        <v>0</v>
      </c>
      <c r="D98" s="61">
        <f>+'2T'!F143</f>
        <v>0</v>
      </c>
      <c r="E98" s="61">
        <f>+C98+D98</f>
        <v>0</v>
      </c>
    </row>
    <row r="99" spans="1:5" x14ac:dyDescent="0.3">
      <c r="A99" s="52" t="s">
        <v>58</v>
      </c>
      <c r="B99" s="52" t="s">
        <v>53</v>
      </c>
      <c r="C99" s="64">
        <f>+'1T'!F145</f>
        <v>0</v>
      </c>
      <c r="D99" s="64">
        <f>+'2T'!F144</f>
        <v>0</v>
      </c>
      <c r="E99" s="64">
        <f>+C99+D99</f>
        <v>0</v>
      </c>
    </row>
    <row r="100" spans="1:5" ht="16.5" customHeight="1" x14ac:dyDescent="0.3">
      <c r="A100" s="244" t="s">
        <v>61</v>
      </c>
      <c r="B100" s="244"/>
      <c r="C100" s="244"/>
      <c r="D100" s="244"/>
      <c r="E100" s="244"/>
    </row>
    <row r="101" spans="1:5" x14ac:dyDescent="0.3">
      <c r="A101" s="245" t="s">
        <v>227</v>
      </c>
      <c r="B101" s="245"/>
      <c r="C101" s="245"/>
      <c r="D101" s="245"/>
      <c r="E101" s="245"/>
    </row>
    <row r="102" spans="1:5" ht="55.95" customHeight="1" x14ac:dyDescent="0.3">
      <c r="A102" s="246" t="s">
        <v>226</v>
      </c>
      <c r="B102" s="246"/>
      <c r="C102" s="246"/>
      <c r="D102" s="246"/>
      <c r="E102" s="246"/>
    </row>
    <row r="103" spans="1:5" x14ac:dyDescent="0.3">
      <c r="A103" s="197" t="s">
        <v>78</v>
      </c>
      <c r="B103" s="197"/>
      <c r="C103" s="197"/>
      <c r="D103" s="197"/>
      <c r="E103" s="197"/>
    </row>
    <row r="104" spans="1:5" x14ac:dyDescent="0.3">
      <c r="A104" s="197" t="s">
        <v>79</v>
      </c>
      <c r="B104" s="197"/>
      <c r="C104" s="197"/>
      <c r="D104" s="197"/>
      <c r="E104" s="197"/>
    </row>
    <row r="105" spans="1:5" x14ac:dyDescent="0.3">
      <c r="A105" s="197" t="s">
        <v>52</v>
      </c>
      <c r="B105" s="197"/>
      <c r="C105" s="197"/>
      <c r="D105" s="197"/>
      <c r="E105" s="197"/>
    </row>
    <row r="106" spans="1:5" x14ac:dyDescent="0.3">
      <c r="A106" s="93"/>
      <c r="B106" s="94"/>
      <c r="C106" s="94"/>
      <c r="D106" s="94"/>
      <c r="E106" s="94"/>
    </row>
    <row r="107" spans="1:5" x14ac:dyDescent="0.3">
      <c r="A107" s="73" t="s">
        <v>77</v>
      </c>
      <c r="B107" s="73" t="s">
        <v>93</v>
      </c>
      <c r="C107" s="73" t="s">
        <v>94</v>
      </c>
      <c r="D107" s="73" t="s">
        <v>9</v>
      </c>
    </row>
    <row r="108" spans="1:5" x14ac:dyDescent="0.3">
      <c r="A108" s="111" t="s">
        <v>81</v>
      </c>
      <c r="B108" s="66">
        <f>+B109</f>
        <v>1417287216.4400001</v>
      </c>
      <c r="C108" s="66">
        <f t="shared" ref="C108" si="14">+B118</f>
        <v>1580407560.51</v>
      </c>
      <c r="D108" s="66">
        <f>+B108</f>
        <v>1417287216.4400001</v>
      </c>
    </row>
    <row r="109" spans="1:5" x14ac:dyDescent="0.3">
      <c r="A109" s="112" t="s">
        <v>82</v>
      </c>
      <c r="B109" s="30">
        <f>+'1T'!E156</f>
        <v>1417287216.4400001</v>
      </c>
      <c r="C109" s="30">
        <f>+'2T'!E155</f>
        <v>1344071810.51</v>
      </c>
      <c r="D109" s="70">
        <f>C109</f>
        <v>1344071810.51</v>
      </c>
      <c r="E109" s="45">
        <f>B109</f>
        <v>1417287216.4400001</v>
      </c>
    </row>
    <row r="110" spans="1:5" x14ac:dyDescent="0.3">
      <c r="A110" s="112" t="s">
        <v>80</v>
      </c>
      <c r="B110" s="30" t="s">
        <v>91</v>
      </c>
      <c r="C110" s="30">
        <f>+'2T'!E156</f>
        <v>236335750</v>
      </c>
      <c r="D110" s="70" t="str">
        <f>+B110</f>
        <v>N/A</v>
      </c>
    </row>
    <row r="111" spans="1:5" x14ac:dyDescent="0.3">
      <c r="A111" s="111" t="s">
        <v>84</v>
      </c>
      <c r="B111" s="66">
        <f>+'1T'!E158</f>
        <v>236335750</v>
      </c>
      <c r="C111" s="66">
        <f>+'2T'!E157</f>
        <v>236335750.01000002</v>
      </c>
      <c r="D111" s="66">
        <f>+B111+C111</f>
        <v>472671500.00999999</v>
      </c>
    </row>
    <row r="112" spans="1:5" x14ac:dyDescent="0.3">
      <c r="A112" s="111" t="s">
        <v>147</v>
      </c>
      <c r="B112" s="66">
        <f>+B113+B114</f>
        <v>1653622966.4400001</v>
      </c>
      <c r="C112" s="66">
        <f t="shared" ref="C112" si="15">+C113+C114</f>
        <v>1580407560.52</v>
      </c>
      <c r="D112" s="66">
        <f>+D108+D111</f>
        <v>1889958716.45</v>
      </c>
    </row>
    <row r="113" spans="1:5" x14ac:dyDescent="0.3">
      <c r="A113" s="112" t="s">
        <v>82</v>
      </c>
      <c r="B113" s="30">
        <f>+B109</f>
        <v>1417287216.4400001</v>
      </c>
      <c r="C113" s="30">
        <f>+C109</f>
        <v>1344071810.51</v>
      </c>
      <c r="D113" s="70">
        <f>C113</f>
        <v>1344071810.51</v>
      </c>
      <c r="E113" s="45">
        <f>B113</f>
        <v>1417287216.4400001</v>
      </c>
    </row>
    <row r="114" spans="1:5" x14ac:dyDescent="0.3">
      <c r="A114" s="112" t="s">
        <v>80</v>
      </c>
      <c r="B114" s="30">
        <f>+B111</f>
        <v>236335750</v>
      </c>
      <c r="C114" s="30">
        <f>+C111</f>
        <v>236335750.01000002</v>
      </c>
      <c r="D114" s="70">
        <f>+B114+C114</f>
        <v>472671500.00999999</v>
      </c>
    </row>
    <row r="115" spans="1:5" x14ac:dyDescent="0.3">
      <c r="A115" s="111" t="s">
        <v>83</v>
      </c>
      <c r="B115" s="66">
        <f>+B116+B117</f>
        <v>73215405.929999992</v>
      </c>
      <c r="C115" s="66">
        <f>+C116+C117</f>
        <v>118031424.05</v>
      </c>
      <c r="D115" s="66">
        <f>+D116+D117</f>
        <v>191246829.97999999</v>
      </c>
    </row>
    <row r="116" spans="1:5" x14ac:dyDescent="0.3">
      <c r="A116" s="112" t="s">
        <v>82</v>
      </c>
      <c r="B116" s="18">
        <f>+'1T'!E163</f>
        <v>73215405.929999992</v>
      </c>
      <c r="C116" s="18">
        <f>+'2T'!E162</f>
        <v>112168009.98999999</v>
      </c>
      <c r="D116" s="53">
        <f>+B116+C116</f>
        <v>185383415.91999999</v>
      </c>
    </row>
    <row r="117" spans="1:5" x14ac:dyDescent="0.3">
      <c r="A117" s="112" t="s">
        <v>80</v>
      </c>
      <c r="B117" s="18">
        <f>+'1T'!E164</f>
        <v>0</v>
      </c>
      <c r="C117" s="18">
        <f>+'2T'!E163</f>
        <v>5863414.0599999996</v>
      </c>
      <c r="D117" s="53">
        <f>+B117+C117</f>
        <v>5863414.0599999996</v>
      </c>
    </row>
    <row r="118" spans="1:5" x14ac:dyDescent="0.3">
      <c r="A118" s="111" t="s">
        <v>148</v>
      </c>
      <c r="B118" s="66">
        <f t="shared" ref="B118:C120" si="16">+B112-B115</f>
        <v>1580407560.51</v>
      </c>
      <c r="C118" s="66">
        <f t="shared" si="16"/>
        <v>1462376136.47</v>
      </c>
      <c r="D118" s="66">
        <f>+D112-D115</f>
        <v>1698711886.47</v>
      </c>
      <c r="E118" s="168">
        <v>1783168116.4200001</v>
      </c>
    </row>
    <row r="119" spans="1:5" x14ac:dyDescent="0.3">
      <c r="A119" s="112" t="s">
        <v>82</v>
      </c>
      <c r="B119" s="18">
        <f t="shared" si="16"/>
        <v>1344071810.51</v>
      </c>
      <c r="C119" s="18">
        <f t="shared" si="16"/>
        <v>1231903800.52</v>
      </c>
      <c r="D119" s="169">
        <f>+D113-D116</f>
        <v>1158688394.5899999</v>
      </c>
      <c r="E119" s="45">
        <f>C119</f>
        <v>1231903800.52</v>
      </c>
    </row>
    <row r="120" spans="1:5" x14ac:dyDescent="0.3">
      <c r="A120" s="113" t="s">
        <v>80</v>
      </c>
      <c r="B120" s="82">
        <f t="shared" si="16"/>
        <v>236335750</v>
      </c>
      <c r="C120" s="82">
        <f t="shared" si="16"/>
        <v>230472335.95000002</v>
      </c>
      <c r="D120" s="67">
        <f>+D114-D117</f>
        <v>466808085.94999999</v>
      </c>
    </row>
    <row r="121" spans="1:5" ht="18" customHeight="1" x14ac:dyDescent="0.3">
      <c r="A121" s="195" t="s">
        <v>223</v>
      </c>
      <c r="B121" s="195"/>
      <c r="C121" s="195"/>
      <c r="D121" s="195"/>
    </row>
    <row r="122" spans="1:5" ht="64.5" customHeight="1" x14ac:dyDescent="0.3">
      <c r="A122" s="205" t="s">
        <v>244</v>
      </c>
      <c r="B122" s="206"/>
      <c r="C122" s="206"/>
      <c r="D122" s="206"/>
      <c r="E122" s="207"/>
    </row>
    <row r="123" spans="1:5" x14ac:dyDescent="0.3">
      <c r="A123" s="47" t="s">
        <v>201</v>
      </c>
      <c r="C123" s="163"/>
      <c r="D123" s="163"/>
      <c r="E123" s="163"/>
    </row>
    <row r="124" spans="1:5" x14ac:dyDescent="0.3">
      <c r="A124" s="158" t="s">
        <v>195</v>
      </c>
      <c r="B124" s="159">
        <f>SUM(B125:B127)</f>
        <v>84456229.950000003</v>
      </c>
      <c r="C124" s="166"/>
      <c r="D124" s="166"/>
      <c r="E124" s="166"/>
    </row>
    <row r="125" spans="1:5" x14ac:dyDescent="0.3">
      <c r="A125" s="160" t="s">
        <v>196</v>
      </c>
      <c r="B125" s="161">
        <v>189543.02999999997</v>
      </c>
      <c r="C125" s="166"/>
      <c r="D125" s="166"/>
      <c r="E125" s="166"/>
    </row>
    <row r="126" spans="1:5" x14ac:dyDescent="0.3">
      <c r="A126" s="160" t="s">
        <v>197</v>
      </c>
      <c r="B126" s="161">
        <v>-307185.36</v>
      </c>
      <c r="C126" s="166"/>
      <c r="D126" s="166"/>
      <c r="E126" s="166"/>
    </row>
    <row r="127" spans="1:5" x14ac:dyDescent="0.3">
      <c r="A127" s="160" t="s">
        <v>198</v>
      </c>
      <c r="B127" s="161">
        <v>84573872.280000001</v>
      </c>
      <c r="C127" s="166"/>
      <c r="D127" s="166"/>
      <c r="E127" s="166"/>
    </row>
    <row r="128" spans="1:5" hidden="1" x14ac:dyDescent="0.3">
      <c r="A128" s="160"/>
      <c r="B128" s="160"/>
      <c r="C128" s="166"/>
      <c r="D128" s="166"/>
      <c r="E128" s="166"/>
    </row>
    <row r="129" spans="1:5" hidden="1" x14ac:dyDescent="0.3">
      <c r="A129" s="162" t="s">
        <v>202</v>
      </c>
      <c r="B129" s="161">
        <v>0</v>
      </c>
      <c r="C129" s="166"/>
      <c r="D129" s="166"/>
      <c r="E129" s="166"/>
    </row>
    <row r="130" spans="1:5" hidden="1" x14ac:dyDescent="0.3">
      <c r="A130" s="160"/>
      <c r="B130" s="160"/>
      <c r="C130" s="166"/>
      <c r="D130" s="166"/>
      <c r="E130" s="166"/>
    </row>
    <row r="131" spans="1:5" x14ac:dyDescent="0.3">
      <c r="A131" s="158" t="s">
        <v>200</v>
      </c>
      <c r="B131" s="167">
        <f>B124+B129</f>
        <v>84456229.950000003</v>
      </c>
      <c r="C131" s="154"/>
      <c r="D131" s="154"/>
      <c r="E131" s="154"/>
    </row>
    <row r="132" spans="1:5" ht="31.2" x14ac:dyDescent="0.3">
      <c r="A132" s="84" t="s">
        <v>85</v>
      </c>
      <c r="B132" s="219" t="s">
        <v>188</v>
      </c>
      <c r="C132" s="220"/>
      <c r="D132" s="240" t="s">
        <v>49</v>
      </c>
      <c r="E132" s="222"/>
    </row>
    <row r="133" spans="1:5" x14ac:dyDescent="0.3">
      <c r="A133" s="85" t="s">
        <v>47</v>
      </c>
      <c r="B133" s="219" t="s">
        <v>189</v>
      </c>
      <c r="C133" s="220"/>
      <c r="D133" s="225"/>
      <c r="E133" s="225"/>
    </row>
    <row r="134" spans="1:5" x14ac:dyDescent="0.3">
      <c r="A134" s="86" t="s">
        <v>48</v>
      </c>
      <c r="B134" s="219" t="s">
        <v>190</v>
      </c>
      <c r="C134" s="220"/>
      <c r="D134" s="228"/>
      <c r="E134" s="228"/>
    </row>
  </sheetData>
  <mergeCells count="39">
    <mergeCell ref="A122:E122"/>
    <mergeCell ref="B132:C132"/>
    <mergeCell ref="D132:E134"/>
    <mergeCell ref="B133:C133"/>
    <mergeCell ref="B134:C134"/>
    <mergeCell ref="A1:E1"/>
    <mergeCell ref="A2:E2"/>
    <mergeCell ref="A33:E33"/>
    <mergeCell ref="A54:D54"/>
    <mergeCell ref="A10:E10"/>
    <mergeCell ref="A11:E11"/>
    <mergeCell ref="A35:D35"/>
    <mergeCell ref="A36:D36"/>
    <mergeCell ref="A8:E8"/>
    <mergeCell ref="A32:E32"/>
    <mergeCell ref="C4:E4"/>
    <mergeCell ref="C5:E5"/>
    <mergeCell ref="C6:E6"/>
    <mergeCell ref="A77:E77"/>
    <mergeCell ref="A76:E76"/>
    <mergeCell ref="A78:E78"/>
    <mergeCell ref="A121:D121"/>
    <mergeCell ref="A103:E103"/>
    <mergeCell ref="A104:E104"/>
    <mergeCell ref="A105:E105"/>
    <mergeCell ref="A83:B83"/>
    <mergeCell ref="A90:B90"/>
    <mergeCell ref="A97:B97"/>
    <mergeCell ref="A100:E100"/>
    <mergeCell ref="A101:E101"/>
    <mergeCell ref="A102:E102"/>
    <mergeCell ref="A57:E57"/>
    <mergeCell ref="A73:E73"/>
    <mergeCell ref="A74:E74"/>
    <mergeCell ref="A60:E60"/>
    <mergeCell ref="A59:E59"/>
    <mergeCell ref="A61:E61"/>
    <mergeCell ref="A66:B66"/>
    <mergeCell ref="A70:B70"/>
  </mergeCells>
  <printOptions horizontalCentered="1"/>
  <pageMargins left="0.70866141732283472" right="0.70866141732283472" top="0.94488188976377963" bottom="0.74803149606299213" header="0.19685039370078741" footer="0.31496062992125984"/>
  <pageSetup scale="63"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2" manualBreakCount="2">
    <brk id="55" max="4" man="1"/>
    <brk id="102" max="4" man="1"/>
  </rowBreaks>
  <ignoredErrors>
    <ignoredError sqref="D45 D49" 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8631-8644-450F-80F5-FAD09F59A07E}">
  <sheetPr codeName="Hoja5"/>
  <dimension ref="A1:M179"/>
  <sheetViews>
    <sheetView showGridLines="0" zoomScale="80" zoomScaleNormal="80" workbookViewId="0">
      <selection sqref="A1:F2"/>
    </sheetView>
  </sheetViews>
  <sheetFormatPr baseColWidth="10" defaultColWidth="11.44140625" defaultRowHeight="15.6" x14ac:dyDescent="0.3"/>
  <cols>
    <col min="1" max="1" width="45.77734375" style="41" customWidth="1"/>
    <col min="2" max="2" width="28.109375" style="41" customWidth="1"/>
    <col min="3" max="3" width="17.44140625" style="41" customWidth="1"/>
    <col min="4" max="4" width="18" style="41" customWidth="1"/>
    <col min="5" max="5" width="24.5546875" style="41" customWidth="1"/>
    <col min="6" max="6" width="23.109375" style="41" customWidth="1"/>
    <col min="7" max="7" width="11.44140625" style="41"/>
    <col min="8" max="8" width="18.77734375" style="41" bestFit="1" customWidth="1"/>
    <col min="9" max="9" width="11.44140625" style="41"/>
    <col min="10" max="10" width="16.88671875" style="41" bestFit="1" customWidth="1"/>
    <col min="11" max="11" width="11.44140625" style="41"/>
    <col min="12" max="12" width="20.88671875" style="41" customWidth="1"/>
    <col min="13" max="13" width="15.21875" style="41" bestFit="1" customWidth="1"/>
    <col min="14" max="16384" width="11.44140625" style="41"/>
  </cols>
  <sheetData>
    <row r="1" spans="1:6" s="1" customFormat="1" ht="21.9" customHeight="1" x14ac:dyDescent="0.35">
      <c r="A1" s="204" t="s">
        <v>38</v>
      </c>
      <c r="B1" s="204"/>
      <c r="C1" s="204"/>
      <c r="D1" s="204"/>
      <c r="E1" s="204"/>
      <c r="F1" s="204"/>
    </row>
    <row r="2" spans="1:6" s="1" customFormat="1" ht="21.9" customHeight="1" x14ac:dyDescent="0.35">
      <c r="A2" s="204"/>
      <c r="B2" s="204"/>
      <c r="C2" s="204"/>
      <c r="D2" s="204"/>
      <c r="E2" s="204"/>
      <c r="F2" s="204"/>
    </row>
    <row r="3" spans="1:6" s="1" customFormat="1" ht="17.399999999999999" x14ac:dyDescent="0.4">
      <c r="A3" s="215" t="s">
        <v>229</v>
      </c>
      <c r="B3" s="215"/>
      <c r="C3" s="215"/>
      <c r="D3" s="215"/>
      <c r="E3" s="215"/>
      <c r="F3" s="215"/>
    </row>
    <row r="4" spans="1:6" ht="17.399999999999999" x14ac:dyDescent="0.3">
      <c r="A4" s="148"/>
      <c r="B4" s="148"/>
      <c r="C4" s="148"/>
      <c r="D4" s="148"/>
      <c r="E4" s="148"/>
    </row>
    <row r="5" spans="1:6" ht="24" customHeight="1" x14ac:dyDescent="0.3">
      <c r="A5" s="75"/>
      <c r="B5" s="77" t="s">
        <v>22</v>
      </c>
      <c r="C5" s="252" t="s">
        <v>178</v>
      </c>
      <c r="D5" s="253"/>
      <c r="E5" s="253"/>
      <c r="F5" s="148"/>
    </row>
    <row r="6" spans="1:6" ht="18" customHeight="1" x14ac:dyDescent="0.3">
      <c r="A6" s="76"/>
      <c r="B6" s="78" t="s">
        <v>33</v>
      </c>
      <c r="C6" s="252" t="s">
        <v>179</v>
      </c>
      <c r="D6" s="253"/>
      <c r="E6" s="253"/>
      <c r="F6" s="3"/>
    </row>
    <row r="7" spans="1:6" ht="18" customHeight="1" x14ac:dyDescent="0.3">
      <c r="A7" s="76"/>
      <c r="B7" s="79" t="s">
        <v>34</v>
      </c>
      <c r="C7" s="252" t="s">
        <v>180</v>
      </c>
      <c r="D7" s="253"/>
      <c r="E7" s="253"/>
      <c r="F7" s="3"/>
    </row>
    <row r="8" spans="1:6" ht="15" customHeight="1" x14ac:dyDescent="0.3">
      <c r="A8" s="4"/>
      <c r="B8" s="143"/>
      <c r="C8" s="143"/>
      <c r="D8" s="143"/>
      <c r="E8" s="143"/>
      <c r="F8" s="143"/>
    </row>
    <row r="9" spans="1:6" x14ac:dyDescent="0.3">
      <c r="A9" s="6"/>
      <c r="B9" s="143"/>
      <c r="C9" s="143"/>
      <c r="D9" s="143"/>
      <c r="E9" s="143"/>
      <c r="F9" s="143"/>
    </row>
    <row r="10" spans="1:6" ht="21.9" customHeight="1" x14ac:dyDescent="0.3">
      <c r="A10" s="218" t="s">
        <v>35</v>
      </c>
      <c r="B10" s="218"/>
      <c r="C10" s="218"/>
      <c r="D10" s="218"/>
      <c r="E10" s="218"/>
      <c r="F10" s="218"/>
    </row>
    <row r="11" spans="1:6" ht="16.95" customHeight="1" x14ac:dyDescent="0.3">
      <c r="A11" s="8"/>
      <c r="B11" s="8"/>
      <c r="C11" s="8"/>
      <c r="D11" s="8"/>
      <c r="E11" s="8"/>
      <c r="F11" s="8"/>
    </row>
    <row r="12" spans="1:6" ht="16.95" customHeight="1" x14ac:dyDescent="0.3">
      <c r="A12" s="210" t="s">
        <v>36</v>
      </c>
      <c r="B12" s="210"/>
      <c r="C12" s="210"/>
      <c r="D12" s="210"/>
      <c r="E12" s="210"/>
      <c r="F12" s="210"/>
    </row>
    <row r="13" spans="1:6" ht="16.95" customHeight="1" x14ac:dyDescent="0.3">
      <c r="A13" s="210" t="s">
        <v>19</v>
      </c>
      <c r="B13" s="210"/>
      <c r="C13" s="210"/>
      <c r="D13" s="210"/>
      <c r="E13" s="210"/>
      <c r="F13" s="210"/>
    </row>
    <row r="14" spans="1:6" ht="16.95" customHeight="1" x14ac:dyDescent="0.3">
      <c r="A14" s="143"/>
      <c r="B14" s="143"/>
      <c r="C14" s="143"/>
      <c r="D14" s="143"/>
      <c r="E14" s="143"/>
      <c r="F14" s="143"/>
    </row>
    <row r="15" spans="1:6" ht="16.95" customHeight="1" x14ac:dyDescent="0.3">
      <c r="A15" s="142" t="s">
        <v>17</v>
      </c>
      <c r="B15" s="9" t="s">
        <v>18</v>
      </c>
      <c r="C15" s="10" t="s">
        <v>11</v>
      </c>
      <c r="D15" s="9" t="s">
        <v>87</v>
      </c>
      <c r="E15" s="9" t="s">
        <v>88</v>
      </c>
      <c r="F15" s="142" t="s">
        <v>10</v>
      </c>
    </row>
    <row r="16" spans="1:6" x14ac:dyDescent="0.3">
      <c r="A16" s="13"/>
      <c r="B16" s="14"/>
      <c r="C16" s="15"/>
      <c r="D16" s="15"/>
      <c r="E16" s="15"/>
      <c r="F16" s="15"/>
    </row>
    <row r="17" spans="1:6" x14ac:dyDescent="0.3">
      <c r="A17" s="122" t="s">
        <v>168</v>
      </c>
      <c r="B17" s="123"/>
      <c r="C17" s="57"/>
      <c r="D17" s="57"/>
      <c r="E17" s="57"/>
      <c r="F17" s="57"/>
    </row>
    <row r="18" spans="1:6" x14ac:dyDescent="0.3">
      <c r="A18" s="17" t="s">
        <v>169</v>
      </c>
      <c r="B18" s="117" t="s">
        <v>172</v>
      </c>
      <c r="C18" s="15"/>
      <c r="D18" s="15"/>
      <c r="E18" s="15"/>
      <c r="F18" s="118">
        <f>+C18+D18+E18</f>
        <v>0</v>
      </c>
    </row>
    <row r="19" spans="1:6" x14ac:dyDescent="0.3">
      <c r="A19" s="17"/>
      <c r="B19" s="117" t="s">
        <v>173</v>
      </c>
      <c r="C19" s="15"/>
      <c r="D19" s="15"/>
      <c r="E19" s="15"/>
      <c r="F19" s="118">
        <f t="shared" ref="F19:F23" si="0">+C19+D19+E19</f>
        <v>0</v>
      </c>
    </row>
    <row r="20" spans="1:6" x14ac:dyDescent="0.3">
      <c r="A20" s="17" t="s">
        <v>170</v>
      </c>
      <c r="B20" s="117" t="s">
        <v>172</v>
      </c>
      <c r="C20" s="15"/>
      <c r="D20" s="15"/>
      <c r="E20" s="15"/>
      <c r="F20" s="118">
        <f t="shared" si="0"/>
        <v>0</v>
      </c>
    </row>
    <row r="21" spans="1:6" x14ac:dyDescent="0.3">
      <c r="A21" s="17"/>
      <c r="B21" s="117" t="s">
        <v>173</v>
      </c>
      <c r="C21" s="15"/>
      <c r="D21" s="15"/>
      <c r="E21" s="15"/>
      <c r="F21" s="118">
        <f t="shared" si="0"/>
        <v>0</v>
      </c>
    </row>
    <row r="22" spans="1:6" x14ac:dyDescent="0.3">
      <c r="A22" s="17" t="s">
        <v>171</v>
      </c>
      <c r="B22" s="117" t="s">
        <v>172</v>
      </c>
      <c r="C22" s="15"/>
      <c r="D22" s="15"/>
      <c r="E22" s="15"/>
      <c r="F22" s="118">
        <f t="shared" si="0"/>
        <v>0</v>
      </c>
    </row>
    <row r="23" spans="1:6" x14ac:dyDescent="0.3">
      <c r="A23" s="17"/>
      <c r="B23" s="117" t="s">
        <v>173</v>
      </c>
      <c r="C23" s="15"/>
      <c r="D23" s="15"/>
      <c r="E23" s="15"/>
      <c r="F23" s="118">
        <f t="shared" si="0"/>
        <v>0</v>
      </c>
    </row>
    <row r="24" spans="1:6" x14ac:dyDescent="0.3">
      <c r="A24" s="122" t="s">
        <v>174</v>
      </c>
      <c r="B24" s="124"/>
      <c r="C24" s="57"/>
      <c r="D24" s="57"/>
      <c r="E24" s="57"/>
      <c r="F24" s="125"/>
    </row>
    <row r="25" spans="1:6" x14ac:dyDescent="0.3">
      <c r="A25" s="17" t="s">
        <v>169</v>
      </c>
      <c r="B25" s="117" t="s">
        <v>172</v>
      </c>
      <c r="C25" s="15"/>
      <c r="D25" s="15"/>
      <c r="E25" s="15"/>
      <c r="F25" s="118">
        <f t="shared" ref="F25:F29" si="1">+C25+D25+E25</f>
        <v>0</v>
      </c>
    </row>
    <row r="26" spans="1:6" x14ac:dyDescent="0.3">
      <c r="A26" s="17"/>
      <c r="B26" s="117" t="s">
        <v>173</v>
      </c>
      <c r="C26" s="15"/>
      <c r="D26" s="15"/>
      <c r="E26" s="15"/>
      <c r="F26" s="118">
        <f t="shared" si="1"/>
        <v>0</v>
      </c>
    </row>
    <row r="27" spans="1:6" x14ac:dyDescent="0.3">
      <c r="A27" s="17" t="s">
        <v>170</v>
      </c>
      <c r="B27" s="117" t="s">
        <v>172</v>
      </c>
      <c r="C27" s="15"/>
      <c r="D27" s="15"/>
      <c r="E27" s="15"/>
      <c r="F27" s="118">
        <f t="shared" si="1"/>
        <v>0</v>
      </c>
    </row>
    <row r="28" spans="1:6" x14ac:dyDescent="0.3">
      <c r="A28" s="17"/>
      <c r="B28" s="117" t="s">
        <v>173</v>
      </c>
      <c r="C28" s="15"/>
      <c r="D28" s="15"/>
      <c r="E28" s="15"/>
      <c r="F28" s="118">
        <f t="shared" si="1"/>
        <v>0</v>
      </c>
    </row>
    <row r="29" spans="1:6" x14ac:dyDescent="0.3">
      <c r="A29" s="17" t="s">
        <v>171</v>
      </c>
      <c r="B29" s="117" t="s">
        <v>172</v>
      </c>
      <c r="C29" s="15"/>
      <c r="D29" s="15"/>
      <c r="E29" s="15"/>
      <c r="F29" s="118">
        <f t="shared" si="1"/>
        <v>0</v>
      </c>
    </row>
    <row r="30" spans="1:6" x14ac:dyDescent="0.3">
      <c r="A30" s="17"/>
      <c r="B30" s="117" t="s">
        <v>173</v>
      </c>
      <c r="C30" s="16"/>
      <c r="D30" s="16"/>
      <c r="E30" s="16"/>
      <c r="F30" s="118">
        <f>+C30+D30+E30</f>
        <v>0</v>
      </c>
    </row>
    <row r="31" spans="1:6" x14ac:dyDescent="0.3">
      <c r="A31" s="126" t="s">
        <v>175</v>
      </c>
      <c r="B31" s="124"/>
      <c r="C31" s="120"/>
      <c r="D31" s="120"/>
      <c r="E31" s="120"/>
      <c r="F31" s="125"/>
    </row>
    <row r="32" spans="1:6" ht="15" customHeight="1" x14ac:dyDescent="0.3">
      <c r="A32" s="17" t="s">
        <v>169</v>
      </c>
      <c r="B32" s="117" t="s">
        <v>172</v>
      </c>
      <c r="C32" s="18"/>
      <c r="D32" s="16"/>
      <c r="E32" s="16"/>
      <c r="F32" s="118">
        <f t="shared" ref="F32:F33" si="2">+C32+D32+E32</f>
        <v>0</v>
      </c>
    </row>
    <row r="33" spans="1:8" x14ac:dyDescent="0.3">
      <c r="B33" s="117" t="s">
        <v>173</v>
      </c>
      <c r="C33" s="16"/>
      <c r="D33" s="16"/>
      <c r="E33" s="16"/>
      <c r="F33" s="118">
        <f t="shared" si="2"/>
        <v>0</v>
      </c>
    </row>
    <row r="34" spans="1:8" ht="16.95" customHeight="1" x14ac:dyDescent="0.3">
      <c r="A34" s="195" t="s">
        <v>43</v>
      </c>
      <c r="B34" s="195"/>
      <c r="C34" s="195"/>
      <c r="D34" s="195"/>
      <c r="E34" s="195"/>
      <c r="F34" s="195"/>
    </row>
    <row r="35" spans="1:8" ht="85.2" customHeight="1" x14ac:dyDescent="0.3">
      <c r="A35" s="205" t="s">
        <v>159</v>
      </c>
      <c r="B35" s="206"/>
      <c r="C35" s="206"/>
      <c r="D35" s="206"/>
      <c r="E35" s="206"/>
      <c r="F35" s="207"/>
    </row>
    <row r="36" spans="1:8" ht="16.95" customHeight="1" x14ac:dyDescent="0.3">
      <c r="A36" s="42"/>
      <c r="B36" s="42"/>
      <c r="C36" s="42"/>
      <c r="D36" s="43"/>
      <c r="E36" s="43"/>
      <c r="F36" s="44"/>
    </row>
    <row r="37" spans="1:8" ht="16.95" customHeight="1" x14ac:dyDescent="0.3">
      <c r="A37" s="210" t="s">
        <v>37</v>
      </c>
      <c r="B37" s="210"/>
      <c r="C37" s="210"/>
      <c r="D37" s="210"/>
      <c r="E37" s="210"/>
      <c r="F37" s="210"/>
    </row>
    <row r="38" spans="1:8" ht="16.95" customHeight="1" x14ac:dyDescent="0.3">
      <c r="A38" s="210" t="s">
        <v>20</v>
      </c>
      <c r="B38" s="210"/>
      <c r="C38" s="210"/>
      <c r="D38" s="210"/>
      <c r="E38" s="210"/>
      <c r="F38" s="210"/>
    </row>
    <row r="39" spans="1:8" x14ac:dyDescent="0.3">
      <c r="A39" s="42"/>
      <c r="B39" s="42"/>
      <c r="C39" s="43"/>
      <c r="D39" s="43"/>
      <c r="E39" s="43"/>
      <c r="F39" s="45"/>
    </row>
    <row r="40" spans="1:8" ht="15" customHeight="1" x14ac:dyDescent="0.3">
      <c r="A40" s="208" t="s">
        <v>17</v>
      </c>
      <c r="B40" s="209"/>
      <c r="C40" s="10" t="s">
        <v>11</v>
      </c>
      <c r="D40" s="9" t="s">
        <v>87</v>
      </c>
      <c r="E40" s="9" t="s">
        <v>88</v>
      </c>
      <c r="F40" s="142" t="s">
        <v>10</v>
      </c>
    </row>
    <row r="41" spans="1:8" x14ac:dyDescent="0.3">
      <c r="A41" s="211" t="s">
        <v>16</v>
      </c>
      <c r="B41" s="211"/>
      <c r="C41" s="12">
        <f>+C43+C47+C51</f>
        <v>132256158.70999999</v>
      </c>
      <c r="D41" s="12">
        <f t="shared" ref="D41:F41" si="3">+D43+D47+D51</f>
        <v>11370091.73</v>
      </c>
      <c r="E41" s="12">
        <f t="shared" si="3"/>
        <v>53798207.960000001</v>
      </c>
      <c r="F41" s="12">
        <f t="shared" si="3"/>
        <v>197424458.40000001</v>
      </c>
    </row>
    <row r="42" spans="1:8" x14ac:dyDescent="0.3">
      <c r="A42" s="212"/>
      <c r="B42" s="212"/>
      <c r="C42" s="15"/>
      <c r="D42" s="15"/>
      <c r="E42" s="15"/>
      <c r="F42" s="15"/>
    </row>
    <row r="43" spans="1:8" x14ac:dyDescent="0.3">
      <c r="A43" s="214" t="s">
        <v>168</v>
      </c>
      <c r="B43" s="214"/>
      <c r="C43" s="57">
        <f t="shared" ref="C43:E43" si="4">+SUM(C44:C46)</f>
        <v>132256158.70999999</v>
      </c>
      <c r="D43" s="57">
        <f t="shared" si="4"/>
        <v>11370091.73</v>
      </c>
      <c r="E43" s="57">
        <f t="shared" si="4"/>
        <v>53798207.960000001</v>
      </c>
      <c r="F43" s="57">
        <f>+SUM(F44:F46)</f>
        <v>197424458.40000001</v>
      </c>
    </row>
    <row r="44" spans="1:8" x14ac:dyDescent="0.3">
      <c r="A44" s="213" t="s">
        <v>169</v>
      </c>
      <c r="B44" s="213"/>
      <c r="C44" s="15">
        <v>132256158.70999999</v>
      </c>
      <c r="D44" s="15">
        <v>11370091.73</v>
      </c>
      <c r="E44" s="15">
        <v>53798207.960000001</v>
      </c>
      <c r="F44" s="16">
        <f t="shared" ref="F44:F52" si="5">+C44+D44+E44</f>
        <v>197424458.40000001</v>
      </c>
      <c r="H44" s="45"/>
    </row>
    <row r="45" spans="1:8" x14ac:dyDescent="0.3">
      <c r="A45" s="213" t="s">
        <v>176</v>
      </c>
      <c r="B45" s="213"/>
      <c r="C45" s="15">
        <v>0</v>
      </c>
      <c r="D45" s="15">
        <v>0</v>
      </c>
      <c r="E45" s="15">
        <v>0</v>
      </c>
      <c r="F45" s="16">
        <f t="shared" si="5"/>
        <v>0</v>
      </c>
    </row>
    <row r="46" spans="1:8" x14ac:dyDescent="0.3">
      <c r="A46" s="213" t="s">
        <v>171</v>
      </c>
      <c r="B46" s="213"/>
      <c r="C46" s="15">
        <v>0</v>
      </c>
      <c r="D46" s="15">
        <v>0</v>
      </c>
      <c r="E46" s="15">
        <v>0</v>
      </c>
      <c r="F46" s="16">
        <f t="shared" si="5"/>
        <v>0</v>
      </c>
    </row>
    <row r="47" spans="1:8" x14ac:dyDescent="0.3">
      <c r="A47" s="214" t="s">
        <v>174</v>
      </c>
      <c r="B47" s="214"/>
      <c r="C47" s="120">
        <f t="shared" ref="C47:E47" si="6">+SUM(C48:C50)</f>
        <v>0</v>
      </c>
      <c r="D47" s="120">
        <f t="shared" si="6"/>
        <v>0</v>
      </c>
      <c r="E47" s="120">
        <f t="shared" si="6"/>
        <v>0</v>
      </c>
      <c r="F47" s="120">
        <f>+SUM(F48:F50)</f>
        <v>0</v>
      </c>
    </row>
    <row r="48" spans="1:8" x14ac:dyDescent="0.3">
      <c r="A48" s="213" t="s">
        <v>169</v>
      </c>
      <c r="B48" s="213"/>
      <c r="C48" s="15">
        <v>0</v>
      </c>
      <c r="D48" s="15">
        <v>0</v>
      </c>
      <c r="E48" s="15">
        <v>0</v>
      </c>
      <c r="F48" s="16">
        <f t="shared" si="5"/>
        <v>0</v>
      </c>
    </row>
    <row r="49" spans="1:6" x14ac:dyDescent="0.3">
      <c r="A49" s="213" t="s">
        <v>176</v>
      </c>
      <c r="B49" s="213"/>
      <c r="C49" s="15">
        <v>0</v>
      </c>
      <c r="D49" s="15">
        <v>0</v>
      </c>
      <c r="E49" s="15">
        <v>0</v>
      </c>
      <c r="F49" s="16">
        <f t="shared" si="5"/>
        <v>0</v>
      </c>
    </row>
    <row r="50" spans="1:6" x14ac:dyDescent="0.3">
      <c r="A50" s="213" t="s">
        <v>171</v>
      </c>
      <c r="B50" s="213"/>
      <c r="C50" s="15">
        <v>0</v>
      </c>
      <c r="D50" s="15">
        <v>0</v>
      </c>
      <c r="E50" s="15">
        <v>0</v>
      </c>
      <c r="F50" s="16">
        <f t="shared" si="5"/>
        <v>0</v>
      </c>
    </row>
    <row r="51" spans="1:6" x14ac:dyDescent="0.3">
      <c r="A51" s="214" t="s">
        <v>175</v>
      </c>
      <c r="B51" s="214"/>
      <c r="C51" s="120">
        <f t="shared" ref="C51:E51" si="7">+SUM(C52:C54)</f>
        <v>0</v>
      </c>
      <c r="D51" s="120">
        <f t="shared" si="7"/>
        <v>0</v>
      </c>
      <c r="E51" s="120">
        <f t="shared" si="7"/>
        <v>0</v>
      </c>
      <c r="F51" s="120">
        <f>+SUM(F52:F54)</f>
        <v>0</v>
      </c>
    </row>
    <row r="52" spans="1:6" ht="15.45" customHeight="1" x14ac:dyDescent="0.3">
      <c r="A52" s="213" t="s">
        <v>169</v>
      </c>
      <c r="B52" s="213"/>
      <c r="C52" s="16">
        <v>0</v>
      </c>
      <c r="D52" s="16">
        <v>0</v>
      </c>
      <c r="E52" s="16">
        <v>0</v>
      </c>
      <c r="F52" s="16">
        <f t="shared" si="5"/>
        <v>0</v>
      </c>
    </row>
    <row r="53" spans="1:6" x14ac:dyDescent="0.3">
      <c r="A53" s="213" t="s">
        <v>176</v>
      </c>
      <c r="B53" s="213"/>
      <c r="C53" s="18">
        <v>0</v>
      </c>
      <c r="D53" s="16">
        <v>0</v>
      </c>
      <c r="E53" s="16">
        <v>0</v>
      </c>
      <c r="F53" s="16">
        <f t="shared" ref="F53:F54" si="8">+C53+D53+E53</f>
        <v>0</v>
      </c>
    </row>
    <row r="54" spans="1:6" ht="16.95" customHeight="1" x14ac:dyDescent="0.3">
      <c r="A54" s="213" t="s">
        <v>171</v>
      </c>
      <c r="B54" s="213"/>
      <c r="C54" s="19">
        <v>0</v>
      </c>
      <c r="D54" s="19">
        <v>0</v>
      </c>
      <c r="E54" s="19">
        <v>0</v>
      </c>
      <c r="F54" s="19">
        <f t="shared" si="8"/>
        <v>0</v>
      </c>
    </row>
    <row r="55" spans="1:6" ht="16.95" customHeight="1" x14ac:dyDescent="0.3">
      <c r="A55" s="195" t="s">
        <v>223</v>
      </c>
      <c r="B55" s="195"/>
      <c r="C55" s="195"/>
      <c r="D55" s="195"/>
      <c r="E55" s="195"/>
      <c r="F55" s="46"/>
    </row>
    <row r="56" spans="1:6" ht="73.2" customHeight="1" x14ac:dyDescent="0.3">
      <c r="A56" s="249" t="s">
        <v>231</v>
      </c>
      <c r="B56" s="250"/>
      <c r="C56" s="250"/>
      <c r="D56" s="250"/>
      <c r="E56" s="250"/>
      <c r="F56" s="251"/>
    </row>
    <row r="57" spans="1:6" ht="16.95" customHeight="1" x14ac:dyDescent="0.3"/>
    <row r="58" spans="1:6" ht="16.95" customHeight="1" x14ac:dyDescent="0.3">
      <c r="A58" s="197" t="s">
        <v>39</v>
      </c>
      <c r="B58" s="197"/>
      <c r="C58" s="197"/>
      <c r="D58" s="197"/>
      <c r="E58" s="197"/>
      <c r="F58" s="197"/>
    </row>
    <row r="59" spans="1:6" ht="35.25" customHeight="1" x14ac:dyDescent="0.3">
      <c r="A59" s="198" t="s">
        <v>40</v>
      </c>
      <c r="B59" s="198"/>
      <c r="C59" s="198"/>
      <c r="D59" s="198"/>
      <c r="E59" s="198"/>
      <c r="F59" s="198"/>
    </row>
    <row r="61" spans="1:6" ht="58.65" customHeight="1" x14ac:dyDescent="0.3">
      <c r="A61" s="199" t="s">
        <v>23</v>
      </c>
      <c r="B61" s="199"/>
      <c r="C61" s="7" t="s">
        <v>41</v>
      </c>
      <c r="D61" s="7" t="s">
        <v>42</v>
      </c>
      <c r="E61" s="7" t="s">
        <v>44</v>
      </c>
      <c r="F61" s="141" t="s">
        <v>24</v>
      </c>
    </row>
    <row r="62" spans="1:6" ht="27.9" customHeight="1" x14ac:dyDescent="0.3">
      <c r="A62" s="200" t="s">
        <v>28</v>
      </c>
      <c r="B62" s="201"/>
      <c r="C62" s="20"/>
      <c r="D62" s="20"/>
      <c r="E62" s="24" t="s">
        <v>207</v>
      </c>
      <c r="F62" s="21"/>
    </row>
    <row r="63" spans="1:6" ht="27.9" customHeight="1" x14ac:dyDescent="0.3">
      <c r="A63" s="200" t="s">
        <v>29</v>
      </c>
      <c r="B63" s="200"/>
      <c r="C63" s="20"/>
      <c r="D63" s="20"/>
      <c r="E63" s="20" t="s">
        <v>207</v>
      </c>
      <c r="F63" s="22"/>
    </row>
    <row r="64" spans="1:6" ht="27.9" customHeight="1" x14ac:dyDescent="0.3">
      <c r="A64" s="202" t="s">
        <v>27</v>
      </c>
      <c r="B64" s="202"/>
      <c r="C64" s="20"/>
      <c r="D64" s="20"/>
      <c r="E64" s="20" t="s">
        <v>207</v>
      </c>
      <c r="F64" s="22"/>
    </row>
    <row r="65" spans="1:6" ht="27.9" customHeight="1" x14ac:dyDescent="0.3">
      <c r="A65" s="203" t="s">
        <v>30</v>
      </c>
      <c r="B65" s="203"/>
      <c r="C65" s="20"/>
      <c r="D65" s="20"/>
      <c r="E65" s="20" t="s">
        <v>207</v>
      </c>
      <c r="F65" s="23"/>
    </row>
    <row r="66" spans="1:6" s="91" customFormat="1" x14ac:dyDescent="0.3">
      <c r="A66" s="195" t="s">
        <v>43</v>
      </c>
      <c r="B66" s="195"/>
      <c r="C66" s="195"/>
      <c r="D66" s="195"/>
      <c r="E66" s="195"/>
      <c r="F66" s="195"/>
    </row>
    <row r="67" spans="1:6" s="91" customFormat="1" ht="60.6" customHeight="1" x14ac:dyDescent="0.3">
      <c r="A67" s="196" t="s">
        <v>208</v>
      </c>
      <c r="B67" s="196"/>
      <c r="C67" s="196"/>
      <c r="D67" s="196"/>
      <c r="E67" s="196"/>
      <c r="F67" s="196"/>
    </row>
    <row r="68" spans="1:6" s="91" customFormat="1" ht="15" customHeight="1" x14ac:dyDescent="0.3">
      <c r="A68" s="149"/>
      <c r="B68" s="149"/>
      <c r="C68" s="149"/>
      <c r="D68" s="149"/>
      <c r="E68" s="149"/>
      <c r="F68" s="149"/>
    </row>
    <row r="69" spans="1:6" s="91" customFormat="1" ht="15" customHeight="1" x14ac:dyDescent="0.3">
      <c r="A69" s="149"/>
      <c r="B69" s="149"/>
      <c r="C69" s="149"/>
      <c r="D69" s="149"/>
      <c r="E69" s="149"/>
      <c r="F69" s="149"/>
    </row>
    <row r="71" spans="1:6" x14ac:dyDescent="0.3">
      <c r="A71" s="197" t="s">
        <v>45</v>
      </c>
      <c r="B71" s="197"/>
      <c r="C71" s="197"/>
      <c r="D71" s="197"/>
      <c r="E71" s="197"/>
      <c r="F71" s="197"/>
    </row>
    <row r="72" spans="1:6" x14ac:dyDescent="0.3">
      <c r="A72" s="197" t="s">
        <v>25</v>
      </c>
      <c r="B72" s="197"/>
      <c r="C72" s="197"/>
      <c r="D72" s="197"/>
      <c r="E72" s="197"/>
      <c r="F72" s="197"/>
    </row>
    <row r="74" spans="1:6" ht="54" customHeight="1" x14ac:dyDescent="0.3">
      <c r="A74" s="208" t="s">
        <v>23</v>
      </c>
      <c r="B74" s="208"/>
      <c r="C74" s="9" t="s">
        <v>41</v>
      </c>
      <c r="D74" s="9" t="s">
        <v>42</v>
      </c>
      <c r="E74" s="9" t="s">
        <v>86</v>
      </c>
      <c r="F74" s="142" t="s">
        <v>24</v>
      </c>
    </row>
    <row r="75" spans="1:6" ht="27.9" customHeight="1" x14ac:dyDescent="0.3">
      <c r="A75" s="230" t="s">
        <v>31</v>
      </c>
      <c r="B75" s="230"/>
      <c r="C75" s="24"/>
      <c r="D75" s="24"/>
      <c r="E75" s="35" t="s">
        <v>207</v>
      </c>
      <c r="F75" s="48"/>
    </row>
    <row r="76" spans="1:6" ht="27.9" customHeight="1" x14ac:dyDescent="0.3">
      <c r="A76" s="231" t="s">
        <v>32</v>
      </c>
      <c r="B76" s="231"/>
      <c r="C76" s="36"/>
      <c r="D76" s="36"/>
      <c r="E76" s="37" t="s">
        <v>207</v>
      </c>
      <c r="F76" s="49"/>
    </row>
    <row r="77" spans="1:6" x14ac:dyDescent="0.3">
      <c r="A77" s="232" t="s">
        <v>43</v>
      </c>
      <c r="B77" s="232"/>
      <c r="C77" s="232"/>
      <c r="D77" s="232"/>
      <c r="E77" s="232"/>
      <c r="F77" s="232"/>
    </row>
    <row r="78" spans="1:6" ht="45" customHeight="1" x14ac:dyDescent="0.3">
      <c r="A78" s="196" t="s">
        <v>209</v>
      </c>
      <c r="B78" s="196"/>
      <c r="C78" s="196"/>
      <c r="D78" s="196"/>
      <c r="E78" s="196"/>
      <c r="F78" s="196"/>
    </row>
    <row r="79" spans="1:6" x14ac:dyDescent="0.3">
      <c r="E79" s="50"/>
    </row>
    <row r="80" spans="1:6" ht="31.2" x14ac:dyDescent="0.3">
      <c r="A80" s="96" t="s">
        <v>46</v>
      </c>
      <c r="B80" s="254"/>
      <c r="C80" s="220"/>
      <c r="D80" s="221" t="s">
        <v>49</v>
      </c>
      <c r="E80" s="222"/>
      <c r="F80" s="223"/>
    </row>
    <row r="81" spans="1:6" x14ac:dyDescent="0.3">
      <c r="A81" s="78" t="s">
        <v>47</v>
      </c>
      <c r="B81" s="254"/>
      <c r="C81" s="220"/>
      <c r="D81" s="224"/>
      <c r="E81" s="225"/>
      <c r="F81" s="226"/>
    </row>
    <row r="82" spans="1:6" x14ac:dyDescent="0.3">
      <c r="A82" s="79" t="s">
        <v>48</v>
      </c>
      <c r="B82" s="254"/>
      <c r="C82" s="220"/>
      <c r="D82" s="227"/>
      <c r="E82" s="228"/>
      <c r="F82" s="229"/>
    </row>
    <row r="83" spans="1:6" x14ac:dyDescent="0.35">
      <c r="A83" s="1"/>
      <c r="B83" s="72"/>
      <c r="C83" s="72"/>
      <c r="D83" s="146"/>
      <c r="E83" s="146"/>
      <c r="F83" s="146"/>
    </row>
    <row r="84" spans="1:6" x14ac:dyDescent="0.35">
      <c r="A84" s="1"/>
      <c r="B84" s="72"/>
      <c r="C84" s="72"/>
      <c r="D84" s="146"/>
      <c r="E84" s="146"/>
      <c r="F84" s="146"/>
    </row>
    <row r="85" spans="1:6" x14ac:dyDescent="0.35">
      <c r="A85" s="1"/>
      <c r="B85" s="72"/>
      <c r="C85" s="72"/>
      <c r="D85" s="146"/>
      <c r="E85" s="146"/>
      <c r="F85" s="146"/>
    </row>
    <row r="87" spans="1:6" ht="21.9" customHeight="1" x14ac:dyDescent="0.3">
      <c r="A87" s="218" t="s">
        <v>50</v>
      </c>
      <c r="B87" s="218"/>
      <c r="C87" s="218"/>
      <c r="D87" s="218"/>
      <c r="E87" s="218"/>
      <c r="F87" s="218"/>
    </row>
    <row r="88" spans="1:6" ht="9.9" customHeight="1" x14ac:dyDescent="0.3"/>
    <row r="89" spans="1:6" x14ac:dyDescent="0.3">
      <c r="A89" s="197" t="s">
        <v>51</v>
      </c>
      <c r="B89" s="197"/>
      <c r="C89" s="197"/>
      <c r="D89" s="197"/>
      <c r="E89" s="197"/>
      <c r="F89" s="197"/>
    </row>
    <row r="90" spans="1:6" x14ac:dyDescent="0.3">
      <c r="A90" s="197" t="s">
        <v>62</v>
      </c>
      <c r="B90" s="197"/>
      <c r="C90" s="197"/>
      <c r="D90" s="197"/>
      <c r="E90" s="197"/>
      <c r="F90" s="197"/>
    </row>
    <row r="91" spans="1:6" x14ac:dyDescent="0.3">
      <c r="A91" s="197" t="s">
        <v>52</v>
      </c>
      <c r="B91" s="197"/>
      <c r="C91" s="197"/>
      <c r="D91" s="197"/>
      <c r="E91" s="197"/>
      <c r="F91" s="197"/>
    </row>
    <row r="92" spans="1:6" ht="9.9" customHeight="1" x14ac:dyDescent="0.3"/>
    <row r="93" spans="1:6" ht="71.25" customHeight="1" x14ac:dyDescent="0.3">
      <c r="A93" s="74" t="s">
        <v>63</v>
      </c>
      <c r="B93" s="74" t="s">
        <v>67</v>
      </c>
      <c r="C93" s="74" t="s">
        <v>71</v>
      </c>
      <c r="D93" s="74" t="s">
        <v>68</v>
      </c>
      <c r="E93" s="74" t="s">
        <v>69</v>
      </c>
      <c r="F93" s="74" t="s">
        <v>70</v>
      </c>
    </row>
    <row r="94" spans="1:6" x14ac:dyDescent="0.3">
      <c r="A94" s="144" t="s">
        <v>16</v>
      </c>
      <c r="B94" s="40">
        <f>+SUM(B96:B100)</f>
        <v>2362630216.4400001</v>
      </c>
      <c r="C94" s="83">
        <f>+SUM(C96:C100)</f>
        <v>99.999999999999986</v>
      </c>
      <c r="D94" s="11"/>
      <c r="E94" s="11"/>
      <c r="F94" s="11"/>
    </row>
    <row r="95" spans="1:6" x14ac:dyDescent="0.3">
      <c r="A95" s="29"/>
      <c r="B95" s="30"/>
      <c r="C95" s="71"/>
      <c r="D95" s="28"/>
      <c r="E95" s="28"/>
      <c r="F95" s="28"/>
    </row>
    <row r="96" spans="1:6" ht="30.75" customHeight="1" x14ac:dyDescent="0.3">
      <c r="A96" s="29" t="s">
        <v>64</v>
      </c>
      <c r="B96" s="30">
        <f>'2T'!B96</f>
        <v>2123665000</v>
      </c>
      <c r="C96" s="71">
        <f>+B96/$B$94*100</f>
        <v>89.885627688277353</v>
      </c>
      <c r="D96" s="28" t="s">
        <v>181</v>
      </c>
      <c r="E96" s="28" t="s">
        <v>182</v>
      </c>
      <c r="F96" s="28" t="s">
        <v>183</v>
      </c>
    </row>
    <row r="97" spans="1:6" ht="15" customHeight="1" x14ac:dyDescent="0.3">
      <c r="A97" s="29" t="s">
        <v>65</v>
      </c>
      <c r="B97" s="30">
        <v>0</v>
      </c>
      <c r="C97" s="71">
        <f t="shared" ref="C97:C100" si="9">+B97/$B$94*100</f>
        <v>0</v>
      </c>
      <c r="D97" s="29"/>
      <c r="E97" s="29"/>
      <c r="F97" s="29"/>
    </row>
    <row r="98" spans="1:6" ht="27" customHeight="1" x14ac:dyDescent="0.3">
      <c r="A98" s="29" t="s">
        <v>66</v>
      </c>
      <c r="B98" s="30">
        <v>238965216.44</v>
      </c>
      <c r="C98" s="71">
        <f t="shared" si="9"/>
        <v>10.114372311722637</v>
      </c>
      <c r="D98" s="29"/>
      <c r="E98" s="29" t="s">
        <v>233</v>
      </c>
      <c r="F98" s="29" t="s">
        <v>232</v>
      </c>
    </row>
    <row r="99" spans="1:6" ht="15" customHeight="1" x14ac:dyDescent="0.3">
      <c r="A99" s="29" t="s">
        <v>165</v>
      </c>
      <c r="B99" s="30">
        <v>0</v>
      </c>
      <c r="C99" s="71">
        <f t="shared" si="9"/>
        <v>0</v>
      </c>
      <c r="D99" s="29"/>
      <c r="E99" s="29"/>
      <c r="F99" s="29"/>
    </row>
    <row r="100" spans="1:6" ht="15" customHeight="1" x14ac:dyDescent="0.3">
      <c r="A100" s="31" t="s">
        <v>166</v>
      </c>
      <c r="B100" s="30">
        <v>0</v>
      </c>
      <c r="C100" s="71">
        <f t="shared" si="9"/>
        <v>0</v>
      </c>
      <c r="D100" s="81"/>
      <c r="E100" s="81"/>
      <c r="F100" s="81"/>
    </row>
    <row r="101" spans="1:6" ht="15" customHeight="1" x14ac:dyDescent="0.3">
      <c r="A101" s="232" t="s">
        <v>184</v>
      </c>
      <c r="B101" s="232"/>
      <c r="C101" s="232"/>
      <c r="D101" s="232"/>
      <c r="E101" s="232"/>
      <c r="F101" s="232"/>
    </row>
    <row r="102" spans="1:6" ht="96.75" customHeight="1" x14ac:dyDescent="0.3">
      <c r="A102" s="196" t="s">
        <v>234</v>
      </c>
      <c r="B102" s="196"/>
      <c r="C102" s="196"/>
      <c r="D102" s="196"/>
      <c r="E102" s="196"/>
      <c r="F102" s="196"/>
    </row>
    <row r="103" spans="1:6" ht="9.9" customHeight="1" x14ac:dyDescent="0.3">
      <c r="A103" s="29"/>
      <c r="B103" s="53"/>
      <c r="C103" s="28"/>
    </row>
    <row r="104" spans="1:6" x14ac:dyDescent="0.3">
      <c r="A104" s="197" t="s">
        <v>72</v>
      </c>
      <c r="B104" s="197"/>
      <c r="C104" s="197"/>
      <c r="D104" s="197"/>
      <c r="E104" s="197"/>
      <c r="F104" s="197"/>
    </row>
    <row r="105" spans="1:6" x14ac:dyDescent="0.3">
      <c r="A105" s="197" t="s">
        <v>73</v>
      </c>
      <c r="B105" s="197"/>
      <c r="C105" s="197"/>
      <c r="D105" s="197"/>
      <c r="E105" s="197"/>
      <c r="F105" s="197"/>
    </row>
    <row r="106" spans="1:6" x14ac:dyDescent="0.3">
      <c r="A106" s="197" t="s">
        <v>52</v>
      </c>
      <c r="B106" s="197"/>
      <c r="C106" s="197"/>
      <c r="D106" s="197"/>
      <c r="E106" s="197"/>
      <c r="F106" s="197"/>
    </row>
    <row r="107" spans="1:6" ht="9.9" customHeight="1" x14ac:dyDescent="0.3"/>
    <row r="108" spans="1:6" ht="66.599999999999994" customHeight="1" x14ac:dyDescent="0.3">
      <c r="A108" s="73" t="s">
        <v>55</v>
      </c>
      <c r="B108" s="73" t="s">
        <v>56</v>
      </c>
      <c r="C108" s="73" t="s">
        <v>11</v>
      </c>
      <c r="D108" s="73" t="s">
        <v>87</v>
      </c>
      <c r="E108" s="73" t="s">
        <v>88</v>
      </c>
      <c r="F108" s="73" t="s">
        <v>10</v>
      </c>
    </row>
    <row r="109" spans="1:6" x14ac:dyDescent="0.3">
      <c r="A109" s="144" t="s">
        <v>16</v>
      </c>
      <c r="B109" s="54"/>
      <c r="C109" s="40">
        <f>+C111+C115+C119</f>
        <v>78778583.329999998</v>
      </c>
      <c r="D109" s="40">
        <f>+D111+D115+D119</f>
        <v>78778583.329999998</v>
      </c>
      <c r="E109" s="40">
        <f>+E111+E115+E119</f>
        <v>78778583.329999998</v>
      </c>
      <c r="F109" s="40">
        <f>+F111+F115+F119</f>
        <v>236335749.99000001</v>
      </c>
    </row>
    <row r="110" spans="1:6" ht="9.9" customHeight="1" x14ac:dyDescent="0.3">
      <c r="A110" s="13"/>
      <c r="B110" s="55"/>
      <c r="C110" s="15"/>
      <c r="D110" s="15"/>
      <c r="E110" s="15"/>
      <c r="F110" s="56"/>
    </row>
    <row r="111" spans="1:6" x14ac:dyDescent="0.3">
      <c r="A111" s="233" t="s">
        <v>74</v>
      </c>
      <c r="B111" s="233"/>
      <c r="C111" s="58">
        <f>+SUM(C112:C113)</f>
        <v>78778583.329999998</v>
      </c>
      <c r="D111" s="58">
        <f>+SUM(D112:D113)</f>
        <v>78778583.329999998</v>
      </c>
      <c r="E111" s="58">
        <f>+SUM(E112:E113)</f>
        <v>78778583.329999998</v>
      </c>
      <c r="F111" s="58">
        <f>+SUM(F112:F113)</f>
        <v>236335749.99000001</v>
      </c>
    </row>
    <row r="112" spans="1:6" x14ac:dyDescent="0.3">
      <c r="A112" s="59" t="s">
        <v>185</v>
      </c>
      <c r="B112" s="55" t="s">
        <v>191</v>
      </c>
      <c r="C112" s="16">
        <v>78778583.329999998</v>
      </c>
      <c r="D112" s="16">
        <v>78778583.329999998</v>
      </c>
      <c r="E112" s="16">
        <v>78778583.329999998</v>
      </c>
      <c r="F112" s="60">
        <f>+C112+D112+E112</f>
        <v>236335749.99000001</v>
      </c>
    </row>
    <row r="113" spans="1:6" x14ac:dyDescent="0.3">
      <c r="A113" s="59" t="s">
        <v>58</v>
      </c>
      <c r="B113" s="55" t="s">
        <v>53</v>
      </c>
      <c r="C113" s="16">
        <v>0</v>
      </c>
      <c r="D113" s="16">
        <v>0</v>
      </c>
      <c r="E113" s="16">
        <v>0</v>
      </c>
      <c r="F113" s="60">
        <f>+C113+D113+E113</f>
        <v>0</v>
      </c>
    </row>
    <row r="114" spans="1:6" x14ac:dyDescent="0.3">
      <c r="A114" s="145"/>
      <c r="B114" s="55"/>
      <c r="C114" s="16"/>
      <c r="D114" s="16"/>
      <c r="E114" s="16"/>
      <c r="F114" s="60"/>
    </row>
    <row r="115" spans="1:6" x14ac:dyDescent="0.3">
      <c r="A115" s="233" t="s">
        <v>75</v>
      </c>
      <c r="B115" s="233"/>
      <c r="C115" s="58">
        <f>+SUM(C116:C117)</f>
        <v>0</v>
      </c>
      <c r="D115" s="58">
        <f>+SUM(D116:D117)</f>
        <v>0</v>
      </c>
      <c r="E115" s="58">
        <f>+SUM(E116:E117)</f>
        <v>0</v>
      </c>
      <c r="F115" s="58">
        <f>+SUM(F116:F117)</f>
        <v>0</v>
      </c>
    </row>
    <row r="116" spans="1:6" x14ac:dyDescent="0.3">
      <c r="A116" s="55" t="s">
        <v>186</v>
      </c>
      <c r="B116" s="55" t="s">
        <v>192</v>
      </c>
      <c r="C116" s="61">
        <v>0</v>
      </c>
      <c r="D116" s="61">
        <v>0</v>
      </c>
      <c r="E116" s="61">
        <v>0</v>
      </c>
      <c r="F116" s="62">
        <f>+C116+D116+E116</f>
        <v>0</v>
      </c>
    </row>
    <row r="117" spans="1:6" x14ac:dyDescent="0.3">
      <c r="A117" s="59" t="s">
        <v>58</v>
      </c>
      <c r="B117" s="55" t="s">
        <v>53</v>
      </c>
      <c r="C117" s="61">
        <v>0</v>
      </c>
      <c r="D117" s="61">
        <v>0</v>
      </c>
      <c r="E117" s="61">
        <v>0</v>
      </c>
      <c r="F117" s="62">
        <f t="shared" ref="F117" si="10">+C117+D117+E117</f>
        <v>0</v>
      </c>
    </row>
    <row r="118" spans="1:6" x14ac:dyDescent="0.3">
      <c r="A118" s="232" t="s">
        <v>184</v>
      </c>
      <c r="B118" s="232"/>
      <c r="C118" s="232"/>
      <c r="D118" s="232"/>
      <c r="E118" s="232"/>
      <c r="F118" s="232"/>
    </row>
    <row r="119" spans="1:6" ht="57" customHeight="1" x14ac:dyDescent="0.3">
      <c r="A119" s="196" t="s">
        <v>235</v>
      </c>
      <c r="B119" s="196"/>
      <c r="C119" s="196"/>
      <c r="D119" s="196"/>
      <c r="E119" s="196"/>
      <c r="F119" s="196"/>
    </row>
    <row r="120" spans="1:6" ht="9.9" customHeight="1" x14ac:dyDescent="0.3">
      <c r="A120" s="29"/>
      <c r="B120" s="53"/>
      <c r="C120" s="28"/>
    </row>
    <row r="121" spans="1:6" x14ac:dyDescent="0.3">
      <c r="A121" s="197" t="s">
        <v>76</v>
      </c>
      <c r="B121" s="197"/>
      <c r="C121" s="197"/>
      <c r="D121" s="197"/>
      <c r="E121" s="197"/>
      <c r="F121" s="197"/>
    </row>
    <row r="122" spans="1:6" ht="30.75" customHeight="1" x14ac:dyDescent="0.3">
      <c r="A122" s="198" t="s">
        <v>54</v>
      </c>
      <c r="B122" s="198"/>
      <c r="C122" s="198"/>
      <c r="D122" s="198"/>
      <c r="E122" s="198"/>
      <c r="F122" s="198"/>
    </row>
    <row r="123" spans="1:6" x14ac:dyDescent="0.3">
      <c r="A123" s="197" t="s">
        <v>52</v>
      </c>
      <c r="B123" s="197"/>
      <c r="C123" s="197"/>
      <c r="D123" s="197"/>
      <c r="E123" s="197"/>
      <c r="F123" s="197"/>
    </row>
    <row r="124" spans="1:6" ht="9.9" customHeight="1" x14ac:dyDescent="0.3">
      <c r="A124" s="93"/>
      <c r="B124" s="94"/>
      <c r="C124" s="94"/>
      <c r="D124" s="94"/>
      <c r="E124" s="94"/>
      <c r="F124" s="95"/>
    </row>
    <row r="125" spans="1:6" ht="50.85" customHeight="1" x14ac:dyDescent="0.3">
      <c r="A125" s="73" t="s">
        <v>55</v>
      </c>
      <c r="B125" s="73" t="s">
        <v>56</v>
      </c>
      <c r="C125" s="73" t="s">
        <v>11</v>
      </c>
      <c r="D125" s="73" t="s">
        <v>87</v>
      </c>
      <c r="E125" s="73" t="s">
        <v>88</v>
      </c>
      <c r="F125" s="73" t="s">
        <v>10</v>
      </c>
    </row>
    <row r="126" spans="1:6" x14ac:dyDescent="0.3">
      <c r="A126" s="144" t="s">
        <v>16</v>
      </c>
      <c r="B126" s="54"/>
      <c r="C126" s="40">
        <f>+C128+C135+C142</f>
        <v>132256158.70999999</v>
      </c>
      <c r="D126" s="40">
        <f t="shared" ref="D126:F126" si="11">+D128+D135+D142</f>
        <v>250335308.16999999</v>
      </c>
      <c r="E126" s="40">
        <f t="shared" si="11"/>
        <v>53798207.960000001</v>
      </c>
      <c r="F126" s="40">
        <f t="shared" si="11"/>
        <v>436389674.84000003</v>
      </c>
    </row>
    <row r="127" spans="1:6" x14ac:dyDescent="0.3">
      <c r="A127" s="13"/>
      <c r="B127" s="55"/>
      <c r="C127" s="15"/>
      <c r="D127" s="15"/>
      <c r="E127" s="15"/>
      <c r="F127" s="56"/>
    </row>
    <row r="128" spans="1:6" ht="15" customHeight="1" x14ac:dyDescent="0.3">
      <c r="A128" s="233" t="s">
        <v>57</v>
      </c>
      <c r="B128" s="233"/>
      <c r="C128" s="58">
        <f>+SUM(C129:C133)</f>
        <v>0</v>
      </c>
      <c r="D128" s="58">
        <f t="shared" ref="D128:E128" si="12">+SUM(D129:D133)</f>
        <v>0</v>
      </c>
      <c r="E128" s="58">
        <f t="shared" si="12"/>
        <v>0</v>
      </c>
      <c r="F128" s="58">
        <f>+SUM(F129:F133)</f>
        <v>0</v>
      </c>
    </row>
    <row r="129" spans="1:6" x14ac:dyDescent="0.3">
      <c r="A129" s="59" t="s">
        <v>220</v>
      </c>
      <c r="B129" s="55" t="s">
        <v>221</v>
      </c>
      <c r="C129" s="16">
        <v>0</v>
      </c>
      <c r="D129" s="16">
        <v>0</v>
      </c>
      <c r="E129" s="16">
        <v>0</v>
      </c>
      <c r="F129" s="60">
        <f>+C129+D129+E129</f>
        <v>0</v>
      </c>
    </row>
    <row r="130" spans="1:6" x14ac:dyDescent="0.3">
      <c r="A130" s="59" t="s">
        <v>58</v>
      </c>
      <c r="B130" s="55" t="s">
        <v>53</v>
      </c>
      <c r="C130" s="16">
        <v>0</v>
      </c>
      <c r="D130" s="63">
        <v>0</v>
      </c>
      <c r="E130" s="63">
        <v>0</v>
      </c>
      <c r="F130" s="60">
        <f t="shared" ref="F130:F133" si="13">+C130+D130+E130</f>
        <v>0</v>
      </c>
    </row>
    <row r="131" spans="1:6" x14ac:dyDescent="0.3">
      <c r="A131" s="59" t="s">
        <v>58</v>
      </c>
      <c r="B131" s="55" t="s">
        <v>53</v>
      </c>
      <c r="C131" s="16">
        <v>0</v>
      </c>
      <c r="D131" s="16">
        <v>0</v>
      </c>
      <c r="E131" s="16">
        <v>0</v>
      </c>
      <c r="F131" s="60">
        <f t="shared" si="13"/>
        <v>0</v>
      </c>
    </row>
    <row r="132" spans="1:6" x14ac:dyDescent="0.3">
      <c r="A132" s="59" t="s">
        <v>58</v>
      </c>
      <c r="B132" s="55" t="s">
        <v>53</v>
      </c>
      <c r="C132" s="16">
        <v>0</v>
      </c>
      <c r="D132" s="16">
        <v>0</v>
      </c>
      <c r="E132" s="16">
        <v>0</v>
      </c>
      <c r="F132" s="60">
        <f t="shared" si="13"/>
        <v>0</v>
      </c>
    </row>
    <row r="133" spans="1:6" x14ac:dyDescent="0.3">
      <c r="A133" s="59" t="s">
        <v>58</v>
      </c>
      <c r="B133" s="55" t="s">
        <v>53</v>
      </c>
      <c r="C133" s="16">
        <v>0</v>
      </c>
      <c r="D133" s="16">
        <v>0</v>
      </c>
      <c r="E133" s="16">
        <v>0</v>
      </c>
      <c r="F133" s="60">
        <f t="shared" si="13"/>
        <v>0</v>
      </c>
    </row>
    <row r="134" spans="1:6" x14ac:dyDescent="0.3">
      <c r="A134" s="145"/>
      <c r="B134" s="55"/>
      <c r="C134" s="16"/>
      <c r="D134" s="16"/>
      <c r="E134" s="16"/>
      <c r="F134" s="60"/>
    </row>
    <row r="135" spans="1:6" ht="15" customHeight="1" x14ac:dyDescent="0.3">
      <c r="A135" s="233" t="s">
        <v>59</v>
      </c>
      <c r="B135" s="233"/>
      <c r="C135" s="58">
        <f>+SUM(C136:C140)</f>
        <v>132256158.70999999</v>
      </c>
      <c r="D135" s="58">
        <f t="shared" ref="D135:F135" si="14">+SUM(D136:D140)</f>
        <v>11370091.73</v>
      </c>
      <c r="E135" s="58">
        <f t="shared" si="14"/>
        <v>53798207.960000001</v>
      </c>
      <c r="F135" s="58">
        <f t="shared" si="14"/>
        <v>197424458.40000001</v>
      </c>
    </row>
    <row r="136" spans="1:6" x14ac:dyDescent="0.3">
      <c r="A136" s="59" t="s">
        <v>187</v>
      </c>
      <c r="B136" s="55" t="s">
        <v>193</v>
      </c>
      <c r="C136" s="15">
        <v>132256158.70999999</v>
      </c>
      <c r="D136" s="15">
        <v>11370091.73</v>
      </c>
      <c r="E136" s="15">
        <v>53798207.960000001</v>
      </c>
      <c r="F136" s="45">
        <f>+C136+D136+E136</f>
        <v>197424458.40000001</v>
      </c>
    </row>
    <row r="137" spans="1:6" x14ac:dyDescent="0.3">
      <c r="A137" s="59" t="s">
        <v>58</v>
      </c>
      <c r="B137" s="55" t="s">
        <v>53</v>
      </c>
      <c r="C137" s="61">
        <v>0</v>
      </c>
      <c r="D137" s="61">
        <v>0</v>
      </c>
      <c r="E137" s="61">
        <v>0</v>
      </c>
      <c r="F137" s="45">
        <f t="shared" ref="F137:F140" si="15">+C137+D137+E137</f>
        <v>0</v>
      </c>
    </row>
    <row r="138" spans="1:6" x14ac:dyDescent="0.3">
      <c r="A138" s="59" t="s">
        <v>58</v>
      </c>
      <c r="B138" s="55" t="s">
        <v>53</v>
      </c>
      <c r="C138" s="61">
        <v>0</v>
      </c>
      <c r="D138" s="61">
        <v>0</v>
      </c>
      <c r="E138" s="61">
        <v>0</v>
      </c>
      <c r="F138" s="45">
        <f t="shared" si="15"/>
        <v>0</v>
      </c>
    </row>
    <row r="139" spans="1:6" x14ac:dyDescent="0.3">
      <c r="A139" s="59" t="s">
        <v>58</v>
      </c>
      <c r="B139" s="55" t="s">
        <v>53</v>
      </c>
      <c r="C139" s="61">
        <v>0</v>
      </c>
      <c r="D139" s="61">
        <v>0</v>
      </c>
      <c r="E139" s="61">
        <v>0</v>
      </c>
      <c r="F139" s="45">
        <f t="shared" si="15"/>
        <v>0</v>
      </c>
    </row>
    <row r="140" spans="1:6" x14ac:dyDescent="0.3">
      <c r="A140" s="59" t="s">
        <v>58</v>
      </c>
      <c r="B140" s="55" t="s">
        <v>53</v>
      </c>
      <c r="C140" s="61">
        <v>0</v>
      </c>
      <c r="D140" s="61">
        <v>0</v>
      </c>
      <c r="E140" s="61">
        <v>0</v>
      </c>
      <c r="F140" s="45">
        <f t="shared" si="15"/>
        <v>0</v>
      </c>
    </row>
    <row r="141" spans="1:6" x14ac:dyDescent="0.3">
      <c r="C141" s="45"/>
      <c r="D141" s="45"/>
      <c r="E141" s="45"/>
      <c r="F141" s="45"/>
    </row>
    <row r="142" spans="1:6" x14ac:dyDescent="0.3">
      <c r="A142" s="233" t="s">
        <v>60</v>
      </c>
      <c r="B142" s="233"/>
      <c r="C142" s="58">
        <f>+SUM(C143:C144)</f>
        <v>0</v>
      </c>
      <c r="D142" s="58">
        <f t="shared" ref="D142:F142" si="16">+SUM(D143:D144)</f>
        <v>238965216.44</v>
      </c>
      <c r="E142" s="58">
        <f t="shared" si="16"/>
        <v>0</v>
      </c>
      <c r="F142" s="58">
        <f t="shared" si="16"/>
        <v>238965216.44</v>
      </c>
    </row>
    <row r="143" spans="1:6" x14ac:dyDescent="0.3">
      <c r="A143" s="80" t="s">
        <v>237</v>
      </c>
      <c r="B143" s="55" t="s">
        <v>236</v>
      </c>
      <c r="C143" s="61">
        <v>0</v>
      </c>
      <c r="D143" s="61">
        <v>238965216.44</v>
      </c>
      <c r="E143" s="61">
        <v>0</v>
      </c>
      <c r="F143" s="45">
        <f>+C143+D143+E143</f>
        <v>238965216.44</v>
      </c>
    </row>
    <row r="144" spans="1:6" x14ac:dyDescent="0.3">
      <c r="A144" s="52" t="s">
        <v>58</v>
      </c>
      <c r="B144" s="52" t="s">
        <v>53</v>
      </c>
      <c r="C144" s="64">
        <v>0</v>
      </c>
      <c r="D144" s="64">
        <v>0</v>
      </c>
      <c r="E144" s="64">
        <v>0</v>
      </c>
      <c r="F144" s="65">
        <f>+C144+D144+E144</f>
        <v>0</v>
      </c>
    </row>
    <row r="145" spans="1:6" ht="14.25" customHeight="1" x14ac:dyDescent="0.3">
      <c r="A145" s="235" t="s">
        <v>238</v>
      </c>
      <c r="B145" s="235"/>
      <c r="C145" s="235"/>
      <c r="D145" s="235"/>
      <c r="E145" s="235"/>
      <c r="F145" s="235"/>
    </row>
    <row r="146" spans="1:6" x14ac:dyDescent="0.3">
      <c r="A146" s="232" t="s">
        <v>184</v>
      </c>
      <c r="B146" s="232"/>
      <c r="C146" s="232"/>
      <c r="D146" s="232"/>
      <c r="E146" s="232"/>
      <c r="F146" s="232"/>
    </row>
    <row r="147" spans="1:6" ht="74.25" customHeight="1" x14ac:dyDescent="0.3">
      <c r="A147" s="255" t="s">
        <v>239</v>
      </c>
      <c r="B147" s="255"/>
      <c r="C147" s="255"/>
      <c r="D147" s="255"/>
      <c r="E147" s="255"/>
      <c r="F147" s="255"/>
    </row>
    <row r="148" spans="1:6" ht="9.9" customHeight="1" x14ac:dyDescent="0.3">
      <c r="A148" s="59"/>
      <c r="B148" s="55"/>
    </row>
    <row r="149" spans="1:6" x14ac:dyDescent="0.3">
      <c r="A149" s="197" t="s">
        <v>78</v>
      </c>
      <c r="B149" s="197"/>
      <c r="C149" s="197"/>
      <c r="D149" s="197"/>
      <c r="E149" s="197"/>
      <c r="F149" s="197"/>
    </row>
    <row r="150" spans="1:6" x14ac:dyDescent="0.3">
      <c r="A150" s="197" t="s">
        <v>79</v>
      </c>
      <c r="B150" s="197"/>
      <c r="C150" s="197"/>
      <c r="D150" s="197"/>
      <c r="E150" s="197"/>
      <c r="F150" s="197"/>
    </row>
    <row r="151" spans="1:6" x14ac:dyDescent="0.3">
      <c r="A151" s="197" t="s">
        <v>52</v>
      </c>
      <c r="B151" s="197"/>
      <c r="C151" s="197"/>
      <c r="D151" s="197"/>
      <c r="E151" s="197"/>
      <c r="F151" s="197"/>
    </row>
    <row r="152" spans="1:6" ht="9.9" customHeight="1" x14ac:dyDescent="0.3">
      <c r="A152" s="93"/>
      <c r="B152" s="94"/>
      <c r="C152" s="94"/>
      <c r="D152" s="94"/>
      <c r="E152" s="94"/>
      <c r="F152" s="95"/>
    </row>
    <row r="153" spans="1:6" x14ac:dyDescent="0.3">
      <c r="A153" s="73" t="s">
        <v>77</v>
      </c>
      <c r="B153" s="73" t="s">
        <v>11</v>
      </c>
      <c r="C153" s="73" t="s">
        <v>87</v>
      </c>
      <c r="D153" s="73" t="s">
        <v>88</v>
      </c>
      <c r="E153" s="73" t="s">
        <v>10</v>
      </c>
      <c r="F153" s="27"/>
    </row>
    <row r="154" spans="1:6" x14ac:dyDescent="0.3">
      <c r="A154" s="111" t="s">
        <v>81</v>
      </c>
      <c r="B154" s="66">
        <f>+B155+B156</f>
        <v>1462376136.47</v>
      </c>
      <c r="C154" s="66">
        <f t="shared" ref="C154:D155" si="17">+B164</f>
        <v>1178426225.1399999</v>
      </c>
      <c r="D154" s="66">
        <f t="shared" si="17"/>
        <v>1167056133.4099998</v>
      </c>
      <c r="E154" s="66">
        <f>+B154</f>
        <v>1462376136.47</v>
      </c>
      <c r="F154" s="95"/>
    </row>
    <row r="155" spans="1:6" x14ac:dyDescent="0.3">
      <c r="A155" s="112" t="s">
        <v>82</v>
      </c>
      <c r="B155" s="30">
        <f>+'2T'!E165</f>
        <v>1231903800.52</v>
      </c>
      <c r="C155" s="30">
        <f t="shared" si="17"/>
        <v>1099647641.8099999</v>
      </c>
      <c r="D155" s="30">
        <f>+C165</f>
        <v>1088277550.0799999</v>
      </c>
      <c r="E155" s="70">
        <f>+B155</f>
        <v>1231903800.52</v>
      </c>
      <c r="F155" s="27"/>
    </row>
    <row r="156" spans="1:6" x14ac:dyDescent="0.3">
      <c r="A156" s="112" t="s">
        <v>80</v>
      </c>
      <c r="B156" s="30">
        <f>+'2T'!E166</f>
        <v>230472335.95000002</v>
      </c>
      <c r="C156" s="30">
        <v>78778583.329999998</v>
      </c>
      <c r="D156" s="30">
        <f>+C166</f>
        <v>78778583.329999998</v>
      </c>
      <c r="E156" s="70">
        <f>+B156</f>
        <v>230472335.95000002</v>
      </c>
      <c r="F156" s="27"/>
    </row>
    <row r="157" spans="1:6" x14ac:dyDescent="0.3">
      <c r="A157" s="111" t="s">
        <v>84</v>
      </c>
      <c r="B157" s="66">
        <f>B160</f>
        <v>78778583.329999998</v>
      </c>
      <c r="C157" s="66">
        <f>C160</f>
        <v>78778583.329999998</v>
      </c>
      <c r="D157" s="66">
        <f>D160</f>
        <v>78778583.329999998</v>
      </c>
      <c r="E157" s="66">
        <f>+B157+C157+D157</f>
        <v>236335749.99000001</v>
      </c>
      <c r="F157" s="95"/>
    </row>
    <row r="158" spans="1:6" x14ac:dyDescent="0.3">
      <c r="A158" s="111" t="s">
        <v>147</v>
      </c>
      <c r="B158" s="66">
        <f>+B159+B160</f>
        <v>1310682383.8499999</v>
      </c>
      <c r="C158" s="66">
        <f t="shared" ref="C158" si="18">+C159+C160</f>
        <v>1178426225.1399999</v>
      </c>
      <c r="D158" s="66">
        <f>+D159+D160</f>
        <v>1167056133.4099998</v>
      </c>
      <c r="E158" s="66">
        <f>+E159+E160+E157+E156</f>
        <v>1935047636.45</v>
      </c>
      <c r="F158" s="95"/>
    </row>
    <row r="159" spans="1:6" x14ac:dyDescent="0.3">
      <c r="A159" s="112" t="s">
        <v>82</v>
      </c>
      <c r="B159" s="30">
        <f>+B155</f>
        <v>1231903800.52</v>
      </c>
      <c r="C159" s="30">
        <f>+C155</f>
        <v>1099647641.8099999</v>
      </c>
      <c r="D159" s="30">
        <f>+D155</f>
        <v>1088277550.0799999</v>
      </c>
      <c r="E159" s="70">
        <f>+E155</f>
        <v>1231903800.52</v>
      </c>
      <c r="F159" s="27"/>
    </row>
    <row r="160" spans="1:6" x14ac:dyDescent="0.3">
      <c r="A160" s="112" t="s">
        <v>80</v>
      </c>
      <c r="B160" s="30">
        <v>78778583.329999998</v>
      </c>
      <c r="C160" s="30">
        <f>78778583.33</f>
        <v>78778583.329999998</v>
      </c>
      <c r="D160" s="30">
        <f>78778583.33</f>
        <v>78778583.329999998</v>
      </c>
      <c r="E160" s="70">
        <f>+E157</f>
        <v>236335749.99000001</v>
      </c>
      <c r="F160" s="27"/>
    </row>
    <row r="161" spans="1:13" x14ac:dyDescent="0.3">
      <c r="A161" s="111" t="s">
        <v>83</v>
      </c>
      <c r="B161" s="66">
        <f>+B162+B163</f>
        <v>132256158.70999999</v>
      </c>
      <c r="C161" s="66">
        <f>+C162+C163</f>
        <v>11370091.73</v>
      </c>
      <c r="D161" s="66">
        <f>+D162+D163</f>
        <v>292763424.39999998</v>
      </c>
      <c r="E161" s="66">
        <f>+B161+C161+D161</f>
        <v>436389674.83999997</v>
      </c>
      <c r="F161" s="95"/>
    </row>
    <row r="162" spans="1:13" x14ac:dyDescent="0.3">
      <c r="A162" s="112" t="s">
        <v>82</v>
      </c>
      <c r="B162" s="15">
        <v>132256158.70999999</v>
      </c>
      <c r="C162" s="15">
        <v>11370091.73</v>
      </c>
      <c r="D162" s="15">
        <v>53798207.960000001</v>
      </c>
      <c r="E162" s="53">
        <f>+B162+C162+D162</f>
        <v>197424458.40000001</v>
      </c>
      <c r="F162" s="95"/>
    </row>
    <row r="163" spans="1:13" x14ac:dyDescent="0.3">
      <c r="A163" s="112" t="s">
        <v>80</v>
      </c>
      <c r="B163" s="18">
        <v>0</v>
      </c>
      <c r="C163" s="18">
        <v>0</v>
      </c>
      <c r="D163" s="18">
        <v>238965216.44</v>
      </c>
      <c r="E163" s="53">
        <f>+B163+C163+D163</f>
        <v>238965216.44</v>
      </c>
      <c r="F163" s="95"/>
    </row>
    <row r="164" spans="1:13" x14ac:dyDescent="0.3">
      <c r="A164" s="111" t="s">
        <v>148</v>
      </c>
      <c r="B164" s="66">
        <f>+B158-B161</f>
        <v>1178426225.1399999</v>
      </c>
      <c r="C164" s="66">
        <f t="shared" ref="C164:D164" si="19">+C158-C161</f>
        <v>1167056133.4099998</v>
      </c>
      <c r="D164" s="66">
        <f t="shared" si="19"/>
        <v>874292709.00999987</v>
      </c>
      <c r="E164" s="66">
        <f>+E158-E161</f>
        <v>1498657961.6100001</v>
      </c>
      <c r="F164" s="157"/>
      <c r="H164" s="156"/>
      <c r="J164" s="156"/>
      <c r="L164" s="174"/>
      <c r="M164" s="175"/>
    </row>
    <row r="165" spans="1:13" x14ac:dyDescent="0.3">
      <c r="A165" s="112" t="s">
        <v>82</v>
      </c>
      <c r="B165" s="18">
        <f>+B159-B162</f>
        <v>1099647641.8099999</v>
      </c>
      <c r="C165" s="18">
        <f>+C159-C162</f>
        <v>1088277550.0799999</v>
      </c>
      <c r="D165" s="18">
        <f>+D159-D162</f>
        <v>1034479342.1199999</v>
      </c>
      <c r="E165" s="53">
        <f>+E159-E162</f>
        <v>1034479342.12</v>
      </c>
      <c r="L165"/>
      <c r="M165" s="176"/>
    </row>
    <row r="166" spans="1:13" x14ac:dyDescent="0.3">
      <c r="A166" s="113" t="s">
        <v>80</v>
      </c>
      <c r="B166" s="82">
        <f>+B160-B163</f>
        <v>78778583.329999998</v>
      </c>
      <c r="C166" s="82">
        <f>+C160-C163</f>
        <v>78778583.329999998</v>
      </c>
      <c r="D166" s="82">
        <f>+D160-D163</f>
        <v>-160186633.11000001</v>
      </c>
      <c r="E166" s="67">
        <f>+E160-E163</f>
        <v>-2629466.4499999881</v>
      </c>
      <c r="L166" s="177"/>
      <c r="M166" s="178"/>
    </row>
    <row r="167" spans="1:13" x14ac:dyDescent="0.3">
      <c r="A167" s="232" t="s">
        <v>43</v>
      </c>
      <c r="B167" s="232"/>
      <c r="C167" s="232"/>
      <c r="D167" s="232"/>
      <c r="E167" s="232"/>
      <c r="F167" s="46"/>
      <c r="L167"/>
      <c r="M167" s="176"/>
    </row>
    <row r="168" spans="1:13" ht="60" customHeight="1" x14ac:dyDescent="0.3">
      <c r="A168" s="249" t="s">
        <v>242</v>
      </c>
      <c r="B168" s="250"/>
      <c r="C168" s="250"/>
      <c r="D168" s="250"/>
      <c r="E168" s="251"/>
      <c r="F168" s="68"/>
      <c r="L168"/>
      <c r="M168" s="178"/>
    </row>
    <row r="169" spans="1:13" ht="24" customHeight="1" x14ac:dyDescent="0.3">
      <c r="A169" s="47" t="s">
        <v>201</v>
      </c>
      <c r="C169" s="69"/>
      <c r="D169" s="69"/>
      <c r="E169" s="154"/>
      <c r="F169" s="68"/>
    </row>
    <row r="170" spans="1:13" ht="24" customHeight="1" x14ac:dyDescent="0.3">
      <c r="A170" s="158" t="s">
        <v>195</v>
      </c>
      <c r="B170" s="159">
        <f>SUM(B171:B174)</f>
        <v>150200118.45999998</v>
      </c>
      <c r="C170" s="69"/>
      <c r="D170" s="69"/>
      <c r="E170" s="154"/>
      <c r="F170" s="68"/>
      <c r="L170" s="179"/>
      <c r="M170" s="180"/>
    </row>
    <row r="171" spans="1:13" ht="17.25" customHeight="1" x14ac:dyDescent="0.3">
      <c r="A171" s="160" t="s">
        <v>196</v>
      </c>
      <c r="B171" s="181">
        <v>286811.75</v>
      </c>
      <c r="C171" s="69"/>
      <c r="D171" s="69"/>
      <c r="E171" s="154"/>
      <c r="F171" s="68"/>
    </row>
    <row r="172" spans="1:13" ht="16.5" customHeight="1" x14ac:dyDescent="0.3">
      <c r="A172" s="160" t="s">
        <v>197</v>
      </c>
      <c r="B172" s="182">
        <v>-366920.77</v>
      </c>
      <c r="C172" s="69"/>
      <c r="D172" s="69"/>
      <c r="E172" s="154"/>
      <c r="F172" s="68"/>
    </row>
    <row r="173" spans="1:13" ht="21" customHeight="1" x14ac:dyDescent="0.3">
      <c r="A173" s="160" t="s">
        <v>198</v>
      </c>
      <c r="B173" s="181">
        <v>150259743.53</v>
      </c>
      <c r="C173" s="69"/>
      <c r="D173" s="69"/>
      <c r="E173" s="154"/>
      <c r="F173" s="68"/>
    </row>
    <row r="174" spans="1:13" ht="20.25" customHeight="1" x14ac:dyDescent="0.3">
      <c r="A174" s="160" t="s">
        <v>240</v>
      </c>
      <c r="B174" s="182">
        <v>20483.95</v>
      </c>
      <c r="C174" s="69"/>
      <c r="D174" s="69"/>
      <c r="E174" s="154"/>
      <c r="F174" s="68"/>
    </row>
    <row r="175" spans="1:13" ht="22.5" customHeight="1" x14ac:dyDescent="0.3">
      <c r="A175" s="186" t="s">
        <v>202</v>
      </c>
      <c r="B175" s="187">
        <v>1043457.91</v>
      </c>
      <c r="C175" s="69"/>
      <c r="D175" s="69"/>
      <c r="E175" s="154"/>
      <c r="F175" s="68"/>
    </row>
    <row r="176" spans="1:13" x14ac:dyDescent="0.3">
      <c r="A176" s="158" t="s">
        <v>200</v>
      </c>
      <c r="B176" s="167">
        <f>B170+B175</f>
        <v>151243576.36999997</v>
      </c>
      <c r="C176" s="69"/>
      <c r="D176" s="69"/>
      <c r="E176" s="69"/>
      <c r="F176" s="68"/>
    </row>
    <row r="177" spans="1:6" ht="31.2" x14ac:dyDescent="0.3">
      <c r="A177" s="96" t="s">
        <v>85</v>
      </c>
      <c r="B177" s="219" t="s">
        <v>188</v>
      </c>
      <c r="C177" s="220"/>
      <c r="D177" s="221" t="s">
        <v>49</v>
      </c>
      <c r="E177" s="222"/>
      <c r="F177" s="223"/>
    </row>
    <row r="178" spans="1:6" x14ac:dyDescent="0.3">
      <c r="A178" s="78" t="s">
        <v>47</v>
      </c>
      <c r="B178" s="219" t="s">
        <v>189</v>
      </c>
      <c r="C178" s="220"/>
      <c r="D178" s="224"/>
      <c r="E178" s="225"/>
      <c r="F178" s="226"/>
    </row>
    <row r="179" spans="1:6" x14ac:dyDescent="0.3">
      <c r="A179" s="79" t="s">
        <v>48</v>
      </c>
      <c r="B179" s="219" t="s">
        <v>190</v>
      </c>
      <c r="C179" s="220"/>
      <c r="D179" s="227"/>
      <c r="E179" s="228"/>
      <c r="F179" s="229"/>
    </row>
  </sheetData>
  <mergeCells count="80">
    <mergeCell ref="A168:E168"/>
    <mergeCell ref="B177:C177"/>
    <mergeCell ref="D177:F179"/>
    <mergeCell ref="B178:C178"/>
    <mergeCell ref="B179:C179"/>
    <mergeCell ref="A147:F147"/>
    <mergeCell ref="A149:F149"/>
    <mergeCell ref="A150:F150"/>
    <mergeCell ref="A151:F151"/>
    <mergeCell ref="A167:E167"/>
    <mergeCell ref="A128:B128"/>
    <mergeCell ref="A135:B135"/>
    <mergeCell ref="A142:B142"/>
    <mergeCell ref="A145:F145"/>
    <mergeCell ref="A146:F146"/>
    <mergeCell ref="A118:F118"/>
    <mergeCell ref="A119:F119"/>
    <mergeCell ref="A121:F121"/>
    <mergeCell ref="A122:F122"/>
    <mergeCell ref="A123:F123"/>
    <mergeCell ref="A104:F104"/>
    <mergeCell ref="A105:F105"/>
    <mergeCell ref="A106:F106"/>
    <mergeCell ref="A111:B111"/>
    <mergeCell ref="A115:B115"/>
    <mergeCell ref="A89:F89"/>
    <mergeCell ref="A90:F90"/>
    <mergeCell ref="A91:F91"/>
    <mergeCell ref="A101:F101"/>
    <mergeCell ref="A102:F102"/>
    <mergeCell ref="B80:C80"/>
    <mergeCell ref="D80:F82"/>
    <mergeCell ref="B81:C81"/>
    <mergeCell ref="B82:C82"/>
    <mergeCell ref="A87:F87"/>
    <mergeCell ref="A74:B74"/>
    <mergeCell ref="A75:B75"/>
    <mergeCell ref="A76:B76"/>
    <mergeCell ref="A77:F77"/>
    <mergeCell ref="A78:F78"/>
    <mergeCell ref="A65:B65"/>
    <mergeCell ref="A66:F66"/>
    <mergeCell ref="A67:F67"/>
    <mergeCell ref="A71:F71"/>
    <mergeCell ref="A72:F72"/>
    <mergeCell ref="A1:F2"/>
    <mergeCell ref="A3:F3"/>
    <mergeCell ref="C5:E5"/>
    <mergeCell ref="C6:E6"/>
    <mergeCell ref="C7:E7"/>
    <mergeCell ref="A10:F10"/>
    <mergeCell ref="A52:B52"/>
    <mergeCell ref="A53:B53"/>
    <mergeCell ref="A54:B54"/>
    <mergeCell ref="A55:E55"/>
    <mergeCell ref="A12:F12"/>
    <mergeCell ref="A13:F13"/>
    <mergeCell ref="A34:F34"/>
    <mergeCell ref="A35:F35"/>
    <mergeCell ref="A37:F37"/>
    <mergeCell ref="A38:F38"/>
    <mergeCell ref="A40:B40"/>
    <mergeCell ref="A41:B41"/>
    <mergeCell ref="A42:B42"/>
    <mergeCell ref="A51:B51"/>
    <mergeCell ref="A43:B43"/>
    <mergeCell ref="A64:B64"/>
    <mergeCell ref="A59:F59"/>
    <mergeCell ref="A56:F56"/>
    <mergeCell ref="A58:F58"/>
    <mergeCell ref="A61:B61"/>
    <mergeCell ref="A62:B62"/>
    <mergeCell ref="A63:B63"/>
    <mergeCell ref="A49:B49"/>
    <mergeCell ref="A50:B50"/>
    <mergeCell ref="A44:B44"/>
    <mergeCell ref="A45:B45"/>
    <mergeCell ref="A46:B46"/>
    <mergeCell ref="A47:B47"/>
    <mergeCell ref="A48:B48"/>
  </mergeCells>
  <printOptions horizontalCentered="1"/>
  <pageMargins left="0.70866141732283472" right="0.70866141732283472" top="0.94488188976377963" bottom="0.74803149606299213" header="0.19685039370078741" footer="0.31496062992125984"/>
  <pageSetup scale="63"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56" max="5" man="1"/>
    <brk id="85" max="16383" man="1"/>
    <brk id="147" max="5" man="1"/>
  </rowBreaks>
  <ignoredErrors>
    <ignoredError sqref="F47:F51" formula="1"/>
  </ignoredError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DDB02-BE05-4CD9-B4BF-C3CDDDA6C7B4}">
  <sheetPr codeName="Hoja6"/>
  <dimension ref="A1:L136"/>
  <sheetViews>
    <sheetView showGridLines="0" zoomScale="80" zoomScaleNormal="80" workbookViewId="0">
      <selection sqref="A1:F1"/>
    </sheetView>
  </sheetViews>
  <sheetFormatPr baseColWidth="10" defaultColWidth="11.44140625" defaultRowHeight="15.6" x14ac:dyDescent="0.3"/>
  <cols>
    <col min="1" max="1" width="42.44140625" style="41" customWidth="1"/>
    <col min="2" max="2" width="26.5546875" style="41" customWidth="1"/>
    <col min="3" max="4" width="20.77734375" style="41" customWidth="1"/>
    <col min="5" max="5" width="20.5546875" style="41" customWidth="1"/>
    <col min="6" max="6" width="7.88671875" style="41" hidden="1" customWidth="1"/>
    <col min="7" max="7" width="17.109375" style="41" hidden="1" customWidth="1"/>
    <col min="8" max="8" width="16.88671875" style="41" bestFit="1" customWidth="1"/>
    <col min="9" max="10" width="11.44140625" style="41"/>
    <col min="11" max="11" width="22.88671875" style="41" bestFit="1" customWidth="1"/>
    <col min="12" max="12" width="15.44140625" style="41" bestFit="1" customWidth="1"/>
    <col min="13" max="16384" width="11.44140625" style="41"/>
  </cols>
  <sheetData>
    <row r="1" spans="1:6" ht="42" customHeight="1" x14ac:dyDescent="0.45">
      <c r="A1" s="204" t="s">
        <v>38</v>
      </c>
      <c r="B1" s="204"/>
      <c r="C1" s="204"/>
      <c r="D1" s="204"/>
      <c r="E1" s="204"/>
      <c r="F1" s="204"/>
    </row>
    <row r="2" spans="1:6" ht="17.399999999999999" x14ac:dyDescent="0.4">
      <c r="A2" s="215" t="s">
        <v>243</v>
      </c>
      <c r="B2" s="215"/>
      <c r="C2" s="215"/>
      <c r="D2" s="215"/>
      <c r="E2" s="215"/>
      <c r="F2" s="215"/>
    </row>
    <row r="4" spans="1:6" ht="18" customHeight="1" x14ac:dyDescent="0.3">
      <c r="A4" s="88"/>
      <c r="B4" s="77" t="s">
        <v>22</v>
      </c>
      <c r="C4" s="252" t="s">
        <v>178</v>
      </c>
      <c r="D4" s="253"/>
      <c r="E4" s="253"/>
    </row>
    <row r="5" spans="1:6" ht="18" customHeight="1" x14ac:dyDescent="0.3">
      <c r="A5" s="88"/>
      <c r="B5" s="78" t="s">
        <v>33</v>
      </c>
      <c r="C5" s="252" t="s">
        <v>179</v>
      </c>
      <c r="D5" s="253"/>
      <c r="E5" s="253"/>
    </row>
    <row r="6" spans="1:6" ht="18" customHeight="1" x14ac:dyDescent="0.3">
      <c r="A6" s="88"/>
      <c r="B6" s="79" t="s">
        <v>34</v>
      </c>
      <c r="C6" s="252" t="s">
        <v>180</v>
      </c>
      <c r="D6" s="253"/>
      <c r="E6" s="253"/>
    </row>
    <row r="7" spans="1:6" x14ac:dyDescent="0.3">
      <c r="A7" s="88"/>
      <c r="B7" s="3"/>
      <c r="C7" s="3"/>
      <c r="D7" s="3"/>
      <c r="E7" s="3"/>
      <c r="F7" s="3"/>
    </row>
    <row r="8" spans="1:6" ht="21" customHeight="1" x14ac:dyDescent="0.3">
      <c r="A8" s="218" t="s">
        <v>152</v>
      </c>
      <c r="B8" s="218"/>
      <c r="C8" s="218"/>
      <c r="D8" s="218"/>
      <c r="E8" s="218"/>
      <c r="F8" s="218"/>
    </row>
    <row r="10" spans="1:6" x14ac:dyDescent="0.3">
      <c r="A10" s="210" t="s">
        <v>36</v>
      </c>
      <c r="B10" s="210"/>
      <c r="C10" s="210"/>
      <c r="D10" s="210"/>
      <c r="E10" s="210"/>
      <c r="F10" s="210"/>
    </row>
    <row r="11" spans="1:6" ht="15" customHeight="1" x14ac:dyDescent="0.3">
      <c r="A11" s="210" t="s">
        <v>19</v>
      </c>
      <c r="B11" s="210"/>
      <c r="C11" s="210"/>
      <c r="D11" s="210"/>
      <c r="E11" s="210"/>
      <c r="F11" s="210"/>
    </row>
    <row r="12" spans="1:6" x14ac:dyDescent="0.35">
      <c r="A12" s="42"/>
      <c r="B12" s="42"/>
      <c r="C12" s="42"/>
      <c r="D12" s="43"/>
      <c r="E12" s="43"/>
      <c r="F12" s="1"/>
    </row>
    <row r="13" spans="1:6" ht="78" x14ac:dyDescent="0.3">
      <c r="A13" s="141" t="s">
        <v>17</v>
      </c>
      <c r="B13" s="7" t="s">
        <v>18</v>
      </c>
      <c r="C13" s="141" t="s">
        <v>93</v>
      </c>
      <c r="D13" s="7" t="s">
        <v>94</v>
      </c>
      <c r="E13" s="7" t="s">
        <v>96</v>
      </c>
      <c r="F13" s="110" t="s">
        <v>97</v>
      </c>
    </row>
    <row r="14" spans="1:6" ht="15" customHeight="1" x14ac:dyDescent="0.3">
      <c r="A14" s="13"/>
      <c r="B14" s="14"/>
      <c r="C14" s="15"/>
      <c r="D14" s="15"/>
      <c r="F14" s="56"/>
    </row>
    <row r="15" spans="1:6" ht="15" customHeight="1" x14ac:dyDescent="0.3">
      <c r="A15" s="122" t="s">
        <v>168</v>
      </c>
      <c r="B15" s="123"/>
      <c r="C15" s="57"/>
      <c r="D15" s="57"/>
      <c r="E15" s="138"/>
      <c r="F15" s="58"/>
    </row>
    <row r="16" spans="1:6" ht="15" customHeight="1" x14ac:dyDescent="0.3">
      <c r="A16" s="17" t="s">
        <v>169</v>
      </c>
      <c r="B16" s="117" t="s">
        <v>172</v>
      </c>
      <c r="C16" s="119">
        <f>+'1T'!F18</f>
        <v>0</v>
      </c>
      <c r="D16" s="119">
        <f>+'2T'!F18</f>
        <v>0</v>
      </c>
      <c r="E16" s="150">
        <f>+'3T'!F18</f>
        <v>0</v>
      </c>
      <c r="F16" s="133">
        <f>+C16+D16+E16</f>
        <v>0</v>
      </c>
    </row>
    <row r="17" spans="1:6" ht="15" customHeight="1" x14ac:dyDescent="0.3">
      <c r="A17" s="17"/>
      <c r="B17" s="117" t="s">
        <v>173</v>
      </c>
      <c r="C17" s="119">
        <f>+'1T'!F19</f>
        <v>0</v>
      </c>
      <c r="D17" s="119">
        <f>+'2T'!F19</f>
        <v>0</v>
      </c>
      <c r="E17" s="150">
        <f>+'3T'!F19</f>
        <v>0</v>
      </c>
      <c r="F17" s="133">
        <f t="shared" ref="F17:F31" si="0">+C17+D17+E17</f>
        <v>0</v>
      </c>
    </row>
    <row r="18" spans="1:6" ht="15" customHeight="1" x14ac:dyDescent="0.3">
      <c r="A18" s="17" t="s">
        <v>170</v>
      </c>
      <c r="B18" s="117" t="s">
        <v>172</v>
      </c>
      <c r="C18" s="119">
        <f>+'1T'!F20</f>
        <v>1</v>
      </c>
      <c r="D18" s="119">
        <f>+'2T'!F20</f>
        <v>0</v>
      </c>
      <c r="E18" s="150">
        <f>+'3T'!F20</f>
        <v>0</v>
      </c>
      <c r="F18" s="133">
        <f t="shared" si="0"/>
        <v>1</v>
      </c>
    </row>
    <row r="19" spans="1:6" ht="15" customHeight="1" x14ac:dyDescent="0.3">
      <c r="A19" s="17"/>
      <c r="B19" s="117" t="s">
        <v>173</v>
      </c>
      <c r="C19" s="119">
        <f>+'1T'!F21</f>
        <v>0</v>
      </c>
      <c r="D19" s="119">
        <f>+'2T'!F21</f>
        <v>0</v>
      </c>
      <c r="E19" s="150">
        <f>+'3T'!F21</f>
        <v>0</v>
      </c>
      <c r="F19" s="133">
        <f t="shared" si="0"/>
        <v>0</v>
      </c>
    </row>
    <row r="20" spans="1:6" ht="15" customHeight="1" x14ac:dyDescent="0.3">
      <c r="A20" s="17" t="s">
        <v>171</v>
      </c>
      <c r="B20" s="117" t="s">
        <v>172</v>
      </c>
      <c r="C20" s="119">
        <f>+'1T'!F22</f>
        <v>0</v>
      </c>
      <c r="D20" s="119">
        <f>+'2T'!F22</f>
        <v>0</v>
      </c>
      <c r="E20" s="150">
        <f>+'3T'!F22</f>
        <v>0</v>
      </c>
      <c r="F20" s="133">
        <f t="shared" si="0"/>
        <v>0</v>
      </c>
    </row>
    <row r="21" spans="1:6" ht="15" customHeight="1" x14ac:dyDescent="0.3">
      <c r="A21" s="17"/>
      <c r="B21" s="117" t="s">
        <v>173</v>
      </c>
      <c r="C21" s="119">
        <f>+'1T'!F23</f>
        <v>0</v>
      </c>
      <c r="D21" s="119">
        <f>+'2T'!F23</f>
        <v>0</v>
      </c>
      <c r="E21" s="150">
        <f>+'3T'!F23</f>
        <v>0</v>
      </c>
      <c r="F21" s="133">
        <f t="shared" si="0"/>
        <v>0</v>
      </c>
    </row>
    <row r="22" spans="1:6" ht="15" customHeight="1" x14ac:dyDescent="0.3">
      <c r="A22" s="122" t="s">
        <v>174</v>
      </c>
      <c r="B22" s="124"/>
      <c r="C22" s="127"/>
      <c r="D22" s="127"/>
      <c r="E22" s="151"/>
      <c r="F22" s="135"/>
    </row>
    <row r="23" spans="1:6" ht="15" customHeight="1" x14ac:dyDescent="0.3">
      <c r="A23" s="17" t="s">
        <v>169</v>
      </c>
      <c r="B23" s="117" t="s">
        <v>172</v>
      </c>
      <c r="C23" s="119">
        <f>+'1T'!F25</f>
        <v>0</v>
      </c>
      <c r="D23" s="119">
        <f>+'2T'!F25</f>
        <v>0</v>
      </c>
      <c r="E23" s="150">
        <f>+'3T'!F25</f>
        <v>0</v>
      </c>
      <c r="F23" s="133">
        <f t="shared" si="0"/>
        <v>0</v>
      </c>
    </row>
    <row r="24" spans="1:6" ht="15" customHeight="1" x14ac:dyDescent="0.3">
      <c r="A24" s="17"/>
      <c r="B24" s="117" t="s">
        <v>173</v>
      </c>
      <c r="C24" s="119">
        <f>+'1T'!F26</f>
        <v>0</v>
      </c>
      <c r="D24" s="119">
        <f>+'2T'!F26</f>
        <v>0</v>
      </c>
      <c r="E24" s="150">
        <f>+'3T'!F26</f>
        <v>0</v>
      </c>
      <c r="F24" s="133">
        <f t="shared" si="0"/>
        <v>0</v>
      </c>
    </row>
    <row r="25" spans="1:6" ht="15" customHeight="1" x14ac:dyDescent="0.3">
      <c r="A25" s="17" t="s">
        <v>170</v>
      </c>
      <c r="B25" s="117" t="s">
        <v>172</v>
      </c>
      <c r="C25" s="119">
        <f>+'1T'!F27</f>
        <v>2</v>
      </c>
      <c r="D25" s="119">
        <f>+'2T'!F27</f>
        <v>0</v>
      </c>
      <c r="E25" s="150">
        <f>+'3T'!F27</f>
        <v>0</v>
      </c>
      <c r="F25" s="133">
        <f t="shared" si="0"/>
        <v>2</v>
      </c>
    </row>
    <row r="26" spans="1:6" ht="15" customHeight="1" x14ac:dyDescent="0.3">
      <c r="A26" s="17"/>
      <c r="B26" s="117" t="s">
        <v>173</v>
      </c>
      <c r="C26" s="119">
        <f>+'1T'!F28</f>
        <v>0</v>
      </c>
      <c r="D26" s="119">
        <f>+'2T'!F28</f>
        <v>0</v>
      </c>
      <c r="E26" s="150">
        <f>+'3T'!F28</f>
        <v>0</v>
      </c>
      <c r="F26" s="133">
        <f t="shared" si="0"/>
        <v>0</v>
      </c>
    </row>
    <row r="27" spans="1:6" ht="15" customHeight="1" x14ac:dyDescent="0.3">
      <c r="A27" s="17" t="s">
        <v>171</v>
      </c>
      <c r="B27" s="117" t="s">
        <v>172</v>
      </c>
      <c r="C27" s="119">
        <f>+'1T'!F29</f>
        <v>1</v>
      </c>
      <c r="D27" s="119">
        <f>+'2T'!F29</f>
        <v>0</v>
      </c>
      <c r="E27" s="150">
        <f>+'3T'!F29</f>
        <v>0</v>
      </c>
      <c r="F27" s="133">
        <f t="shared" si="0"/>
        <v>1</v>
      </c>
    </row>
    <row r="28" spans="1:6" ht="18" customHeight="1" x14ac:dyDescent="0.3">
      <c r="A28" s="17"/>
      <c r="B28" s="117" t="s">
        <v>173</v>
      </c>
      <c r="C28" s="119">
        <f>+'1T'!F30</f>
        <v>0</v>
      </c>
      <c r="D28" s="119">
        <f>+'2T'!F30</f>
        <v>0</v>
      </c>
      <c r="E28" s="150">
        <f>+'3T'!F30</f>
        <v>0</v>
      </c>
      <c r="F28" s="133">
        <f t="shared" si="0"/>
        <v>0</v>
      </c>
    </row>
    <row r="29" spans="1:6" ht="30" x14ac:dyDescent="0.3">
      <c r="A29" s="126" t="s">
        <v>175</v>
      </c>
      <c r="B29" s="124"/>
      <c r="C29" s="127"/>
      <c r="D29" s="127"/>
      <c r="E29" s="151"/>
      <c r="F29" s="135"/>
    </row>
    <row r="30" spans="1:6" ht="18" customHeight="1" x14ac:dyDescent="0.3">
      <c r="A30" s="17" t="s">
        <v>169</v>
      </c>
      <c r="B30" s="117" t="s">
        <v>172</v>
      </c>
      <c r="C30" s="119">
        <f>+'1T'!F32</f>
        <v>0</v>
      </c>
      <c r="D30" s="119">
        <f>+'2T'!F32</f>
        <v>0</v>
      </c>
      <c r="E30" s="150">
        <f>+'3T'!F32</f>
        <v>0</v>
      </c>
      <c r="F30" s="133">
        <f t="shared" si="0"/>
        <v>0</v>
      </c>
    </row>
    <row r="31" spans="1:6" ht="18" customHeight="1" x14ac:dyDescent="0.3">
      <c r="B31" s="117" t="s">
        <v>173</v>
      </c>
      <c r="C31" s="119">
        <f>+'1T'!F33</f>
        <v>0</v>
      </c>
      <c r="D31" s="119">
        <f>+'2T'!F33</f>
        <v>0</v>
      </c>
      <c r="E31" s="150">
        <f>+'3T'!F33</f>
        <v>0</v>
      </c>
      <c r="F31" s="134">
        <f t="shared" si="0"/>
        <v>0</v>
      </c>
    </row>
    <row r="32" spans="1:6" ht="15" customHeight="1" x14ac:dyDescent="0.35">
      <c r="A32" s="195" t="s">
        <v>43</v>
      </c>
      <c r="B32" s="195"/>
      <c r="C32" s="195"/>
      <c r="D32" s="195"/>
      <c r="E32" s="195"/>
      <c r="F32" s="1"/>
    </row>
    <row r="33" spans="1:6" ht="50.1" customHeight="1" x14ac:dyDescent="0.3">
      <c r="A33" s="205" t="s">
        <v>158</v>
      </c>
      <c r="B33" s="206"/>
      <c r="C33" s="206"/>
      <c r="D33" s="206"/>
      <c r="E33" s="206"/>
      <c r="F33" s="207"/>
    </row>
    <row r="34" spans="1:6" x14ac:dyDescent="0.35">
      <c r="A34" s="42"/>
      <c r="B34" s="42"/>
      <c r="C34" s="42"/>
      <c r="D34" s="43"/>
      <c r="E34" s="43"/>
      <c r="F34" s="1"/>
    </row>
    <row r="35" spans="1:6" ht="15" customHeight="1" x14ac:dyDescent="0.35">
      <c r="A35" s="210" t="s">
        <v>37</v>
      </c>
      <c r="B35" s="210"/>
      <c r="C35" s="210"/>
      <c r="D35" s="210"/>
      <c r="E35" s="210"/>
      <c r="F35" s="1"/>
    </row>
    <row r="36" spans="1:6" ht="17.25" customHeight="1" x14ac:dyDescent="0.35">
      <c r="A36" s="210" t="s">
        <v>20</v>
      </c>
      <c r="B36" s="210"/>
      <c r="C36" s="210"/>
      <c r="D36" s="210"/>
      <c r="E36" s="210"/>
      <c r="F36" s="1"/>
    </row>
    <row r="37" spans="1:6" ht="16.95" customHeight="1" x14ac:dyDescent="0.35">
      <c r="A37" s="42"/>
      <c r="B37" s="42"/>
      <c r="C37" s="43"/>
      <c r="D37" s="43"/>
      <c r="E37" s="43"/>
      <c r="F37" s="1"/>
    </row>
    <row r="38" spans="1:6" ht="35.1" customHeight="1" x14ac:dyDescent="0.35">
      <c r="A38" s="141" t="s">
        <v>21</v>
      </c>
      <c r="B38" s="116" t="s">
        <v>93</v>
      </c>
      <c r="C38" s="116" t="s">
        <v>94</v>
      </c>
      <c r="D38" s="116" t="s">
        <v>96</v>
      </c>
      <c r="E38" s="116" t="s">
        <v>97</v>
      </c>
      <c r="F38" s="1"/>
    </row>
    <row r="39" spans="1:6" ht="18" customHeight="1" x14ac:dyDescent="0.35">
      <c r="A39" s="109" t="s">
        <v>16</v>
      </c>
      <c r="B39" s="40">
        <f>+B41+B45+B49</f>
        <v>0</v>
      </c>
      <c r="C39" s="40">
        <f t="shared" ref="C39:E39" si="1">+C41+C45+C49</f>
        <v>118031424.05</v>
      </c>
      <c r="D39" s="40">
        <f t="shared" si="1"/>
        <v>197424458.40000001</v>
      </c>
      <c r="E39" s="40">
        <f t="shared" si="1"/>
        <v>315455882.44999999</v>
      </c>
      <c r="F39" s="1"/>
    </row>
    <row r="40" spans="1:6" ht="15" customHeight="1" x14ac:dyDescent="0.35">
      <c r="A40" s="107"/>
      <c r="B40" s="107"/>
      <c r="C40" s="107"/>
      <c r="E40" s="107"/>
      <c r="F40" s="1"/>
    </row>
    <row r="41" spans="1:6" ht="15" customHeight="1" x14ac:dyDescent="0.35">
      <c r="A41" s="129" t="s">
        <v>168</v>
      </c>
      <c r="B41" s="131">
        <f>+SUM(B42:B44)</f>
        <v>0</v>
      </c>
      <c r="C41" s="131">
        <f t="shared" ref="C41:E41" si="2">+SUM(C42:C44)</f>
        <v>118031424.05</v>
      </c>
      <c r="D41" s="131">
        <f t="shared" si="2"/>
        <v>197424458.40000001</v>
      </c>
      <c r="E41" s="131">
        <f t="shared" si="2"/>
        <v>315455882.44999999</v>
      </c>
      <c r="F41" s="1"/>
    </row>
    <row r="42" spans="1:6" ht="15" customHeight="1" x14ac:dyDescent="0.35">
      <c r="A42" s="128" t="s">
        <v>169</v>
      </c>
      <c r="B42" s="136">
        <f>+'1T'!C44</f>
        <v>0</v>
      </c>
      <c r="C42" s="184">
        <f>+'2T'!F44</f>
        <v>112168009.98999999</v>
      </c>
      <c r="D42" s="184">
        <f>+'3T'!F44</f>
        <v>197424458.40000001</v>
      </c>
      <c r="E42" s="184">
        <f>+B42+C42+D42</f>
        <v>309592468.38999999</v>
      </c>
      <c r="F42" s="1"/>
    </row>
    <row r="43" spans="1:6" ht="15" customHeight="1" x14ac:dyDescent="0.35">
      <c r="A43" s="128" t="s">
        <v>176</v>
      </c>
      <c r="B43" s="136">
        <f>+'1T'!C45</f>
        <v>0</v>
      </c>
      <c r="C43" s="184">
        <f>+'2T'!F45</f>
        <v>5863414.0599999996</v>
      </c>
      <c r="D43" s="184">
        <f>+'3T'!F45</f>
        <v>0</v>
      </c>
      <c r="E43" s="184">
        <f t="shared" ref="E43:E52" si="3">+B43+C43+D43</f>
        <v>5863414.0599999996</v>
      </c>
      <c r="F43" s="1"/>
    </row>
    <row r="44" spans="1:6" ht="15" customHeight="1" x14ac:dyDescent="0.35">
      <c r="A44" s="128" t="s">
        <v>171</v>
      </c>
      <c r="B44" s="136">
        <f>+'1T'!C46</f>
        <v>0</v>
      </c>
      <c r="C44" s="184">
        <f>+'2T'!F46</f>
        <v>0</v>
      </c>
      <c r="D44" s="184">
        <f>+'3T'!F46</f>
        <v>0</v>
      </c>
      <c r="E44" s="184">
        <f t="shared" si="3"/>
        <v>0</v>
      </c>
      <c r="F44" s="1"/>
    </row>
    <row r="45" spans="1:6" ht="15" customHeight="1" x14ac:dyDescent="0.35">
      <c r="A45" s="129" t="s">
        <v>174</v>
      </c>
      <c r="B45" s="131">
        <f>+SUM(B46:B48)</f>
        <v>0</v>
      </c>
      <c r="C45" s="131">
        <f t="shared" ref="C45:E45" si="4">+SUM(C46:C48)</f>
        <v>0</v>
      </c>
      <c r="D45" s="131">
        <f t="shared" si="4"/>
        <v>0</v>
      </c>
      <c r="E45" s="131">
        <f t="shared" si="4"/>
        <v>0</v>
      </c>
      <c r="F45" s="1"/>
    </row>
    <row r="46" spans="1:6" ht="15" customHeight="1" x14ac:dyDescent="0.35">
      <c r="A46" s="128" t="s">
        <v>169</v>
      </c>
      <c r="B46" s="136">
        <f>+'1T'!C48</f>
        <v>0</v>
      </c>
      <c r="C46" s="136">
        <f>+'2T'!F48</f>
        <v>0</v>
      </c>
      <c r="D46" s="136">
        <f>+'3T'!F48</f>
        <v>0</v>
      </c>
      <c r="E46" s="136">
        <f t="shared" si="3"/>
        <v>0</v>
      </c>
      <c r="F46" s="1"/>
    </row>
    <row r="47" spans="1:6" ht="15" customHeight="1" x14ac:dyDescent="0.35">
      <c r="A47" s="128" t="s">
        <v>176</v>
      </c>
      <c r="B47" s="136">
        <f>+'1T'!C49</f>
        <v>0</v>
      </c>
      <c r="C47" s="136">
        <f>+'2T'!F49</f>
        <v>0</v>
      </c>
      <c r="D47" s="136">
        <f>+'3T'!F49</f>
        <v>0</v>
      </c>
      <c r="E47" s="136">
        <f t="shared" si="3"/>
        <v>0</v>
      </c>
      <c r="F47" s="1"/>
    </row>
    <row r="48" spans="1:6" ht="15" customHeight="1" x14ac:dyDescent="0.35">
      <c r="A48" s="128" t="s">
        <v>171</v>
      </c>
      <c r="B48" s="136">
        <f>+'1T'!C50</f>
        <v>0</v>
      </c>
      <c r="C48" s="136">
        <f>+'2T'!F50</f>
        <v>0</v>
      </c>
      <c r="D48" s="136">
        <f>+'3T'!F50</f>
        <v>0</v>
      </c>
      <c r="E48" s="136">
        <f t="shared" si="3"/>
        <v>0</v>
      </c>
      <c r="F48" s="1"/>
    </row>
    <row r="49" spans="1:6" ht="30" x14ac:dyDescent="0.35">
      <c r="A49" s="130" t="s">
        <v>175</v>
      </c>
      <c r="B49" s="131">
        <f>+SUM(B50:B52)</f>
        <v>0</v>
      </c>
      <c r="C49" s="131">
        <f t="shared" ref="C49:E49" si="5">+SUM(C50:C52)</f>
        <v>0</v>
      </c>
      <c r="D49" s="131">
        <f t="shared" si="5"/>
        <v>0</v>
      </c>
      <c r="E49" s="131">
        <f t="shared" si="5"/>
        <v>0</v>
      </c>
      <c r="F49" s="1"/>
    </row>
    <row r="50" spans="1:6" x14ac:dyDescent="0.35">
      <c r="A50" s="128" t="s">
        <v>169</v>
      </c>
      <c r="B50" s="136">
        <f>+'1T'!C52</f>
        <v>0</v>
      </c>
      <c r="C50" s="136">
        <f>+'2T'!F52</f>
        <v>0</v>
      </c>
      <c r="D50" s="136">
        <f>+'3T'!F52</f>
        <v>0</v>
      </c>
      <c r="E50" s="136">
        <f t="shared" si="3"/>
        <v>0</v>
      </c>
      <c r="F50" s="1"/>
    </row>
    <row r="51" spans="1:6" x14ac:dyDescent="0.35">
      <c r="A51" s="128" t="s">
        <v>176</v>
      </c>
      <c r="B51" s="136">
        <f>+'1T'!C53</f>
        <v>0</v>
      </c>
      <c r="C51" s="136">
        <f>+'2T'!F53</f>
        <v>0</v>
      </c>
      <c r="D51" s="136">
        <f>+'3T'!F53</f>
        <v>0</v>
      </c>
      <c r="E51" s="136">
        <f t="shared" si="3"/>
        <v>0</v>
      </c>
      <c r="F51" s="1"/>
    </row>
    <row r="52" spans="1:6" x14ac:dyDescent="0.35">
      <c r="A52" s="128" t="s">
        <v>171</v>
      </c>
      <c r="B52" s="136">
        <f>+'1T'!C54</f>
        <v>0</v>
      </c>
      <c r="C52" s="136">
        <f>+'2T'!F54</f>
        <v>0</v>
      </c>
      <c r="D52" s="136">
        <f>+'3T'!F54</f>
        <v>0</v>
      </c>
      <c r="E52" s="137">
        <f t="shared" si="3"/>
        <v>0</v>
      </c>
      <c r="F52" s="1"/>
    </row>
    <row r="53" spans="1:6" ht="15" customHeight="1" x14ac:dyDescent="0.35">
      <c r="A53" s="147" t="s">
        <v>43</v>
      </c>
      <c r="B53" s="147"/>
      <c r="C53" s="147"/>
      <c r="D53" s="147"/>
      <c r="E53" s="1"/>
      <c r="F53" s="1"/>
    </row>
    <row r="54" spans="1:6" ht="50.1" customHeight="1" x14ac:dyDescent="0.35">
      <c r="A54" s="205" t="s">
        <v>158</v>
      </c>
      <c r="B54" s="206"/>
      <c r="C54" s="206"/>
      <c r="D54" s="206"/>
      <c r="E54" s="207"/>
      <c r="F54" s="1"/>
    </row>
    <row r="55" spans="1:6" ht="15" customHeight="1" x14ac:dyDescent="0.35">
      <c r="A55" s="1"/>
      <c r="B55" s="1"/>
      <c r="C55" s="1"/>
      <c r="D55" s="1"/>
      <c r="E55" s="1"/>
      <c r="F55" s="1"/>
    </row>
    <row r="57" spans="1:6" ht="21" customHeight="1" x14ac:dyDescent="0.3">
      <c r="A57" s="218" t="s">
        <v>95</v>
      </c>
      <c r="B57" s="218"/>
      <c r="C57" s="218"/>
      <c r="D57" s="218"/>
      <c r="E57" s="218"/>
      <c r="F57" s="218"/>
    </row>
    <row r="58" spans="1:6" ht="9.9" customHeight="1" x14ac:dyDescent="0.3"/>
    <row r="59" spans="1:6" x14ac:dyDescent="0.3">
      <c r="A59" s="197" t="s">
        <v>72</v>
      </c>
      <c r="B59" s="197"/>
      <c r="C59" s="197"/>
      <c r="D59" s="197"/>
      <c r="E59" s="197"/>
      <c r="F59" s="197"/>
    </row>
    <row r="60" spans="1:6" ht="17.25" customHeight="1" x14ac:dyDescent="0.3">
      <c r="A60" s="198" t="s">
        <v>73</v>
      </c>
      <c r="B60" s="198"/>
      <c r="C60" s="198"/>
      <c r="D60" s="198"/>
      <c r="E60" s="198"/>
      <c r="F60" s="198"/>
    </row>
    <row r="61" spans="1:6" x14ac:dyDescent="0.3">
      <c r="A61" s="197" t="s">
        <v>52</v>
      </c>
      <c r="B61" s="197"/>
      <c r="C61" s="197"/>
      <c r="D61" s="197"/>
      <c r="E61" s="197"/>
      <c r="F61" s="197"/>
    </row>
    <row r="62" spans="1:6" ht="9.9" customHeight="1" x14ac:dyDescent="0.3"/>
    <row r="63" spans="1:6" ht="78" x14ac:dyDescent="0.3">
      <c r="A63" s="73" t="s">
        <v>55</v>
      </c>
      <c r="B63" s="73" t="s">
        <v>56</v>
      </c>
      <c r="C63" s="73" t="s">
        <v>93</v>
      </c>
      <c r="D63" s="73" t="s">
        <v>94</v>
      </c>
      <c r="E63" s="73" t="s">
        <v>96</v>
      </c>
      <c r="F63" s="73" t="s">
        <v>97</v>
      </c>
    </row>
    <row r="64" spans="1:6" x14ac:dyDescent="0.3">
      <c r="A64" s="144" t="s">
        <v>16</v>
      </c>
      <c r="B64" s="54"/>
      <c r="C64" s="40">
        <f>+C66+C70</f>
        <v>1414657750</v>
      </c>
      <c r="D64" s="40">
        <f>+D66+D70</f>
        <v>236335750.01000002</v>
      </c>
      <c r="E64" s="40">
        <f>+E66+E70</f>
        <v>236335749.99000001</v>
      </c>
      <c r="F64" s="40">
        <f>+F66+F70</f>
        <v>1887329250</v>
      </c>
    </row>
    <row r="65" spans="1:6" x14ac:dyDescent="0.3">
      <c r="A65" s="13"/>
      <c r="B65" s="55"/>
      <c r="C65" s="15"/>
      <c r="D65" s="15"/>
      <c r="E65" s="15"/>
      <c r="F65" s="56"/>
    </row>
    <row r="66" spans="1:6" x14ac:dyDescent="0.3">
      <c r="A66" s="233" t="s">
        <v>74</v>
      </c>
      <c r="B66" s="233"/>
      <c r="C66" s="58">
        <f>+SUM(C67:C68)</f>
        <v>236335750</v>
      </c>
      <c r="D66" s="58">
        <f>+SUM(D67:D68)</f>
        <v>236335750.01000002</v>
      </c>
      <c r="E66" s="58">
        <f>+SUM(E67:E68)</f>
        <v>236335749.99000001</v>
      </c>
      <c r="F66" s="58">
        <f>+SUM(F67:F68)</f>
        <v>709007250</v>
      </c>
    </row>
    <row r="67" spans="1:6" x14ac:dyDescent="0.3">
      <c r="A67" s="59" t="s">
        <v>58</v>
      </c>
      <c r="B67" s="55" t="s">
        <v>53</v>
      </c>
      <c r="C67" s="16">
        <f>+'1T'!F113</f>
        <v>236335750</v>
      </c>
      <c r="D67" s="16">
        <f>+'2T'!F112</f>
        <v>236335750.01000002</v>
      </c>
      <c r="E67" s="16">
        <f>+'3T'!F112</f>
        <v>236335749.99000001</v>
      </c>
      <c r="F67" s="97">
        <f>+C67+D67+E67</f>
        <v>709007250</v>
      </c>
    </row>
    <row r="68" spans="1:6" x14ac:dyDescent="0.3">
      <c r="A68" s="59" t="s">
        <v>58</v>
      </c>
      <c r="B68" s="55" t="s">
        <v>53</v>
      </c>
      <c r="C68" s="16">
        <f>+'1T'!F114</f>
        <v>0</v>
      </c>
      <c r="D68" s="16">
        <f>+'2T'!F113</f>
        <v>0</v>
      </c>
      <c r="E68" s="16">
        <f>+'3T'!F113</f>
        <v>0</v>
      </c>
      <c r="F68" s="97">
        <f>+C68+D68+E68</f>
        <v>0</v>
      </c>
    </row>
    <row r="69" spans="1:6" x14ac:dyDescent="0.3">
      <c r="A69" s="145"/>
      <c r="B69" s="55"/>
      <c r="C69" s="16"/>
      <c r="D69" s="16"/>
      <c r="E69" s="16"/>
      <c r="F69" s="97"/>
    </row>
    <row r="70" spans="1:6" x14ac:dyDescent="0.3">
      <c r="A70" s="233" t="s">
        <v>75</v>
      </c>
      <c r="B70" s="233"/>
      <c r="C70" s="58">
        <f>+SUM(C71:C72)</f>
        <v>1178322000</v>
      </c>
      <c r="D70" s="58">
        <f>+SUM(D71:D72)</f>
        <v>0</v>
      </c>
      <c r="E70" s="58">
        <f>+SUM(E71:E72)</f>
        <v>0</v>
      </c>
      <c r="F70" s="58">
        <f>+SUM(F71:F72)</f>
        <v>1178322000</v>
      </c>
    </row>
    <row r="71" spans="1:6" x14ac:dyDescent="0.3">
      <c r="A71" s="59" t="s">
        <v>58</v>
      </c>
      <c r="B71" s="55" t="s">
        <v>53</v>
      </c>
      <c r="C71" s="61">
        <f>+'1T'!F117</f>
        <v>1178322000</v>
      </c>
      <c r="D71" s="61">
        <f>+'2T'!F116</f>
        <v>0</v>
      </c>
      <c r="E71" s="61">
        <f>+'3T'!F116</f>
        <v>0</v>
      </c>
      <c r="F71" s="98">
        <f>+C71+D71+E71</f>
        <v>1178322000</v>
      </c>
    </row>
    <row r="72" spans="1:6" x14ac:dyDescent="0.3">
      <c r="A72" s="59" t="s">
        <v>58</v>
      </c>
      <c r="B72" s="55" t="s">
        <v>53</v>
      </c>
      <c r="C72" s="61">
        <f>+'1T'!F118</f>
        <v>0</v>
      </c>
      <c r="D72" s="61">
        <f>+'2T'!F117</f>
        <v>0</v>
      </c>
      <c r="E72" s="61">
        <f>+'3T'!F117</f>
        <v>0</v>
      </c>
      <c r="F72" s="100">
        <f>+C72+D72+E72</f>
        <v>0</v>
      </c>
    </row>
    <row r="73" spans="1:6" x14ac:dyDescent="0.3">
      <c r="A73" s="195" t="s">
        <v>43</v>
      </c>
      <c r="B73" s="195"/>
      <c r="C73" s="195"/>
      <c r="D73" s="195"/>
      <c r="E73" s="195"/>
    </row>
    <row r="74" spans="1:6" ht="50.1" customHeight="1" x14ac:dyDescent="0.3">
      <c r="A74" s="205" t="s">
        <v>153</v>
      </c>
      <c r="B74" s="206"/>
      <c r="C74" s="206"/>
      <c r="D74" s="206"/>
      <c r="E74" s="206"/>
      <c r="F74" s="207"/>
    </row>
    <row r="75" spans="1:6" x14ac:dyDescent="0.3">
      <c r="A75" s="29"/>
      <c r="B75" s="53"/>
      <c r="C75" s="28"/>
    </row>
    <row r="76" spans="1:6" x14ac:dyDescent="0.3">
      <c r="A76" s="197" t="s">
        <v>76</v>
      </c>
      <c r="B76" s="197"/>
      <c r="C76" s="197"/>
      <c r="D76" s="197"/>
      <c r="E76" s="197"/>
      <c r="F76" s="197"/>
    </row>
    <row r="77" spans="1:6" ht="17.25" customHeight="1" x14ac:dyDescent="0.3">
      <c r="A77" s="198" t="s">
        <v>54</v>
      </c>
      <c r="B77" s="198"/>
      <c r="C77" s="198"/>
      <c r="D77" s="198"/>
      <c r="E77" s="198"/>
      <c r="F77" s="198"/>
    </row>
    <row r="78" spans="1:6" x14ac:dyDescent="0.3">
      <c r="A78" s="197" t="s">
        <v>52</v>
      </c>
      <c r="B78" s="197"/>
      <c r="C78" s="197"/>
      <c r="D78" s="197"/>
      <c r="E78" s="197"/>
      <c r="F78" s="197"/>
    </row>
    <row r="79" spans="1:6" x14ac:dyDescent="0.3">
      <c r="A79" s="93"/>
      <c r="B79" s="94"/>
      <c r="C79" s="94"/>
      <c r="D79" s="94"/>
      <c r="E79" s="94"/>
    </row>
    <row r="80" spans="1:6" ht="78" x14ac:dyDescent="0.3">
      <c r="A80" s="73" t="s">
        <v>55</v>
      </c>
      <c r="B80" s="73" t="s">
        <v>56</v>
      </c>
      <c r="C80" s="73" t="s">
        <v>93</v>
      </c>
      <c r="D80" s="73" t="s">
        <v>94</v>
      </c>
      <c r="E80" s="73" t="s">
        <v>96</v>
      </c>
      <c r="F80" s="73" t="s">
        <v>97</v>
      </c>
    </row>
    <row r="81" spans="1:6" x14ac:dyDescent="0.3">
      <c r="A81" s="144" t="s">
        <v>16</v>
      </c>
      <c r="B81" s="54"/>
      <c r="C81" s="40">
        <f>+C83+C90+C97</f>
        <v>73215405.929999992</v>
      </c>
      <c r="D81" s="40">
        <f t="shared" ref="D81:E81" si="6">+D83+D90+D97</f>
        <v>118031424.05</v>
      </c>
      <c r="E81" s="40">
        <f t="shared" si="6"/>
        <v>436389674.84000003</v>
      </c>
      <c r="F81" s="40">
        <f>+F83+F90+F97</f>
        <v>627636504.81999993</v>
      </c>
    </row>
    <row r="82" spans="1:6" x14ac:dyDescent="0.3">
      <c r="A82" s="13"/>
      <c r="B82" s="55"/>
      <c r="C82" s="15"/>
      <c r="D82" s="15"/>
      <c r="E82" s="15"/>
      <c r="F82" s="56"/>
    </row>
    <row r="83" spans="1:6" x14ac:dyDescent="0.3">
      <c r="A83" s="233" t="s">
        <v>57</v>
      </c>
      <c r="B83" s="233"/>
      <c r="C83" s="58">
        <f>+SUM(C84:C88)</f>
        <v>0</v>
      </c>
      <c r="D83" s="58">
        <f t="shared" ref="D83:E83" si="7">+SUM(D84:D88)</f>
        <v>5863414.0599999996</v>
      </c>
      <c r="E83" s="58">
        <f t="shared" si="7"/>
        <v>0</v>
      </c>
      <c r="F83" s="58">
        <f>+SUM(F84:F88)</f>
        <v>5863414.0599999996</v>
      </c>
    </row>
    <row r="84" spans="1:6" x14ac:dyDescent="0.3">
      <c r="A84" s="59" t="s">
        <v>58</v>
      </c>
      <c r="B84" s="55" t="s">
        <v>53</v>
      </c>
      <c r="C84" s="16">
        <f>+'1T'!F130</f>
        <v>0</v>
      </c>
      <c r="D84" s="16">
        <f>+'2T'!F129</f>
        <v>5863414.0599999996</v>
      </c>
      <c r="E84" s="16">
        <f>+'3T'!F129</f>
        <v>0</v>
      </c>
      <c r="F84" s="97">
        <f>+C84+D84+E84</f>
        <v>5863414.0599999996</v>
      </c>
    </row>
    <row r="85" spans="1:6" x14ac:dyDescent="0.3">
      <c r="A85" s="59" t="s">
        <v>58</v>
      </c>
      <c r="B85" s="55" t="s">
        <v>53</v>
      </c>
      <c r="C85" s="16">
        <f>+'1T'!F131</f>
        <v>0</v>
      </c>
      <c r="D85" s="16">
        <f>+'2T'!F130</f>
        <v>0</v>
      </c>
      <c r="E85" s="63">
        <f>+'3T'!F130</f>
        <v>0</v>
      </c>
      <c r="F85" s="97">
        <f t="shared" ref="F85:F88" si="8">+C85+D85+E85</f>
        <v>0</v>
      </c>
    </row>
    <row r="86" spans="1:6" x14ac:dyDescent="0.3">
      <c r="A86" s="59" t="s">
        <v>58</v>
      </c>
      <c r="B86" s="55" t="s">
        <v>53</v>
      </c>
      <c r="C86" s="16">
        <f>+'1T'!F132</f>
        <v>0</v>
      </c>
      <c r="D86" s="16">
        <f>+'2T'!F131</f>
        <v>0</v>
      </c>
      <c r="E86" s="16">
        <f>+'3T'!F131</f>
        <v>0</v>
      </c>
      <c r="F86" s="97">
        <f t="shared" si="8"/>
        <v>0</v>
      </c>
    </row>
    <row r="87" spans="1:6" x14ac:dyDescent="0.3">
      <c r="A87" s="59" t="s">
        <v>58</v>
      </c>
      <c r="B87" s="55" t="s">
        <v>53</v>
      </c>
      <c r="C87" s="16">
        <f>+'1T'!F133</f>
        <v>0</v>
      </c>
      <c r="D87" s="16">
        <f>+'2T'!F132</f>
        <v>0</v>
      </c>
      <c r="E87" s="63">
        <f>+'3T'!F132</f>
        <v>0</v>
      </c>
      <c r="F87" s="97">
        <f t="shared" si="8"/>
        <v>0</v>
      </c>
    </row>
    <row r="88" spans="1:6" x14ac:dyDescent="0.3">
      <c r="A88" s="59" t="s">
        <v>58</v>
      </c>
      <c r="B88" s="55" t="s">
        <v>53</v>
      </c>
      <c r="C88" s="16">
        <f>+'1T'!F134</f>
        <v>0</v>
      </c>
      <c r="D88" s="16">
        <f>+'2T'!F133</f>
        <v>0</v>
      </c>
      <c r="E88" s="16">
        <f>+'3T'!F133</f>
        <v>0</v>
      </c>
      <c r="F88" s="97">
        <f t="shared" si="8"/>
        <v>0</v>
      </c>
    </row>
    <row r="89" spans="1:6" x14ac:dyDescent="0.3">
      <c r="A89" s="145"/>
      <c r="B89" s="55"/>
      <c r="C89" s="16"/>
      <c r="D89" s="16"/>
      <c r="E89" s="16"/>
      <c r="F89" s="97"/>
    </row>
    <row r="90" spans="1:6" x14ac:dyDescent="0.3">
      <c r="A90" s="233" t="s">
        <v>59</v>
      </c>
      <c r="B90" s="233"/>
      <c r="C90" s="58">
        <f>+SUM(C91:C95)</f>
        <v>73215405.929999992</v>
      </c>
      <c r="D90" s="58">
        <f t="shared" ref="D90:E90" si="9">+SUM(D91:D95)</f>
        <v>112168009.98999999</v>
      </c>
      <c r="E90" s="58">
        <f t="shared" si="9"/>
        <v>197424458.40000001</v>
      </c>
      <c r="F90" s="58">
        <f>+SUM(F91:F95)</f>
        <v>382807874.31999999</v>
      </c>
    </row>
    <row r="91" spans="1:6" x14ac:dyDescent="0.3">
      <c r="A91" s="59" t="s">
        <v>58</v>
      </c>
      <c r="B91" s="55" t="s">
        <v>53</v>
      </c>
      <c r="C91" s="61">
        <f>+'1T'!F137</f>
        <v>73215405.929999992</v>
      </c>
      <c r="D91" s="61">
        <f>+'2T'!F136</f>
        <v>112168009.98999999</v>
      </c>
      <c r="E91" s="61">
        <f>+'3T'!F136</f>
        <v>197424458.40000001</v>
      </c>
      <c r="F91" s="98">
        <f>+C91+D91+E91</f>
        <v>382807874.31999999</v>
      </c>
    </row>
    <row r="92" spans="1:6" x14ac:dyDescent="0.3">
      <c r="A92" s="59" t="s">
        <v>58</v>
      </c>
      <c r="B92" s="55" t="s">
        <v>53</v>
      </c>
      <c r="C92" s="61">
        <f>+'1T'!F138</f>
        <v>0</v>
      </c>
      <c r="D92" s="61">
        <f>+'2T'!F137</f>
        <v>0</v>
      </c>
      <c r="E92" s="61">
        <f>+'3T'!F137</f>
        <v>0</v>
      </c>
      <c r="F92" s="98">
        <f>+C92+D92+E92</f>
        <v>0</v>
      </c>
    </row>
    <row r="93" spans="1:6" x14ac:dyDescent="0.3">
      <c r="A93" s="59" t="s">
        <v>58</v>
      </c>
      <c r="B93" s="55" t="s">
        <v>53</v>
      </c>
      <c r="C93" s="61">
        <f>+'1T'!F139</f>
        <v>0</v>
      </c>
      <c r="D93" s="61">
        <f>+'2T'!F138</f>
        <v>0</v>
      </c>
      <c r="E93" s="61">
        <f>+'3T'!F138</f>
        <v>0</v>
      </c>
      <c r="F93" s="98">
        <f>+C93+D93+E93</f>
        <v>0</v>
      </c>
    </row>
    <row r="94" spans="1:6" x14ac:dyDescent="0.3">
      <c r="A94" s="59" t="s">
        <v>58</v>
      </c>
      <c r="B94" s="55" t="s">
        <v>53</v>
      </c>
      <c r="C94" s="61">
        <f>+'1T'!F140</f>
        <v>0</v>
      </c>
      <c r="D94" s="61">
        <f>+'2T'!F139</f>
        <v>0</v>
      </c>
      <c r="E94" s="61">
        <f>+'3T'!F139</f>
        <v>0</v>
      </c>
      <c r="F94" s="98">
        <f t="shared" ref="F94" si="10">+C94+D94+E94</f>
        <v>0</v>
      </c>
    </row>
    <row r="95" spans="1:6" x14ac:dyDescent="0.3">
      <c r="A95" s="59" t="s">
        <v>58</v>
      </c>
      <c r="B95" s="55" t="s">
        <v>53</v>
      </c>
      <c r="C95" s="61">
        <f>+'1T'!F141</f>
        <v>0</v>
      </c>
      <c r="D95" s="61">
        <f>+'2T'!F140</f>
        <v>0</v>
      </c>
      <c r="E95" s="61">
        <f>+'3T'!F140</f>
        <v>0</v>
      </c>
      <c r="F95" s="98">
        <f>+C95+D95+E95</f>
        <v>0</v>
      </c>
    </row>
    <row r="96" spans="1:6" x14ac:dyDescent="0.3">
      <c r="C96" s="45"/>
      <c r="D96" s="45"/>
      <c r="E96" s="45"/>
      <c r="F96" s="45"/>
    </row>
    <row r="97" spans="1:6" x14ac:dyDescent="0.3">
      <c r="A97" s="233" t="s">
        <v>60</v>
      </c>
      <c r="B97" s="233"/>
      <c r="C97" s="58">
        <f>+SUM(C98:C99)</f>
        <v>0</v>
      </c>
      <c r="D97" s="58">
        <f t="shared" ref="D97:E97" si="11">+SUM(D98:D99)</f>
        <v>0</v>
      </c>
      <c r="E97" s="58">
        <f t="shared" si="11"/>
        <v>238965216.44</v>
      </c>
      <c r="F97" s="58">
        <f>+SUM(F98:F99)</f>
        <v>238965216.44</v>
      </c>
    </row>
    <row r="98" spans="1:6" x14ac:dyDescent="0.3">
      <c r="A98" s="80" t="s">
        <v>58</v>
      </c>
      <c r="B98" s="55" t="s">
        <v>53</v>
      </c>
      <c r="C98" s="61">
        <f>+'1T'!F144</f>
        <v>0</v>
      </c>
      <c r="D98" s="61">
        <f>+'2T'!F143</f>
        <v>0</v>
      </c>
      <c r="E98" s="61">
        <f>+'3T'!F143</f>
        <v>238965216.44</v>
      </c>
      <c r="F98" s="98">
        <f>+C98+D98+E98</f>
        <v>238965216.44</v>
      </c>
    </row>
    <row r="99" spans="1:6" x14ac:dyDescent="0.3">
      <c r="A99" s="52" t="s">
        <v>58</v>
      </c>
      <c r="B99" s="52" t="s">
        <v>53</v>
      </c>
      <c r="C99" s="99">
        <f>+'1T'!F145</f>
        <v>0</v>
      </c>
      <c r="D99" s="99">
        <f>+'2T'!F144</f>
        <v>0</v>
      </c>
      <c r="E99" s="64">
        <f>+'3T'!F144</f>
        <v>0</v>
      </c>
      <c r="F99" s="100">
        <f>+C99+D99+E99</f>
        <v>0</v>
      </c>
    </row>
    <row r="100" spans="1:6" ht="14.25" customHeight="1" x14ac:dyDescent="0.3">
      <c r="A100" s="234" t="s">
        <v>61</v>
      </c>
      <c r="B100" s="234"/>
      <c r="C100" s="234"/>
      <c r="D100" s="234"/>
      <c r="E100" s="234"/>
      <c r="F100" s="234"/>
    </row>
    <row r="101" spans="1:6" x14ac:dyDescent="0.3">
      <c r="A101" s="258" t="s">
        <v>43</v>
      </c>
      <c r="B101" s="258"/>
      <c r="C101" s="258"/>
      <c r="D101" s="258"/>
      <c r="E101" s="258"/>
      <c r="F101" s="258"/>
    </row>
    <row r="102" spans="1:6" x14ac:dyDescent="0.3">
      <c r="A102" s="59"/>
      <c r="B102" s="55"/>
    </row>
    <row r="103" spans="1:6" x14ac:dyDescent="0.3">
      <c r="A103" s="197" t="s">
        <v>78</v>
      </c>
      <c r="B103" s="197"/>
      <c r="C103" s="197"/>
      <c r="D103" s="197"/>
      <c r="E103" s="197"/>
      <c r="F103" s="47"/>
    </row>
    <row r="104" spans="1:6" x14ac:dyDescent="0.3">
      <c r="A104" s="197" t="s">
        <v>79</v>
      </c>
      <c r="B104" s="197"/>
      <c r="C104" s="197"/>
      <c r="D104" s="197"/>
      <c r="E104" s="197"/>
      <c r="F104" s="47"/>
    </row>
    <row r="105" spans="1:6" x14ac:dyDescent="0.3">
      <c r="A105" s="197" t="s">
        <v>52</v>
      </c>
      <c r="B105" s="197"/>
      <c r="C105" s="197"/>
      <c r="D105" s="197"/>
      <c r="E105" s="197"/>
      <c r="F105" s="47"/>
    </row>
    <row r="106" spans="1:6" x14ac:dyDescent="0.3">
      <c r="A106" s="93"/>
      <c r="B106" s="94"/>
      <c r="C106" s="94"/>
      <c r="D106" s="94"/>
      <c r="E106" s="94"/>
    </row>
    <row r="107" spans="1:6" ht="31.2" x14ac:dyDescent="0.3">
      <c r="A107" s="73" t="s">
        <v>77</v>
      </c>
      <c r="B107" s="73" t="s">
        <v>93</v>
      </c>
      <c r="C107" s="73" t="s">
        <v>94</v>
      </c>
      <c r="D107" s="73" t="s">
        <v>96</v>
      </c>
      <c r="E107" s="73" t="s">
        <v>97</v>
      </c>
    </row>
    <row r="108" spans="1:6" x14ac:dyDescent="0.3">
      <c r="A108" s="111" t="s">
        <v>81</v>
      </c>
      <c r="B108" s="66">
        <f>+B109</f>
        <v>1417287216.4400001</v>
      </c>
      <c r="C108" s="66">
        <f t="shared" ref="C108:D108" si="12">+B118</f>
        <v>1580407560.51</v>
      </c>
      <c r="D108" s="66">
        <f t="shared" si="12"/>
        <v>1462376136.47</v>
      </c>
      <c r="E108" s="66">
        <f>+B108</f>
        <v>1417287216.4400001</v>
      </c>
    </row>
    <row r="109" spans="1:6" x14ac:dyDescent="0.3">
      <c r="A109" s="112" t="s">
        <v>82</v>
      </c>
      <c r="B109" s="30">
        <f>+'1T'!E156</f>
        <v>1417287216.4400001</v>
      </c>
      <c r="C109" s="30">
        <f>+'2T'!E155</f>
        <v>1344071810.51</v>
      </c>
      <c r="D109" s="30">
        <f>+'3T'!E155</f>
        <v>1231903800.52</v>
      </c>
      <c r="E109" s="70">
        <f>+B109+C109+D109</f>
        <v>3993262827.4699998</v>
      </c>
    </row>
    <row r="110" spans="1:6" x14ac:dyDescent="0.3">
      <c r="A110" s="112" t="s">
        <v>80</v>
      </c>
      <c r="B110" s="30" t="str">
        <f>+'1T'!E157</f>
        <v>N/A</v>
      </c>
      <c r="C110" s="30">
        <f>+'2T'!E156</f>
        <v>236335750</v>
      </c>
      <c r="D110" s="30">
        <f>+'3T'!E156</f>
        <v>230472335.95000002</v>
      </c>
      <c r="E110" s="70" t="str">
        <f>+B110</f>
        <v>N/A</v>
      </c>
    </row>
    <row r="111" spans="1:6" x14ac:dyDescent="0.3">
      <c r="A111" s="111" t="s">
        <v>84</v>
      </c>
      <c r="B111" s="66">
        <f>+'1T'!E158</f>
        <v>236335750</v>
      </c>
      <c r="C111" s="66">
        <f>+'2T'!E157</f>
        <v>236335750.01000002</v>
      </c>
      <c r="D111" s="66">
        <f>+'3T'!E157</f>
        <v>236335749.99000001</v>
      </c>
      <c r="E111" s="66">
        <f>+B111+C111+D111</f>
        <v>709007250</v>
      </c>
    </row>
    <row r="112" spans="1:6" x14ac:dyDescent="0.3">
      <c r="A112" s="111" t="s">
        <v>147</v>
      </c>
      <c r="B112" s="66">
        <f>+B113+B114</f>
        <v>1653622966.4400001</v>
      </c>
      <c r="C112" s="66">
        <f>+C113+C114</f>
        <v>1580407560.52</v>
      </c>
      <c r="D112" s="66">
        <f>+D113+D114</f>
        <v>1468239550.51</v>
      </c>
      <c r="E112" s="66">
        <f>+E108+E111</f>
        <v>2126294466.4400001</v>
      </c>
    </row>
    <row r="113" spans="1:12" x14ac:dyDescent="0.3">
      <c r="A113" s="112" t="s">
        <v>82</v>
      </c>
      <c r="B113" s="30">
        <f>+B109</f>
        <v>1417287216.4400001</v>
      </c>
      <c r="C113" s="30">
        <f>+C109</f>
        <v>1344071810.51</v>
      </c>
      <c r="D113" s="30">
        <f>+D109</f>
        <v>1231903800.52</v>
      </c>
      <c r="E113" s="70">
        <f>+B113+C113+D113</f>
        <v>3993262827.4699998</v>
      </c>
      <c r="K113" s="174"/>
      <c r="L113" s="175"/>
    </row>
    <row r="114" spans="1:12" x14ac:dyDescent="0.3">
      <c r="A114" s="112" t="s">
        <v>80</v>
      </c>
      <c r="B114" s="30">
        <f>+B111</f>
        <v>236335750</v>
      </c>
      <c r="C114" s="30">
        <f>+C111</f>
        <v>236335750.01000002</v>
      </c>
      <c r="D114" s="30">
        <f>+D111</f>
        <v>236335749.99000001</v>
      </c>
      <c r="E114" s="70">
        <f>+B114+C114+D114</f>
        <v>709007250</v>
      </c>
      <c r="K114"/>
      <c r="L114" s="176"/>
    </row>
    <row r="115" spans="1:12" x14ac:dyDescent="0.3">
      <c r="A115" s="111" t="s">
        <v>83</v>
      </c>
      <c r="B115" s="66">
        <f>+B116+B117</f>
        <v>73215405.929999992</v>
      </c>
      <c r="C115" s="66">
        <f>+C116+C117</f>
        <v>118031424.05</v>
      </c>
      <c r="D115" s="66">
        <f>+D116+D117</f>
        <v>436389674.84000003</v>
      </c>
      <c r="E115" s="66">
        <f>+B115+C115+D115</f>
        <v>627636504.82000005</v>
      </c>
      <c r="K115" s="177"/>
      <c r="L115" s="178"/>
    </row>
    <row r="116" spans="1:12" x14ac:dyDescent="0.3">
      <c r="A116" s="112" t="s">
        <v>82</v>
      </c>
      <c r="B116" s="18">
        <f>+'1T'!E163</f>
        <v>73215405.929999992</v>
      </c>
      <c r="C116" s="18">
        <f>+'2T'!E162</f>
        <v>112168009.98999999</v>
      </c>
      <c r="D116" s="18">
        <f>+'3T'!E162</f>
        <v>197424458.40000001</v>
      </c>
      <c r="E116" s="53">
        <f>+B116+C116+D116</f>
        <v>382807874.31999999</v>
      </c>
      <c r="K116"/>
      <c r="L116" s="176"/>
    </row>
    <row r="117" spans="1:12" x14ac:dyDescent="0.3">
      <c r="A117" s="112" t="s">
        <v>80</v>
      </c>
      <c r="B117" s="18">
        <f>+'1T'!E164</f>
        <v>0</v>
      </c>
      <c r="C117" s="18">
        <f>+'2T'!E163</f>
        <v>5863414.0599999996</v>
      </c>
      <c r="D117" s="18">
        <f>+'3T'!E163</f>
        <v>238965216.44</v>
      </c>
      <c r="E117" s="53">
        <f>+B117+C117+D117</f>
        <v>244828630.5</v>
      </c>
      <c r="K117"/>
      <c r="L117" s="178"/>
    </row>
    <row r="118" spans="1:12" x14ac:dyDescent="0.3">
      <c r="A118" s="111" t="s">
        <v>148</v>
      </c>
      <c r="B118" s="66">
        <f t="shared" ref="B118:E120" si="13">+B112-B115</f>
        <v>1580407560.51</v>
      </c>
      <c r="C118" s="66">
        <f t="shared" si="13"/>
        <v>1462376136.47</v>
      </c>
      <c r="D118" s="66">
        <f t="shared" si="13"/>
        <v>1031849875.67</v>
      </c>
      <c r="E118" s="66">
        <f t="shared" si="13"/>
        <v>1498657961.6199999</v>
      </c>
      <c r="F118" s="157">
        <v>1649901537.9899998</v>
      </c>
      <c r="G118" s="156">
        <f>F118-E118</f>
        <v>151243576.36999989</v>
      </c>
      <c r="H118" s="156"/>
    </row>
    <row r="119" spans="1:12" x14ac:dyDescent="0.3">
      <c r="A119" s="112" t="s">
        <v>82</v>
      </c>
      <c r="B119" s="18">
        <f t="shared" si="13"/>
        <v>1344071810.51</v>
      </c>
      <c r="C119" s="18">
        <f t="shared" si="13"/>
        <v>1231903800.52</v>
      </c>
      <c r="D119" s="18">
        <f t="shared" si="13"/>
        <v>1034479342.12</v>
      </c>
      <c r="E119" s="53">
        <f>+E113-E116</f>
        <v>3610454953.1499996</v>
      </c>
      <c r="H119" s="157"/>
      <c r="K119" s="179"/>
      <c r="L119" s="180"/>
    </row>
    <row r="120" spans="1:12" x14ac:dyDescent="0.3">
      <c r="A120" s="113" t="s">
        <v>80</v>
      </c>
      <c r="B120" s="82">
        <f t="shared" si="13"/>
        <v>236335750</v>
      </c>
      <c r="C120" s="82">
        <f>+C114-C117</f>
        <v>230472335.95000002</v>
      </c>
      <c r="D120" s="82">
        <f>+D114-D117</f>
        <v>-2629466.4499999881</v>
      </c>
      <c r="E120" s="67">
        <f>+E114-E117</f>
        <v>464178619.5</v>
      </c>
      <c r="H120" s="156"/>
    </row>
    <row r="121" spans="1:12" x14ac:dyDescent="0.3">
      <c r="A121" s="195" t="s">
        <v>223</v>
      </c>
      <c r="B121" s="195"/>
      <c r="C121" s="195"/>
      <c r="D121" s="195"/>
      <c r="L121" s="45"/>
    </row>
    <row r="122" spans="1:12" ht="69.75" customHeight="1" x14ac:dyDescent="0.3">
      <c r="A122" s="205" t="s">
        <v>241</v>
      </c>
      <c r="B122" s="206"/>
      <c r="C122" s="206"/>
      <c r="D122" s="206"/>
      <c r="E122" s="207"/>
      <c r="F122" s="68"/>
    </row>
    <row r="123" spans="1:12" x14ac:dyDescent="0.3">
      <c r="A123" s="47" t="s">
        <v>201</v>
      </c>
      <c r="C123" s="69"/>
      <c r="D123" s="69"/>
      <c r="E123" s="154"/>
      <c r="F123" s="68"/>
    </row>
    <row r="124" spans="1:12" x14ac:dyDescent="0.3">
      <c r="A124" s="158" t="s">
        <v>195</v>
      </c>
      <c r="B124" s="159">
        <f>SUM(B125:B128)</f>
        <v>150200118.45999998</v>
      </c>
      <c r="C124" s="69"/>
      <c r="D124" s="69"/>
      <c r="E124" s="154"/>
      <c r="F124" s="68"/>
    </row>
    <row r="125" spans="1:12" x14ac:dyDescent="0.3">
      <c r="A125" s="160" t="s">
        <v>196</v>
      </c>
      <c r="B125" s="181">
        <v>286811.75</v>
      </c>
      <c r="C125" s="69"/>
      <c r="D125" s="69"/>
      <c r="E125" s="154"/>
      <c r="F125" s="68"/>
    </row>
    <row r="126" spans="1:12" x14ac:dyDescent="0.3">
      <c r="A126" s="160" t="s">
        <v>197</v>
      </c>
      <c r="B126" s="182">
        <v>-366920.77</v>
      </c>
      <c r="C126" s="69"/>
      <c r="D126" s="69"/>
      <c r="E126" s="154"/>
      <c r="F126" s="68"/>
    </row>
    <row r="127" spans="1:12" x14ac:dyDescent="0.3">
      <c r="A127" s="160" t="s">
        <v>198</v>
      </c>
      <c r="B127" s="181">
        <v>150259743.53</v>
      </c>
      <c r="C127" s="69"/>
      <c r="D127" s="69"/>
      <c r="E127" s="154"/>
      <c r="F127" s="68"/>
    </row>
    <row r="128" spans="1:12" x14ac:dyDescent="0.3">
      <c r="A128" s="160" t="s">
        <v>240</v>
      </c>
      <c r="B128" s="182">
        <v>20483.95</v>
      </c>
      <c r="C128" s="69"/>
      <c r="D128" s="69"/>
      <c r="E128" s="154"/>
      <c r="F128" s="68"/>
    </row>
    <row r="129" spans="1:7" x14ac:dyDescent="0.3">
      <c r="A129" s="162" t="s">
        <v>202</v>
      </c>
      <c r="B129" s="183">
        <v>1043457.91</v>
      </c>
      <c r="C129" s="69"/>
      <c r="D129" s="69"/>
      <c r="E129" s="154"/>
      <c r="F129" s="68"/>
    </row>
    <row r="130" spans="1:7" x14ac:dyDescent="0.3">
      <c r="A130" s="158" t="s">
        <v>200</v>
      </c>
      <c r="B130" s="167">
        <f>B124+B129</f>
        <v>151243576.36999997</v>
      </c>
      <c r="C130" s="69"/>
      <c r="D130" s="69"/>
      <c r="E130" s="69"/>
      <c r="F130" s="68"/>
    </row>
    <row r="131" spans="1:7" ht="31.2" x14ac:dyDescent="0.35">
      <c r="A131" s="96" t="s">
        <v>85</v>
      </c>
      <c r="B131" s="219" t="s">
        <v>188</v>
      </c>
      <c r="C131" s="220"/>
      <c r="D131" s="256" t="s">
        <v>49</v>
      </c>
      <c r="E131" s="257"/>
      <c r="F131" s="257"/>
      <c r="G131" s="1"/>
    </row>
    <row r="132" spans="1:7" x14ac:dyDescent="0.35">
      <c r="A132" s="78" t="s">
        <v>47</v>
      </c>
      <c r="B132" s="219" t="s">
        <v>189</v>
      </c>
      <c r="C132" s="220"/>
      <c r="D132" s="257"/>
      <c r="E132" s="257"/>
      <c r="F132" s="257"/>
      <c r="G132" s="1"/>
    </row>
    <row r="133" spans="1:7" x14ac:dyDescent="0.35">
      <c r="A133" s="79" t="s">
        <v>48</v>
      </c>
      <c r="B133" s="219" t="s">
        <v>190</v>
      </c>
      <c r="C133" s="220"/>
      <c r="D133" s="257"/>
      <c r="E133" s="257"/>
      <c r="F133" s="257"/>
      <c r="G133" s="1"/>
    </row>
    <row r="134" spans="1:7" x14ac:dyDescent="0.35">
      <c r="A134" s="1"/>
      <c r="B134" s="1"/>
      <c r="C134" s="1"/>
      <c r="D134" s="1"/>
      <c r="E134" s="1"/>
      <c r="F134" s="1"/>
      <c r="G134" s="1"/>
    </row>
    <row r="135" spans="1:7" x14ac:dyDescent="0.35">
      <c r="A135" s="1"/>
      <c r="B135" s="1"/>
      <c r="C135" s="1"/>
      <c r="D135" s="1"/>
      <c r="E135" s="1"/>
      <c r="F135" s="1"/>
      <c r="G135" s="1"/>
    </row>
    <row r="136" spans="1:7" x14ac:dyDescent="0.35">
      <c r="A136" s="1"/>
      <c r="B136" s="1"/>
      <c r="C136" s="1"/>
      <c r="D136" s="1"/>
      <c r="E136" s="1"/>
      <c r="F136" s="1"/>
      <c r="G136" s="1"/>
    </row>
  </sheetData>
  <mergeCells count="38">
    <mergeCell ref="A2:F2"/>
    <mergeCell ref="A1:F1"/>
    <mergeCell ref="C4:E4"/>
    <mergeCell ref="C5:E5"/>
    <mergeCell ref="C6:E6"/>
    <mergeCell ref="A35:E35"/>
    <mergeCell ref="A10:F10"/>
    <mergeCell ref="A11:F11"/>
    <mergeCell ref="A32:E32"/>
    <mergeCell ref="A8:F8"/>
    <mergeCell ref="A33:F33"/>
    <mergeCell ref="A74:F74"/>
    <mergeCell ref="A66:B66"/>
    <mergeCell ref="A57:F57"/>
    <mergeCell ref="A59:F59"/>
    <mergeCell ref="A60:F60"/>
    <mergeCell ref="A61:F61"/>
    <mergeCell ref="A54:E54"/>
    <mergeCell ref="A36:E36"/>
    <mergeCell ref="A103:E103"/>
    <mergeCell ref="A121:D121"/>
    <mergeCell ref="A101:F101"/>
    <mergeCell ref="A104:E104"/>
    <mergeCell ref="A105:E105"/>
    <mergeCell ref="A83:B83"/>
    <mergeCell ref="A90:B90"/>
    <mergeCell ref="A97:B97"/>
    <mergeCell ref="A78:F78"/>
    <mergeCell ref="A100:F100"/>
    <mergeCell ref="A70:B70"/>
    <mergeCell ref="A73:E73"/>
    <mergeCell ref="A76:F76"/>
    <mergeCell ref="A77:F77"/>
    <mergeCell ref="A122:E122"/>
    <mergeCell ref="B131:C131"/>
    <mergeCell ref="D131:F133"/>
    <mergeCell ref="B132:C132"/>
    <mergeCell ref="B133:C133"/>
  </mergeCells>
  <printOptions horizontalCentered="1"/>
  <pageMargins left="0.70866141732283472" right="0.70866141732283472" top="0.94488188976377963" bottom="0.74803149606299213" header="0.19685039370078741" footer="0.31496062992125984"/>
  <pageSetup scale="51"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55" max="5" man="1"/>
  </rowBreaks>
  <ignoredErrors>
    <ignoredError sqref="E45:E52" formula="1"/>
  </ignoredErrors>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636D9-1666-488B-879D-AFC7C3DF6AA6}">
  <sheetPr codeName="Hoja7"/>
  <dimension ref="A1:G199"/>
  <sheetViews>
    <sheetView showGridLines="0" zoomScale="80" zoomScaleNormal="80" workbookViewId="0">
      <selection sqref="A1:F2"/>
    </sheetView>
  </sheetViews>
  <sheetFormatPr baseColWidth="10" defaultColWidth="11.44140625" defaultRowHeight="15.6" x14ac:dyDescent="0.35"/>
  <cols>
    <col min="1" max="1" width="42.44140625" style="1" customWidth="1"/>
    <col min="2" max="2" width="28.109375" style="1" customWidth="1"/>
    <col min="3" max="3" width="18" style="1" customWidth="1"/>
    <col min="4" max="5" width="17.88671875" style="1" customWidth="1"/>
    <col min="6" max="6" width="16.44140625" style="1" customWidth="1"/>
    <col min="7" max="16384" width="11.44140625" style="1"/>
  </cols>
  <sheetData>
    <row r="1" spans="1:7" ht="21.9" customHeight="1" x14ac:dyDescent="0.35">
      <c r="A1" s="204" t="s">
        <v>38</v>
      </c>
      <c r="B1" s="204"/>
      <c r="C1" s="204"/>
      <c r="D1" s="204"/>
      <c r="E1" s="204"/>
      <c r="F1" s="204"/>
    </row>
    <row r="2" spans="1:7" ht="21.9" customHeight="1" x14ac:dyDescent="0.35">
      <c r="A2" s="204"/>
      <c r="B2" s="204"/>
      <c r="C2" s="204"/>
      <c r="D2" s="204"/>
      <c r="E2" s="204"/>
      <c r="F2" s="204"/>
    </row>
    <row r="3" spans="1:7" ht="17.399999999999999" x14ac:dyDescent="0.4">
      <c r="A3" s="215" t="s">
        <v>245</v>
      </c>
      <c r="B3" s="215"/>
      <c r="C3" s="215"/>
      <c r="D3" s="215"/>
      <c r="E3" s="215"/>
      <c r="F3" s="215"/>
    </row>
    <row r="4" spans="1:7" ht="17.399999999999999" x14ac:dyDescent="0.35">
      <c r="A4" s="148"/>
      <c r="B4" s="148"/>
      <c r="C4" s="148"/>
      <c r="D4" s="148"/>
      <c r="E4" s="148"/>
    </row>
    <row r="5" spans="1:7" ht="18" customHeight="1" x14ac:dyDescent="0.35">
      <c r="A5" s="75"/>
      <c r="B5" s="77" t="s">
        <v>22</v>
      </c>
      <c r="C5" s="252" t="s">
        <v>178</v>
      </c>
      <c r="D5" s="253"/>
      <c r="E5" s="253"/>
      <c r="F5" s="148"/>
    </row>
    <row r="6" spans="1:7" ht="18" customHeight="1" x14ac:dyDescent="0.35">
      <c r="A6" s="76"/>
      <c r="B6" s="78" t="s">
        <v>33</v>
      </c>
      <c r="C6" s="252" t="s">
        <v>179</v>
      </c>
      <c r="D6" s="253"/>
      <c r="E6" s="253"/>
      <c r="F6" s="3"/>
    </row>
    <row r="7" spans="1:7" ht="18" customHeight="1" x14ac:dyDescent="0.35">
      <c r="A7" s="76"/>
      <c r="B7" s="79" t="s">
        <v>34</v>
      </c>
      <c r="C7" s="252" t="s">
        <v>180</v>
      </c>
      <c r="D7" s="253"/>
      <c r="E7" s="253"/>
      <c r="F7" s="3"/>
    </row>
    <row r="8" spans="1:7" ht="15" customHeight="1" x14ac:dyDescent="0.35">
      <c r="A8" s="4"/>
      <c r="B8" s="143"/>
      <c r="C8" s="143"/>
      <c r="D8" s="143"/>
      <c r="E8" s="143"/>
      <c r="F8" s="143"/>
    </row>
    <row r="9" spans="1:7" x14ac:dyDescent="0.35">
      <c r="A9" s="6"/>
      <c r="B9" s="143"/>
      <c r="C9" s="143"/>
      <c r="D9" s="143"/>
      <c r="E9" s="143"/>
      <c r="F9" s="143"/>
    </row>
    <row r="10" spans="1:7" ht="21.9" customHeight="1" x14ac:dyDescent="0.35">
      <c r="A10" s="218" t="s">
        <v>35</v>
      </c>
      <c r="B10" s="218"/>
      <c r="C10" s="218"/>
      <c r="D10" s="218"/>
      <c r="E10" s="218"/>
      <c r="F10" s="218"/>
    </row>
    <row r="11" spans="1:7" s="41" customFormat="1" ht="16.95" customHeight="1" x14ac:dyDescent="0.35">
      <c r="A11" s="8"/>
      <c r="B11" s="8"/>
      <c r="C11" s="8"/>
      <c r="D11" s="8"/>
      <c r="E11" s="8"/>
      <c r="F11" s="8"/>
      <c r="G11" s="1"/>
    </row>
    <row r="12" spans="1:7" s="41" customFormat="1" ht="16.95" customHeight="1" x14ac:dyDescent="0.35">
      <c r="A12" s="210" t="s">
        <v>36</v>
      </c>
      <c r="B12" s="210"/>
      <c r="C12" s="210"/>
      <c r="D12" s="210"/>
      <c r="E12" s="210"/>
      <c r="F12" s="210"/>
      <c r="G12" s="1"/>
    </row>
    <row r="13" spans="1:7" s="41" customFormat="1" ht="16.95" customHeight="1" x14ac:dyDescent="0.35">
      <c r="A13" s="210" t="s">
        <v>19</v>
      </c>
      <c r="B13" s="210"/>
      <c r="C13" s="210"/>
      <c r="D13" s="210"/>
      <c r="E13" s="210"/>
      <c r="F13" s="210"/>
      <c r="G13" s="1"/>
    </row>
    <row r="14" spans="1:7" s="41" customFormat="1" ht="16.95" customHeight="1" x14ac:dyDescent="0.35">
      <c r="A14" s="143"/>
      <c r="B14" s="143"/>
      <c r="C14" s="143"/>
      <c r="D14" s="143"/>
      <c r="E14" s="143"/>
      <c r="F14" s="143"/>
      <c r="G14" s="1"/>
    </row>
    <row r="15" spans="1:7" s="41" customFormat="1" ht="16.95" customHeight="1" x14ac:dyDescent="0.35">
      <c r="A15" s="142" t="s">
        <v>17</v>
      </c>
      <c r="B15" s="9" t="s">
        <v>18</v>
      </c>
      <c r="C15" s="9" t="s">
        <v>14</v>
      </c>
      <c r="D15" s="9" t="s">
        <v>15</v>
      </c>
      <c r="E15" s="9" t="s">
        <v>89</v>
      </c>
      <c r="F15" s="142" t="s">
        <v>12</v>
      </c>
      <c r="G15" s="1"/>
    </row>
    <row r="16" spans="1:7" x14ac:dyDescent="0.35">
      <c r="A16" s="13"/>
      <c r="B16" s="14"/>
      <c r="C16" s="15"/>
      <c r="D16" s="15"/>
      <c r="E16" s="15"/>
      <c r="F16" s="15"/>
    </row>
    <row r="17" spans="1:7" x14ac:dyDescent="0.35">
      <c r="A17" s="122" t="s">
        <v>168</v>
      </c>
      <c r="B17" s="123"/>
      <c r="C17" s="57"/>
      <c r="D17" s="57"/>
      <c r="E17" s="57"/>
      <c r="F17" s="57"/>
    </row>
    <row r="18" spans="1:7" x14ac:dyDescent="0.35">
      <c r="A18" s="17" t="s">
        <v>169</v>
      </c>
      <c r="B18" s="117" t="s">
        <v>172</v>
      </c>
      <c r="C18" s="15"/>
      <c r="D18" s="15"/>
      <c r="E18" s="15"/>
      <c r="F18" s="118">
        <f t="shared" ref="F18:F30" si="0">+C18+D18+E18</f>
        <v>0</v>
      </c>
    </row>
    <row r="19" spans="1:7" x14ac:dyDescent="0.35">
      <c r="A19" s="17"/>
      <c r="B19" s="117" t="s">
        <v>173</v>
      </c>
      <c r="C19" s="15"/>
      <c r="D19" s="15"/>
      <c r="E19" s="15"/>
      <c r="F19" s="118">
        <f t="shared" si="0"/>
        <v>0</v>
      </c>
    </row>
    <row r="20" spans="1:7" x14ac:dyDescent="0.35">
      <c r="A20" s="17" t="s">
        <v>170</v>
      </c>
      <c r="B20" s="117" t="s">
        <v>172</v>
      </c>
      <c r="C20" s="15"/>
      <c r="D20" s="15"/>
      <c r="E20" s="15"/>
      <c r="F20" s="118">
        <f t="shared" si="0"/>
        <v>0</v>
      </c>
    </row>
    <row r="21" spans="1:7" x14ac:dyDescent="0.35">
      <c r="A21" s="17"/>
      <c r="B21" s="117" t="s">
        <v>173</v>
      </c>
      <c r="C21" s="15"/>
      <c r="D21" s="15"/>
      <c r="E21" s="15"/>
      <c r="F21" s="118">
        <f t="shared" si="0"/>
        <v>0</v>
      </c>
    </row>
    <row r="22" spans="1:7" x14ac:dyDescent="0.35">
      <c r="A22" s="17" t="s">
        <v>171</v>
      </c>
      <c r="B22" s="117" t="s">
        <v>172</v>
      </c>
      <c r="C22" s="15"/>
      <c r="D22" s="15"/>
      <c r="E22" s="15"/>
      <c r="F22" s="118">
        <f t="shared" si="0"/>
        <v>0</v>
      </c>
    </row>
    <row r="23" spans="1:7" x14ac:dyDescent="0.35">
      <c r="A23" s="17"/>
      <c r="B23" s="117" t="s">
        <v>173</v>
      </c>
      <c r="C23" s="15"/>
      <c r="D23" s="15"/>
      <c r="E23" s="15"/>
      <c r="F23" s="118">
        <f t="shared" si="0"/>
        <v>0</v>
      </c>
    </row>
    <row r="24" spans="1:7" x14ac:dyDescent="0.35">
      <c r="A24" s="122" t="s">
        <v>174</v>
      </c>
      <c r="B24" s="124"/>
      <c r="C24" s="57"/>
      <c r="D24" s="57"/>
      <c r="E24" s="57"/>
      <c r="F24" s="125"/>
    </row>
    <row r="25" spans="1:7" x14ac:dyDescent="0.35">
      <c r="A25" s="17" t="s">
        <v>169</v>
      </c>
      <c r="B25" s="117" t="s">
        <v>172</v>
      </c>
      <c r="C25" s="15"/>
      <c r="D25" s="15"/>
      <c r="E25" s="15"/>
      <c r="F25" s="118">
        <f t="shared" si="0"/>
        <v>0</v>
      </c>
    </row>
    <row r="26" spans="1:7" x14ac:dyDescent="0.35">
      <c r="A26" s="17"/>
      <c r="B26" s="117" t="s">
        <v>173</v>
      </c>
      <c r="C26" s="15"/>
      <c r="D26" s="15"/>
      <c r="E26" s="15"/>
      <c r="F26" s="118">
        <f t="shared" si="0"/>
        <v>0</v>
      </c>
    </row>
    <row r="27" spans="1:7" x14ac:dyDescent="0.35">
      <c r="A27" s="17" t="s">
        <v>170</v>
      </c>
      <c r="B27" s="117" t="s">
        <v>172</v>
      </c>
      <c r="C27" s="15"/>
      <c r="D27" s="15"/>
      <c r="E27" s="15"/>
      <c r="F27" s="118">
        <f t="shared" si="0"/>
        <v>0</v>
      </c>
    </row>
    <row r="28" spans="1:7" x14ac:dyDescent="0.35">
      <c r="A28" s="17"/>
      <c r="B28" s="117" t="s">
        <v>173</v>
      </c>
      <c r="C28" s="15"/>
      <c r="D28" s="15"/>
      <c r="E28" s="15"/>
      <c r="F28" s="118">
        <f t="shared" si="0"/>
        <v>0</v>
      </c>
    </row>
    <row r="29" spans="1:7" x14ac:dyDescent="0.35">
      <c r="A29" s="17" t="s">
        <v>171</v>
      </c>
      <c r="B29" s="117" t="s">
        <v>172</v>
      </c>
      <c r="C29" s="15"/>
      <c r="D29" s="15"/>
      <c r="E29" s="15"/>
      <c r="F29" s="118">
        <f t="shared" si="0"/>
        <v>0</v>
      </c>
    </row>
    <row r="30" spans="1:7" x14ac:dyDescent="0.35">
      <c r="A30" s="17"/>
      <c r="B30" s="117" t="s">
        <v>173</v>
      </c>
      <c r="C30" s="16"/>
      <c r="D30" s="16"/>
      <c r="E30" s="16"/>
      <c r="F30" s="118">
        <f t="shared" si="0"/>
        <v>0</v>
      </c>
      <c r="G30" s="41"/>
    </row>
    <row r="31" spans="1:7" ht="30" x14ac:dyDescent="0.35">
      <c r="A31" s="126" t="s">
        <v>175</v>
      </c>
      <c r="B31" s="124"/>
      <c r="C31" s="120"/>
      <c r="D31" s="120"/>
      <c r="E31" s="120"/>
      <c r="F31" s="125"/>
      <c r="G31" s="41"/>
    </row>
    <row r="32" spans="1:7" ht="15" customHeight="1" x14ac:dyDescent="0.35">
      <c r="A32" s="17" t="s">
        <v>169</v>
      </c>
      <c r="B32" s="117" t="s">
        <v>172</v>
      </c>
      <c r="C32" s="18"/>
      <c r="D32" s="16"/>
      <c r="E32" s="16"/>
      <c r="F32" s="118">
        <f t="shared" ref="F32:F33" si="1">+C32+D32+E32</f>
        <v>0</v>
      </c>
      <c r="G32" s="41"/>
    </row>
    <row r="33" spans="1:7" x14ac:dyDescent="0.35">
      <c r="A33" s="41"/>
      <c r="B33" s="117" t="s">
        <v>173</v>
      </c>
      <c r="C33" s="16"/>
      <c r="D33" s="16"/>
      <c r="E33" s="16"/>
      <c r="F33" s="118">
        <f t="shared" si="1"/>
        <v>0</v>
      </c>
      <c r="G33" s="41"/>
    </row>
    <row r="34" spans="1:7" ht="16.95" customHeight="1" x14ac:dyDescent="0.35">
      <c r="A34" s="195" t="s">
        <v>43</v>
      </c>
      <c r="B34" s="195"/>
      <c r="C34" s="195"/>
      <c r="D34" s="195"/>
      <c r="E34" s="195"/>
      <c r="F34" s="195"/>
    </row>
    <row r="35" spans="1:7" s="41" customFormat="1" ht="66" customHeight="1" x14ac:dyDescent="0.35">
      <c r="A35" s="205" t="s">
        <v>246</v>
      </c>
      <c r="B35" s="206"/>
      <c r="C35" s="206"/>
      <c r="D35" s="206"/>
      <c r="E35" s="206"/>
      <c r="F35" s="207"/>
      <c r="G35" s="1"/>
    </row>
    <row r="36" spans="1:7" s="41" customFormat="1" ht="16.95" customHeight="1" x14ac:dyDescent="0.35">
      <c r="A36" s="42"/>
      <c r="B36" s="42"/>
      <c r="C36" s="42"/>
      <c r="D36" s="43"/>
      <c r="E36" s="43"/>
      <c r="F36" s="44"/>
      <c r="G36" s="1"/>
    </row>
    <row r="37" spans="1:7" s="41" customFormat="1" ht="16.95" customHeight="1" x14ac:dyDescent="0.35">
      <c r="A37" s="210" t="s">
        <v>37</v>
      </c>
      <c r="B37" s="210"/>
      <c r="C37" s="210"/>
      <c r="D37" s="210"/>
      <c r="E37" s="210"/>
      <c r="F37" s="210"/>
      <c r="G37" s="1"/>
    </row>
    <row r="38" spans="1:7" s="41" customFormat="1" ht="16.95" customHeight="1" x14ac:dyDescent="0.35">
      <c r="A38" s="210" t="s">
        <v>20</v>
      </c>
      <c r="B38" s="210"/>
      <c r="C38" s="210"/>
      <c r="D38" s="210"/>
      <c r="E38" s="210"/>
      <c r="F38" s="210"/>
      <c r="G38" s="1"/>
    </row>
    <row r="39" spans="1:7" s="41" customFormat="1" x14ac:dyDescent="0.35">
      <c r="A39" s="42"/>
      <c r="B39" s="42"/>
      <c r="C39" s="43"/>
      <c r="D39" s="43"/>
      <c r="E39" s="43"/>
      <c r="F39" s="45"/>
      <c r="G39" s="1"/>
    </row>
    <row r="40" spans="1:7" ht="15" customHeight="1" x14ac:dyDescent="0.35">
      <c r="A40" s="208" t="s">
        <v>17</v>
      </c>
      <c r="B40" s="209"/>
      <c r="C40" s="10" t="s">
        <v>14</v>
      </c>
      <c r="D40" s="9" t="s">
        <v>15</v>
      </c>
      <c r="E40" s="9" t="s">
        <v>89</v>
      </c>
      <c r="F40" s="142" t="s">
        <v>12</v>
      </c>
    </row>
    <row r="41" spans="1:7" x14ac:dyDescent="0.35">
      <c r="A41" s="211" t="s">
        <v>16</v>
      </c>
      <c r="B41" s="211"/>
      <c r="C41" s="12">
        <f>+C43+C47+C51</f>
        <v>77369387.980000004</v>
      </c>
      <c r="D41" s="12">
        <f t="shared" ref="D41:F41" si="2">+D43+D47+D51</f>
        <v>52333662.409999996</v>
      </c>
      <c r="E41" s="12">
        <f t="shared" si="2"/>
        <v>33762070.340000004</v>
      </c>
      <c r="F41" s="12">
        <f t="shared" si="2"/>
        <v>163465120.73000002</v>
      </c>
    </row>
    <row r="42" spans="1:7" x14ac:dyDescent="0.35">
      <c r="A42" s="212"/>
      <c r="B42" s="212"/>
      <c r="C42" s="15"/>
      <c r="D42" s="15"/>
      <c r="E42" s="15"/>
      <c r="F42" s="15"/>
    </row>
    <row r="43" spans="1:7" x14ac:dyDescent="0.35">
      <c r="A43" s="214" t="s">
        <v>168</v>
      </c>
      <c r="B43" s="214"/>
      <c r="C43" s="57">
        <f>+SUM(C44:C46)</f>
        <v>77369387.980000004</v>
      </c>
      <c r="D43" s="57">
        <f t="shared" ref="D43:F43" si="3">+SUM(D44:D46)</f>
        <v>52333662.409999996</v>
      </c>
      <c r="E43" s="57">
        <f t="shared" si="3"/>
        <v>33762070.340000004</v>
      </c>
      <c r="F43" s="57">
        <f t="shared" si="3"/>
        <v>163465120.73000002</v>
      </c>
    </row>
    <row r="44" spans="1:7" x14ac:dyDescent="0.35">
      <c r="A44" s="213" t="s">
        <v>169</v>
      </c>
      <c r="B44" s="213"/>
      <c r="C44" s="61">
        <v>77369387.980000004</v>
      </c>
      <c r="D44" s="61">
        <v>52333662.409999996</v>
      </c>
      <c r="E44" s="61">
        <v>33762070.340000004</v>
      </c>
      <c r="F44" s="16">
        <f>+C44+D44+E44</f>
        <v>163465120.73000002</v>
      </c>
    </row>
    <row r="45" spans="1:7" x14ac:dyDescent="0.35">
      <c r="A45" s="213" t="s">
        <v>176</v>
      </c>
      <c r="B45" s="213"/>
      <c r="C45" s="15"/>
      <c r="D45" s="15"/>
      <c r="E45" s="15"/>
      <c r="F45" s="16">
        <f t="shared" ref="F45:F53" si="4">+C45+D45+E45</f>
        <v>0</v>
      </c>
    </row>
    <row r="46" spans="1:7" x14ac:dyDescent="0.35">
      <c r="A46" s="213" t="s">
        <v>171</v>
      </c>
      <c r="B46" s="213"/>
      <c r="C46" s="15"/>
      <c r="D46" s="15"/>
      <c r="E46" s="15"/>
      <c r="F46" s="16">
        <f t="shared" si="4"/>
        <v>0</v>
      </c>
    </row>
    <row r="47" spans="1:7" x14ac:dyDescent="0.35">
      <c r="A47" s="214" t="s">
        <v>174</v>
      </c>
      <c r="B47" s="214"/>
      <c r="C47" s="57">
        <f>+SUM(C48:C50)</f>
        <v>0</v>
      </c>
      <c r="D47" s="57">
        <f t="shared" ref="D47:F47" si="5">+SUM(D48:D50)</f>
        <v>0</v>
      </c>
      <c r="E47" s="57">
        <f t="shared" si="5"/>
        <v>0</v>
      </c>
      <c r="F47" s="57">
        <f t="shared" si="5"/>
        <v>0</v>
      </c>
    </row>
    <row r="48" spans="1:7" x14ac:dyDescent="0.35">
      <c r="A48" s="213" t="s">
        <v>169</v>
      </c>
      <c r="B48" s="213"/>
      <c r="C48" s="15"/>
      <c r="D48" s="15"/>
      <c r="E48" s="15"/>
      <c r="F48" s="16">
        <f t="shared" si="4"/>
        <v>0</v>
      </c>
    </row>
    <row r="49" spans="1:7" x14ac:dyDescent="0.35">
      <c r="A49" s="213" t="s">
        <v>176</v>
      </c>
      <c r="B49" s="213"/>
      <c r="C49" s="15"/>
      <c r="D49" s="15"/>
      <c r="E49" s="15"/>
      <c r="F49" s="16">
        <f t="shared" si="4"/>
        <v>0</v>
      </c>
    </row>
    <row r="50" spans="1:7" x14ac:dyDescent="0.35">
      <c r="A50" s="213" t="s">
        <v>171</v>
      </c>
      <c r="B50" s="213"/>
      <c r="C50" s="15"/>
      <c r="D50" s="15"/>
      <c r="E50" s="15"/>
      <c r="F50" s="16">
        <f t="shared" si="4"/>
        <v>0</v>
      </c>
    </row>
    <row r="51" spans="1:7" x14ac:dyDescent="0.35">
      <c r="A51" s="214" t="s">
        <v>175</v>
      </c>
      <c r="B51" s="214"/>
      <c r="C51" s="132">
        <f>+SUM(C52:C54)</f>
        <v>0</v>
      </c>
      <c r="D51" s="132">
        <f t="shared" ref="D51:F51" si="6">+SUM(D52:D54)</f>
        <v>0</v>
      </c>
      <c r="E51" s="132">
        <f t="shared" si="6"/>
        <v>0</v>
      </c>
      <c r="F51" s="132">
        <f t="shared" si="6"/>
        <v>0</v>
      </c>
      <c r="G51" s="41"/>
    </row>
    <row r="52" spans="1:7" ht="15.45" customHeight="1" x14ac:dyDescent="0.35">
      <c r="A52" s="213" t="s">
        <v>169</v>
      </c>
      <c r="B52" s="213"/>
      <c r="C52" s="16"/>
      <c r="D52" s="16"/>
      <c r="E52" s="16"/>
      <c r="F52" s="16">
        <f t="shared" si="4"/>
        <v>0</v>
      </c>
      <c r="G52" s="41"/>
    </row>
    <row r="53" spans="1:7" x14ac:dyDescent="0.35">
      <c r="A53" s="213" t="s">
        <v>176</v>
      </c>
      <c r="B53" s="213"/>
      <c r="C53" s="18"/>
      <c r="D53" s="16"/>
      <c r="E53" s="16"/>
      <c r="F53" s="16">
        <f t="shared" si="4"/>
        <v>0</v>
      </c>
      <c r="G53" s="41"/>
    </row>
    <row r="54" spans="1:7" ht="16.95" customHeight="1" x14ac:dyDescent="0.35">
      <c r="A54" s="213" t="s">
        <v>171</v>
      </c>
      <c r="B54" s="213"/>
      <c r="C54" s="19"/>
      <c r="D54" s="19"/>
      <c r="E54" s="19"/>
      <c r="F54" s="19">
        <f t="shared" ref="F54" si="7">+C54+D54+E54</f>
        <v>0</v>
      </c>
      <c r="G54" s="41"/>
    </row>
    <row r="55" spans="1:7" ht="16.95" customHeight="1" x14ac:dyDescent="0.35">
      <c r="A55" s="195" t="s">
        <v>43</v>
      </c>
      <c r="B55" s="195"/>
      <c r="C55" s="195"/>
      <c r="D55" s="195"/>
      <c r="E55" s="195"/>
      <c r="F55" s="46"/>
    </row>
    <row r="56" spans="1:7" ht="79.2" customHeight="1" x14ac:dyDescent="0.35">
      <c r="A56" s="205" t="s">
        <v>158</v>
      </c>
      <c r="B56" s="206"/>
      <c r="C56" s="206"/>
      <c r="D56" s="206"/>
      <c r="E56" s="206"/>
      <c r="F56" s="207"/>
    </row>
    <row r="57" spans="1:7" ht="16.95" customHeight="1" x14ac:dyDescent="0.35">
      <c r="A57" s="41"/>
      <c r="B57" s="41"/>
      <c r="C57" s="41"/>
      <c r="D57" s="41"/>
      <c r="E57" s="41"/>
      <c r="F57" s="41"/>
    </row>
    <row r="58" spans="1:7" ht="16.95" customHeight="1" x14ac:dyDescent="0.35">
      <c r="A58" s="197" t="s">
        <v>39</v>
      </c>
      <c r="B58" s="197"/>
      <c r="C58" s="197"/>
      <c r="D58" s="197"/>
      <c r="E58" s="197"/>
      <c r="F58" s="197"/>
    </row>
    <row r="59" spans="1:7" ht="16.95" customHeight="1" x14ac:dyDescent="0.35">
      <c r="A59" s="47" t="s">
        <v>40</v>
      </c>
      <c r="B59" s="47"/>
      <c r="C59" s="47"/>
      <c r="D59" s="47"/>
      <c r="E59" s="47"/>
      <c r="F59" s="47"/>
    </row>
    <row r="60" spans="1:7" x14ac:dyDescent="0.35">
      <c r="A60" s="41"/>
      <c r="B60" s="41"/>
      <c r="C60" s="41"/>
      <c r="D60" s="41"/>
      <c r="E60" s="41"/>
      <c r="F60" s="41"/>
    </row>
    <row r="61" spans="1:7" ht="31.2" x14ac:dyDescent="0.35">
      <c r="A61" s="199" t="s">
        <v>23</v>
      </c>
      <c r="B61" s="199"/>
      <c r="C61" s="7" t="s">
        <v>41</v>
      </c>
      <c r="D61" s="141" t="s">
        <v>42</v>
      </c>
      <c r="E61" s="25" t="s">
        <v>44</v>
      </c>
      <c r="F61" s="141" t="s">
        <v>24</v>
      </c>
    </row>
    <row r="62" spans="1:7" ht="30" customHeight="1" x14ac:dyDescent="0.35">
      <c r="A62" s="200" t="s">
        <v>28</v>
      </c>
      <c r="B62" s="201"/>
      <c r="C62" s="20"/>
      <c r="D62" s="20"/>
      <c r="E62" s="24" t="s">
        <v>207</v>
      </c>
      <c r="F62" s="21"/>
    </row>
    <row r="63" spans="1:7" ht="30" customHeight="1" x14ac:dyDescent="0.35">
      <c r="A63" s="200" t="s">
        <v>29</v>
      </c>
      <c r="B63" s="200"/>
      <c r="C63" s="20"/>
      <c r="D63" s="20"/>
      <c r="E63" s="20" t="s">
        <v>207</v>
      </c>
      <c r="F63" s="22"/>
    </row>
    <row r="64" spans="1:7" ht="30" customHeight="1" x14ac:dyDescent="0.35">
      <c r="A64" s="202" t="s">
        <v>27</v>
      </c>
      <c r="B64" s="202"/>
      <c r="C64" s="20"/>
      <c r="D64" s="20"/>
      <c r="E64" s="20" t="s">
        <v>207</v>
      </c>
      <c r="F64" s="22"/>
    </row>
    <row r="65" spans="1:7" ht="30" customHeight="1" x14ac:dyDescent="0.35">
      <c r="A65" s="203" t="s">
        <v>30</v>
      </c>
      <c r="B65" s="203"/>
      <c r="C65" s="20"/>
      <c r="D65" s="20"/>
      <c r="E65" s="20" t="s">
        <v>207</v>
      </c>
      <c r="F65" s="23"/>
    </row>
    <row r="66" spans="1:7" s="91" customFormat="1" x14ac:dyDescent="0.35">
      <c r="A66" s="195" t="s">
        <v>43</v>
      </c>
      <c r="B66" s="195"/>
      <c r="C66" s="195"/>
      <c r="D66" s="195"/>
      <c r="E66" s="195"/>
      <c r="F66" s="195"/>
      <c r="G66" s="1"/>
    </row>
    <row r="67" spans="1:7" s="91" customFormat="1" ht="69.599999999999994" customHeight="1" x14ac:dyDescent="0.35">
      <c r="A67" s="196" t="s">
        <v>208</v>
      </c>
      <c r="B67" s="196"/>
      <c r="C67" s="196"/>
      <c r="D67" s="196"/>
      <c r="E67" s="196"/>
      <c r="F67" s="196"/>
      <c r="G67" s="1"/>
    </row>
    <row r="68" spans="1:7" x14ac:dyDescent="0.35">
      <c r="A68" s="41"/>
      <c r="B68" s="41"/>
      <c r="C68" s="41"/>
      <c r="D68" s="41"/>
      <c r="E68" s="41"/>
      <c r="F68" s="41"/>
    </row>
    <row r="69" spans="1:7" x14ac:dyDescent="0.35">
      <c r="A69" s="41"/>
      <c r="B69" s="41"/>
      <c r="C69" s="41"/>
      <c r="D69" s="41"/>
      <c r="E69" s="41"/>
      <c r="F69" s="41"/>
    </row>
    <row r="70" spans="1:7" x14ac:dyDescent="0.35">
      <c r="A70" s="41"/>
      <c r="B70" s="41"/>
      <c r="C70" s="41"/>
      <c r="D70" s="41"/>
      <c r="E70" s="41"/>
      <c r="F70" s="41"/>
    </row>
    <row r="71" spans="1:7" x14ac:dyDescent="0.35">
      <c r="A71" s="41"/>
      <c r="B71" s="41"/>
      <c r="C71" s="41"/>
      <c r="D71" s="41"/>
      <c r="E71" s="41"/>
      <c r="F71" s="41"/>
    </row>
    <row r="72" spans="1:7" x14ac:dyDescent="0.35">
      <c r="A72" s="197" t="s">
        <v>45</v>
      </c>
      <c r="B72" s="197"/>
      <c r="C72" s="197"/>
      <c r="D72" s="197"/>
      <c r="E72" s="197"/>
      <c r="F72" s="197"/>
    </row>
    <row r="73" spans="1:7" x14ac:dyDescent="0.35">
      <c r="A73" s="197" t="s">
        <v>25</v>
      </c>
      <c r="B73" s="197"/>
      <c r="C73" s="197"/>
      <c r="D73" s="197"/>
      <c r="E73" s="197"/>
      <c r="F73" s="197"/>
    </row>
    <row r="74" spans="1:7" x14ac:dyDescent="0.35">
      <c r="A74" s="41"/>
      <c r="B74" s="41"/>
      <c r="C74" s="41"/>
      <c r="D74" s="41"/>
      <c r="E74" s="41"/>
      <c r="F74" s="41"/>
    </row>
    <row r="75" spans="1:7" ht="30" x14ac:dyDescent="0.35">
      <c r="A75" s="208" t="s">
        <v>23</v>
      </c>
      <c r="B75" s="208"/>
      <c r="C75" s="9" t="s">
        <v>41</v>
      </c>
      <c r="D75" s="142" t="s">
        <v>42</v>
      </c>
      <c r="E75" s="26" t="s">
        <v>86</v>
      </c>
      <c r="F75" s="142" t="s">
        <v>24</v>
      </c>
    </row>
    <row r="76" spans="1:7" ht="30" customHeight="1" x14ac:dyDescent="0.35">
      <c r="A76" s="230" t="s">
        <v>31</v>
      </c>
      <c r="B76" s="230"/>
      <c r="C76" s="24"/>
      <c r="D76" s="24"/>
      <c r="E76" s="35" t="s">
        <v>207</v>
      </c>
      <c r="F76" s="48"/>
      <c r="G76" s="91"/>
    </row>
    <row r="77" spans="1:7" ht="30" customHeight="1" x14ac:dyDescent="0.35">
      <c r="A77" s="231" t="s">
        <v>32</v>
      </c>
      <c r="B77" s="231"/>
      <c r="C77" s="36"/>
      <c r="D77" s="36"/>
      <c r="E77" s="37" t="s">
        <v>207</v>
      </c>
      <c r="F77" s="49"/>
      <c r="G77" s="91"/>
    </row>
    <row r="78" spans="1:7" x14ac:dyDescent="0.35">
      <c r="A78" s="232" t="s">
        <v>43</v>
      </c>
      <c r="B78" s="232"/>
      <c r="C78" s="232"/>
      <c r="D78" s="232"/>
      <c r="E78" s="232"/>
      <c r="F78" s="232"/>
    </row>
    <row r="79" spans="1:7" ht="50.1" customHeight="1" x14ac:dyDescent="0.35">
      <c r="A79" s="196" t="s">
        <v>209</v>
      </c>
      <c r="B79" s="196"/>
      <c r="C79" s="196"/>
      <c r="D79" s="196"/>
      <c r="E79" s="196"/>
      <c r="F79" s="196"/>
    </row>
    <row r="80" spans="1:7" x14ac:dyDescent="0.35">
      <c r="A80" s="41"/>
      <c r="B80" s="41"/>
      <c r="C80" s="41"/>
      <c r="D80" s="41"/>
      <c r="E80" s="50"/>
      <c r="F80" s="41"/>
    </row>
    <row r="81" spans="1:7" ht="31.2" x14ac:dyDescent="0.35">
      <c r="A81" s="2" t="s">
        <v>46</v>
      </c>
      <c r="B81" s="219" t="s">
        <v>253</v>
      </c>
      <c r="C81" s="220"/>
      <c r="D81" s="221" t="s">
        <v>49</v>
      </c>
      <c r="E81" s="222"/>
      <c r="F81" s="223"/>
    </row>
    <row r="82" spans="1:7" x14ac:dyDescent="0.35">
      <c r="A82" s="2" t="s">
        <v>47</v>
      </c>
      <c r="B82" s="219" t="s">
        <v>251</v>
      </c>
      <c r="C82" s="220"/>
      <c r="D82" s="224"/>
      <c r="E82" s="225"/>
      <c r="F82" s="226"/>
    </row>
    <row r="83" spans="1:7" x14ac:dyDescent="0.35">
      <c r="A83" s="2" t="s">
        <v>48</v>
      </c>
      <c r="B83" s="219" t="s">
        <v>252</v>
      </c>
      <c r="C83" s="220"/>
      <c r="D83" s="227"/>
      <c r="E83" s="228"/>
      <c r="F83" s="229"/>
    </row>
    <row r="86" spans="1:7" ht="12.75" customHeight="1" x14ac:dyDescent="0.35">
      <c r="A86" s="41"/>
      <c r="B86" s="41"/>
      <c r="C86" s="41"/>
      <c r="D86" s="41"/>
      <c r="E86" s="41"/>
      <c r="F86" s="41"/>
    </row>
    <row r="87" spans="1:7" ht="21.9" customHeight="1" x14ac:dyDescent="0.35">
      <c r="A87" s="218" t="s">
        <v>50</v>
      </c>
      <c r="B87" s="218"/>
      <c r="C87" s="218"/>
      <c r="D87" s="218"/>
      <c r="E87" s="218"/>
      <c r="F87" s="218"/>
    </row>
    <row r="88" spans="1:7" ht="9.9" customHeight="1" x14ac:dyDescent="0.35">
      <c r="A88" s="41"/>
      <c r="B88" s="41"/>
      <c r="C88" s="41"/>
      <c r="D88" s="41"/>
      <c r="E88" s="41"/>
      <c r="F88" s="41"/>
    </row>
    <row r="89" spans="1:7" x14ac:dyDescent="0.35">
      <c r="A89" s="197" t="s">
        <v>51</v>
      </c>
      <c r="B89" s="197"/>
      <c r="C89" s="197"/>
      <c r="D89" s="197"/>
      <c r="E89" s="197"/>
      <c r="F89" s="197"/>
    </row>
    <row r="90" spans="1:7" x14ac:dyDescent="0.35">
      <c r="A90" s="197" t="s">
        <v>62</v>
      </c>
      <c r="B90" s="197"/>
      <c r="C90" s="197"/>
      <c r="D90" s="197"/>
      <c r="E90" s="197"/>
      <c r="F90" s="197"/>
    </row>
    <row r="91" spans="1:7" x14ac:dyDescent="0.35">
      <c r="A91" s="197" t="s">
        <v>52</v>
      </c>
      <c r="B91" s="197"/>
      <c r="C91" s="197"/>
      <c r="D91" s="197"/>
      <c r="E91" s="197"/>
      <c r="F91" s="197"/>
    </row>
    <row r="92" spans="1:7" ht="9.9" customHeight="1" x14ac:dyDescent="0.35">
      <c r="A92" s="41"/>
      <c r="B92" s="41"/>
      <c r="C92" s="41"/>
      <c r="D92" s="41"/>
      <c r="E92" s="41"/>
      <c r="F92" s="41"/>
    </row>
    <row r="93" spans="1:7" ht="30" x14ac:dyDescent="0.35">
      <c r="A93" s="74" t="s">
        <v>63</v>
      </c>
      <c r="B93" s="74" t="s">
        <v>67</v>
      </c>
      <c r="C93" s="74" t="s">
        <v>71</v>
      </c>
      <c r="D93" s="74" t="s">
        <v>68</v>
      </c>
      <c r="E93" s="74" t="s">
        <v>69</v>
      </c>
      <c r="F93" s="74" t="s">
        <v>70</v>
      </c>
    </row>
    <row r="94" spans="1:7" x14ac:dyDescent="0.35">
      <c r="A94" s="144" t="s">
        <v>16</v>
      </c>
      <c r="B94" s="40">
        <f>+SUM(B96:B100)</f>
        <v>2362630216.4400001</v>
      </c>
      <c r="C94" s="83">
        <f>+SUM(C96:C100)</f>
        <v>99.999999999999986</v>
      </c>
      <c r="D94" s="11"/>
      <c r="E94" s="11"/>
      <c r="F94" s="11"/>
    </row>
    <row r="95" spans="1:7" ht="9.9" customHeight="1" x14ac:dyDescent="0.35">
      <c r="A95" s="29"/>
      <c r="B95" s="30"/>
      <c r="C95" s="71"/>
      <c r="D95" s="28"/>
      <c r="E95" s="28"/>
      <c r="F95" s="28"/>
    </row>
    <row r="96" spans="1:7" ht="30" x14ac:dyDescent="0.35">
      <c r="A96" s="29" t="s">
        <v>64</v>
      </c>
      <c r="B96" s="30">
        <f>'2T'!B96</f>
        <v>2123665000</v>
      </c>
      <c r="C96" s="71">
        <f>+B96/$B$94*100</f>
        <v>89.885627688277353</v>
      </c>
      <c r="D96" s="28" t="s">
        <v>181</v>
      </c>
      <c r="E96" s="28" t="s">
        <v>182</v>
      </c>
      <c r="F96" s="28" t="s">
        <v>183</v>
      </c>
      <c r="G96" s="153"/>
    </row>
    <row r="97" spans="1:7" x14ac:dyDescent="0.35">
      <c r="A97" s="29" t="s">
        <v>65</v>
      </c>
      <c r="B97" s="30">
        <v>0</v>
      </c>
      <c r="C97" s="71">
        <f t="shared" ref="C97:C100" si="8">+B97/$B$94*100</f>
        <v>0</v>
      </c>
      <c r="D97" s="29"/>
      <c r="E97" s="29"/>
      <c r="F97" s="29"/>
      <c r="G97" s="153"/>
    </row>
    <row r="98" spans="1:7" ht="30" x14ac:dyDescent="0.35">
      <c r="A98" s="29" t="s">
        <v>66</v>
      </c>
      <c r="B98" s="30">
        <v>238965216.44</v>
      </c>
      <c r="C98" s="71">
        <f t="shared" si="8"/>
        <v>10.114372311722637</v>
      </c>
      <c r="D98" s="29"/>
      <c r="E98" s="29" t="s">
        <v>233</v>
      </c>
      <c r="F98" s="29" t="s">
        <v>232</v>
      </c>
    </row>
    <row r="99" spans="1:7" x14ac:dyDescent="0.35">
      <c r="A99" s="29" t="s">
        <v>165</v>
      </c>
      <c r="B99" s="30">
        <v>0</v>
      </c>
      <c r="C99" s="71">
        <f t="shared" si="8"/>
        <v>0</v>
      </c>
      <c r="D99" s="29"/>
      <c r="E99" s="29"/>
      <c r="F99" s="29"/>
    </row>
    <row r="100" spans="1:7" x14ac:dyDescent="0.35">
      <c r="A100" s="31" t="s">
        <v>166</v>
      </c>
      <c r="B100" s="30">
        <v>0</v>
      </c>
      <c r="C100" s="71">
        <f t="shared" si="8"/>
        <v>0</v>
      </c>
      <c r="D100" s="81"/>
      <c r="E100" s="81"/>
      <c r="F100" s="81"/>
    </row>
    <row r="101" spans="1:7" ht="14.4" customHeight="1" x14ac:dyDescent="0.35">
      <c r="A101" s="232" t="s">
        <v>43</v>
      </c>
      <c r="B101" s="232"/>
      <c r="C101" s="232"/>
      <c r="D101" s="232"/>
      <c r="E101" s="232"/>
      <c r="F101" s="232"/>
    </row>
    <row r="102" spans="1:7" ht="50.1" customHeight="1" x14ac:dyDescent="0.35">
      <c r="A102" s="196" t="s">
        <v>167</v>
      </c>
      <c r="B102" s="196"/>
      <c r="C102" s="196"/>
      <c r="D102" s="196"/>
      <c r="E102" s="196"/>
      <c r="F102" s="196"/>
    </row>
    <row r="103" spans="1:7" ht="9.9" customHeight="1" x14ac:dyDescent="0.35">
      <c r="A103" s="29"/>
      <c r="B103" s="53"/>
      <c r="C103" s="28"/>
      <c r="D103" s="41"/>
      <c r="E103" s="41"/>
      <c r="F103" s="41"/>
    </row>
    <row r="104" spans="1:7" x14ac:dyDescent="0.35">
      <c r="A104" s="197" t="s">
        <v>72</v>
      </c>
      <c r="B104" s="197"/>
      <c r="C104" s="197"/>
      <c r="D104" s="197"/>
      <c r="E104" s="197"/>
      <c r="F104" s="197"/>
    </row>
    <row r="105" spans="1:7" x14ac:dyDescent="0.35">
      <c r="A105" s="197" t="s">
        <v>73</v>
      </c>
      <c r="B105" s="197"/>
      <c r="C105" s="197"/>
      <c r="D105" s="197"/>
      <c r="E105" s="197"/>
      <c r="F105" s="197"/>
    </row>
    <row r="106" spans="1:7" x14ac:dyDescent="0.35">
      <c r="A106" s="197" t="s">
        <v>52</v>
      </c>
      <c r="B106" s="197"/>
      <c r="C106" s="197"/>
      <c r="D106" s="197"/>
      <c r="E106" s="197"/>
      <c r="F106" s="197"/>
    </row>
    <row r="107" spans="1:7" ht="9.9" customHeight="1" x14ac:dyDescent="0.35">
      <c r="A107" s="41"/>
      <c r="B107" s="41"/>
      <c r="C107" s="41"/>
      <c r="D107" s="41"/>
      <c r="E107" s="41"/>
      <c r="F107" s="41"/>
    </row>
    <row r="108" spans="1:7" x14ac:dyDescent="0.35">
      <c r="A108" s="73" t="s">
        <v>55</v>
      </c>
      <c r="B108" s="73" t="s">
        <v>56</v>
      </c>
      <c r="C108" s="73" t="s">
        <v>14</v>
      </c>
      <c r="D108" s="73" t="s">
        <v>15</v>
      </c>
      <c r="E108" s="73" t="s">
        <v>89</v>
      </c>
      <c r="F108" s="73" t="s">
        <v>12</v>
      </c>
    </row>
    <row r="109" spans="1:7" x14ac:dyDescent="0.35">
      <c r="A109" s="144" t="s">
        <v>16</v>
      </c>
      <c r="B109" s="54"/>
      <c r="C109" s="40">
        <f>+C111+C115+C119</f>
        <v>78778583.329999998</v>
      </c>
      <c r="D109" s="40">
        <f>+D111+D115+D119</f>
        <v>78778583.329999998</v>
      </c>
      <c r="E109" s="40">
        <f>+E111+E115+E119</f>
        <v>78778583.329999998</v>
      </c>
      <c r="F109" s="40">
        <f>+F111+F115+F119</f>
        <v>236335749.99000001</v>
      </c>
    </row>
    <row r="110" spans="1:7" ht="9.9" customHeight="1" x14ac:dyDescent="0.35">
      <c r="A110" s="13"/>
      <c r="B110" s="55"/>
      <c r="C110" s="15"/>
      <c r="D110" s="15"/>
      <c r="E110" s="15"/>
      <c r="F110" s="56"/>
    </row>
    <row r="111" spans="1:7" x14ac:dyDescent="0.35">
      <c r="A111" s="233" t="s">
        <v>74</v>
      </c>
      <c r="B111" s="233"/>
      <c r="C111" s="58">
        <f>+SUM(C112:C113)</f>
        <v>78778583.329999998</v>
      </c>
      <c r="D111" s="58">
        <f>+SUM(D112:D113)</f>
        <v>78778583.329999998</v>
      </c>
      <c r="E111" s="58">
        <f>+SUM(E112:E113)</f>
        <v>78778583.329999998</v>
      </c>
      <c r="F111" s="58">
        <f>+SUM(F112:F113)</f>
        <v>236335749.99000001</v>
      </c>
    </row>
    <row r="112" spans="1:7" x14ac:dyDescent="0.35">
      <c r="A112" s="59" t="s">
        <v>185</v>
      </c>
      <c r="B112" s="55" t="s">
        <v>191</v>
      </c>
      <c r="C112" s="16">
        <v>78778583.329999998</v>
      </c>
      <c r="D112" s="16">
        <v>78778583.329999998</v>
      </c>
      <c r="E112" s="16">
        <v>78778583.329999998</v>
      </c>
      <c r="F112" s="60">
        <f>+C112+D112+E112</f>
        <v>236335749.99000001</v>
      </c>
    </row>
    <row r="113" spans="1:6" x14ac:dyDescent="0.35">
      <c r="A113" s="59" t="s">
        <v>58</v>
      </c>
      <c r="B113" s="55" t="s">
        <v>53</v>
      </c>
      <c r="C113" s="16">
        <v>0</v>
      </c>
      <c r="D113" s="16">
        <v>0</v>
      </c>
      <c r="E113" s="16">
        <v>0</v>
      </c>
      <c r="F113" s="60">
        <f t="shared" ref="F113" si="9">+C113+D113+E113</f>
        <v>0</v>
      </c>
    </row>
    <row r="114" spans="1:6" x14ac:dyDescent="0.35">
      <c r="A114" s="145"/>
      <c r="B114" s="55"/>
      <c r="C114" s="16"/>
      <c r="D114" s="16"/>
      <c r="E114" s="16"/>
      <c r="F114" s="60"/>
    </row>
    <row r="115" spans="1:6" x14ac:dyDescent="0.35">
      <c r="A115" s="233" t="s">
        <v>75</v>
      </c>
      <c r="B115" s="233"/>
      <c r="C115" s="58">
        <f>+SUM(C116:C117)</f>
        <v>0</v>
      </c>
      <c r="D115" s="58">
        <f>+SUM(D116:D117)</f>
        <v>0</v>
      </c>
      <c r="E115" s="58">
        <f>+SUM(E116:E117)</f>
        <v>0</v>
      </c>
      <c r="F115" s="58">
        <f>+SUM(F116:F117)</f>
        <v>0</v>
      </c>
    </row>
    <row r="116" spans="1:6" x14ac:dyDescent="0.35">
      <c r="A116" s="55" t="s">
        <v>186</v>
      </c>
      <c r="B116" s="55" t="s">
        <v>192</v>
      </c>
      <c r="C116" s="61">
        <v>0</v>
      </c>
      <c r="D116" s="61">
        <v>0</v>
      </c>
      <c r="E116" s="61">
        <v>0</v>
      </c>
      <c r="F116" s="62">
        <f t="shared" ref="F116:F117" si="10">+C116+D116+E116</f>
        <v>0</v>
      </c>
    </row>
    <row r="117" spans="1:6" x14ac:dyDescent="0.35">
      <c r="A117" s="59" t="s">
        <v>58</v>
      </c>
      <c r="B117" s="55" t="s">
        <v>53</v>
      </c>
      <c r="C117" s="61">
        <v>0</v>
      </c>
      <c r="D117" s="61">
        <v>0</v>
      </c>
      <c r="E117" s="61">
        <v>0</v>
      </c>
      <c r="F117" s="62">
        <f t="shared" si="10"/>
        <v>0</v>
      </c>
    </row>
    <row r="118" spans="1:6" x14ac:dyDescent="0.35">
      <c r="A118" s="232" t="s">
        <v>43</v>
      </c>
      <c r="B118" s="232"/>
      <c r="C118" s="232"/>
      <c r="D118" s="232"/>
      <c r="E118" s="232"/>
      <c r="F118" s="232"/>
    </row>
    <row r="119" spans="1:6" ht="45" customHeight="1" x14ac:dyDescent="0.35">
      <c r="A119" s="196" t="s">
        <v>247</v>
      </c>
      <c r="B119" s="196"/>
      <c r="C119" s="196"/>
      <c r="D119" s="196"/>
      <c r="E119" s="196"/>
      <c r="F119" s="196"/>
    </row>
    <row r="120" spans="1:6" ht="9.9" customHeight="1" x14ac:dyDescent="0.35">
      <c r="A120" s="29"/>
      <c r="B120" s="53"/>
      <c r="C120" s="28"/>
      <c r="D120" s="41"/>
      <c r="E120" s="41"/>
      <c r="F120" s="41"/>
    </row>
    <row r="121" spans="1:6" x14ac:dyDescent="0.35">
      <c r="A121" s="197" t="s">
        <v>76</v>
      </c>
      <c r="B121" s="197"/>
      <c r="C121" s="197"/>
      <c r="D121" s="197"/>
      <c r="E121" s="197"/>
      <c r="F121" s="197"/>
    </row>
    <row r="122" spans="1:6" ht="33" customHeight="1" x14ac:dyDescent="0.35">
      <c r="A122" s="198" t="s">
        <v>54</v>
      </c>
      <c r="B122" s="198"/>
      <c r="C122" s="198"/>
      <c r="D122" s="198"/>
      <c r="E122" s="198"/>
      <c r="F122" s="198"/>
    </row>
    <row r="123" spans="1:6" x14ac:dyDescent="0.35">
      <c r="A123" s="197" t="s">
        <v>52</v>
      </c>
      <c r="B123" s="197"/>
      <c r="C123" s="197"/>
      <c r="D123" s="197"/>
      <c r="E123" s="197"/>
      <c r="F123" s="197"/>
    </row>
    <row r="124" spans="1:6" ht="9.9" customHeight="1" x14ac:dyDescent="0.35">
      <c r="A124" s="93"/>
      <c r="B124" s="94"/>
      <c r="C124" s="94"/>
      <c r="D124" s="94"/>
      <c r="E124" s="94"/>
      <c r="F124" s="95"/>
    </row>
    <row r="125" spans="1:6" x14ac:dyDescent="0.35">
      <c r="A125" s="73" t="s">
        <v>55</v>
      </c>
      <c r="B125" s="73" t="s">
        <v>56</v>
      </c>
      <c r="C125" s="73" t="s">
        <v>14</v>
      </c>
      <c r="D125" s="73" t="s">
        <v>15</v>
      </c>
      <c r="E125" s="73" t="s">
        <v>89</v>
      </c>
      <c r="F125" s="73" t="s">
        <v>12</v>
      </c>
    </row>
    <row r="126" spans="1:6" x14ac:dyDescent="0.35">
      <c r="A126" s="144" t="s">
        <v>16</v>
      </c>
      <c r="B126" s="54"/>
      <c r="C126" s="40">
        <f>+C128+C135+C142</f>
        <v>77369387.980000004</v>
      </c>
      <c r="D126" s="40">
        <f t="shared" ref="D126:F126" si="11">+D128+D135+D142</f>
        <v>52333662.409999996</v>
      </c>
      <c r="E126" s="40">
        <f t="shared" si="11"/>
        <v>33762070.340000004</v>
      </c>
      <c r="F126" s="40">
        <f t="shared" si="11"/>
        <v>163465120.73000002</v>
      </c>
    </row>
    <row r="127" spans="1:6" x14ac:dyDescent="0.35">
      <c r="A127" s="13"/>
      <c r="B127" s="55"/>
      <c r="C127" s="15"/>
      <c r="D127" s="15"/>
      <c r="E127" s="15"/>
      <c r="F127" s="56"/>
    </row>
    <row r="128" spans="1:6" ht="15.75" customHeight="1" x14ac:dyDescent="0.35">
      <c r="A128" s="233" t="s">
        <v>57</v>
      </c>
      <c r="B128" s="233"/>
      <c r="C128" s="58">
        <f>+SUM(C129:C133)</f>
        <v>0</v>
      </c>
      <c r="D128" s="58">
        <f t="shared" ref="D128:E128" si="12">+SUM(D129:D133)</f>
        <v>0</v>
      </c>
      <c r="E128" s="58">
        <f t="shared" si="12"/>
        <v>0</v>
      </c>
      <c r="F128" s="58">
        <f>+SUM(F129:F133)</f>
        <v>0</v>
      </c>
    </row>
    <row r="129" spans="1:6" x14ac:dyDescent="0.35">
      <c r="A129" s="59" t="s">
        <v>58</v>
      </c>
      <c r="B129" s="55" t="s">
        <v>53</v>
      </c>
      <c r="C129" s="16">
        <v>0</v>
      </c>
      <c r="D129" s="16">
        <v>0</v>
      </c>
      <c r="E129" s="16">
        <v>0</v>
      </c>
      <c r="F129" s="60">
        <f>+C129+D129+E129</f>
        <v>0</v>
      </c>
    </row>
    <row r="130" spans="1:6" x14ac:dyDescent="0.35">
      <c r="A130" s="59" t="s">
        <v>58</v>
      </c>
      <c r="B130" s="55" t="s">
        <v>53</v>
      </c>
      <c r="C130" s="16">
        <v>0</v>
      </c>
      <c r="D130" s="63">
        <v>0</v>
      </c>
      <c r="E130" s="63">
        <v>0</v>
      </c>
      <c r="F130" s="60">
        <f>+C130+D130+E130</f>
        <v>0</v>
      </c>
    </row>
    <row r="131" spans="1:6" x14ac:dyDescent="0.35">
      <c r="A131" s="59" t="s">
        <v>58</v>
      </c>
      <c r="B131" s="55" t="s">
        <v>53</v>
      </c>
      <c r="C131" s="16">
        <v>0</v>
      </c>
      <c r="D131" s="16">
        <v>0</v>
      </c>
      <c r="E131" s="16">
        <v>0</v>
      </c>
      <c r="F131" s="60">
        <f t="shared" ref="F131:F133" si="13">+C131+D131+E131</f>
        <v>0</v>
      </c>
    </row>
    <row r="132" spans="1:6" x14ac:dyDescent="0.35">
      <c r="A132" s="59" t="s">
        <v>58</v>
      </c>
      <c r="B132" s="55" t="s">
        <v>53</v>
      </c>
      <c r="C132" s="16">
        <v>0</v>
      </c>
      <c r="D132" s="16">
        <v>0</v>
      </c>
      <c r="E132" s="16">
        <v>0</v>
      </c>
      <c r="F132" s="60">
        <f t="shared" si="13"/>
        <v>0</v>
      </c>
    </row>
    <row r="133" spans="1:6" x14ac:dyDescent="0.35">
      <c r="A133" s="59" t="s">
        <v>58</v>
      </c>
      <c r="B133" s="55" t="s">
        <v>53</v>
      </c>
      <c r="C133" s="16">
        <v>0</v>
      </c>
      <c r="D133" s="16">
        <v>0</v>
      </c>
      <c r="E133" s="16">
        <v>0</v>
      </c>
      <c r="F133" s="60">
        <f t="shared" si="13"/>
        <v>0</v>
      </c>
    </row>
    <row r="134" spans="1:6" x14ac:dyDescent="0.35">
      <c r="A134" s="145"/>
      <c r="B134" s="55"/>
      <c r="C134" s="16"/>
      <c r="D134" s="16"/>
      <c r="E134" s="16"/>
      <c r="F134" s="60"/>
    </row>
    <row r="135" spans="1:6" ht="15.75" customHeight="1" x14ac:dyDescent="0.35">
      <c r="A135" s="233" t="s">
        <v>59</v>
      </c>
      <c r="B135" s="233"/>
      <c r="C135" s="58">
        <f>+SUM(C136:C140)</f>
        <v>77369387.980000004</v>
      </c>
      <c r="D135" s="58">
        <f t="shared" ref="D135:F135" si="14">+SUM(D136:D140)</f>
        <v>52333662.409999996</v>
      </c>
      <c r="E135" s="58">
        <f t="shared" si="14"/>
        <v>33762070.340000004</v>
      </c>
      <c r="F135" s="58">
        <f t="shared" si="14"/>
        <v>163465120.73000002</v>
      </c>
    </row>
    <row r="136" spans="1:6" x14ac:dyDescent="0.35">
      <c r="A136" s="59" t="s">
        <v>187</v>
      </c>
      <c r="B136" s="55" t="s">
        <v>193</v>
      </c>
      <c r="C136" s="61">
        <v>77369387.980000004</v>
      </c>
      <c r="D136" s="61">
        <v>52333662.409999996</v>
      </c>
      <c r="E136" s="61">
        <v>33762070.340000004</v>
      </c>
      <c r="F136" s="45">
        <f>+C136+D136+E136</f>
        <v>163465120.73000002</v>
      </c>
    </row>
    <row r="137" spans="1:6" x14ac:dyDescent="0.35">
      <c r="A137" s="59" t="s">
        <v>58</v>
      </c>
      <c r="B137" s="55" t="s">
        <v>53</v>
      </c>
      <c r="C137" s="61">
        <v>0</v>
      </c>
      <c r="D137" s="61">
        <v>0</v>
      </c>
      <c r="E137" s="61">
        <v>0</v>
      </c>
      <c r="F137" s="45">
        <f t="shared" ref="F137:F138" si="15">+C137+D137+E137</f>
        <v>0</v>
      </c>
    </row>
    <row r="138" spans="1:6" x14ac:dyDescent="0.35">
      <c r="A138" s="59" t="s">
        <v>58</v>
      </c>
      <c r="B138" s="55" t="s">
        <v>53</v>
      </c>
      <c r="C138" s="61">
        <v>0</v>
      </c>
      <c r="D138" s="61">
        <v>0</v>
      </c>
      <c r="E138" s="61">
        <v>0</v>
      </c>
      <c r="F138" s="45">
        <f t="shared" si="15"/>
        <v>0</v>
      </c>
    </row>
    <row r="139" spans="1:6" x14ac:dyDescent="0.35">
      <c r="A139" s="59" t="s">
        <v>58</v>
      </c>
      <c r="B139" s="55" t="s">
        <v>53</v>
      </c>
      <c r="C139" s="61">
        <v>0</v>
      </c>
      <c r="D139" s="61">
        <v>0</v>
      </c>
      <c r="E139" s="61">
        <v>0</v>
      </c>
      <c r="F139" s="45">
        <f>+C139+D139+E139</f>
        <v>0</v>
      </c>
    </row>
    <row r="140" spans="1:6" x14ac:dyDescent="0.35">
      <c r="A140" s="59" t="s">
        <v>58</v>
      </c>
      <c r="B140" s="55" t="s">
        <v>53</v>
      </c>
      <c r="C140" s="61">
        <v>0</v>
      </c>
      <c r="D140" s="61">
        <v>0</v>
      </c>
      <c r="E140" s="61">
        <v>0</v>
      </c>
      <c r="F140" s="45">
        <f>+C140+D140+E140</f>
        <v>0</v>
      </c>
    </row>
    <row r="141" spans="1:6" x14ac:dyDescent="0.35">
      <c r="A141" s="41"/>
      <c r="B141" s="41"/>
      <c r="C141" s="45"/>
      <c r="D141" s="45"/>
      <c r="E141" s="45"/>
      <c r="F141" s="45"/>
    </row>
    <row r="142" spans="1:6" x14ac:dyDescent="0.35">
      <c r="A142" s="233" t="s">
        <v>60</v>
      </c>
      <c r="B142" s="233"/>
      <c r="C142" s="58">
        <f>+SUM(C143:C144)</f>
        <v>0</v>
      </c>
      <c r="D142" s="58">
        <f t="shared" ref="D142:F142" si="16">+SUM(D143:D144)</f>
        <v>0</v>
      </c>
      <c r="E142" s="58">
        <f t="shared" si="16"/>
        <v>0</v>
      </c>
      <c r="F142" s="58">
        <f t="shared" si="16"/>
        <v>0</v>
      </c>
    </row>
    <row r="143" spans="1:6" x14ac:dyDescent="0.35">
      <c r="A143" s="80" t="s">
        <v>237</v>
      </c>
      <c r="B143" s="55" t="s">
        <v>236</v>
      </c>
      <c r="C143" s="61">
        <v>0</v>
      </c>
      <c r="D143" s="61">
        <v>0</v>
      </c>
      <c r="E143" s="61">
        <v>0</v>
      </c>
      <c r="F143" s="45">
        <f>+C143+D143+E143</f>
        <v>0</v>
      </c>
    </row>
    <row r="144" spans="1:6" x14ac:dyDescent="0.35">
      <c r="A144" s="52" t="s">
        <v>58</v>
      </c>
      <c r="B144" s="52" t="s">
        <v>53</v>
      </c>
      <c r="C144" s="64">
        <v>0</v>
      </c>
      <c r="D144" s="64">
        <v>0</v>
      </c>
      <c r="E144" s="64">
        <v>0</v>
      </c>
      <c r="F144" s="65">
        <f>+C144+D144+E144</f>
        <v>0</v>
      </c>
    </row>
    <row r="145" spans="1:6" ht="15.75" customHeight="1" x14ac:dyDescent="0.35">
      <c r="A145" s="235" t="s">
        <v>61</v>
      </c>
      <c r="B145" s="235"/>
      <c r="C145" s="235"/>
      <c r="D145" s="235"/>
      <c r="E145" s="235"/>
      <c r="F145" s="235"/>
    </row>
    <row r="146" spans="1:6" ht="15.6" customHeight="1" x14ac:dyDescent="0.35">
      <c r="A146" s="232" t="s">
        <v>43</v>
      </c>
      <c r="B146" s="232"/>
      <c r="C146" s="232"/>
      <c r="D146" s="232"/>
      <c r="E146" s="232"/>
      <c r="F146" s="232"/>
    </row>
    <row r="147" spans="1:6" ht="50.1" customHeight="1" x14ac:dyDescent="0.35">
      <c r="A147" s="196" t="s">
        <v>154</v>
      </c>
      <c r="B147" s="196"/>
      <c r="C147" s="196"/>
      <c r="D147" s="196"/>
      <c r="E147" s="196"/>
      <c r="F147" s="196"/>
    </row>
    <row r="148" spans="1:6" ht="15" customHeight="1" x14ac:dyDescent="0.35">
      <c r="A148" s="149"/>
      <c r="B148" s="149"/>
      <c r="C148" s="149"/>
      <c r="D148" s="149"/>
      <c r="E148" s="149"/>
      <c r="F148" s="149"/>
    </row>
    <row r="149" spans="1:6" x14ac:dyDescent="0.35">
      <c r="A149" s="197" t="s">
        <v>78</v>
      </c>
      <c r="B149" s="197"/>
      <c r="C149" s="197"/>
      <c r="D149" s="197"/>
      <c r="E149" s="197"/>
      <c r="F149" s="197"/>
    </row>
    <row r="150" spans="1:6" x14ac:dyDescent="0.35">
      <c r="A150" s="197" t="s">
        <v>79</v>
      </c>
      <c r="B150" s="197"/>
      <c r="C150" s="197"/>
      <c r="D150" s="197"/>
      <c r="E150" s="197"/>
      <c r="F150" s="197"/>
    </row>
    <row r="151" spans="1:6" x14ac:dyDescent="0.35">
      <c r="A151" s="197" t="s">
        <v>52</v>
      </c>
      <c r="B151" s="197"/>
      <c r="C151" s="197"/>
      <c r="D151" s="197"/>
      <c r="E151" s="197"/>
      <c r="F151" s="197"/>
    </row>
    <row r="152" spans="1:6" ht="9.9" customHeight="1" x14ac:dyDescent="0.35">
      <c r="A152" s="93"/>
      <c r="B152" s="94"/>
      <c r="C152" s="94"/>
      <c r="D152" s="94"/>
      <c r="E152" s="94"/>
      <c r="F152" s="95"/>
    </row>
    <row r="153" spans="1:6" x14ac:dyDescent="0.35">
      <c r="A153" s="73" t="s">
        <v>77</v>
      </c>
      <c r="B153" s="73" t="s">
        <v>14</v>
      </c>
      <c r="C153" s="73" t="s">
        <v>15</v>
      </c>
      <c r="D153" s="73" t="s">
        <v>89</v>
      </c>
      <c r="E153" s="73" t="s">
        <v>12</v>
      </c>
      <c r="F153" s="27"/>
    </row>
    <row r="154" spans="1:6" x14ac:dyDescent="0.35">
      <c r="A154" s="111" t="s">
        <v>81</v>
      </c>
      <c r="B154" s="66">
        <f>+B155</f>
        <v>1034479342.12</v>
      </c>
      <c r="C154" s="66">
        <f t="shared" ref="C154:D154" si="17">+B164</f>
        <v>1035888537.47</v>
      </c>
      <c r="D154" s="66">
        <f t="shared" si="17"/>
        <v>983554875.06000006</v>
      </c>
      <c r="E154" s="66">
        <f>+B154</f>
        <v>1034479342.12</v>
      </c>
      <c r="F154" s="95"/>
    </row>
    <row r="155" spans="1:6" x14ac:dyDescent="0.35">
      <c r="A155" s="112" t="s">
        <v>82</v>
      </c>
      <c r="B155" s="30">
        <f>+'3T'!E165</f>
        <v>1034479342.12</v>
      </c>
      <c r="C155" s="30">
        <f>+B165</f>
        <v>957109954.13999999</v>
      </c>
      <c r="D155" s="30">
        <f>+C165</f>
        <v>904776291.73000002</v>
      </c>
      <c r="E155" s="70">
        <f>+B155</f>
        <v>1034479342.12</v>
      </c>
      <c r="F155" s="27"/>
    </row>
    <row r="156" spans="1:6" x14ac:dyDescent="0.35">
      <c r="A156" s="112" t="s">
        <v>80</v>
      </c>
      <c r="B156" s="30">
        <f>+'3T'!E166</f>
        <v>-2629466.4499999881</v>
      </c>
      <c r="C156" s="30">
        <f>+B166</f>
        <v>78778583.329999998</v>
      </c>
      <c r="D156" s="30">
        <f>+C166</f>
        <v>78778583.329999998</v>
      </c>
      <c r="E156" s="70">
        <f t="shared" ref="E156" si="18">+B156</f>
        <v>-2629466.4499999881</v>
      </c>
      <c r="F156" s="27"/>
    </row>
    <row r="157" spans="1:6" x14ac:dyDescent="0.35">
      <c r="A157" s="111" t="s">
        <v>84</v>
      </c>
      <c r="B157" s="16">
        <v>78778583.329999998</v>
      </c>
      <c r="C157" s="16">
        <v>78778583.329999998</v>
      </c>
      <c r="D157" s="16">
        <v>78778583.329999998</v>
      </c>
      <c r="E157" s="66">
        <f>+B157+C157+D157</f>
        <v>236335749.99000001</v>
      </c>
      <c r="F157" s="95"/>
    </row>
    <row r="158" spans="1:6" x14ac:dyDescent="0.35">
      <c r="A158" s="111" t="s">
        <v>147</v>
      </c>
      <c r="B158" s="66">
        <f>+B159+B160</f>
        <v>1113257925.45</v>
      </c>
      <c r="C158" s="66">
        <f t="shared" ref="C158" si="19">+C159+C160</f>
        <v>1035888537.47</v>
      </c>
      <c r="D158" s="66">
        <f>+D159+D160</f>
        <v>983554875.06000006</v>
      </c>
      <c r="E158" s="66">
        <f>+E159+E160</f>
        <v>1270815092.1100001</v>
      </c>
      <c r="F158" s="95"/>
    </row>
    <row r="159" spans="1:6" x14ac:dyDescent="0.35">
      <c r="A159" s="112" t="s">
        <v>82</v>
      </c>
      <c r="B159" s="30">
        <f>+B155</f>
        <v>1034479342.12</v>
      </c>
      <c r="C159" s="30">
        <f>+C155</f>
        <v>957109954.13999999</v>
      </c>
      <c r="D159" s="30">
        <f>+D155</f>
        <v>904776291.73000002</v>
      </c>
      <c r="E159" s="70">
        <f>+E155</f>
        <v>1034479342.12</v>
      </c>
      <c r="F159" s="27"/>
    </row>
    <row r="160" spans="1:6" x14ac:dyDescent="0.35">
      <c r="A160" s="112" t="s">
        <v>80</v>
      </c>
      <c r="B160" s="16">
        <v>78778583.329999998</v>
      </c>
      <c r="C160" s="16">
        <v>78778583.329999998</v>
      </c>
      <c r="D160" s="16">
        <v>78778583.329999998</v>
      </c>
      <c r="E160" s="70">
        <f>+E157</f>
        <v>236335749.99000001</v>
      </c>
      <c r="F160" s="27"/>
    </row>
    <row r="161" spans="1:6" x14ac:dyDescent="0.35">
      <c r="A161" s="111" t="s">
        <v>83</v>
      </c>
      <c r="B161" s="66">
        <f>+B162+B163</f>
        <v>77369387.980000004</v>
      </c>
      <c r="C161" s="66">
        <f>+C162+C163</f>
        <v>52333662.409999996</v>
      </c>
      <c r="D161" s="66">
        <f>+D145</f>
        <v>0</v>
      </c>
      <c r="E161" s="66">
        <f>+B161+C161+D161</f>
        <v>129703050.39</v>
      </c>
      <c r="F161" s="95"/>
    </row>
    <row r="162" spans="1:6" x14ac:dyDescent="0.35">
      <c r="A162" s="112" t="s">
        <v>82</v>
      </c>
      <c r="B162" s="61">
        <v>77369387.980000004</v>
      </c>
      <c r="C162" s="61">
        <v>52333662.409999996</v>
      </c>
      <c r="D162" s="61">
        <v>33762070.340000004</v>
      </c>
      <c r="E162" s="53">
        <f>+B162+C162+D162</f>
        <v>163465120.73000002</v>
      </c>
      <c r="F162" s="95"/>
    </row>
    <row r="163" spans="1:6" x14ac:dyDescent="0.35">
      <c r="A163" s="112" t="s">
        <v>80</v>
      </c>
      <c r="B163" s="18">
        <v>0</v>
      </c>
      <c r="C163" s="18">
        <v>0</v>
      </c>
      <c r="D163" s="18">
        <v>0</v>
      </c>
      <c r="E163" s="53">
        <f>+B163+C163+D163</f>
        <v>0</v>
      </c>
      <c r="F163" s="95"/>
    </row>
    <row r="164" spans="1:6" x14ac:dyDescent="0.35">
      <c r="A164" s="111" t="s">
        <v>148</v>
      </c>
      <c r="B164" s="66">
        <f>+B158-B161</f>
        <v>1035888537.47</v>
      </c>
      <c r="C164" s="66">
        <f t="shared" ref="C164:D164" si="20">+C158-C161</f>
        <v>983554875.06000006</v>
      </c>
      <c r="D164" s="66">
        <f t="shared" si="20"/>
        <v>983554875.06000006</v>
      </c>
      <c r="E164" s="66">
        <f>+E158-E161</f>
        <v>1141112041.72</v>
      </c>
      <c r="F164" s="95"/>
    </row>
    <row r="165" spans="1:6" x14ac:dyDescent="0.35">
      <c r="A165" s="112" t="s">
        <v>82</v>
      </c>
      <c r="B165" s="18">
        <f>+B159-B162</f>
        <v>957109954.13999999</v>
      </c>
      <c r="C165" s="18">
        <f>+C159-C162</f>
        <v>904776291.73000002</v>
      </c>
      <c r="D165" s="18">
        <f>+D159-D162</f>
        <v>871014221.38999999</v>
      </c>
      <c r="E165" s="53">
        <f>+E159-E162</f>
        <v>871014221.38999999</v>
      </c>
      <c r="F165" s="41"/>
    </row>
    <row r="166" spans="1:6" x14ac:dyDescent="0.35">
      <c r="A166" s="113" t="s">
        <v>80</v>
      </c>
      <c r="B166" s="82">
        <f>+B160-B163</f>
        <v>78778583.329999998</v>
      </c>
      <c r="C166" s="82">
        <f>+C160-C163</f>
        <v>78778583.329999998</v>
      </c>
      <c r="D166" s="82">
        <f>+D160-D163</f>
        <v>78778583.329999998</v>
      </c>
      <c r="E166" s="67">
        <f>+E160-E163</f>
        <v>236335749.99000001</v>
      </c>
      <c r="F166" s="41"/>
    </row>
    <row r="167" spans="1:6" x14ac:dyDescent="0.35">
      <c r="A167" s="232" t="s">
        <v>43</v>
      </c>
      <c r="B167" s="232"/>
      <c r="C167" s="232"/>
      <c r="D167" s="232"/>
      <c r="E167" s="232"/>
      <c r="F167" s="46"/>
    </row>
    <row r="168" spans="1:6" ht="50.1" customHeight="1" x14ac:dyDescent="0.35">
      <c r="A168" s="205" t="s">
        <v>90</v>
      </c>
      <c r="B168" s="206"/>
      <c r="C168" s="206"/>
      <c r="D168" s="206"/>
      <c r="E168" s="207"/>
      <c r="F168" s="68"/>
    </row>
    <row r="169" spans="1:6" x14ac:dyDescent="0.35">
      <c r="A169" s="149"/>
      <c r="B169" s="69"/>
      <c r="C169" s="69"/>
      <c r="D169" s="69"/>
      <c r="E169" s="69"/>
      <c r="F169" s="68"/>
    </row>
    <row r="170" spans="1:6" x14ac:dyDescent="0.35">
      <c r="A170" s="41"/>
      <c r="B170" s="41"/>
      <c r="C170" s="41"/>
      <c r="D170" s="41"/>
      <c r="E170" s="41"/>
      <c r="F170" s="41"/>
    </row>
    <row r="171" spans="1:6" x14ac:dyDescent="0.35">
      <c r="A171" s="41"/>
      <c r="B171" s="41"/>
      <c r="C171" s="41"/>
      <c r="D171" s="41"/>
      <c r="E171" s="41"/>
      <c r="F171" s="41"/>
    </row>
    <row r="172" spans="1:6" ht="78.45" customHeight="1" x14ac:dyDescent="0.35">
      <c r="A172" s="249" t="s">
        <v>249</v>
      </c>
      <c r="B172" s="250"/>
      <c r="C172" s="250"/>
      <c r="D172" s="250"/>
      <c r="E172" s="251"/>
      <c r="F172" s="68"/>
    </row>
    <row r="173" spans="1:6" x14ac:dyDescent="0.35">
      <c r="A173" s="47" t="s">
        <v>201</v>
      </c>
      <c r="B173" s="41"/>
      <c r="C173" s="69"/>
      <c r="D173" s="69"/>
      <c r="E173" s="154"/>
      <c r="F173" s="68"/>
    </row>
    <row r="174" spans="1:6" x14ac:dyDescent="0.35">
      <c r="A174" s="158" t="s">
        <v>195</v>
      </c>
      <c r="B174" s="159">
        <f>SUM(B175:B178)</f>
        <v>195387663.96000001</v>
      </c>
      <c r="C174" s="69"/>
      <c r="D174" s="69"/>
      <c r="E174" s="154"/>
      <c r="F174" s="68"/>
    </row>
    <row r="175" spans="1:6" x14ac:dyDescent="0.35">
      <c r="A175" s="160" t="s">
        <v>196</v>
      </c>
      <c r="B175" s="181">
        <v>384702.54</v>
      </c>
      <c r="C175" s="69"/>
      <c r="D175" s="69"/>
      <c r="E175" s="154"/>
      <c r="F175" s="68"/>
    </row>
    <row r="176" spans="1:6" x14ac:dyDescent="0.35">
      <c r="A176" s="160" t="s">
        <v>197</v>
      </c>
      <c r="B176" s="182">
        <v>-377042.18</v>
      </c>
      <c r="C176" s="69"/>
      <c r="D176" s="69"/>
      <c r="E176" s="154"/>
      <c r="F176" s="68"/>
    </row>
    <row r="177" spans="1:6" x14ac:dyDescent="0.35">
      <c r="A177" s="160" t="s">
        <v>198</v>
      </c>
      <c r="B177" s="181">
        <v>195459128.66</v>
      </c>
      <c r="C177" s="69"/>
      <c r="D177" s="69"/>
      <c r="E177" s="154"/>
      <c r="F177" s="68"/>
    </row>
    <row r="178" spans="1:6" x14ac:dyDescent="0.35">
      <c r="A178" s="160" t="s">
        <v>240</v>
      </c>
      <c r="B178" s="182">
        <v>-79125.06</v>
      </c>
      <c r="C178" s="69"/>
      <c r="D178" s="69"/>
      <c r="E178" s="154"/>
      <c r="F178" s="68"/>
    </row>
    <row r="179" spans="1:6" x14ac:dyDescent="0.35">
      <c r="A179" s="186" t="s">
        <v>202</v>
      </c>
      <c r="B179" s="187">
        <v>-437855.64</v>
      </c>
      <c r="C179" s="69"/>
      <c r="D179" s="69"/>
      <c r="E179" s="154"/>
      <c r="F179" s="68"/>
    </row>
    <row r="180" spans="1:6" x14ac:dyDescent="0.35">
      <c r="A180" s="158" t="s">
        <v>200</v>
      </c>
      <c r="B180" s="167">
        <f>B174+B179</f>
        <v>194949808.32000002</v>
      </c>
      <c r="C180" s="69"/>
      <c r="D180" s="69"/>
      <c r="E180" s="69"/>
      <c r="F180" s="68"/>
    </row>
    <row r="181" spans="1:6" ht="31.2" x14ac:dyDescent="0.35">
      <c r="A181" s="96" t="s">
        <v>85</v>
      </c>
      <c r="B181" s="219" t="s">
        <v>250</v>
      </c>
      <c r="C181" s="220"/>
      <c r="D181" s="221" t="s">
        <v>49</v>
      </c>
      <c r="E181" s="222"/>
      <c r="F181" s="223"/>
    </row>
    <row r="182" spans="1:6" x14ac:dyDescent="0.35">
      <c r="A182" s="78" t="s">
        <v>47</v>
      </c>
      <c r="B182" s="219" t="s">
        <v>212</v>
      </c>
      <c r="C182" s="220"/>
      <c r="D182" s="224"/>
      <c r="E182" s="225"/>
      <c r="F182" s="226"/>
    </row>
    <row r="183" spans="1:6" x14ac:dyDescent="0.35">
      <c r="A183" s="79" t="s">
        <v>48</v>
      </c>
      <c r="B183" s="219" t="s">
        <v>248</v>
      </c>
      <c r="C183" s="220"/>
      <c r="D183" s="227"/>
      <c r="E183" s="228"/>
      <c r="F183" s="229"/>
    </row>
    <row r="184" spans="1:6" x14ac:dyDescent="0.35">
      <c r="A184" s="41"/>
      <c r="B184" s="41"/>
      <c r="C184" s="41"/>
      <c r="D184" s="41"/>
      <c r="E184" s="41"/>
      <c r="F184" s="41"/>
    </row>
    <row r="185" spans="1:6" x14ac:dyDescent="0.35">
      <c r="A185" s="41"/>
      <c r="B185" s="41"/>
      <c r="C185" s="41"/>
      <c r="D185" s="41"/>
      <c r="E185" s="41"/>
      <c r="F185" s="41"/>
    </row>
    <row r="186" spans="1:6" x14ac:dyDescent="0.35">
      <c r="A186" s="41"/>
      <c r="B186" s="41"/>
      <c r="C186" s="41"/>
      <c r="D186" s="41"/>
      <c r="E186" s="41"/>
      <c r="F186" s="41"/>
    </row>
    <row r="187" spans="1:6" x14ac:dyDescent="0.35">
      <c r="A187" s="41"/>
      <c r="B187" s="41"/>
      <c r="C187" s="41"/>
      <c r="D187" s="41"/>
      <c r="E187" s="41"/>
      <c r="F187" s="41"/>
    </row>
    <row r="188" spans="1:6" x14ac:dyDescent="0.35">
      <c r="A188" s="41"/>
      <c r="B188" s="41"/>
      <c r="C188" s="41"/>
      <c r="D188" s="41"/>
      <c r="E188" s="41"/>
      <c r="F188" s="41"/>
    </row>
    <row r="189" spans="1:6" x14ac:dyDescent="0.35">
      <c r="A189" s="41"/>
      <c r="B189" s="41"/>
      <c r="C189" s="41"/>
      <c r="D189" s="41"/>
      <c r="E189" s="41"/>
      <c r="F189" s="41"/>
    </row>
    <row r="190" spans="1:6" x14ac:dyDescent="0.35">
      <c r="A190" s="41"/>
      <c r="B190" s="41"/>
      <c r="C190" s="41"/>
      <c r="D190" s="41"/>
      <c r="E190" s="41"/>
      <c r="F190" s="41"/>
    </row>
    <row r="191" spans="1:6" x14ac:dyDescent="0.35">
      <c r="A191" s="41"/>
      <c r="B191" s="41"/>
      <c r="C191" s="41"/>
      <c r="D191" s="41"/>
      <c r="E191" s="41"/>
      <c r="F191" s="41"/>
    </row>
    <row r="192" spans="1:6" x14ac:dyDescent="0.35">
      <c r="A192" s="41"/>
      <c r="B192" s="41"/>
      <c r="C192" s="41"/>
      <c r="D192" s="41"/>
      <c r="E192" s="41"/>
      <c r="F192" s="41"/>
    </row>
    <row r="193" spans="1:6" x14ac:dyDescent="0.35">
      <c r="A193" s="41"/>
      <c r="B193" s="41"/>
      <c r="C193" s="41"/>
      <c r="D193" s="41"/>
      <c r="E193" s="41"/>
      <c r="F193" s="41"/>
    </row>
    <row r="194" spans="1:6" x14ac:dyDescent="0.35">
      <c r="A194" s="41"/>
      <c r="B194" s="41"/>
      <c r="C194" s="41"/>
      <c r="D194" s="41"/>
      <c r="E194" s="41"/>
      <c r="F194" s="41"/>
    </row>
    <row r="195" spans="1:6" x14ac:dyDescent="0.35">
      <c r="A195" s="41"/>
      <c r="B195" s="41"/>
      <c r="C195" s="41"/>
      <c r="D195" s="41"/>
      <c r="E195" s="41"/>
      <c r="F195" s="41"/>
    </row>
    <row r="196" spans="1:6" x14ac:dyDescent="0.35">
      <c r="A196" s="41"/>
      <c r="B196" s="41"/>
      <c r="C196" s="41"/>
      <c r="D196" s="41"/>
      <c r="E196" s="41"/>
      <c r="F196" s="41"/>
    </row>
    <row r="197" spans="1:6" x14ac:dyDescent="0.35">
      <c r="A197" s="41"/>
      <c r="B197" s="41"/>
      <c r="C197" s="41"/>
      <c r="D197" s="41"/>
      <c r="E197" s="41"/>
      <c r="F197" s="41"/>
    </row>
    <row r="198" spans="1:6" x14ac:dyDescent="0.35">
      <c r="A198" s="41"/>
      <c r="B198" s="41"/>
      <c r="C198" s="41"/>
      <c r="D198" s="41"/>
      <c r="E198" s="41"/>
      <c r="F198" s="41"/>
    </row>
    <row r="199" spans="1:6" x14ac:dyDescent="0.35">
      <c r="A199" s="41"/>
      <c r="B199" s="41"/>
      <c r="C199" s="41"/>
      <c r="D199" s="41"/>
      <c r="E199" s="41"/>
      <c r="F199" s="41"/>
    </row>
  </sheetData>
  <mergeCells count="80">
    <mergeCell ref="A172:E172"/>
    <mergeCell ref="B181:C181"/>
    <mergeCell ref="D181:F183"/>
    <mergeCell ref="B182:C182"/>
    <mergeCell ref="B183:C183"/>
    <mergeCell ref="A168:E168"/>
    <mergeCell ref="A147:F147"/>
    <mergeCell ref="A149:F149"/>
    <mergeCell ref="A150:F150"/>
    <mergeCell ref="A151:F151"/>
    <mergeCell ref="A167:E167"/>
    <mergeCell ref="A128:B128"/>
    <mergeCell ref="A135:B135"/>
    <mergeCell ref="A142:B142"/>
    <mergeCell ref="A145:F145"/>
    <mergeCell ref="A146:F146"/>
    <mergeCell ref="A118:F118"/>
    <mergeCell ref="A119:F119"/>
    <mergeCell ref="A121:F121"/>
    <mergeCell ref="A122:F122"/>
    <mergeCell ref="A123:F123"/>
    <mergeCell ref="A104:F104"/>
    <mergeCell ref="A105:F105"/>
    <mergeCell ref="A106:F106"/>
    <mergeCell ref="A111:B111"/>
    <mergeCell ref="A115:B115"/>
    <mergeCell ref="A89:F89"/>
    <mergeCell ref="A90:F90"/>
    <mergeCell ref="A91:F91"/>
    <mergeCell ref="A101:F101"/>
    <mergeCell ref="A102:F102"/>
    <mergeCell ref="B81:C81"/>
    <mergeCell ref="D81:F83"/>
    <mergeCell ref="B82:C82"/>
    <mergeCell ref="B83:C83"/>
    <mergeCell ref="A87:F87"/>
    <mergeCell ref="A75:B75"/>
    <mergeCell ref="A76:B76"/>
    <mergeCell ref="A77:B77"/>
    <mergeCell ref="A78:F78"/>
    <mergeCell ref="A79:F79"/>
    <mergeCell ref="A65:B65"/>
    <mergeCell ref="A66:F66"/>
    <mergeCell ref="A67:F67"/>
    <mergeCell ref="A72:F72"/>
    <mergeCell ref="A73:F73"/>
    <mergeCell ref="A1:F2"/>
    <mergeCell ref="A3:F3"/>
    <mergeCell ref="C5:E5"/>
    <mergeCell ref="C6:E6"/>
    <mergeCell ref="C7:E7"/>
    <mergeCell ref="A10:F10"/>
    <mergeCell ref="A52:B52"/>
    <mergeCell ref="A53:B53"/>
    <mergeCell ref="A54:B54"/>
    <mergeCell ref="A55:E55"/>
    <mergeCell ref="A12:F12"/>
    <mergeCell ref="A13:F13"/>
    <mergeCell ref="A34:F34"/>
    <mergeCell ref="A35:F35"/>
    <mergeCell ref="A37:F37"/>
    <mergeCell ref="A38:F38"/>
    <mergeCell ref="A40:B40"/>
    <mergeCell ref="A41:B41"/>
    <mergeCell ref="A42:B42"/>
    <mergeCell ref="A51:B51"/>
    <mergeCell ref="A43:B43"/>
    <mergeCell ref="A64:B64"/>
    <mergeCell ref="A56:F56"/>
    <mergeCell ref="A58:F58"/>
    <mergeCell ref="A61:B61"/>
    <mergeCell ref="A62:B62"/>
    <mergeCell ref="A63:B63"/>
    <mergeCell ref="A49:B49"/>
    <mergeCell ref="A50:B50"/>
    <mergeCell ref="A44:B44"/>
    <mergeCell ref="A45:B45"/>
    <mergeCell ref="A46:B46"/>
    <mergeCell ref="A47:B47"/>
    <mergeCell ref="A48:B48"/>
  </mergeCells>
  <printOptions horizontalCentered="1"/>
  <pageMargins left="0.70866141732283472" right="0.70866141732283472" top="0.94488188976377963" bottom="0.74803149606299213" header="0.19685039370078741" footer="0.31496062992125984"/>
  <pageSetup scale="63"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56" max="5" man="1"/>
    <brk id="85" max="16383" man="1"/>
    <brk id="147" max="5"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09F5-8E4B-4455-BEDC-0BEDA20B09D9}">
  <sheetPr codeName="Hoja8"/>
  <dimension ref="A1:G122"/>
  <sheetViews>
    <sheetView showGridLines="0" zoomScale="80" zoomScaleNormal="80" workbookViewId="0">
      <selection sqref="A1:G1"/>
    </sheetView>
  </sheetViews>
  <sheetFormatPr baseColWidth="10" defaultColWidth="11.44140625" defaultRowHeight="15.6" x14ac:dyDescent="0.35"/>
  <cols>
    <col min="1" max="1" width="42.88671875" style="1" customWidth="1"/>
    <col min="2" max="2" width="24.5546875" style="1" customWidth="1"/>
    <col min="3" max="7" width="20.77734375" style="1" customWidth="1"/>
    <col min="8" max="16384" width="11.44140625" style="1"/>
  </cols>
  <sheetData>
    <row r="1" spans="1:7" ht="42" customHeight="1" x14ac:dyDescent="0.45">
      <c r="A1" s="204" t="s">
        <v>38</v>
      </c>
      <c r="B1" s="204"/>
      <c r="C1" s="204"/>
      <c r="D1" s="204"/>
      <c r="E1" s="204"/>
      <c r="F1" s="204"/>
      <c r="G1" s="204"/>
    </row>
    <row r="2" spans="1:7" ht="20.100000000000001" customHeight="1" x14ac:dyDescent="0.4">
      <c r="A2" s="215" t="s">
        <v>139</v>
      </c>
      <c r="B2" s="215"/>
      <c r="C2" s="215"/>
      <c r="D2" s="215"/>
      <c r="E2" s="215"/>
      <c r="F2" s="215"/>
      <c r="G2" s="215"/>
    </row>
    <row r="3" spans="1:7" ht="15" customHeight="1" x14ac:dyDescent="0.35">
      <c r="A3" s="41"/>
      <c r="B3" s="41"/>
      <c r="C3" s="41"/>
      <c r="D3" s="41"/>
      <c r="E3" s="41"/>
      <c r="F3" s="41"/>
    </row>
    <row r="4" spans="1:7" ht="18" customHeight="1" x14ac:dyDescent="0.35">
      <c r="A4" s="88"/>
      <c r="B4" s="77" t="s">
        <v>22</v>
      </c>
      <c r="C4" s="259"/>
      <c r="D4" s="220"/>
    </row>
    <row r="5" spans="1:7" ht="18" customHeight="1" x14ac:dyDescent="0.35">
      <c r="A5" s="88"/>
      <c r="B5" s="78" t="s">
        <v>33</v>
      </c>
      <c r="C5" s="260"/>
      <c r="D5" s="216"/>
      <c r="F5" s="41"/>
    </row>
    <row r="6" spans="1:7" ht="18" customHeight="1" x14ac:dyDescent="0.35">
      <c r="A6" s="88"/>
      <c r="B6" s="79" t="s">
        <v>34</v>
      </c>
      <c r="C6" s="260"/>
      <c r="D6" s="216"/>
      <c r="F6" s="41"/>
    </row>
    <row r="7" spans="1:7" ht="15" customHeight="1" x14ac:dyDescent="0.35">
      <c r="B7" s="3"/>
      <c r="C7" s="3"/>
      <c r="D7" s="3"/>
      <c r="E7" s="3"/>
      <c r="F7" s="3"/>
    </row>
    <row r="8" spans="1:7" ht="21.9" customHeight="1" x14ac:dyDescent="0.35">
      <c r="A8" s="218" t="s">
        <v>155</v>
      </c>
      <c r="B8" s="218"/>
      <c r="C8" s="218"/>
      <c r="D8" s="218"/>
      <c r="E8" s="218"/>
      <c r="F8" s="218"/>
      <c r="G8" s="218"/>
    </row>
    <row r="9" spans="1:7" ht="15" customHeight="1" x14ac:dyDescent="0.35">
      <c r="A9" s="6"/>
      <c r="B9" s="5"/>
      <c r="C9" s="5"/>
      <c r="D9" s="5"/>
      <c r="E9" s="5"/>
      <c r="F9" s="5"/>
    </row>
    <row r="10" spans="1:7" ht="18" customHeight="1" x14ac:dyDescent="0.35">
      <c r="A10" s="210" t="s">
        <v>36</v>
      </c>
      <c r="B10" s="210"/>
      <c r="C10" s="210"/>
      <c r="D10" s="210"/>
      <c r="E10" s="210"/>
      <c r="F10" s="210"/>
      <c r="G10" s="210"/>
    </row>
    <row r="11" spans="1:7" ht="18" customHeight="1" x14ac:dyDescent="0.35">
      <c r="A11" s="210" t="s">
        <v>19</v>
      </c>
      <c r="B11" s="210"/>
      <c r="C11" s="210"/>
      <c r="D11" s="210"/>
      <c r="E11" s="210"/>
      <c r="F11" s="210"/>
      <c r="G11" s="210"/>
    </row>
    <row r="12" spans="1:7" ht="15" customHeight="1" x14ac:dyDescent="0.35">
      <c r="A12" s="42"/>
      <c r="B12" s="42"/>
      <c r="C12" s="42"/>
      <c r="D12" s="43"/>
      <c r="E12" s="43"/>
    </row>
    <row r="13" spans="1:7" ht="18" customHeight="1" x14ac:dyDescent="0.35">
      <c r="A13" s="141" t="s">
        <v>17</v>
      </c>
      <c r="B13" s="7" t="s">
        <v>18</v>
      </c>
      <c r="C13" s="141" t="s">
        <v>93</v>
      </c>
      <c r="D13" s="7" t="s">
        <v>94</v>
      </c>
      <c r="E13" s="7" t="s">
        <v>96</v>
      </c>
      <c r="F13" s="110" t="s">
        <v>99</v>
      </c>
      <c r="G13" s="110" t="s">
        <v>13</v>
      </c>
    </row>
    <row r="14" spans="1:7" ht="15" customHeight="1" x14ac:dyDescent="0.35">
      <c r="A14" s="13"/>
      <c r="B14" s="14"/>
      <c r="C14" s="15"/>
      <c r="D14" s="15"/>
      <c r="E14" s="41"/>
      <c r="F14" s="41"/>
      <c r="G14" s="56"/>
    </row>
    <row r="15" spans="1:7" ht="15" customHeight="1" x14ac:dyDescent="0.35">
      <c r="A15" s="122" t="s">
        <v>168</v>
      </c>
      <c r="B15" s="123"/>
      <c r="C15" s="57"/>
      <c r="D15" s="57"/>
      <c r="E15" s="138"/>
      <c r="F15" s="138"/>
      <c r="G15" s="58"/>
    </row>
    <row r="16" spans="1:7" ht="15" customHeight="1" x14ac:dyDescent="0.35">
      <c r="A16" s="17" t="s">
        <v>169</v>
      </c>
      <c r="B16" s="117" t="s">
        <v>172</v>
      </c>
      <c r="C16" s="150">
        <f>+'1T'!F18</f>
        <v>0</v>
      </c>
      <c r="D16" s="150">
        <f>+'2T'!F18</f>
        <v>0</v>
      </c>
      <c r="E16" s="150">
        <f>+'3T'!F18</f>
        <v>0</v>
      </c>
      <c r="F16" s="150">
        <f>+'4T'!F18</f>
        <v>0</v>
      </c>
      <c r="G16" s="150">
        <f>+C16+D16+E16+F16</f>
        <v>0</v>
      </c>
    </row>
    <row r="17" spans="1:7" ht="15" customHeight="1" x14ac:dyDescent="0.35">
      <c r="A17" s="17"/>
      <c r="B17" s="117" t="s">
        <v>173</v>
      </c>
      <c r="C17" s="150">
        <f>+'1T'!F19</f>
        <v>0</v>
      </c>
      <c r="D17" s="150">
        <f>+'2T'!F19</f>
        <v>0</v>
      </c>
      <c r="E17" s="150">
        <f>+'3T'!F19</f>
        <v>0</v>
      </c>
      <c r="F17" s="150">
        <f>+'4T'!F19</f>
        <v>0</v>
      </c>
      <c r="G17" s="150">
        <f t="shared" ref="G17:G31" si="0">+C17+D17+E17+F17</f>
        <v>0</v>
      </c>
    </row>
    <row r="18" spans="1:7" ht="15" customHeight="1" x14ac:dyDescent="0.35">
      <c r="A18" s="17" t="s">
        <v>170</v>
      </c>
      <c r="B18" s="117" t="s">
        <v>172</v>
      </c>
      <c r="C18" s="150">
        <f>+'1T'!F20</f>
        <v>1</v>
      </c>
      <c r="D18" s="150">
        <f>+'2T'!F20</f>
        <v>0</v>
      </c>
      <c r="E18" s="150">
        <f>+'3T'!F20</f>
        <v>0</v>
      </c>
      <c r="F18" s="150">
        <f>+'4T'!F20</f>
        <v>0</v>
      </c>
      <c r="G18" s="150">
        <f t="shared" si="0"/>
        <v>1</v>
      </c>
    </row>
    <row r="19" spans="1:7" ht="15" customHeight="1" x14ac:dyDescent="0.35">
      <c r="A19" s="17"/>
      <c r="B19" s="117" t="s">
        <v>173</v>
      </c>
      <c r="C19" s="150">
        <f>+'1T'!F21</f>
        <v>0</v>
      </c>
      <c r="D19" s="150">
        <f>+'2T'!F21</f>
        <v>0</v>
      </c>
      <c r="E19" s="150">
        <f>+'3T'!F21</f>
        <v>0</v>
      </c>
      <c r="F19" s="150">
        <f>+'4T'!F21</f>
        <v>0</v>
      </c>
      <c r="G19" s="150">
        <f t="shared" si="0"/>
        <v>0</v>
      </c>
    </row>
    <row r="20" spans="1:7" ht="15" customHeight="1" x14ac:dyDescent="0.35">
      <c r="A20" s="17" t="s">
        <v>171</v>
      </c>
      <c r="B20" s="117" t="s">
        <v>172</v>
      </c>
      <c r="C20" s="150">
        <f>+'1T'!F22</f>
        <v>0</v>
      </c>
      <c r="D20" s="150">
        <f>+'2T'!F22</f>
        <v>0</v>
      </c>
      <c r="E20" s="150">
        <f>+'3T'!F22</f>
        <v>0</v>
      </c>
      <c r="F20" s="150">
        <f>+'4T'!F22</f>
        <v>0</v>
      </c>
      <c r="G20" s="150">
        <f t="shared" si="0"/>
        <v>0</v>
      </c>
    </row>
    <row r="21" spans="1:7" ht="15" customHeight="1" x14ac:dyDescent="0.35">
      <c r="A21" s="17"/>
      <c r="B21" s="117" t="s">
        <v>173</v>
      </c>
      <c r="C21" s="150">
        <f>+'1T'!F23</f>
        <v>0</v>
      </c>
      <c r="D21" s="150">
        <f>+'2T'!F23</f>
        <v>0</v>
      </c>
      <c r="E21" s="150">
        <f>+'3T'!F23</f>
        <v>0</v>
      </c>
      <c r="F21" s="150">
        <f>+'4T'!F23</f>
        <v>0</v>
      </c>
      <c r="G21" s="150">
        <f t="shared" si="0"/>
        <v>0</v>
      </c>
    </row>
    <row r="22" spans="1:7" ht="15" customHeight="1" x14ac:dyDescent="0.35">
      <c r="A22" s="122" t="s">
        <v>174</v>
      </c>
      <c r="B22" s="124"/>
      <c r="C22" s="151"/>
      <c r="D22" s="151"/>
      <c r="E22" s="151"/>
      <c r="F22" s="151"/>
      <c r="G22" s="151"/>
    </row>
    <row r="23" spans="1:7" ht="15" customHeight="1" x14ac:dyDescent="0.35">
      <c r="A23" s="17" t="s">
        <v>169</v>
      </c>
      <c r="B23" s="117" t="s">
        <v>172</v>
      </c>
      <c r="C23" s="150">
        <f>+'1T'!F25</f>
        <v>0</v>
      </c>
      <c r="D23" s="150">
        <f>+'2T'!F25</f>
        <v>0</v>
      </c>
      <c r="E23" s="150">
        <f>+'3T'!F25</f>
        <v>0</v>
      </c>
      <c r="F23" s="150">
        <f>+'4T'!F25</f>
        <v>0</v>
      </c>
      <c r="G23" s="150">
        <f t="shared" si="0"/>
        <v>0</v>
      </c>
    </row>
    <row r="24" spans="1:7" ht="15" customHeight="1" x14ac:dyDescent="0.35">
      <c r="A24" s="17"/>
      <c r="B24" s="117" t="s">
        <v>173</v>
      </c>
      <c r="C24" s="150">
        <f>+'1T'!F26</f>
        <v>0</v>
      </c>
      <c r="D24" s="150">
        <f>+'2T'!F26</f>
        <v>0</v>
      </c>
      <c r="E24" s="150">
        <f>+'3T'!F26</f>
        <v>0</v>
      </c>
      <c r="F24" s="150">
        <f>+'4T'!F26</f>
        <v>0</v>
      </c>
      <c r="G24" s="150">
        <f t="shared" si="0"/>
        <v>0</v>
      </c>
    </row>
    <row r="25" spans="1:7" ht="15" customHeight="1" x14ac:dyDescent="0.35">
      <c r="A25" s="17" t="s">
        <v>170</v>
      </c>
      <c r="B25" s="117" t="s">
        <v>172</v>
      </c>
      <c r="C25" s="150">
        <f>+'1T'!F27</f>
        <v>2</v>
      </c>
      <c r="D25" s="150">
        <f>+'2T'!F27</f>
        <v>0</v>
      </c>
      <c r="E25" s="150">
        <f>+'3T'!F27</f>
        <v>0</v>
      </c>
      <c r="F25" s="150">
        <f>+'4T'!F27</f>
        <v>0</v>
      </c>
      <c r="G25" s="150">
        <f t="shared" si="0"/>
        <v>2</v>
      </c>
    </row>
    <row r="26" spans="1:7" ht="15" customHeight="1" x14ac:dyDescent="0.35">
      <c r="A26" s="17"/>
      <c r="B26" s="117" t="s">
        <v>173</v>
      </c>
      <c r="C26" s="150">
        <f>+'1T'!F28</f>
        <v>0</v>
      </c>
      <c r="D26" s="150">
        <f>+'2T'!F28</f>
        <v>0</v>
      </c>
      <c r="E26" s="150">
        <f>+'3T'!F28</f>
        <v>0</v>
      </c>
      <c r="F26" s="150">
        <f>+'4T'!F28</f>
        <v>0</v>
      </c>
      <c r="G26" s="150">
        <f t="shared" si="0"/>
        <v>0</v>
      </c>
    </row>
    <row r="27" spans="1:7" ht="15" customHeight="1" x14ac:dyDescent="0.35">
      <c r="A27" s="17" t="s">
        <v>171</v>
      </c>
      <c r="B27" s="117" t="s">
        <v>172</v>
      </c>
      <c r="C27" s="150">
        <f>+'1T'!F29</f>
        <v>1</v>
      </c>
      <c r="D27" s="150">
        <f>+'2T'!F29</f>
        <v>0</v>
      </c>
      <c r="E27" s="150">
        <f>+'3T'!F29</f>
        <v>0</v>
      </c>
      <c r="F27" s="150">
        <f>+'4T'!F29</f>
        <v>0</v>
      </c>
      <c r="G27" s="150">
        <f t="shared" si="0"/>
        <v>1</v>
      </c>
    </row>
    <row r="28" spans="1:7" ht="18" customHeight="1" x14ac:dyDescent="0.35">
      <c r="A28" s="17"/>
      <c r="B28" s="117" t="s">
        <v>173</v>
      </c>
      <c r="C28" s="150">
        <f>+'1T'!F30</f>
        <v>0</v>
      </c>
      <c r="D28" s="150">
        <f>+'2T'!F30</f>
        <v>0</v>
      </c>
      <c r="E28" s="150">
        <f>+'3T'!F30</f>
        <v>0</v>
      </c>
      <c r="F28" s="150">
        <f>+'4T'!F30</f>
        <v>0</v>
      </c>
      <c r="G28" s="150">
        <f t="shared" si="0"/>
        <v>0</v>
      </c>
    </row>
    <row r="29" spans="1:7" ht="30" x14ac:dyDescent="0.35">
      <c r="A29" s="126" t="s">
        <v>175</v>
      </c>
      <c r="B29" s="124"/>
      <c r="C29" s="151"/>
      <c r="D29" s="151"/>
      <c r="E29" s="151"/>
      <c r="F29" s="151"/>
      <c r="G29" s="151"/>
    </row>
    <row r="30" spans="1:7" ht="18" customHeight="1" x14ac:dyDescent="0.35">
      <c r="A30" s="17" t="s">
        <v>169</v>
      </c>
      <c r="B30" s="117" t="s">
        <v>172</v>
      </c>
      <c r="C30" s="150">
        <f>+'1T'!F32</f>
        <v>0</v>
      </c>
      <c r="D30" s="150">
        <f>+'2T'!F32</f>
        <v>0</v>
      </c>
      <c r="E30" s="150">
        <f>+'3T'!F32</f>
        <v>0</v>
      </c>
      <c r="F30" s="150">
        <f>+'4T'!F32</f>
        <v>0</v>
      </c>
      <c r="G30" s="150">
        <f t="shared" si="0"/>
        <v>0</v>
      </c>
    </row>
    <row r="31" spans="1:7" ht="18" customHeight="1" x14ac:dyDescent="0.35">
      <c r="A31" s="41"/>
      <c r="B31" s="117" t="s">
        <v>173</v>
      </c>
      <c r="C31" s="150">
        <f>+'1T'!F33</f>
        <v>0</v>
      </c>
      <c r="D31" s="150">
        <f>+'2T'!F33</f>
        <v>0</v>
      </c>
      <c r="E31" s="152">
        <f>+'3T'!F33</f>
        <v>0</v>
      </c>
      <c r="F31" s="152">
        <f>+'4T'!F33</f>
        <v>0</v>
      </c>
      <c r="G31" s="152">
        <f t="shared" si="0"/>
        <v>0</v>
      </c>
    </row>
    <row r="32" spans="1:7" ht="18" customHeight="1" x14ac:dyDescent="0.35">
      <c r="A32" s="195" t="s">
        <v>43</v>
      </c>
      <c r="B32" s="195"/>
      <c r="C32" s="195"/>
      <c r="D32" s="195"/>
      <c r="E32" s="258"/>
    </row>
    <row r="33" spans="1:7" ht="45" customHeight="1" x14ac:dyDescent="0.35">
      <c r="A33" s="205" t="s">
        <v>158</v>
      </c>
      <c r="B33" s="206"/>
      <c r="C33" s="206"/>
      <c r="D33" s="206"/>
      <c r="E33" s="206"/>
      <c r="F33" s="206"/>
      <c r="G33" s="207"/>
    </row>
    <row r="34" spans="1:7" ht="15" customHeight="1" x14ac:dyDescent="0.35">
      <c r="A34" s="42"/>
      <c r="B34" s="42"/>
      <c r="C34" s="42"/>
      <c r="D34" s="43"/>
      <c r="E34" s="43"/>
    </row>
    <row r="35" spans="1:7" ht="18" customHeight="1" x14ac:dyDescent="0.35">
      <c r="A35" s="210" t="s">
        <v>37</v>
      </c>
      <c r="B35" s="210"/>
      <c r="C35" s="210"/>
      <c r="D35" s="210"/>
      <c r="E35" s="210"/>
      <c r="F35" s="210"/>
    </row>
    <row r="36" spans="1:7" ht="18" customHeight="1" x14ac:dyDescent="0.35">
      <c r="A36" s="210" t="s">
        <v>20</v>
      </c>
      <c r="B36" s="210"/>
      <c r="C36" s="210"/>
      <c r="D36" s="210"/>
      <c r="E36" s="210"/>
      <c r="F36" s="210"/>
    </row>
    <row r="37" spans="1:7" ht="15" customHeight="1" x14ac:dyDescent="0.35">
      <c r="A37" s="42"/>
      <c r="B37" s="42"/>
      <c r="C37" s="43"/>
      <c r="D37" s="43"/>
      <c r="E37" s="43"/>
    </row>
    <row r="38" spans="1:7" ht="18" customHeight="1" x14ac:dyDescent="0.35">
      <c r="A38" s="141" t="s">
        <v>21</v>
      </c>
      <c r="B38" s="141" t="s">
        <v>93</v>
      </c>
      <c r="C38" s="141" t="s">
        <v>94</v>
      </c>
      <c r="D38" s="141" t="s">
        <v>96</v>
      </c>
      <c r="E38" s="141" t="s">
        <v>99</v>
      </c>
      <c r="F38" s="141" t="s">
        <v>13</v>
      </c>
    </row>
    <row r="39" spans="1:7" ht="18" customHeight="1" x14ac:dyDescent="0.35">
      <c r="A39" s="109" t="s">
        <v>16</v>
      </c>
      <c r="B39" s="40">
        <f>+B41+B45+B49</f>
        <v>73215405.929999992</v>
      </c>
      <c r="C39" s="40">
        <f t="shared" ref="C39:F39" si="1">+C41+C45+C49</f>
        <v>118031424.05</v>
      </c>
      <c r="D39" s="40">
        <f t="shared" si="1"/>
        <v>197424458.40000001</v>
      </c>
      <c r="E39" s="40">
        <f t="shared" si="1"/>
        <v>163465120.73000002</v>
      </c>
      <c r="F39" s="40">
        <f t="shared" si="1"/>
        <v>552136409.1099999</v>
      </c>
    </row>
    <row r="40" spans="1:7" ht="15" customHeight="1" x14ac:dyDescent="0.35">
      <c r="A40" s="107"/>
      <c r="B40" s="107"/>
      <c r="C40" s="107"/>
      <c r="D40" s="41"/>
      <c r="E40" s="41"/>
      <c r="F40" s="107"/>
    </row>
    <row r="41" spans="1:7" ht="15" customHeight="1" x14ac:dyDescent="0.35">
      <c r="A41" s="129" t="s">
        <v>168</v>
      </c>
      <c r="B41" s="131">
        <f>+SUM(B42:B44)</f>
        <v>73215405.929999992</v>
      </c>
      <c r="C41" s="131">
        <f t="shared" ref="C41:F41" si="2">+SUM(C42:C44)</f>
        <v>118031424.05</v>
      </c>
      <c r="D41" s="131">
        <f t="shared" si="2"/>
        <v>197424458.40000001</v>
      </c>
      <c r="E41" s="131">
        <f t="shared" si="2"/>
        <v>163465120.73000002</v>
      </c>
      <c r="F41" s="131">
        <f t="shared" si="2"/>
        <v>552136409.1099999</v>
      </c>
    </row>
    <row r="42" spans="1:7" ht="15" customHeight="1" x14ac:dyDescent="0.35">
      <c r="A42" s="128" t="s">
        <v>169</v>
      </c>
      <c r="B42" s="136">
        <f>+'1T'!F44</f>
        <v>73215405.929999992</v>
      </c>
      <c r="C42" s="136">
        <f>+'2T'!F44</f>
        <v>112168009.98999999</v>
      </c>
      <c r="D42" s="136">
        <f>+'3T'!F44</f>
        <v>197424458.40000001</v>
      </c>
      <c r="E42" s="136">
        <f>+'4T'!F44</f>
        <v>163465120.73000002</v>
      </c>
      <c r="F42" s="136">
        <f>+B42+C42+D42+E42</f>
        <v>546272995.04999995</v>
      </c>
    </row>
    <row r="43" spans="1:7" ht="15" customHeight="1" x14ac:dyDescent="0.35">
      <c r="A43" s="128" t="s">
        <v>176</v>
      </c>
      <c r="B43" s="136">
        <f>+'1T'!F45</f>
        <v>0</v>
      </c>
      <c r="C43" s="136">
        <f>+'2T'!F45</f>
        <v>5863414.0599999996</v>
      </c>
      <c r="D43" s="136">
        <f>+'3T'!F45</f>
        <v>0</v>
      </c>
      <c r="E43" s="136">
        <f>+'4T'!F45</f>
        <v>0</v>
      </c>
      <c r="F43" s="136">
        <f t="shared" ref="F43:F52" si="3">+B43+C43+D43+E43</f>
        <v>5863414.0599999996</v>
      </c>
    </row>
    <row r="44" spans="1:7" ht="15" customHeight="1" x14ac:dyDescent="0.35">
      <c r="A44" s="128" t="s">
        <v>171</v>
      </c>
      <c r="B44" s="136">
        <f>+'1T'!F46</f>
        <v>0</v>
      </c>
      <c r="C44" s="136">
        <f>+'2T'!F46</f>
        <v>0</v>
      </c>
      <c r="D44" s="136">
        <f>+'3T'!F46</f>
        <v>0</v>
      </c>
      <c r="E44" s="136">
        <f>+'4T'!F46</f>
        <v>0</v>
      </c>
      <c r="F44" s="136">
        <f t="shared" si="3"/>
        <v>0</v>
      </c>
    </row>
    <row r="45" spans="1:7" ht="15" customHeight="1" x14ac:dyDescent="0.35">
      <c r="A45" s="129" t="s">
        <v>174</v>
      </c>
      <c r="B45" s="131">
        <f>+SUM(B46:B48)</f>
        <v>0</v>
      </c>
      <c r="C45" s="131">
        <f t="shared" ref="C45:F45" si="4">+SUM(C46:C48)</f>
        <v>0</v>
      </c>
      <c r="D45" s="131">
        <f t="shared" si="4"/>
        <v>0</v>
      </c>
      <c r="E45" s="131">
        <f t="shared" si="4"/>
        <v>0</v>
      </c>
      <c r="F45" s="131">
        <f t="shared" si="4"/>
        <v>0</v>
      </c>
    </row>
    <row r="46" spans="1:7" ht="15" customHeight="1" x14ac:dyDescent="0.35">
      <c r="A46" s="128" t="s">
        <v>169</v>
      </c>
      <c r="B46" s="136">
        <f>+'1T'!F48</f>
        <v>0</v>
      </c>
      <c r="C46" s="136">
        <f>+'2T'!F48</f>
        <v>0</v>
      </c>
      <c r="D46" s="136">
        <f>+'3T'!F48</f>
        <v>0</v>
      </c>
      <c r="E46" s="136">
        <f>+'4T'!F48</f>
        <v>0</v>
      </c>
      <c r="F46" s="136">
        <f t="shared" si="3"/>
        <v>0</v>
      </c>
    </row>
    <row r="47" spans="1:7" ht="15" customHeight="1" x14ac:dyDescent="0.35">
      <c r="A47" s="128" t="s">
        <v>176</v>
      </c>
      <c r="B47" s="136">
        <f>+'1T'!F49</f>
        <v>0</v>
      </c>
      <c r="C47" s="136">
        <f>+'2T'!F49</f>
        <v>0</v>
      </c>
      <c r="D47" s="136">
        <f>+'3T'!F49</f>
        <v>0</v>
      </c>
      <c r="E47" s="136">
        <f>+'4T'!F49</f>
        <v>0</v>
      </c>
      <c r="F47" s="136">
        <f t="shared" si="3"/>
        <v>0</v>
      </c>
    </row>
    <row r="48" spans="1:7" ht="15" customHeight="1" x14ac:dyDescent="0.35">
      <c r="A48" s="128" t="s">
        <v>171</v>
      </c>
      <c r="B48" s="136">
        <f>+'1T'!F50</f>
        <v>0</v>
      </c>
      <c r="C48" s="136">
        <f>+'2T'!F50</f>
        <v>0</v>
      </c>
      <c r="D48" s="136">
        <f>+'3T'!F50</f>
        <v>0</v>
      </c>
      <c r="E48" s="136">
        <f>+'4T'!F50</f>
        <v>0</v>
      </c>
      <c r="F48" s="136">
        <f t="shared" si="3"/>
        <v>0</v>
      </c>
    </row>
    <row r="49" spans="1:7" ht="30" x14ac:dyDescent="0.35">
      <c r="A49" s="130" t="s">
        <v>175</v>
      </c>
      <c r="B49" s="131">
        <f>+SUM(B50:B52)</f>
        <v>0</v>
      </c>
      <c r="C49" s="131">
        <f t="shared" ref="C49:F49" si="5">+SUM(C50:C52)</f>
        <v>0</v>
      </c>
      <c r="D49" s="131">
        <f t="shared" si="5"/>
        <v>0</v>
      </c>
      <c r="E49" s="131">
        <f t="shared" si="5"/>
        <v>0</v>
      </c>
      <c r="F49" s="131">
        <f t="shared" si="5"/>
        <v>0</v>
      </c>
    </row>
    <row r="50" spans="1:7" x14ac:dyDescent="0.35">
      <c r="A50" s="128" t="s">
        <v>169</v>
      </c>
      <c r="B50" s="136">
        <f>+'1T'!F52</f>
        <v>0</v>
      </c>
      <c r="C50" s="136">
        <f>+'2T'!F52</f>
        <v>0</v>
      </c>
      <c r="D50" s="136">
        <f>+'3T'!F52</f>
        <v>0</v>
      </c>
      <c r="E50" s="136">
        <f>+'4T'!F52</f>
        <v>0</v>
      </c>
      <c r="F50" s="136">
        <f t="shared" si="3"/>
        <v>0</v>
      </c>
    </row>
    <row r="51" spans="1:7" x14ac:dyDescent="0.35">
      <c r="A51" s="128" t="s">
        <v>176</v>
      </c>
      <c r="B51" s="136">
        <f>+'1T'!F53</f>
        <v>0</v>
      </c>
      <c r="C51" s="136">
        <f>+'2T'!F53</f>
        <v>0</v>
      </c>
      <c r="D51" s="136">
        <f>+'3T'!F53</f>
        <v>0</v>
      </c>
      <c r="E51" s="136">
        <f>+'4T'!F53</f>
        <v>0</v>
      </c>
      <c r="F51" s="136">
        <f t="shared" si="3"/>
        <v>0</v>
      </c>
    </row>
    <row r="52" spans="1:7" x14ac:dyDescent="0.35">
      <c r="A52" s="128" t="s">
        <v>171</v>
      </c>
      <c r="B52" s="136">
        <f>+'1T'!F54</f>
        <v>0</v>
      </c>
      <c r="C52" s="136">
        <f>+'2T'!F54</f>
        <v>0</v>
      </c>
      <c r="D52" s="137">
        <f>+'3T'!F54</f>
        <v>0</v>
      </c>
      <c r="E52" s="137">
        <f>+'4T'!F54</f>
        <v>0</v>
      </c>
      <c r="F52" s="137">
        <f t="shared" si="3"/>
        <v>0</v>
      </c>
    </row>
    <row r="53" spans="1:7" ht="18" customHeight="1" x14ac:dyDescent="0.35">
      <c r="A53" s="147" t="s">
        <v>43</v>
      </c>
      <c r="B53" s="147"/>
      <c r="C53" s="147"/>
      <c r="D53" s="139"/>
    </row>
    <row r="54" spans="1:7" ht="45" customHeight="1" x14ac:dyDescent="0.35">
      <c r="A54" s="205" t="s">
        <v>158</v>
      </c>
      <c r="B54" s="206"/>
      <c r="C54" s="206"/>
      <c r="D54" s="206"/>
      <c r="E54" s="206"/>
      <c r="F54" s="207"/>
    </row>
    <row r="55" spans="1:7" ht="18" customHeight="1" x14ac:dyDescent="0.35"/>
    <row r="57" spans="1:7" ht="21" customHeight="1" x14ac:dyDescent="0.35">
      <c r="A57" s="218" t="s">
        <v>156</v>
      </c>
      <c r="B57" s="218"/>
      <c r="C57" s="218"/>
      <c r="D57" s="218"/>
      <c r="E57" s="218"/>
      <c r="F57" s="218"/>
      <c r="G57" s="218"/>
    </row>
    <row r="58" spans="1:7" ht="9.9" customHeight="1" x14ac:dyDescent="0.35">
      <c r="A58" s="41"/>
      <c r="B58" s="41"/>
      <c r="C58" s="41"/>
      <c r="D58" s="41"/>
      <c r="E58" s="41"/>
      <c r="F58" s="41"/>
    </row>
    <row r="59" spans="1:7" x14ac:dyDescent="0.35">
      <c r="A59" s="197" t="s">
        <v>72</v>
      </c>
      <c r="B59" s="197"/>
      <c r="C59" s="197"/>
      <c r="D59" s="197"/>
      <c r="E59" s="197"/>
      <c r="F59" s="197"/>
      <c r="G59" s="197"/>
    </row>
    <row r="60" spans="1:7" ht="17.25" customHeight="1" x14ac:dyDescent="0.35">
      <c r="A60" s="198" t="s">
        <v>73</v>
      </c>
      <c r="B60" s="198"/>
      <c r="C60" s="198"/>
      <c r="D60" s="198"/>
      <c r="E60" s="198"/>
      <c r="F60" s="198"/>
      <c r="G60" s="198"/>
    </row>
    <row r="61" spans="1:7" x14ac:dyDescent="0.35">
      <c r="A61" s="197" t="s">
        <v>52</v>
      </c>
      <c r="B61" s="197"/>
      <c r="C61" s="197"/>
      <c r="D61" s="197"/>
      <c r="E61" s="197"/>
      <c r="F61" s="197"/>
      <c r="G61" s="197"/>
    </row>
    <row r="62" spans="1:7" ht="9.9" customHeight="1" x14ac:dyDescent="0.35">
      <c r="A62" s="41"/>
      <c r="B62" s="41"/>
      <c r="C62" s="41"/>
      <c r="D62" s="41"/>
      <c r="E62" s="41"/>
      <c r="F62" s="41"/>
    </row>
    <row r="63" spans="1:7" x14ac:dyDescent="0.35">
      <c r="A63" s="73" t="s">
        <v>55</v>
      </c>
      <c r="B63" s="73" t="s">
        <v>56</v>
      </c>
      <c r="C63" s="73" t="s">
        <v>93</v>
      </c>
      <c r="D63" s="73" t="s">
        <v>94</v>
      </c>
      <c r="E63" s="73" t="s">
        <v>96</v>
      </c>
      <c r="F63" s="73" t="s">
        <v>98</v>
      </c>
      <c r="G63" s="73" t="s">
        <v>13</v>
      </c>
    </row>
    <row r="64" spans="1:7" x14ac:dyDescent="0.35">
      <c r="A64" s="144" t="s">
        <v>16</v>
      </c>
      <c r="B64" s="54"/>
      <c r="C64" s="40">
        <f>+C66+C70</f>
        <v>1414657750</v>
      </c>
      <c r="D64" s="40">
        <f>+D66+D70</f>
        <v>236335750.01000002</v>
      </c>
      <c r="E64" s="40">
        <f>+E66+E70</f>
        <v>236335749.99000001</v>
      </c>
      <c r="F64" s="40">
        <f>+F66+F70</f>
        <v>236335749.99000001</v>
      </c>
      <c r="G64" s="40">
        <f>+G66+G70</f>
        <v>2123664999.99</v>
      </c>
    </row>
    <row r="65" spans="1:7" x14ac:dyDescent="0.35">
      <c r="A65" s="13"/>
      <c r="B65" s="55"/>
      <c r="C65" s="15"/>
      <c r="D65" s="15"/>
      <c r="E65" s="15"/>
      <c r="F65" s="15"/>
      <c r="G65" s="56"/>
    </row>
    <row r="66" spans="1:7" x14ac:dyDescent="0.35">
      <c r="A66" s="233" t="s">
        <v>74</v>
      </c>
      <c r="B66" s="233"/>
      <c r="C66" s="58">
        <f>+SUM(C67:C68)</f>
        <v>236335750</v>
      </c>
      <c r="D66" s="58">
        <f>+SUM(D67:D68)</f>
        <v>236335750.01000002</v>
      </c>
      <c r="E66" s="58">
        <f>+SUM(E67:E68)</f>
        <v>236335749.99000001</v>
      </c>
      <c r="F66" s="58">
        <f>+SUM(F67:F68)</f>
        <v>236335749.99000001</v>
      </c>
      <c r="G66" s="58">
        <f>+SUM(G67:G68)</f>
        <v>945342999.99000001</v>
      </c>
    </row>
    <row r="67" spans="1:7" x14ac:dyDescent="0.35">
      <c r="A67" s="59" t="s">
        <v>58</v>
      </c>
      <c r="B67" s="55" t="s">
        <v>53</v>
      </c>
      <c r="C67" s="16">
        <f>+'1T'!F113</f>
        <v>236335750</v>
      </c>
      <c r="D67" s="16">
        <f>+'2T'!F112</f>
        <v>236335750.01000002</v>
      </c>
      <c r="E67" s="16">
        <f>+'3T'!F112</f>
        <v>236335749.99000001</v>
      </c>
      <c r="F67" s="16">
        <f>+'4T'!F112</f>
        <v>236335749.99000001</v>
      </c>
      <c r="G67" s="97">
        <f>+C67+D67+E67+F67</f>
        <v>945342999.99000001</v>
      </c>
    </row>
    <row r="68" spans="1:7" x14ac:dyDescent="0.35">
      <c r="A68" s="59" t="s">
        <v>58</v>
      </c>
      <c r="B68" s="55" t="s">
        <v>53</v>
      </c>
      <c r="C68" s="16">
        <f>+'1T'!F114</f>
        <v>0</v>
      </c>
      <c r="D68" s="16">
        <f>+'2T'!F113</f>
        <v>0</v>
      </c>
      <c r="E68" s="16">
        <f>+'3T'!F113</f>
        <v>0</v>
      </c>
      <c r="F68" s="16">
        <f>+'4T'!F113</f>
        <v>0</v>
      </c>
      <c r="G68" s="97">
        <f>+C68+D68+E68+F68</f>
        <v>0</v>
      </c>
    </row>
    <row r="69" spans="1:7" x14ac:dyDescent="0.35">
      <c r="A69" s="145"/>
      <c r="B69" s="55"/>
      <c r="C69" s="16"/>
      <c r="D69" s="16"/>
      <c r="E69" s="16"/>
      <c r="F69" s="16"/>
      <c r="G69" s="97"/>
    </row>
    <row r="70" spans="1:7" x14ac:dyDescent="0.35">
      <c r="A70" s="233" t="s">
        <v>75</v>
      </c>
      <c r="B70" s="233"/>
      <c r="C70" s="58">
        <f>+SUM(C71:C72)</f>
        <v>1178322000</v>
      </c>
      <c r="D70" s="58">
        <f>+SUM(D71:D72)</f>
        <v>0</v>
      </c>
      <c r="E70" s="58">
        <f>+SUM(E71:E72)</f>
        <v>0</v>
      </c>
      <c r="F70" s="58">
        <f>+SUM(F71:F72)</f>
        <v>0</v>
      </c>
      <c r="G70" s="58">
        <f>+SUM(G71:G72)</f>
        <v>1178322000</v>
      </c>
    </row>
    <row r="71" spans="1:7" x14ac:dyDescent="0.35">
      <c r="A71" s="59" t="s">
        <v>58</v>
      </c>
      <c r="B71" s="55" t="s">
        <v>53</v>
      </c>
      <c r="C71" s="61">
        <f>+'1T'!F117</f>
        <v>1178322000</v>
      </c>
      <c r="D71" s="61">
        <f>+'2T'!F116</f>
        <v>0</v>
      </c>
      <c r="E71" s="61">
        <f>+'3T'!F116</f>
        <v>0</v>
      </c>
      <c r="F71" s="61">
        <f>+'4T'!F116</f>
        <v>0</v>
      </c>
      <c r="G71" s="98">
        <f>+C71+D71+E71+F71</f>
        <v>1178322000</v>
      </c>
    </row>
    <row r="72" spans="1:7" x14ac:dyDescent="0.35">
      <c r="A72" s="59" t="s">
        <v>58</v>
      </c>
      <c r="B72" s="55" t="s">
        <v>53</v>
      </c>
      <c r="C72" s="61">
        <f>+'1T'!F118</f>
        <v>0</v>
      </c>
      <c r="D72" s="61">
        <f>+'2T'!F117</f>
        <v>0</v>
      </c>
      <c r="E72" s="61">
        <f>+'3T'!F117</f>
        <v>0</v>
      </c>
      <c r="F72" s="99">
        <f>+'4T'!F117</f>
        <v>0</v>
      </c>
      <c r="G72" s="100">
        <f>+C72+D72+E72+F72</f>
        <v>0</v>
      </c>
    </row>
    <row r="73" spans="1:7" x14ac:dyDescent="0.35">
      <c r="A73" s="195" t="s">
        <v>43</v>
      </c>
      <c r="B73" s="195"/>
      <c r="C73" s="195"/>
      <c r="D73" s="195"/>
      <c r="E73" s="195"/>
      <c r="F73" s="41"/>
    </row>
    <row r="74" spans="1:7" ht="50.1" customHeight="1" x14ac:dyDescent="0.35">
      <c r="A74" s="261" t="s">
        <v>157</v>
      </c>
      <c r="B74" s="262"/>
      <c r="C74" s="262"/>
      <c r="D74" s="262"/>
      <c r="E74" s="262"/>
      <c r="F74" s="262"/>
      <c r="G74" s="262"/>
    </row>
    <row r="75" spans="1:7" ht="9.9" customHeight="1" x14ac:dyDescent="0.35">
      <c r="A75" s="29"/>
      <c r="B75" s="53"/>
      <c r="C75" s="28"/>
      <c r="D75" s="41"/>
      <c r="E75" s="41"/>
      <c r="F75" s="41"/>
    </row>
    <row r="76" spans="1:7" x14ac:dyDescent="0.35">
      <c r="A76" s="197" t="s">
        <v>76</v>
      </c>
      <c r="B76" s="197"/>
      <c r="C76" s="197"/>
      <c r="D76" s="197"/>
      <c r="E76" s="197"/>
      <c r="F76" s="197"/>
      <c r="G76" s="197"/>
    </row>
    <row r="77" spans="1:7" ht="17.25" customHeight="1" x14ac:dyDescent="0.35">
      <c r="A77" s="198" t="s">
        <v>54</v>
      </c>
      <c r="B77" s="198"/>
      <c r="C77" s="198"/>
      <c r="D77" s="198"/>
      <c r="E77" s="198"/>
      <c r="F77" s="198"/>
      <c r="G77" s="198"/>
    </row>
    <row r="78" spans="1:7" x14ac:dyDescent="0.35">
      <c r="A78" s="197" t="s">
        <v>52</v>
      </c>
      <c r="B78" s="197"/>
      <c r="C78" s="197"/>
      <c r="D78" s="197"/>
      <c r="E78" s="197"/>
      <c r="F78" s="197"/>
      <c r="G78" s="197"/>
    </row>
    <row r="80" spans="1:7" x14ac:dyDescent="0.35">
      <c r="A80" s="73" t="s">
        <v>55</v>
      </c>
      <c r="B80" s="73" t="s">
        <v>56</v>
      </c>
      <c r="C80" s="73" t="s">
        <v>93</v>
      </c>
      <c r="D80" s="73" t="s">
        <v>94</v>
      </c>
      <c r="E80" s="73" t="s">
        <v>96</v>
      </c>
      <c r="F80" s="73" t="s">
        <v>99</v>
      </c>
      <c r="G80" s="73" t="s">
        <v>13</v>
      </c>
    </row>
    <row r="81" spans="1:7" x14ac:dyDescent="0.35">
      <c r="A81" s="144" t="s">
        <v>16</v>
      </c>
      <c r="B81" s="54"/>
      <c r="C81" s="40">
        <f>+C83+C90+C97</f>
        <v>73215405.929999992</v>
      </c>
      <c r="D81" s="40">
        <f t="shared" ref="D81:E81" si="6">+D83+D90+D97</f>
        <v>118031424.05</v>
      </c>
      <c r="E81" s="40">
        <f t="shared" si="6"/>
        <v>436389674.84000003</v>
      </c>
      <c r="F81" s="40">
        <f>+F83+F90+F97</f>
        <v>163465120.73000002</v>
      </c>
      <c r="G81" s="40">
        <f>+G83+G90+G97</f>
        <v>791101625.54999995</v>
      </c>
    </row>
    <row r="82" spans="1:7" x14ac:dyDescent="0.35">
      <c r="A82" s="13"/>
      <c r="B82" s="55"/>
      <c r="C82" s="15"/>
      <c r="D82" s="15"/>
      <c r="E82" s="15"/>
      <c r="F82" s="56"/>
      <c r="G82" s="56"/>
    </row>
    <row r="83" spans="1:7" x14ac:dyDescent="0.35">
      <c r="A83" s="233" t="s">
        <v>57</v>
      </c>
      <c r="B83" s="233"/>
      <c r="C83" s="58">
        <f>+SUM(C84:C88)</f>
        <v>0</v>
      </c>
      <c r="D83" s="58">
        <f t="shared" ref="D83:E83" si="7">+SUM(D84:D88)</f>
        <v>5863414.0599999996</v>
      </c>
      <c r="E83" s="58">
        <f t="shared" si="7"/>
        <v>0</v>
      </c>
      <c r="F83" s="58">
        <f>+SUM(F84:F88)</f>
        <v>0</v>
      </c>
      <c r="G83" s="58">
        <f>+SUM(G84:G88)</f>
        <v>5863414.0599999996</v>
      </c>
    </row>
    <row r="84" spans="1:7" x14ac:dyDescent="0.35">
      <c r="A84" s="59" t="s">
        <v>58</v>
      </c>
      <c r="B84" s="55" t="s">
        <v>53</v>
      </c>
      <c r="C84" s="16">
        <f>+'1T'!F130</f>
        <v>0</v>
      </c>
      <c r="D84" s="16">
        <f>+'2T'!F129</f>
        <v>5863414.0599999996</v>
      </c>
      <c r="E84" s="16">
        <f>+'3T'!F129</f>
        <v>0</v>
      </c>
      <c r="F84" s="16">
        <f>+'4T'!F129</f>
        <v>0</v>
      </c>
      <c r="G84" s="97">
        <f>+C84+D84+E84+F84</f>
        <v>5863414.0599999996</v>
      </c>
    </row>
    <row r="85" spans="1:7" x14ac:dyDescent="0.35">
      <c r="A85" s="59" t="s">
        <v>58</v>
      </c>
      <c r="B85" s="55" t="s">
        <v>53</v>
      </c>
      <c r="C85" s="16">
        <f>+'1T'!F131</f>
        <v>0</v>
      </c>
      <c r="D85" s="16">
        <f>+'2T'!F130</f>
        <v>0</v>
      </c>
      <c r="E85" s="16">
        <f>+'3T'!F130</f>
        <v>0</v>
      </c>
      <c r="F85" s="16">
        <f>+'4T'!F130</f>
        <v>0</v>
      </c>
      <c r="G85" s="97">
        <f t="shared" ref="G85:G88" si="8">+C85+D85+E85+F85</f>
        <v>0</v>
      </c>
    </row>
    <row r="86" spans="1:7" x14ac:dyDescent="0.35">
      <c r="A86" s="59" t="s">
        <v>58</v>
      </c>
      <c r="B86" s="55" t="s">
        <v>53</v>
      </c>
      <c r="C86" s="16">
        <f>+'1T'!F132</f>
        <v>0</v>
      </c>
      <c r="D86" s="16">
        <f>+'2T'!F131</f>
        <v>0</v>
      </c>
      <c r="E86" s="16">
        <f>+'3T'!F131</f>
        <v>0</v>
      </c>
      <c r="F86" s="16">
        <f>+'4T'!F131</f>
        <v>0</v>
      </c>
      <c r="G86" s="97">
        <f t="shared" si="8"/>
        <v>0</v>
      </c>
    </row>
    <row r="87" spans="1:7" x14ac:dyDescent="0.35">
      <c r="A87" s="59" t="s">
        <v>58</v>
      </c>
      <c r="B87" s="55" t="s">
        <v>53</v>
      </c>
      <c r="C87" s="16">
        <f>+'1T'!F133</f>
        <v>0</v>
      </c>
      <c r="D87" s="16">
        <f>+'2T'!F132</f>
        <v>0</v>
      </c>
      <c r="E87" s="16">
        <f>+'3T'!F132</f>
        <v>0</v>
      </c>
      <c r="F87" s="16">
        <f>+'4T'!F132</f>
        <v>0</v>
      </c>
      <c r="G87" s="97">
        <f t="shared" si="8"/>
        <v>0</v>
      </c>
    </row>
    <row r="88" spans="1:7" x14ac:dyDescent="0.35">
      <c r="A88" s="59" t="s">
        <v>58</v>
      </c>
      <c r="B88" s="55" t="s">
        <v>53</v>
      </c>
      <c r="C88" s="16">
        <f>+'1T'!F134</f>
        <v>0</v>
      </c>
      <c r="D88" s="16">
        <f>+'2T'!F133</f>
        <v>0</v>
      </c>
      <c r="E88" s="16">
        <f>+'3T'!F133</f>
        <v>0</v>
      </c>
      <c r="F88" s="16">
        <f>+'4T'!F133</f>
        <v>0</v>
      </c>
      <c r="G88" s="97">
        <f t="shared" si="8"/>
        <v>0</v>
      </c>
    </row>
    <row r="89" spans="1:7" x14ac:dyDescent="0.35">
      <c r="A89" s="145"/>
      <c r="B89" s="55"/>
      <c r="C89" s="16"/>
      <c r="D89" s="16"/>
      <c r="E89" s="16"/>
      <c r="F89" s="97"/>
      <c r="G89" s="97"/>
    </row>
    <row r="90" spans="1:7" x14ac:dyDescent="0.35">
      <c r="A90" s="233" t="s">
        <v>59</v>
      </c>
      <c r="B90" s="233"/>
      <c r="C90" s="58">
        <f>+SUM(C91:C95)</f>
        <v>73215405.929999992</v>
      </c>
      <c r="D90" s="58">
        <f t="shared" ref="D90:F90" si="9">+SUM(D91:D95)</f>
        <v>112168009.98999999</v>
      </c>
      <c r="E90" s="58">
        <f t="shared" si="9"/>
        <v>197424458.40000001</v>
      </c>
      <c r="F90" s="58">
        <f t="shared" si="9"/>
        <v>163465120.73000002</v>
      </c>
      <c r="G90" s="58">
        <f>+SUM(G91:G95)</f>
        <v>546272995.04999995</v>
      </c>
    </row>
    <row r="91" spans="1:7" x14ac:dyDescent="0.35">
      <c r="A91" s="59" t="s">
        <v>58</v>
      </c>
      <c r="B91" s="55" t="s">
        <v>53</v>
      </c>
      <c r="C91" s="61">
        <f>+'1T'!F137</f>
        <v>73215405.929999992</v>
      </c>
      <c r="D91" s="61">
        <f>+'2T'!F136</f>
        <v>112168009.98999999</v>
      </c>
      <c r="E91" s="61">
        <f>+'3T'!F136</f>
        <v>197424458.40000001</v>
      </c>
      <c r="F91" s="61">
        <f>+'4T'!F136</f>
        <v>163465120.73000002</v>
      </c>
      <c r="G91" s="98">
        <f>+C91+D91+E91+F91</f>
        <v>546272995.04999995</v>
      </c>
    </row>
    <row r="92" spans="1:7" x14ac:dyDescent="0.35">
      <c r="A92" s="59" t="s">
        <v>58</v>
      </c>
      <c r="B92" s="55" t="s">
        <v>53</v>
      </c>
      <c r="C92" s="61">
        <f>+'1T'!F138</f>
        <v>0</v>
      </c>
      <c r="D92" s="61">
        <f>+'2T'!F137</f>
        <v>0</v>
      </c>
      <c r="E92" s="61">
        <f>+'3T'!F137</f>
        <v>0</v>
      </c>
      <c r="F92" s="61">
        <f>+'4T'!F137</f>
        <v>0</v>
      </c>
      <c r="G92" s="98">
        <f t="shared" ref="G92:G95" si="10">+C92+D92+E92+F92</f>
        <v>0</v>
      </c>
    </row>
    <row r="93" spans="1:7" x14ac:dyDescent="0.35">
      <c r="A93" s="59" t="s">
        <v>58</v>
      </c>
      <c r="B93" s="55" t="s">
        <v>53</v>
      </c>
      <c r="C93" s="61">
        <f>+'1T'!F139</f>
        <v>0</v>
      </c>
      <c r="D93" s="61">
        <f>+'2T'!F138</f>
        <v>0</v>
      </c>
      <c r="E93" s="61">
        <f>+'3T'!F138</f>
        <v>0</v>
      </c>
      <c r="F93" s="61">
        <f>+'4T'!F138</f>
        <v>0</v>
      </c>
      <c r="G93" s="98">
        <f t="shared" si="10"/>
        <v>0</v>
      </c>
    </row>
    <row r="94" spans="1:7" x14ac:dyDescent="0.35">
      <c r="A94" s="59" t="s">
        <v>58</v>
      </c>
      <c r="B94" s="55" t="s">
        <v>53</v>
      </c>
      <c r="C94" s="61">
        <f>+'1T'!F140</f>
        <v>0</v>
      </c>
      <c r="D94" s="61">
        <f>+'2T'!F139</f>
        <v>0</v>
      </c>
      <c r="E94" s="61">
        <f>+'3T'!F139</f>
        <v>0</v>
      </c>
      <c r="F94" s="61">
        <f>+'4T'!F139</f>
        <v>0</v>
      </c>
      <c r="G94" s="98">
        <f t="shared" si="10"/>
        <v>0</v>
      </c>
    </row>
    <row r="95" spans="1:7" x14ac:dyDescent="0.35">
      <c r="A95" s="59" t="s">
        <v>58</v>
      </c>
      <c r="B95" s="55" t="s">
        <v>53</v>
      </c>
      <c r="C95" s="61">
        <f>+'1T'!F141</f>
        <v>0</v>
      </c>
      <c r="D95" s="61">
        <f>+'2T'!F140</f>
        <v>0</v>
      </c>
      <c r="E95" s="61">
        <f>+'3T'!F140</f>
        <v>0</v>
      </c>
      <c r="F95" s="61">
        <f>+'4T'!F140</f>
        <v>0</v>
      </c>
      <c r="G95" s="98">
        <f t="shared" si="10"/>
        <v>0</v>
      </c>
    </row>
    <row r="96" spans="1:7" x14ac:dyDescent="0.35">
      <c r="A96" s="41"/>
      <c r="B96" s="41"/>
      <c r="C96" s="45"/>
      <c r="D96" s="45"/>
      <c r="E96" s="45"/>
      <c r="F96" s="45"/>
      <c r="G96" s="45"/>
    </row>
    <row r="97" spans="1:7" x14ac:dyDescent="0.35">
      <c r="A97" s="233" t="s">
        <v>60</v>
      </c>
      <c r="B97" s="233"/>
      <c r="C97" s="58">
        <f>+SUM(C98:C99)</f>
        <v>0</v>
      </c>
      <c r="D97" s="58">
        <f t="shared" ref="D97:E97" si="11">+SUM(D98:D99)</f>
        <v>0</v>
      </c>
      <c r="E97" s="58">
        <f t="shared" si="11"/>
        <v>238965216.44</v>
      </c>
      <c r="F97" s="58">
        <f>+SUM(F98:F99)</f>
        <v>0</v>
      </c>
      <c r="G97" s="58">
        <f>+SUM(G98:G99)</f>
        <v>238965216.44</v>
      </c>
    </row>
    <row r="98" spans="1:7" x14ac:dyDescent="0.35">
      <c r="A98" s="80" t="s">
        <v>58</v>
      </c>
      <c r="B98" s="55" t="s">
        <v>53</v>
      </c>
      <c r="C98" s="61">
        <f>+'1T'!F144</f>
        <v>0</v>
      </c>
      <c r="D98" s="61">
        <f>+'2T'!F143</f>
        <v>0</v>
      </c>
      <c r="E98" s="61">
        <f>+'3T'!F143</f>
        <v>238965216.44</v>
      </c>
      <c r="F98" s="61">
        <f>+'4T'!F143</f>
        <v>0</v>
      </c>
      <c r="G98" s="101">
        <f>+C98+D98+E98+F98</f>
        <v>238965216.44</v>
      </c>
    </row>
    <row r="99" spans="1:7" x14ac:dyDescent="0.35">
      <c r="A99" s="52" t="s">
        <v>58</v>
      </c>
      <c r="B99" s="52" t="s">
        <v>53</v>
      </c>
      <c r="C99" s="99">
        <f>+'1T'!F145</f>
        <v>0</v>
      </c>
      <c r="D99" s="99">
        <f>+'2T'!F144</f>
        <v>0</v>
      </c>
      <c r="E99" s="99">
        <f>+'3T'!F144</f>
        <v>0</v>
      </c>
      <c r="F99" s="99">
        <f>+'4T'!F144</f>
        <v>0</v>
      </c>
      <c r="G99" s="100">
        <f>+C99+D99+E99+F99</f>
        <v>0</v>
      </c>
    </row>
    <row r="100" spans="1:7" x14ac:dyDescent="0.35">
      <c r="A100" s="234" t="s">
        <v>61</v>
      </c>
      <c r="B100" s="234"/>
      <c r="C100" s="234"/>
      <c r="D100" s="234"/>
      <c r="E100" s="234"/>
      <c r="F100" s="234"/>
    </row>
    <row r="101" spans="1:7" x14ac:dyDescent="0.35">
      <c r="A101" s="258" t="s">
        <v>43</v>
      </c>
      <c r="B101" s="258"/>
      <c r="C101" s="258"/>
      <c r="D101" s="258"/>
      <c r="E101" s="258"/>
      <c r="F101" s="258"/>
    </row>
    <row r="102" spans="1:7" x14ac:dyDescent="0.35">
      <c r="A102" s="59"/>
      <c r="B102" s="55"/>
      <c r="C102" s="41"/>
      <c r="D102" s="41"/>
      <c r="E102" s="41"/>
      <c r="F102" s="41"/>
    </row>
    <row r="103" spans="1:7" x14ac:dyDescent="0.35">
      <c r="A103" s="197" t="s">
        <v>78</v>
      </c>
      <c r="B103" s="197"/>
      <c r="C103" s="197"/>
      <c r="D103" s="197"/>
      <c r="E103" s="197"/>
      <c r="F103" s="197"/>
    </row>
    <row r="104" spans="1:7" x14ac:dyDescent="0.35">
      <c r="A104" s="197" t="s">
        <v>79</v>
      </c>
      <c r="B104" s="197"/>
      <c r="C104" s="197"/>
      <c r="D104" s="197"/>
      <c r="E104" s="197"/>
      <c r="F104" s="197"/>
    </row>
    <row r="105" spans="1:7" x14ac:dyDescent="0.35">
      <c r="A105" s="197" t="s">
        <v>52</v>
      </c>
      <c r="B105" s="197"/>
      <c r="C105" s="197"/>
      <c r="D105" s="197"/>
      <c r="E105" s="197"/>
      <c r="F105" s="197"/>
    </row>
    <row r="106" spans="1:7" x14ac:dyDescent="0.35">
      <c r="A106" s="93"/>
      <c r="B106" s="94"/>
      <c r="C106" s="94"/>
      <c r="D106" s="94"/>
      <c r="E106" s="94"/>
      <c r="F106" s="41"/>
    </row>
    <row r="107" spans="1:7" x14ac:dyDescent="0.35">
      <c r="A107" s="73" t="s">
        <v>77</v>
      </c>
      <c r="B107" s="73" t="s">
        <v>93</v>
      </c>
      <c r="C107" s="73" t="s">
        <v>94</v>
      </c>
      <c r="D107" s="73" t="s">
        <v>96</v>
      </c>
      <c r="E107" s="73" t="s">
        <v>98</v>
      </c>
      <c r="F107" s="73" t="s">
        <v>13</v>
      </c>
    </row>
    <row r="108" spans="1:7" x14ac:dyDescent="0.35">
      <c r="A108" s="111" t="s">
        <v>81</v>
      </c>
      <c r="B108" s="66">
        <f>+B109</f>
        <v>1417287216.4400001</v>
      </c>
      <c r="C108" s="66">
        <f t="shared" ref="C108:D108" si="12">+B118</f>
        <v>1580407560.51</v>
      </c>
      <c r="D108" s="66">
        <f t="shared" si="12"/>
        <v>1462376136.47</v>
      </c>
      <c r="E108" s="66">
        <f t="shared" ref="E108" si="13">+D118</f>
        <v>1031849875.67</v>
      </c>
      <c r="F108" s="66">
        <f>+B108</f>
        <v>1417287216.4400001</v>
      </c>
    </row>
    <row r="109" spans="1:7" x14ac:dyDescent="0.35">
      <c r="A109" s="112" t="s">
        <v>82</v>
      </c>
      <c r="B109" s="30">
        <f>+'1T'!E156</f>
        <v>1417287216.4400001</v>
      </c>
      <c r="C109" s="30">
        <f>+'2T'!E155</f>
        <v>1344071810.51</v>
      </c>
      <c r="D109" s="30">
        <f>+'3T'!E155</f>
        <v>1231903800.52</v>
      </c>
      <c r="E109" s="30">
        <f>+'4T'!E155</f>
        <v>1034479342.12</v>
      </c>
      <c r="F109" s="70">
        <f>+B109+C109+D109+E109</f>
        <v>5027742169.5900002</v>
      </c>
    </row>
    <row r="110" spans="1:7" x14ac:dyDescent="0.35">
      <c r="A110" s="112" t="s">
        <v>80</v>
      </c>
      <c r="B110" s="30" t="s">
        <v>91</v>
      </c>
      <c r="C110" s="30">
        <f>+'2T'!E156</f>
        <v>236335750</v>
      </c>
      <c r="D110" s="30">
        <f>+'3T'!E156</f>
        <v>230472335.95000002</v>
      </c>
      <c r="E110" s="30">
        <f>+'4T'!E156</f>
        <v>-2629466.4499999881</v>
      </c>
      <c r="F110" s="70" t="str">
        <f>+B110</f>
        <v>N/A</v>
      </c>
    </row>
    <row r="111" spans="1:7" x14ac:dyDescent="0.35">
      <c r="A111" s="111" t="s">
        <v>84</v>
      </c>
      <c r="B111" s="66">
        <f>+'1T'!E158</f>
        <v>236335750</v>
      </c>
      <c r="C111" s="66">
        <f>+'2T'!E157</f>
        <v>236335750.01000002</v>
      </c>
      <c r="D111" s="66">
        <f>+'3T'!E157</f>
        <v>236335749.99000001</v>
      </c>
      <c r="E111" s="66">
        <f>+'4T'!E157</f>
        <v>236335749.99000001</v>
      </c>
      <c r="F111" s="66">
        <f>+B111+C111+D111+E111</f>
        <v>945342999.99000001</v>
      </c>
    </row>
    <row r="112" spans="1:7" x14ac:dyDescent="0.35">
      <c r="A112" s="111" t="s">
        <v>147</v>
      </c>
      <c r="B112" s="66">
        <f>+B113+B114</f>
        <v>1653622966.4400001</v>
      </c>
      <c r="C112" s="66">
        <f>+C113+C114</f>
        <v>1580407560.52</v>
      </c>
      <c r="D112" s="66">
        <f>+D113+D114</f>
        <v>1468239550.51</v>
      </c>
      <c r="E112" s="66">
        <f>+E113+E114</f>
        <v>1270815092.1100001</v>
      </c>
      <c r="F112" s="66">
        <f>+F108+F111</f>
        <v>2362630216.4300003</v>
      </c>
    </row>
    <row r="113" spans="1:6" x14ac:dyDescent="0.35">
      <c r="A113" s="112" t="s">
        <v>82</v>
      </c>
      <c r="B113" s="30">
        <f>+B109</f>
        <v>1417287216.4400001</v>
      </c>
      <c r="C113" s="30">
        <f>+C109</f>
        <v>1344071810.51</v>
      </c>
      <c r="D113" s="30">
        <f>+D109</f>
        <v>1231903800.52</v>
      </c>
      <c r="E113" s="30">
        <f>+E109</f>
        <v>1034479342.12</v>
      </c>
      <c r="F113" s="70">
        <f>+B113+C113+D113+E113</f>
        <v>5027742169.5900002</v>
      </c>
    </row>
    <row r="114" spans="1:6" x14ac:dyDescent="0.35">
      <c r="A114" s="112" t="s">
        <v>80</v>
      </c>
      <c r="B114" s="30">
        <f>+B111</f>
        <v>236335750</v>
      </c>
      <c r="C114" s="30">
        <f>+C111</f>
        <v>236335750.01000002</v>
      </c>
      <c r="D114" s="30">
        <f>+D111</f>
        <v>236335749.99000001</v>
      </c>
      <c r="E114" s="30">
        <f>+E111</f>
        <v>236335749.99000001</v>
      </c>
      <c r="F114" s="70">
        <f>+B114+C114+D114+E114</f>
        <v>945342999.99000001</v>
      </c>
    </row>
    <row r="115" spans="1:6" x14ac:dyDescent="0.35">
      <c r="A115" s="111" t="s">
        <v>83</v>
      </c>
      <c r="B115" s="66">
        <f>+B116+B117</f>
        <v>73215405.929999992</v>
      </c>
      <c r="C115" s="66">
        <f>+C116+C117</f>
        <v>118031424.05</v>
      </c>
      <c r="D115" s="66">
        <f>+D116+D117</f>
        <v>436389674.84000003</v>
      </c>
      <c r="E115" s="66">
        <f>+E116+E117</f>
        <v>163465120.73000002</v>
      </c>
      <c r="F115" s="66">
        <f>+B115+C115+D115+E115</f>
        <v>791101625.55000007</v>
      </c>
    </row>
    <row r="116" spans="1:6" x14ac:dyDescent="0.35">
      <c r="A116" s="112" t="s">
        <v>82</v>
      </c>
      <c r="B116" s="18">
        <f>+'1T'!E163</f>
        <v>73215405.929999992</v>
      </c>
      <c r="C116" s="18">
        <f>+'2T'!E162</f>
        <v>112168009.98999999</v>
      </c>
      <c r="D116" s="18">
        <f>+'3T'!E162</f>
        <v>197424458.40000001</v>
      </c>
      <c r="E116" s="18">
        <f>+'4T'!E162</f>
        <v>163465120.73000002</v>
      </c>
      <c r="F116" s="53">
        <f>+B116+C116+D116+E116</f>
        <v>546272995.04999995</v>
      </c>
    </row>
    <row r="117" spans="1:6" x14ac:dyDescent="0.35">
      <c r="A117" s="112" t="s">
        <v>80</v>
      </c>
      <c r="B117" s="18">
        <f>+'1T'!E164</f>
        <v>0</v>
      </c>
      <c r="C117" s="18">
        <f>+'2T'!E163</f>
        <v>5863414.0599999996</v>
      </c>
      <c r="D117" s="18">
        <f>+'3T'!E163</f>
        <v>238965216.44</v>
      </c>
      <c r="E117" s="18">
        <f>+'4T'!E163</f>
        <v>0</v>
      </c>
      <c r="F117" s="53">
        <f>+B117+C117+D117+E117</f>
        <v>244828630.5</v>
      </c>
    </row>
    <row r="118" spans="1:6" x14ac:dyDescent="0.35">
      <c r="A118" s="111" t="s">
        <v>148</v>
      </c>
      <c r="B118" s="66">
        <f t="shared" ref="B118:F120" si="14">+B112-B115</f>
        <v>1580407560.51</v>
      </c>
      <c r="C118" s="66">
        <f t="shared" si="14"/>
        <v>1462376136.47</v>
      </c>
      <c r="D118" s="66">
        <f t="shared" si="14"/>
        <v>1031849875.67</v>
      </c>
      <c r="E118" s="66">
        <f t="shared" si="14"/>
        <v>1107349971.3800001</v>
      </c>
      <c r="F118" s="66">
        <f t="shared" si="14"/>
        <v>1571528590.8800001</v>
      </c>
    </row>
    <row r="119" spans="1:6" x14ac:dyDescent="0.35">
      <c r="A119" s="112" t="s">
        <v>82</v>
      </c>
      <c r="B119" s="18">
        <f>+B113-B116</f>
        <v>1344071810.51</v>
      </c>
      <c r="C119" s="18">
        <f t="shared" si="14"/>
        <v>1231903800.52</v>
      </c>
      <c r="D119" s="18">
        <f t="shared" si="14"/>
        <v>1034479342.12</v>
      </c>
      <c r="E119" s="18">
        <f t="shared" si="14"/>
        <v>871014221.38999999</v>
      </c>
      <c r="F119" s="53">
        <f t="shared" si="14"/>
        <v>4481469174.54</v>
      </c>
    </row>
    <row r="120" spans="1:6" x14ac:dyDescent="0.35">
      <c r="A120" s="113" t="s">
        <v>80</v>
      </c>
      <c r="B120" s="82">
        <f>+B114-B117</f>
        <v>236335750</v>
      </c>
      <c r="C120" s="82">
        <f t="shared" si="14"/>
        <v>230472335.95000002</v>
      </c>
      <c r="D120" s="82">
        <f t="shared" si="14"/>
        <v>-2629466.4499999881</v>
      </c>
      <c r="E120" s="82">
        <f t="shared" si="14"/>
        <v>236335749.99000001</v>
      </c>
      <c r="F120" s="67">
        <f t="shared" si="14"/>
        <v>700514369.49000001</v>
      </c>
    </row>
    <row r="121" spans="1:6" x14ac:dyDescent="0.35">
      <c r="A121" s="195" t="s">
        <v>43</v>
      </c>
      <c r="B121" s="195"/>
      <c r="C121" s="195"/>
      <c r="D121" s="195"/>
      <c r="E121" s="41"/>
      <c r="F121" s="41"/>
    </row>
    <row r="122" spans="1:6" x14ac:dyDescent="0.35">
      <c r="A122" s="149"/>
      <c r="B122" s="149"/>
      <c r="C122" s="149"/>
      <c r="D122" s="149"/>
      <c r="E122" s="41"/>
      <c r="F122" s="41"/>
    </row>
  </sheetData>
  <mergeCells count="33">
    <mergeCell ref="A105:F105"/>
    <mergeCell ref="A121:D121"/>
    <mergeCell ref="A83:B83"/>
    <mergeCell ref="A90:B90"/>
    <mergeCell ref="A97:B97"/>
    <mergeCell ref="A100:F100"/>
    <mergeCell ref="A1:G1"/>
    <mergeCell ref="A2:G2"/>
    <mergeCell ref="A101:F101"/>
    <mergeCell ref="A103:F103"/>
    <mergeCell ref="A104:F104"/>
    <mergeCell ref="A78:G78"/>
    <mergeCell ref="A70:B70"/>
    <mergeCell ref="A73:E73"/>
    <mergeCell ref="A74:G74"/>
    <mergeCell ref="A77:G77"/>
    <mergeCell ref="A76:G76"/>
    <mergeCell ref="A66:B66"/>
    <mergeCell ref="A59:G59"/>
    <mergeCell ref="A60:G60"/>
    <mergeCell ref="A61:G61"/>
    <mergeCell ref="A57:G57"/>
    <mergeCell ref="A54:F54"/>
    <mergeCell ref="A36:F36"/>
    <mergeCell ref="A35:F35"/>
    <mergeCell ref="C4:D4"/>
    <mergeCell ref="C5:D5"/>
    <mergeCell ref="C6:D6"/>
    <mergeCell ref="A8:G8"/>
    <mergeCell ref="A11:G11"/>
    <mergeCell ref="A10:G10"/>
    <mergeCell ref="A32:E32"/>
    <mergeCell ref="A33:G33"/>
  </mergeCells>
  <printOptions horizontalCentered="1"/>
  <pageMargins left="0.70866141732283472" right="0.70866141732283472" top="0.94488188976377963" bottom="0.74803149606299213" header="0.19685039370078741" footer="0.31496062992125984"/>
  <pageSetup scale="52"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55" max="16383" man="1"/>
  </rowBreaks>
  <ignoredErrors>
    <ignoredError sqref="F45:F52" formula="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77D53E-41DB-40B5-AC48-AE9FBE30DF9E}">
  <ds:schemaRefs>
    <ds:schemaRef ds:uri="4413b21b-dea0-4953-b6fb-287dbf680181"/>
    <ds:schemaRef ds:uri="http://schemas.microsoft.com/office/2006/documentManagement/types"/>
    <ds:schemaRef ds:uri="http://www.w3.org/XML/1998/namespace"/>
    <ds:schemaRef ds:uri="http://purl.org/dc/terms/"/>
    <ds:schemaRef ds:uri="http://purl.org/dc/elements/1.1/"/>
    <ds:schemaRef ds:uri="http://purl.org/dc/dcmitype/"/>
    <ds:schemaRef ds:uri="3be6da85-fe21-4610-adb7-d3a94d3af923"/>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EDFD0C-C76C-4B97-A82D-A90D862E5C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Instrucciones</vt:lpstr>
      <vt:lpstr>1T</vt:lpstr>
      <vt:lpstr>2T</vt:lpstr>
      <vt:lpstr>I Semestre</vt:lpstr>
      <vt:lpstr>3T</vt:lpstr>
      <vt:lpstr>III T Acumulado</vt:lpstr>
      <vt:lpstr>4T</vt:lpstr>
      <vt:lpstr>Anual</vt:lpstr>
      <vt:lpstr>'1T'!Área_de_impresión</vt:lpstr>
      <vt:lpstr>'2T'!Área_de_impresión</vt:lpstr>
      <vt:lpstr>'3T'!Área_de_impresión</vt:lpstr>
      <vt:lpstr>'4T'!Área_de_impresión</vt:lpstr>
      <vt:lpstr>Anual!Área_de_impresión</vt:lpstr>
      <vt:lpstr>'I Semestre'!Área_de_impresión</vt:lpstr>
      <vt:lpstr>'III T Acumulado'!Área_de_impresión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Sirlen Rivera Serrano;Stephanie Salas Soto;Tatiana Vargas Baltodano</dc:creator>
  <cp:lastModifiedBy>Stephanie Tatiana Salas Soto</cp:lastModifiedBy>
  <cp:lastPrinted>2023-07-17T20:56:07Z</cp:lastPrinted>
  <dcterms:created xsi:type="dcterms:W3CDTF">2011-10-26T20:29:12Z</dcterms:created>
  <dcterms:modified xsi:type="dcterms:W3CDTF">2025-12-31T03:41:05Z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