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Reportes de Ejecución\"/>
    </mc:Choice>
  </mc:AlternateContent>
  <xr:revisionPtr revIDLastSave="0" documentId="13_ncr:1_{8879C731-4BC1-46BA-8803-1FF31D0DBB5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T" sheetId="1" r:id="rId1"/>
    <sheet name="2T" sheetId="2" r:id="rId2"/>
    <sheet name="3T" sheetId="3" r:id="rId3"/>
    <sheet name="4T" sheetId="4" r:id="rId4"/>
    <sheet name="Semestral" sheetId="5" r:id="rId5"/>
    <sheet name="4T Acumulado" sheetId="6" r:id="rId6"/>
    <sheet name="Anual" sheetId="7" r:id="rId7"/>
    <sheet name="Mensual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6" i="6" l="1"/>
  <c r="E65" i="6"/>
  <c r="E64" i="6"/>
  <c r="E63" i="6"/>
  <c r="E62" i="6"/>
  <c r="F65" i="5"/>
  <c r="E65" i="5"/>
  <c r="F64" i="5"/>
  <c r="E64" i="5"/>
  <c r="F63" i="5"/>
  <c r="E63" i="5"/>
  <c r="F62" i="5"/>
  <c r="F61" i="5"/>
  <c r="C61" i="5"/>
  <c r="E61" i="5"/>
  <c r="C63" i="3"/>
  <c r="E61" i="3"/>
  <c r="D46" i="3"/>
  <c r="D51" i="3" s="1"/>
  <c r="C46" i="3"/>
  <c r="C51" i="3" s="1"/>
  <c r="D37" i="3"/>
  <c r="D63" i="3" s="1"/>
  <c r="C37" i="3"/>
  <c r="B37" i="3"/>
  <c r="B46" i="3" s="1"/>
  <c r="E36" i="3"/>
  <c r="E35" i="3"/>
  <c r="E34" i="3"/>
  <c r="E33" i="3"/>
  <c r="E32" i="3"/>
  <c r="E23" i="3"/>
  <c r="D23" i="3"/>
  <c r="C23" i="3"/>
  <c r="E22" i="3"/>
  <c r="D22" i="3"/>
  <c r="C22" i="3"/>
  <c r="F21" i="3"/>
  <c r="F20" i="3"/>
  <c r="F19" i="3"/>
  <c r="F18" i="3"/>
  <c r="F17" i="3"/>
  <c r="F16" i="3"/>
  <c r="F22" i="3" s="1"/>
  <c r="F15" i="3"/>
  <c r="F14" i="3"/>
  <c r="F13" i="3"/>
  <c r="F23" i="3" s="1"/>
  <c r="F12" i="3"/>
  <c r="F12" i="1"/>
  <c r="F13" i="1"/>
  <c r="F14" i="1"/>
  <c r="F15" i="1"/>
  <c r="F16" i="1"/>
  <c r="F17" i="1"/>
  <c r="F18" i="1"/>
  <c r="F19" i="1"/>
  <c r="F20" i="1"/>
  <c r="F21" i="1"/>
  <c r="B51" i="3" l="1"/>
  <c r="B63" i="3" s="1"/>
  <c r="E63" i="3" s="1"/>
  <c r="E46" i="3"/>
  <c r="E51" i="3" s="1"/>
  <c r="E37" i="3"/>
  <c r="F12" i="2"/>
  <c r="F13" i="2"/>
  <c r="F14" i="2"/>
  <c r="F15" i="2"/>
  <c r="F16" i="2"/>
  <c r="F17" i="2"/>
  <c r="F18" i="2"/>
  <c r="F19" i="2"/>
  <c r="F20" i="2"/>
  <c r="F21" i="2"/>
  <c r="E32" i="2"/>
  <c r="E33" i="2"/>
  <c r="E34" i="2"/>
  <c r="E35" i="2"/>
  <c r="E36" i="2"/>
  <c r="E62" i="5" l="1"/>
  <c r="H8" i="8"/>
  <c r="E22" i="1" l="1"/>
  <c r="G51" i="5" l="1"/>
  <c r="G50" i="5"/>
  <c r="G49" i="5"/>
  <c r="G48" i="5"/>
  <c r="G63" i="5"/>
  <c r="G62" i="5"/>
  <c r="G61" i="5"/>
  <c r="G65" i="5" s="1"/>
  <c r="E33" i="1" l="1"/>
  <c r="E34" i="1"/>
  <c r="E35" i="1"/>
  <c r="E36" i="1"/>
  <c r="E32" i="1"/>
  <c r="M8" i="8" l="1"/>
  <c r="L8" i="8"/>
  <c r="J8" i="8"/>
  <c r="I8" i="8"/>
  <c r="G8" i="8"/>
  <c r="F8" i="8"/>
  <c r="D8" i="8"/>
  <c r="C8" i="8"/>
  <c r="B7" i="8"/>
  <c r="D17" i="7"/>
  <c r="D13" i="7"/>
  <c r="D51" i="5"/>
  <c r="D50" i="5"/>
  <c r="D49" i="5"/>
  <c r="D48" i="5"/>
  <c r="C36" i="5"/>
  <c r="B36" i="5"/>
  <c r="D17" i="5"/>
  <c r="C17" i="5"/>
  <c r="D15" i="5"/>
  <c r="D13" i="5"/>
  <c r="C13" i="5"/>
  <c r="E62" i="4"/>
  <c r="E61" i="7" s="1"/>
  <c r="D37" i="4"/>
  <c r="D47" i="4" s="1"/>
  <c r="D52" i="4" s="1"/>
  <c r="M10" i="8" s="1"/>
  <c r="C37" i="4"/>
  <c r="C64" i="4" s="1"/>
  <c r="B37" i="4"/>
  <c r="B47" i="4" s="1"/>
  <c r="B52" i="4" s="1"/>
  <c r="K10" i="8" s="1"/>
  <c r="E36" i="4"/>
  <c r="E35" i="4"/>
  <c r="E34" i="4"/>
  <c r="E33" i="4"/>
  <c r="E32" i="4"/>
  <c r="E23" i="4"/>
  <c r="D23" i="4"/>
  <c r="C23" i="4"/>
  <c r="E22" i="4"/>
  <c r="D22" i="4"/>
  <c r="C22" i="4"/>
  <c r="F21" i="4"/>
  <c r="F20" i="4"/>
  <c r="F19" i="4"/>
  <c r="F18" i="4"/>
  <c r="F17" i="4"/>
  <c r="F16" i="4"/>
  <c r="F15" i="4"/>
  <c r="F14" i="4"/>
  <c r="F13" i="4"/>
  <c r="F12" i="4"/>
  <c r="J10" i="8"/>
  <c r="E37" i="5"/>
  <c r="E36" i="5"/>
  <c r="E35" i="5"/>
  <c r="E34" i="5"/>
  <c r="E33" i="5"/>
  <c r="F19" i="5"/>
  <c r="F18" i="5"/>
  <c r="F15" i="5"/>
  <c r="F14" i="5"/>
  <c r="F12" i="5"/>
  <c r="E60" i="2"/>
  <c r="D37" i="2"/>
  <c r="D45" i="2" s="1"/>
  <c r="D50" i="2" s="1"/>
  <c r="G10" i="8" s="1"/>
  <c r="C37" i="2"/>
  <c r="C62" i="2" s="1"/>
  <c r="B37" i="2"/>
  <c r="B62" i="2" s="1"/>
  <c r="E24" i="2"/>
  <c r="D24" i="2"/>
  <c r="C24" i="2"/>
  <c r="E23" i="2"/>
  <c r="D23" i="2"/>
  <c r="C23" i="2"/>
  <c r="D17" i="6"/>
  <c r="D13" i="6"/>
  <c r="E62" i="1"/>
  <c r="E8" i="8" s="1"/>
  <c r="D37" i="1"/>
  <c r="D46" i="1" s="1"/>
  <c r="D51" i="1" s="1"/>
  <c r="D10" i="8" s="1"/>
  <c r="C37" i="1"/>
  <c r="C46" i="1" s="1"/>
  <c r="C51" i="1" s="1"/>
  <c r="B37" i="1"/>
  <c r="E23" i="1"/>
  <c r="D23" i="1"/>
  <c r="C23" i="1"/>
  <c r="D22" i="1"/>
  <c r="C22" i="1"/>
  <c r="D61" i="7" l="1"/>
  <c r="K8" i="8"/>
  <c r="E17" i="5"/>
  <c r="F12" i="7"/>
  <c r="F12" i="6"/>
  <c r="G12" i="5"/>
  <c r="H12" i="5" s="1"/>
  <c r="F20" i="7"/>
  <c r="F20" i="6"/>
  <c r="G20" i="5"/>
  <c r="F13" i="7"/>
  <c r="F13" i="6"/>
  <c r="G13" i="5"/>
  <c r="E33" i="7"/>
  <c r="F34" i="5"/>
  <c r="E34" i="6"/>
  <c r="F14" i="7"/>
  <c r="G14" i="5"/>
  <c r="H14" i="5" s="1"/>
  <c r="F14" i="6"/>
  <c r="F18" i="7"/>
  <c r="F18" i="6"/>
  <c r="G18" i="5"/>
  <c r="H18" i="5" s="1"/>
  <c r="E34" i="7"/>
  <c r="F35" i="5"/>
  <c r="E35" i="6"/>
  <c r="F16" i="7"/>
  <c r="F16" i="6"/>
  <c r="G16" i="5"/>
  <c r="E32" i="7"/>
  <c r="F33" i="5"/>
  <c r="E33" i="6"/>
  <c r="E36" i="7"/>
  <c r="F37" i="5"/>
  <c r="E37" i="6"/>
  <c r="F17" i="7"/>
  <c r="F17" i="6"/>
  <c r="G17" i="5"/>
  <c r="F21" i="7"/>
  <c r="F21" i="6"/>
  <c r="G21" i="5"/>
  <c r="F15" i="7"/>
  <c r="F15" i="6"/>
  <c r="G15" i="5"/>
  <c r="H15" i="5" s="1"/>
  <c r="F19" i="7"/>
  <c r="G19" i="5"/>
  <c r="H19" i="5" s="1"/>
  <c r="F19" i="6"/>
  <c r="E35" i="7"/>
  <c r="E36" i="6"/>
  <c r="F36" i="5"/>
  <c r="G36" i="5" s="1"/>
  <c r="D33" i="7"/>
  <c r="D34" i="7"/>
  <c r="E13" i="7"/>
  <c r="F13" i="5"/>
  <c r="E17" i="7"/>
  <c r="F17" i="5"/>
  <c r="E21" i="7"/>
  <c r="F21" i="5"/>
  <c r="D35" i="7"/>
  <c r="D32" i="7"/>
  <c r="D36" i="7"/>
  <c r="E20" i="7"/>
  <c r="F20" i="5"/>
  <c r="E20" i="6"/>
  <c r="E16" i="7"/>
  <c r="F16" i="5"/>
  <c r="E37" i="4"/>
  <c r="D63" i="6"/>
  <c r="E13" i="6"/>
  <c r="E21" i="6"/>
  <c r="E17" i="6"/>
  <c r="E16" i="6"/>
  <c r="E12" i="6"/>
  <c r="E12" i="7"/>
  <c r="D36" i="5"/>
  <c r="D62" i="2"/>
  <c r="E62" i="2" s="1"/>
  <c r="C63" i="7" s="1"/>
  <c r="E13" i="5"/>
  <c r="E37" i="1"/>
  <c r="C10" i="8"/>
  <c r="C64" i="1"/>
  <c r="B61" i="7"/>
  <c r="B63" i="6"/>
  <c r="B62" i="5"/>
  <c r="C18" i="6"/>
  <c r="C18" i="7"/>
  <c r="D14" i="6"/>
  <c r="D14" i="7"/>
  <c r="D14" i="5"/>
  <c r="D18" i="6"/>
  <c r="D18" i="7"/>
  <c r="D18" i="5"/>
  <c r="C19" i="6"/>
  <c r="C19" i="7"/>
  <c r="C19" i="5"/>
  <c r="D15" i="6"/>
  <c r="D15" i="7"/>
  <c r="D19" i="6"/>
  <c r="D19" i="7"/>
  <c r="D19" i="5"/>
  <c r="C63" i="6"/>
  <c r="C62" i="5"/>
  <c r="C61" i="7"/>
  <c r="H10" i="8"/>
  <c r="B33" i="7"/>
  <c r="B34" i="6"/>
  <c r="B46" i="1"/>
  <c r="C14" i="6"/>
  <c r="C14" i="7"/>
  <c r="B35" i="6"/>
  <c r="B34" i="7"/>
  <c r="B35" i="5"/>
  <c r="C18" i="5"/>
  <c r="B34" i="5"/>
  <c r="D37" i="6"/>
  <c r="C15" i="6"/>
  <c r="C15" i="7"/>
  <c r="C15" i="5"/>
  <c r="E15" i="5" s="1"/>
  <c r="C12" i="7"/>
  <c r="C12" i="6"/>
  <c r="F22" i="1"/>
  <c r="C12" i="5"/>
  <c r="C16" i="7"/>
  <c r="C16" i="6"/>
  <c r="C16" i="5"/>
  <c r="C20" i="5"/>
  <c r="C20" i="7"/>
  <c r="C20" i="6"/>
  <c r="B33" i="5"/>
  <c r="B32" i="7"/>
  <c r="B33" i="6"/>
  <c r="B37" i="5"/>
  <c r="B36" i="7"/>
  <c r="B37" i="6"/>
  <c r="B8" i="8"/>
  <c r="B63" i="1"/>
  <c r="D64" i="1"/>
  <c r="C32" i="7"/>
  <c r="C33" i="6"/>
  <c r="C33" i="5"/>
  <c r="C36" i="7"/>
  <c r="C37" i="6"/>
  <c r="C37" i="5"/>
  <c r="E37" i="2"/>
  <c r="C38" i="6" s="1"/>
  <c r="E14" i="7"/>
  <c r="E14" i="6"/>
  <c r="E18" i="7"/>
  <c r="E18" i="6"/>
  <c r="D64" i="4"/>
  <c r="C34" i="6"/>
  <c r="C34" i="5"/>
  <c r="C33" i="7"/>
  <c r="B45" i="2"/>
  <c r="E15" i="7"/>
  <c r="E15" i="6"/>
  <c r="E19" i="7"/>
  <c r="E19" i="6"/>
  <c r="C14" i="5"/>
  <c r="D33" i="6"/>
  <c r="D12" i="7"/>
  <c r="D12" i="6"/>
  <c r="C35" i="6"/>
  <c r="C34" i="7"/>
  <c r="C45" i="2"/>
  <c r="C50" i="2" s="1"/>
  <c r="F10" i="8" s="1"/>
  <c r="C47" i="4"/>
  <c r="C52" i="4" s="1"/>
  <c r="L10" i="8" s="1"/>
  <c r="B64" i="4"/>
  <c r="D35" i="6"/>
  <c r="D16" i="7"/>
  <c r="D16" i="6"/>
  <c r="D20" i="7"/>
  <c r="D20" i="6"/>
  <c r="I10" i="8"/>
  <c r="C13" i="7"/>
  <c r="C13" i="6"/>
  <c r="C17" i="7"/>
  <c r="C17" i="6"/>
  <c r="C21" i="7"/>
  <c r="C21" i="6"/>
  <c r="F23" i="1"/>
  <c r="B36" i="6"/>
  <c r="B35" i="7"/>
  <c r="D21" i="6"/>
  <c r="D21" i="5"/>
  <c r="F23" i="2"/>
  <c r="F24" i="2"/>
  <c r="C36" i="6"/>
  <c r="C35" i="7"/>
  <c r="F23" i="5"/>
  <c r="F22" i="4"/>
  <c r="F23" i="4"/>
  <c r="D12" i="5"/>
  <c r="D16" i="5"/>
  <c r="C21" i="5"/>
  <c r="C35" i="5"/>
  <c r="D36" i="6"/>
  <c r="D21" i="7"/>
  <c r="D20" i="5"/>
  <c r="D34" i="6"/>
  <c r="D37" i="7" l="1"/>
  <c r="G34" i="5"/>
  <c r="G33" i="5"/>
  <c r="E64" i="4"/>
  <c r="E63" i="7" s="1"/>
  <c r="E37" i="7"/>
  <c r="H21" i="5"/>
  <c r="H13" i="5"/>
  <c r="G14" i="6"/>
  <c r="H20" i="5"/>
  <c r="H16" i="5"/>
  <c r="G13" i="6"/>
  <c r="G35" i="5"/>
  <c r="F23" i="7"/>
  <c r="F23" i="6"/>
  <c r="G23" i="5"/>
  <c r="F22" i="7"/>
  <c r="F22" i="6"/>
  <c r="G22" i="5"/>
  <c r="G13" i="7"/>
  <c r="G37" i="5"/>
  <c r="E47" i="4"/>
  <c r="E52" i="4" s="1"/>
  <c r="F47" i="5"/>
  <c r="F52" i="5" s="1"/>
  <c r="F38" i="5"/>
  <c r="E38" i="6"/>
  <c r="E47" i="6" s="1"/>
  <c r="G17" i="6"/>
  <c r="H17" i="5"/>
  <c r="G17" i="7"/>
  <c r="G18" i="6"/>
  <c r="G19" i="6"/>
  <c r="D38" i="6"/>
  <c r="E47" i="5"/>
  <c r="E38" i="5"/>
  <c r="G16" i="6"/>
  <c r="F33" i="6"/>
  <c r="G21" i="6"/>
  <c r="F35" i="6"/>
  <c r="F34" i="6"/>
  <c r="F36" i="6"/>
  <c r="G20" i="6"/>
  <c r="G12" i="6"/>
  <c r="G15" i="6"/>
  <c r="E22" i="7"/>
  <c r="F22" i="5"/>
  <c r="F37" i="6"/>
  <c r="E14" i="5"/>
  <c r="F63" i="6"/>
  <c r="D62" i="5"/>
  <c r="E22" i="6"/>
  <c r="C65" i="6"/>
  <c r="C64" i="5"/>
  <c r="D34" i="5"/>
  <c r="F33" i="7"/>
  <c r="F35" i="7"/>
  <c r="E19" i="5"/>
  <c r="E12" i="5"/>
  <c r="E21" i="5"/>
  <c r="G21" i="7"/>
  <c r="E16" i="5"/>
  <c r="E18" i="5"/>
  <c r="D23" i="6"/>
  <c r="D23" i="7"/>
  <c r="D23" i="5"/>
  <c r="B50" i="2"/>
  <c r="E10" i="8" s="1"/>
  <c r="E45" i="2"/>
  <c r="B38" i="5"/>
  <c r="D33" i="5"/>
  <c r="G15" i="7"/>
  <c r="E23" i="7"/>
  <c r="E23" i="6"/>
  <c r="D22" i="6"/>
  <c r="D22" i="7"/>
  <c r="D22" i="5"/>
  <c r="C38" i="5"/>
  <c r="B9" i="8"/>
  <c r="D37" i="5"/>
  <c r="F34" i="7"/>
  <c r="B51" i="1"/>
  <c r="E46" i="1"/>
  <c r="G19" i="7"/>
  <c r="G18" i="7"/>
  <c r="F61" i="7"/>
  <c r="F36" i="7"/>
  <c r="C23" i="6"/>
  <c r="C23" i="7"/>
  <c r="C23" i="5"/>
  <c r="G20" i="7"/>
  <c r="G16" i="7"/>
  <c r="G12" i="7"/>
  <c r="C37" i="7"/>
  <c r="B37" i="7"/>
  <c r="F32" i="7"/>
  <c r="E20" i="5"/>
  <c r="G14" i="7"/>
  <c r="C22" i="6"/>
  <c r="C22" i="5"/>
  <c r="C22" i="7"/>
  <c r="D35" i="5"/>
  <c r="D65" i="6" l="1"/>
  <c r="G64" i="5"/>
  <c r="B64" i="1"/>
  <c r="B10" i="8" s="1"/>
  <c r="E47" i="7"/>
  <c r="E52" i="7" s="1"/>
  <c r="G38" i="5"/>
  <c r="H23" i="5"/>
  <c r="H22" i="5"/>
  <c r="G23" i="6"/>
  <c r="D63" i="7"/>
  <c r="G47" i="5"/>
  <c r="G52" i="5" s="1"/>
  <c r="E52" i="5"/>
  <c r="G22" i="6"/>
  <c r="E22" i="5"/>
  <c r="F37" i="7"/>
  <c r="E23" i="5"/>
  <c r="G23" i="7"/>
  <c r="D47" i="7"/>
  <c r="D52" i="7" s="1"/>
  <c r="D47" i="6"/>
  <c r="C47" i="6"/>
  <c r="C47" i="5"/>
  <c r="C52" i="5" s="1"/>
  <c r="C47" i="7"/>
  <c r="C52" i="7" s="1"/>
  <c r="E50" i="2"/>
  <c r="D38" i="5"/>
  <c r="G22" i="7"/>
  <c r="B47" i="6"/>
  <c r="B47" i="7"/>
  <c r="B47" i="5"/>
  <c r="E51" i="1"/>
  <c r="B38" i="6" s="1"/>
  <c r="F38" i="6" s="1"/>
  <c r="E64" i="1" l="1"/>
  <c r="B65" i="6" s="1"/>
  <c r="F65" i="6" s="1"/>
  <c r="B65" i="1"/>
  <c r="C61" i="1" s="1"/>
  <c r="F47" i="6"/>
  <c r="B52" i="7"/>
  <c r="F47" i="7"/>
  <c r="F52" i="7" s="1"/>
  <c r="D47" i="5"/>
  <c r="D52" i="5" s="1"/>
  <c r="B52" i="5"/>
  <c r="B64" i="5" l="1"/>
  <c r="D64" i="5" s="1"/>
  <c r="B63" i="7"/>
  <c r="F63" i="7" s="1"/>
  <c r="B11" i="8"/>
  <c r="C7" i="8"/>
  <c r="C63" i="1"/>
  <c r="C9" i="8" l="1"/>
  <c r="C65" i="1"/>
  <c r="C11" i="8" l="1"/>
  <c r="D61" i="1"/>
  <c r="D7" i="8" l="1"/>
  <c r="D63" i="1"/>
  <c r="D9" i="8" l="1"/>
  <c r="D65" i="1"/>
  <c r="E63" i="1"/>
  <c r="B64" i="6" l="1"/>
  <c r="B63" i="5"/>
  <c r="B62" i="7"/>
  <c r="D11" i="8"/>
  <c r="E61" i="1"/>
  <c r="B59" i="2"/>
  <c r="E65" i="1"/>
  <c r="E7" i="8" l="1"/>
  <c r="B61" i="2"/>
  <c r="B61" i="5"/>
  <c r="B60" i="7"/>
  <c r="B62" i="6"/>
  <c r="B65" i="5"/>
  <c r="B64" i="7"/>
  <c r="B66" i="6"/>
  <c r="E9" i="8" l="1"/>
  <c r="B63" i="2"/>
  <c r="E11" i="8" l="1"/>
  <c r="C59" i="2"/>
  <c r="F7" i="8" l="1"/>
  <c r="C61" i="2"/>
  <c r="F9" i="8" l="1"/>
  <c r="C63" i="2"/>
  <c r="F11" i="8" l="1"/>
  <c r="D59" i="2"/>
  <c r="G7" i="8" l="1"/>
  <c r="D61" i="2"/>
  <c r="G9" i="8" l="1"/>
  <c r="E61" i="2"/>
  <c r="D63" i="2"/>
  <c r="B60" i="3" s="1"/>
  <c r="B62" i="3" s="1"/>
  <c r="B64" i="3" s="1"/>
  <c r="C60" i="3" s="1"/>
  <c r="C62" i="3" s="1"/>
  <c r="C64" i="3" s="1"/>
  <c r="D60" i="3" s="1"/>
  <c r="D62" i="3" s="1"/>
  <c r="E62" i="3" l="1"/>
  <c r="D64" i="3"/>
  <c r="E60" i="3" s="1"/>
  <c r="E64" i="3" s="1"/>
  <c r="G11" i="8"/>
  <c r="E59" i="2"/>
  <c r="C64" i="6"/>
  <c r="C63" i="5"/>
  <c r="D63" i="5" s="1"/>
  <c r="C62" i="7"/>
  <c r="C60" i="7" l="1"/>
  <c r="C62" i="6"/>
  <c r="E63" i="2"/>
  <c r="H7" i="8"/>
  <c r="C64" i="7" l="1"/>
  <c r="C66" i="6"/>
  <c r="C65" i="5"/>
  <c r="D61" i="5" s="1"/>
  <c r="D65" i="5" s="1"/>
  <c r="H9" i="8"/>
  <c r="H11" i="8" l="1"/>
  <c r="I7" i="8" l="1"/>
  <c r="I9" i="8" l="1"/>
  <c r="I11" i="8" l="1"/>
  <c r="J7" i="8" l="1"/>
  <c r="J9" i="8" l="1"/>
  <c r="D62" i="7" l="1"/>
  <c r="D64" i="6"/>
  <c r="F64" i="6" s="1"/>
  <c r="J11" i="8"/>
  <c r="D60" i="7" l="1"/>
  <c r="D62" i="6"/>
  <c r="B61" i="4" l="1"/>
  <c r="D66" i="6"/>
  <c r="F62" i="6" s="1"/>
  <c r="F66" i="6" s="1"/>
  <c r="D64" i="7"/>
  <c r="K7" i="8" l="1"/>
  <c r="B63" i="4"/>
  <c r="K9" i="8" l="1"/>
  <c r="B65" i="4"/>
  <c r="K11" i="8" l="1"/>
  <c r="C61" i="4"/>
  <c r="L7" i="8" l="1"/>
  <c r="C63" i="4"/>
  <c r="L9" i="8" l="1"/>
  <c r="C65" i="4"/>
  <c r="L11" i="8" l="1"/>
  <c r="D61" i="4"/>
  <c r="M7" i="8" l="1"/>
  <c r="D63" i="4"/>
  <c r="M9" i="8" l="1"/>
  <c r="D65" i="4"/>
  <c r="E61" i="4" s="1"/>
  <c r="E60" i="7" l="1"/>
  <c r="E65" i="4"/>
  <c r="E63" i="4"/>
  <c r="E62" i="7" s="1"/>
  <c r="F62" i="7" s="1"/>
  <c r="E64" i="7" l="1"/>
  <c r="F60" i="7" s="1"/>
  <c r="F64" i="7" s="1"/>
  <c r="M11" i="8"/>
</calcChain>
</file>

<file path=xl/sharedStrings.xml><?xml version="1.0" encoding="utf-8"?>
<sst xmlns="http://schemas.openxmlformats.org/spreadsheetml/2006/main" count="647" uniqueCount="111">
  <si>
    <t>FODESAF</t>
  </si>
  <si>
    <t xml:space="preserve">Programa: </t>
  </si>
  <si>
    <t>Programa Nacional de Empleo (PRONAE)</t>
  </si>
  <si>
    <t>Institución:</t>
  </si>
  <si>
    <t>Ministerio de Trabajo y Seguridad Social (MTSS)</t>
  </si>
  <si>
    <t>Unidad Ejecutora:</t>
  </si>
  <si>
    <t>Dirección Nacional de Empleo</t>
  </si>
  <si>
    <t>Período:</t>
  </si>
  <si>
    <t xml:space="preserve">Período: </t>
  </si>
  <si>
    <t>Cuadro 1</t>
  </si>
  <si>
    <t>Reporte de beneficiarios efectivos financiados por el Fondo de Desarrollo Social y Asignaciones Familiares</t>
  </si>
  <si>
    <t>Beneficio</t>
  </si>
  <si>
    <t>Unidad</t>
  </si>
  <si>
    <t>Abril</t>
  </si>
  <si>
    <t>Mayo</t>
  </si>
  <si>
    <t>Junio</t>
  </si>
  <si>
    <t>II Trimestre</t>
  </si>
  <si>
    <t>Julio</t>
  </si>
  <si>
    <t>Agosto</t>
  </si>
  <si>
    <t>Enero</t>
  </si>
  <si>
    <t>Setiembre</t>
  </si>
  <si>
    <t>Febrero</t>
  </si>
  <si>
    <t>III Trimestre</t>
  </si>
  <si>
    <t>Marzo</t>
  </si>
  <si>
    <t>I Trimestre</t>
  </si>
  <si>
    <t>1. Obras comunales</t>
  </si>
  <si>
    <t>Personas</t>
  </si>
  <si>
    <t>Subsidios</t>
  </si>
  <si>
    <t>2. Ideas Productivas</t>
  </si>
  <si>
    <t>3. Capacitación</t>
  </si>
  <si>
    <t xml:space="preserve">4. Auxilio para EMPLEATE </t>
  </si>
  <si>
    <t>5.Apoyo a Indígenas</t>
  </si>
  <si>
    <t>Total</t>
  </si>
  <si>
    <t>4. Auxilio EMPLEATE</t>
  </si>
  <si>
    <t>5. Apoyo a Indígenas</t>
  </si>
  <si>
    <t>4. EMPLEATE</t>
  </si>
  <si>
    <r>
      <rPr>
        <b/>
        <sz val="11"/>
        <color rgb="FF000000"/>
        <rFont val="Calibri"/>
        <family val="2"/>
      </rPr>
      <t>Fuente:</t>
    </r>
    <r>
      <rPr>
        <sz val="11"/>
        <color rgb="FF000000"/>
        <rFont val="Calibri"/>
        <family val="2"/>
      </rPr>
      <t xml:space="preserve"> Base de datos PRONAE</t>
    </r>
  </si>
  <si>
    <t xml:space="preserve"> </t>
  </si>
  <si>
    <t>Cuadro 2</t>
  </si>
  <si>
    <t>Reporte de gastos efectivos financiados por el Fondo de Desarrollo Social y Asignaciones Familiares</t>
  </si>
  <si>
    <t>Unidad: Colones</t>
  </si>
  <si>
    <t>Total**</t>
  </si>
  <si>
    <t>4. Empleate</t>
  </si>
  <si>
    <t>Fuente: Base de datos PRONAE</t>
  </si>
  <si>
    <r>
      <rPr>
        <b/>
        <sz val="11"/>
        <color rgb="FF000000"/>
        <rFont val="Calibri"/>
        <family val="2"/>
      </rPr>
      <t>Fuente:</t>
    </r>
    <r>
      <rPr>
        <sz val="11"/>
        <color rgb="FF000000"/>
        <rFont val="Calibri"/>
        <family val="2"/>
      </rPr>
      <t xml:space="preserve"> Base de datos PRONAE</t>
    </r>
  </si>
  <si>
    <t>Cuadro 3</t>
  </si>
  <si>
    <t>Rubro por objeto de gasto</t>
  </si>
  <si>
    <t>1.Transferencia a otras personas(auxilio a desempleados)</t>
  </si>
  <si>
    <t xml:space="preserve">2. </t>
  </si>
  <si>
    <t xml:space="preserve">3. </t>
  </si>
  <si>
    <t xml:space="preserve">4. </t>
  </si>
  <si>
    <t xml:space="preserve">5. </t>
  </si>
  <si>
    <r>
      <rPr>
        <b/>
        <sz val="11"/>
        <color rgb="FF000000"/>
        <rFont val="Calibri"/>
        <family val="2"/>
      </rPr>
      <t>Fuente:</t>
    </r>
    <r>
      <rPr>
        <sz val="11"/>
        <color rgb="FF000000"/>
        <rFont val="Calibri"/>
        <family val="2"/>
      </rPr>
      <t xml:space="preserve"> Base de datos PRONAE</t>
    </r>
  </si>
  <si>
    <t>Cuadro 4</t>
  </si>
  <si>
    <t>Reporte de ingresos efectivos girados por el Fondo de Desarrollo Social y Asignaciones Familiares</t>
  </si>
  <si>
    <r>
      <t xml:space="preserve">1. Saldo en caja inicial  (5 </t>
    </r>
    <r>
      <rPr>
        <sz val="11"/>
        <color rgb="FF000000"/>
        <rFont val="Calibri"/>
        <family val="2"/>
      </rPr>
      <t xml:space="preserve">t-1) </t>
    </r>
  </si>
  <si>
    <t>2. Ingresos efectivos recibidos</t>
  </si>
  <si>
    <r>
      <t xml:space="preserve">1. Saldo en caja inicial  (5 </t>
    </r>
    <r>
      <rPr>
        <sz val="11"/>
        <color rgb="FF000000"/>
        <rFont val="Calibri"/>
        <family val="2"/>
      </rPr>
      <t xml:space="preserve">t-1) </t>
    </r>
  </si>
  <si>
    <t xml:space="preserve">3. Recursos disponibles (1+2) </t>
  </si>
  <si>
    <t>1. Transferencia a personas(auxilio a desempleados)</t>
  </si>
  <si>
    <t>2. Ingresos efectivos recibidos*</t>
  </si>
  <si>
    <t>4. Egresos efectivos pagados</t>
  </si>
  <si>
    <t xml:space="preserve">5. Saldo en caja final   (3-4) </t>
  </si>
  <si>
    <t>Fuentes: Base de datos PRONAE (parte de gasto)</t>
  </si>
  <si>
    <t>**Notas al Cuadro 4</t>
  </si>
  <si>
    <r>
      <rPr>
        <b/>
        <sz val="11"/>
        <color rgb="FF000000"/>
        <rFont val="Calibri"/>
        <family val="2"/>
      </rPr>
      <t>Fuente</t>
    </r>
    <r>
      <rPr>
        <sz val="11"/>
        <color rgb="FF000000"/>
        <rFont val="Calibri"/>
        <family val="2"/>
      </rPr>
      <t>: Base de datos PRONAE (parte de gasto)</t>
    </r>
  </si>
  <si>
    <t>3. Recursos disponibles (1+2) *</t>
  </si>
  <si>
    <t>Octubre</t>
  </si>
  <si>
    <t>Noviembre</t>
  </si>
  <si>
    <t>Diciembre</t>
  </si>
  <si>
    <t>IV Trimestre</t>
  </si>
  <si>
    <t>I Semestre</t>
  </si>
  <si>
    <t>4. Auxilio para EMPLEATE</t>
  </si>
  <si>
    <t>II trimestre</t>
  </si>
  <si>
    <t>Acumulado</t>
  </si>
  <si>
    <r>
      <rPr>
        <b/>
        <sz val="11"/>
        <color rgb="FF000000"/>
        <rFont val="Calibri"/>
        <family val="2"/>
      </rPr>
      <t>Fuente:</t>
    </r>
    <r>
      <rPr>
        <sz val="11"/>
        <color rgb="FF000000"/>
        <rFont val="Calibri"/>
        <family val="2"/>
      </rPr>
      <t xml:space="preserve"> Base de datos PRONAE</t>
    </r>
  </si>
  <si>
    <t>Nota: Los beneficiarios de cada mes son las personas distintas que ingresan al programa, por esta razón se suman en el total del trimestre.</t>
  </si>
  <si>
    <t>3. Capacitacion</t>
  </si>
  <si>
    <t>3. Capaciatación</t>
  </si>
  <si>
    <r>
      <rPr>
        <b/>
        <sz val="11"/>
        <color rgb="FF000000"/>
        <rFont val="Calibri"/>
        <family val="2"/>
      </rPr>
      <t>Fuente:</t>
    </r>
    <r>
      <rPr>
        <sz val="11"/>
        <color rgb="FF000000"/>
        <rFont val="Calibri"/>
        <family val="2"/>
      </rPr>
      <t xml:space="preserve"> Base de datos PRONAE</t>
    </r>
  </si>
  <si>
    <r>
      <t xml:space="preserve">1. Saldo en caja inicial  (5 </t>
    </r>
    <r>
      <rPr>
        <sz val="11"/>
        <color rgb="FF000000"/>
        <rFont val="Calibri"/>
        <family val="2"/>
      </rPr>
      <t xml:space="preserve">t-1) </t>
    </r>
  </si>
  <si>
    <r>
      <rPr>
        <b/>
        <sz val="11"/>
        <color rgb="FF000000"/>
        <rFont val="Calibri"/>
        <family val="2"/>
      </rPr>
      <t>Fuente:</t>
    </r>
    <r>
      <rPr>
        <sz val="11"/>
        <color rgb="FF000000"/>
        <rFont val="Calibri"/>
        <family val="2"/>
      </rPr>
      <t xml:space="preserve"> Base de datos PRONAE</t>
    </r>
  </si>
  <si>
    <r>
      <t xml:space="preserve">1. Saldo en caja inicial  (5 </t>
    </r>
    <r>
      <rPr>
        <sz val="11"/>
        <color rgb="FF000000"/>
        <rFont val="Calibri"/>
        <family val="2"/>
      </rPr>
      <t xml:space="preserve">t-1) </t>
    </r>
  </si>
  <si>
    <t>Notas:</t>
  </si>
  <si>
    <t>1. Transferencia a personas (auxilio a desempleados)</t>
  </si>
  <si>
    <r>
      <t xml:space="preserve">1. Saldo en caja inicial  (5 </t>
    </r>
    <r>
      <rPr>
        <sz val="11"/>
        <color rgb="FF000000"/>
        <rFont val="Calibri"/>
        <family val="2"/>
      </rPr>
      <t xml:space="preserve">t-1) </t>
    </r>
  </si>
  <si>
    <t>Anual</t>
  </si>
  <si>
    <t>5. Apoyoa Indígenas</t>
  </si>
  <si>
    <t>I trimestre</t>
  </si>
  <si>
    <t xml:space="preserve">1. Saldo en caja inicial  (5 t-1) </t>
  </si>
  <si>
    <r>
      <t xml:space="preserve">1. Saldo en caja inicial  (5 </t>
    </r>
    <r>
      <rPr>
        <sz val="11"/>
        <color rgb="FF000000"/>
        <rFont val="Calibri"/>
        <family val="2"/>
      </rPr>
      <t xml:space="preserve">t-1) </t>
    </r>
  </si>
  <si>
    <t>II Semestre</t>
  </si>
  <si>
    <t>Los Recursos disponibles según informacion del Depto. Financiero del MTSS para el primer trimestre</t>
  </si>
  <si>
    <t>*PRONAE no tiene ingresos reales, los fondos los administra el Ministerio de Hacienda en caja única</t>
  </si>
  <si>
    <t>Cuadro 4**</t>
  </si>
  <si>
    <t>Los Recursos disponibles según informacion del Depto. Financiero del MTSS para el segundo trimestre</t>
  </si>
  <si>
    <t>Los Recursos disponibles según informacion del Depto. Financiero del MTSS para el tercer trimestre</t>
  </si>
  <si>
    <t>Los Recursos disponibles según informacion del Depto. Financiero del MTSS para el cuarto trimestre</t>
  </si>
  <si>
    <t>Primer y Segundo Semestres 2020</t>
  </si>
  <si>
    <r>
      <rPr>
        <b/>
        <sz val="11"/>
        <color rgb="FF000000"/>
        <rFont val="Calibri"/>
        <family val="2"/>
      </rPr>
      <t xml:space="preserve">Fuente: </t>
    </r>
    <r>
      <rPr>
        <sz val="11"/>
        <color rgb="FF000000"/>
        <rFont val="Calibri"/>
        <family val="2"/>
      </rPr>
      <t>Base de datos PRONAE</t>
    </r>
  </si>
  <si>
    <r>
      <rPr>
        <b/>
        <sz val="11"/>
        <color rgb="FF000000"/>
        <rFont val="Calibri"/>
        <family val="2"/>
      </rPr>
      <t xml:space="preserve">Fuente: </t>
    </r>
    <r>
      <rPr>
        <sz val="11"/>
        <color rgb="FF000000"/>
        <rFont val="Calibri"/>
        <family val="2"/>
      </rPr>
      <t xml:space="preserve">Base de datos PRONAE </t>
    </r>
  </si>
  <si>
    <r>
      <t xml:space="preserve">del 2022 es </t>
    </r>
    <r>
      <rPr>
        <sz val="11"/>
        <rFont val="Calibri"/>
        <family val="2"/>
      </rPr>
      <t>₡4 811 945 566,00</t>
    </r>
    <r>
      <rPr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  <family val="2"/>
      </rPr>
      <t>por lo que se dispone de ese monto para el punto 3.</t>
    </r>
  </si>
  <si>
    <t>Primer Trimestre 2022</t>
  </si>
  <si>
    <t>Cuarto Trimestre 2022</t>
  </si>
  <si>
    <t>Tercer Trimestre 2022</t>
  </si>
  <si>
    <t>Segundo Trimestre 2022</t>
  </si>
  <si>
    <t>Cuarto Trimestre Acumulado 2022</t>
  </si>
  <si>
    <t>2. Ideas productivas</t>
  </si>
  <si>
    <r>
      <t xml:space="preserve">del 2022 es </t>
    </r>
    <r>
      <rPr>
        <sz val="11"/>
        <rFont val="Calibri"/>
        <family val="2"/>
      </rPr>
      <t>₡5 811 945 566,00</t>
    </r>
    <r>
      <rPr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  <family val="2"/>
      </rPr>
      <t>por lo que se dispone de ese monto para el punto 3.</t>
    </r>
  </si>
  <si>
    <r>
      <t xml:space="preserve">del 2022 es </t>
    </r>
    <r>
      <rPr>
        <sz val="11"/>
        <rFont val="Calibri"/>
        <family val="2"/>
      </rPr>
      <t>₡6 811 945 566,00</t>
    </r>
    <r>
      <rPr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  <family val="2"/>
      </rPr>
      <t>por lo que se dispone de ese monto para el punto 3.</t>
    </r>
  </si>
  <si>
    <r>
      <t xml:space="preserve">del 2022 es </t>
    </r>
    <r>
      <rPr>
        <sz val="11"/>
        <rFont val="Calibri"/>
        <family val="2"/>
      </rPr>
      <t>₡1 811 945 566,00</t>
    </r>
    <r>
      <rPr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  <family val="2"/>
      </rPr>
      <t>por lo que se dispone de ese monto para el punto 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</si>
</sst>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-* #,##0\ _€_-;\-* #,##0\ _€_-;_-* &quot;-&quot;??\ _€_-;_-@"/>
    <numFmt numFmtId="168" formatCode="_(* #,##0.0_);_(* \(#,##0.0\);_(* &quot;-&quot;??_);_(@_)"/>
    <numFmt numFmtId="169" formatCode="_-* #,##0\ _€_-;\-* #,##0\ _€_-;_-* &quot;-&quot;??\ _€_-;_-@_-"/>
  </numFmts>
  <fonts count="1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0"/>
      <color rgb="FF000000"/>
      <name val="Roboto"/>
    </font>
  </fonts>
  <fills count="8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EAF1DD"/>
        <bgColor rgb="FFEAF1DD"/>
      </patternFill>
    </fill>
    <fill>
      <patternFill patternType="solid">
        <fgColor rgb="FF95B3D7"/>
        <bgColor rgb="FF95B3D7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D6E3BC"/>
        <bgColor rgb="FFD6E3BC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5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65" fontId="0" fillId="0" borderId="0" xfId="0" applyNumberFormat="1" applyFont="1"/>
    <xf numFmtId="165" fontId="1" fillId="0" borderId="0" xfId="0" applyNumberFormat="1" applyFont="1"/>
    <xf numFmtId="0" fontId="0" fillId="0" borderId="0" xfId="0" applyFont="1" applyAlignment="1">
      <alignment horizontal="left"/>
    </xf>
    <xf numFmtId="0" fontId="0" fillId="2" borderId="2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left"/>
    </xf>
    <xf numFmtId="166" fontId="0" fillId="2" borderId="2" xfId="0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0" fontId="2" fillId="3" borderId="2" xfId="0" applyFont="1" applyFill="1" applyBorder="1" applyAlignment="1">
      <alignment horizontal="right"/>
    </xf>
    <xf numFmtId="0" fontId="0" fillId="3" borderId="2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right"/>
    </xf>
    <xf numFmtId="0" fontId="0" fillId="3" borderId="4" xfId="0" applyFont="1" applyFill="1" applyBorder="1" applyAlignment="1">
      <alignment horizontal="right"/>
    </xf>
    <xf numFmtId="0" fontId="0" fillId="0" borderId="5" xfId="0" applyFont="1" applyBorder="1"/>
    <xf numFmtId="166" fontId="3" fillId="0" borderId="0" xfId="0" applyNumberFormat="1" applyFont="1"/>
    <xf numFmtId="166" fontId="0" fillId="0" borderId="5" xfId="0" applyNumberFormat="1" applyFont="1" applyBorder="1"/>
    <xf numFmtId="166" fontId="1" fillId="0" borderId="0" xfId="0" applyNumberFormat="1" applyFont="1"/>
    <xf numFmtId="166" fontId="0" fillId="0" borderId="0" xfId="0" applyNumberFormat="1" applyFont="1"/>
    <xf numFmtId="166" fontId="1" fillId="0" borderId="5" xfId="0" applyNumberFormat="1" applyFont="1" applyBorder="1"/>
    <xf numFmtId="0" fontId="4" fillId="0" borderId="6" xfId="0" applyFont="1" applyBorder="1"/>
    <xf numFmtId="166" fontId="2" fillId="2" borderId="2" xfId="0" applyNumberFormat="1" applyFont="1" applyFill="1" applyBorder="1" applyAlignment="1">
      <alignment horizontal="right"/>
    </xf>
    <xf numFmtId="0" fontId="2" fillId="0" borderId="0" xfId="0" applyFont="1"/>
    <xf numFmtId="166" fontId="2" fillId="3" borderId="2" xfId="0" applyNumberFormat="1" applyFont="1" applyFill="1" applyBorder="1" applyAlignment="1">
      <alignment horizontal="right"/>
    </xf>
    <xf numFmtId="166" fontId="2" fillId="0" borderId="0" xfId="0" applyNumberFormat="1" applyFont="1"/>
    <xf numFmtId="166" fontId="2" fillId="0" borderId="5" xfId="0" applyNumberFormat="1" applyFont="1" applyBorder="1"/>
    <xf numFmtId="166" fontId="5" fillId="0" borderId="5" xfId="0" applyNumberFormat="1" applyFont="1" applyBorder="1"/>
    <xf numFmtId="167" fontId="3" fillId="0" borderId="0" xfId="0" applyNumberFormat="1" applyFont="1" applyAlignment="1">
      <alignment horizontal="right" vertical="center" wrapText="1"/>
    </xf>
    <xf numFmtId="166" fontId="2" fillId="2" borderId="4" xfId="0" applyNumberFormat="1" applyFont="1" applyFill="1" applyBorder="1"/>
    <xf numFmtId="166" fontId="2" fillId="2" borderId="4" xfId="0" applyNumberFormat="1" applyFont="1" applyFill="1" applyBorder="1" applyAlignment="1">
      <alignment horizontal="right" vertical="top"/>
    </xf>
    <xf numFmtId="166" fontId="0" fillId="2" borderId="4" xfId="0" applyNumberFormat="1" applyFont="1" applyFill="1" applyBorder="1" applyAlignment="1">
      <alignment horizontal="right"/>
    </xf>
    <xf numFmtId="166" fontId="0" fillId="3" borderId="2" xfId="0" applyNumberFormat="1" applyFont="1" applyFill="1" applyBorder="1" applyAlignment="1">
      <alignment horizontal="right" vertical="top"/>
    </xf>
    <xf numFmtId="166" fontId="0" fillId="3" borderId="4" xfId="0" applyNumberFormat="1" applyFont="1" applyFill="1" applyBorder="1" applyAlignment="1">
      <alignment horizontal="right" vertical="top"/>
    </xf>
    <xf numFmtId="166" fontId="0" fillId="3" borderId="4" xfId="0" applyNumberFormat="1" applyFont="1" applyFill="1" applyBorder="1" applyAlignment="1">
      <alignment horizontal="right"/>
    </xf>
    <xf numFmtId="166" fontId="2" fillId="3" borderId="4" xfId="0" applyNumberFormat="1" applyFont="1" applyFill="1" applyBorder="1" applyAlignment="1">
      <alignment horizontal="right"/>
    </xf>
    <xf numFmtId="166" fontId="0" fillId="0" borderId="0" xfId="0" applyNumberFormat="1" applyFont="1" applyAlignment="1">
      <alignment horizontal="left"/>
    </xf>
    <xf numFmtId="166" fontId="2" fillId="3" borderId="4" xfId="0" applyNumberFormat="1" applyFont="1" applyFill="1" applyBorder="1" applyAlignment="1">
      <alignment horizontal="right" vertical="center"/>
    </xf>
    <xf numFmtId="166" fontId="1" fillId="0" borderId="0" xfId="0" applyNumberFormat="1" applyFont="1" applyAlignment="1">
      <alignment horizontal="left"/>
    </xf>
    <xf numFmtId="166" fontId="0" fillId="2" borderId="4" xfId="0" applyNumberFormat="1" applyFont="1" applyFill="1" applyBorder="1"/>
    <xf numFmtId="166" fontId="0" fillId="3" borderId="4" xfId="0" applyNumberFormat="1" applyFont="1" applyFill="1" applyBorder="1"/>
    <xf numFmtId="166" fontId="2" fillId="3" borderId="4" xfId="0" applyNumberFormat="1" applyFont="1" applyFill="1" applyBorder="1"/>
    <xf numFmtId="166" fontId="2" fillId="4" borderId="4" xfId="0" applyNumberFormat="1" applyFont="1" applyFill="1" applyBorder="1" applyAlignment="1">
      <alignment horizontal="right" vertical="top"/>
    </xf>
    <xf numFmtId="0" fontId="0" fillId="2" borderId="0" xfId="0" applyFont="1" applyFill="1" applyBorder="1" applyAlignment="1">
      <alignment horizontal="left"/>
    </xf>
    <xf numFmtId="166" fontId="2" fillId="4" borderId="4" xfId="0" applyNumberFormat="1" applyFont="1" applyFill="1" applyBorder="1"/>
    <xf numFmtId="166" fontId="2" fillId="4" borderId="4" xfId="0" applyNumberFormat="1" applyFont="1" applyFill="1" applyBorder="1" applyAlignment="1">
      <alignment horizontal="right" vertical="center"/>
    </xf>
    <xf numFmtId="166" fontId="0" fillId="2" borderId="0" xfId="0" applyNumberFormat="1" applyFont="1" applyFill="1" applyBorder="1" applyAlignment="1">
      <alignment horizontal="right"/>
    </xf>
    <xf numFmtId="0" fontId="0" fillId="3" borderId="0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166" fontId="0" fillId="3" borderId="0" xfId="0" applyNumberFormat="1" applyFont="1" applyFill="1" applyBorder="1" applyAlignment="1">
      <alignment horizontal="right"/>
    </xf>
    <xf numFmtId="166" fontId="1" fillId="0" borderId="0" xfId="0" applyNumberFormat="1" applyFont="1" applyAlignment="1">
      <alignment horizontal="right"/>
    </xf>
    <xf numFmtId="0" fontId="0" fillId="0" borderId="2" xfId="0" applyFont="1" applyBorder="1"/>
    <xf numFmtId="166" fontId="0" fillId="0" borderId="0" xfId="0" applyNumberFormat="1" applyFont="1" applyAlignment="1">
      <alignment horizontal="right"/>
    </xf>
    <xf numFmtId="0" fontId="1" fillId="0" borderId="5" xfId="0" applyFont="1" applyBorder="1"/>
    <xf numFmtId="166" fontId="0" fillId="0" borderId="5" xfId="0" applyNumberFormat="1" applyFont="1" applyBorder="1" applyAlignment="1">
      <alignment horizontal="right"/>
    </xf>
    <xf numFmtId="166" fontId="1" fillId="0" borderId="5" xfId="0" applyNumberFormat="1" applyFont="1" applyBorder="1" applyAlignment="1">
      <alignment horizontal="right"/>
    </xf>
    <xf numFmtId="166" fontId="0" fillId="0" borderId="4" xfId="0" applyNumberFormat="1" applyFont="1" applyBorder="1"/>
    <xf numFmtId="166" fontId="1" fillId="0" borderId="3" xfId="0" applyNumberFormat="1" applyFont="1" applyBorder="1"/>
    <xf numFmtId="0" fontId="1" fillId="0" borderId="7" xfId="0" applyFont="1" applyBorder="1"/>
    <xf numFmtId="168" fontId="0" fillId="0" borderId="0" xfId="0" applyNumberFormat="1" applyFont="1"/>
    <xf numFmtId="166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horizontal="left"/>
    </xf>
    <xf numFmtId="166" fontId="1" fillId="0" borderId="1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right" vertical="center" wrapText="1"/>
    </xf>
    <xf numFmtId="165" fontId="7" fillId="0" borderId="0" xfId="0" applyNumberFormat="1" applyFont="1"/>
    <xf numFmtId="165" fontId="8" fillId="0" borderId="8" xfId="0" applyNumberFormat="1" applyFont="1" applyBorder="1"/>
    <xf numFmtId="165" fontId="8" fillId="0" borderId="0" xfId="0" applyNumberFormat="1" applyFont="1"/>
    <xf numFmtId="165" fontId="8" fillId="0" borderId="9" xfId="0" applyNumberFormat="1" applyFont="1" applyBorder="1"/>
    <xf numFmtId="165" fontId="7" fillId="5" borderId="0" xfId="0" applyNumberFormat="1" applyFont="1" applyFill="1" applyBorder="1"/>
    <xf numFmtId="166" fontId="8" fillId="5" borderId="8" xfId="0" applyNumberFormat="1" applyFont="1" applyFill="1" applyBorder="1"/>
    <xf numFmtId="165" fontId="8" fillId="5" borderId="8" xfId="0" applyNumberFormat="1" applyFont="1" applyFill="1" applyBorder="1"/>
    <xf numFmtId="0" fontId="0" fillId="0" borderId="0" xfId="0" applyFont="1"/>
    <xf numFmtId="166" fontId="8" fillId="0" borderId="8" xfId="0" applyNumberFormat="1" applyFont="1" applyBorder="1"/>
    <xf numFmtId="166" fontId="8" fillId="0" borderId="0" xfId="0" applyNumberFormat="1" applyFont="1"/>
    <xf numFmtId="165" fontId="7" fillId="6" borderId="0" xfId="0" applyNumberFormat="1" applyFont="1" applyFill="1" applyBorder="1"/>
    <xf numFmtId="166" fontId="8" fillId="6" borderId="8" xfId="0" applyNumberFormat="1" applyFont="1" applyFill="1" applyBorder="1"/>
    <xf numFmtId="165" fontId="8" fillId="6" borderId="8" xfId="0" applyNumberFormat="1" applyFont="1" applyFill="1" applyBorder="1"/>
    <xf numFmtId="165" fontId="7" fillId="7" borderId="0" xfId="0" applyNumberFormat="1" applyFont="1" applyFill="1" applyBorder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left"/>
    </xf>
    <xf numFmtId="166" fontId="1" fillId="0" borderId="0" xfId="0" applyNumberFormat="1" applyFont="1" applyAlignment="1">
      <alignment horizontal="right"/>
    </xf>
    <xf numFmtId="166" fontId="1" fillId="0" borderId="11" xfId="0" applyNumberFormat="1" applyFont="1" applyBorder="1"/>
    <xf numFmtId="0" fontId="1" fillId="0" borderId="0" xfId="0" applyFont="1" applyBorder="1" applyAlignment="1">
      <alignment horizontal="center"/>
    </xf>
    <xf numFmtId="166" fontId="1" fillId="0" borderId="0" xfId="0" applyNumberFormat="1" applyFont="1" applyBorder="1"/>
    <xf numFmtId="166" fontId="0" fillId="0" borderId="3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7" fillId="0" borderId="15" xfId="0" applyNumberFormat="1" applyFont="1" applyBorder="1"/>
    <xf numFmtId="165" fontId="7" fillId="0" borderId="16" xfId="0" applyNumberFormat="1" applyFont="1" applyBorder="1"/>
    <xf numFmtId="165" fontId="8" fillId="0" borderId="17" xfId="0" applyNumberFormat="1" applyFont="1" applyBorder="1"/>
    <xf numFmtId="165" fontId="8" fillId="0" borderId="0" xfId="0" applyNumberFormat="1" applyFont="1" applyBorder="1"/>
    <xf numFmtId="165" fontId="8" fillId="0" borderId="18" xfId="0" applyNumberFormat="1" applyFont="1" applyBorder="1"/>
    <xf numFmtId="166" fontId="8" fillId="5" borderId="17" xfId="0" applyNumberFormat="1" applyFont="1" applyFill="1" applyBorder="1"/>
    <xf numFmtId="165" fontId="8" fillId="5" borderId="19" xfId="0" applyNumberFormat="1" applyFont="1" applyFill="1" applyBorder="1"/>
    <xf numFmtId="166" fontId="8" fillId="0" borderId="17" xfId="0" applyNumberFormat="1" applyFont="1" applyBorder="1"/>
    <xf numFmtId="165" fontId="8" fillId="0" borderId="19" xfId="0" applyNumberFormat="1" applyFont="1" applyBorder="1"/>
    <xf numFmtId="166" fontId="8" fillId="6" borderId="17" xfId="0" applyNumberFormat="1" applyFont="1" applyFill="1" applyBorder="1"/>
    <xf numFmtId="165" fontId="8" fillId="6" borderId="19" xfId="0" applyNumberFormat="1" applyFont="1" applyFill="1" applyBorder="1"/>
    <xf numFmtId="166" fontId="8" fillId="0" borderId="19" xfId="0" applyNumberFormat="1" applyFont="1" applyBorder="1"/>
    <xf numFmtId="166" fontId="8" fillId="7" borderId="20" xfId="0" applyNumberFormat="1" applyFont="1" applyFill="1" applyBorder="1"/>
    <xf numFmtId="166" fontId="8" fillId="7" borderId="21" xfId="0" applyNumberFormat="1" applyFont="1" applyFill="1" applyBorder="1"/>
    <xf numFmtId="165" fontId="8" fillId="7" borderId="21" xfId="0" applyNumberFormat="1" applyFont="1" applyFill="1" applyBorder="1"/>
    <xf numFmtId="165" fontId="8" fillId="7" borderId="22" xfId="0" applyNumberFormat="1" applyFont="1" applyFill="1" applyBorder="1"/>
    <xf numFmtId="164" fontId="0" fillId="0" borderId="0" xfId="1" applyFont="1"/>
    <xf numFmtId="0" fontId="0" fillId="0" borderId="0" xfId="0" applyFont="1" applyAlignment="1"/>
    <xf numFmtId="0" fontId="9" fillId="0" borderId="0" xfId="0" applyFont="1"/>
    <xf numFmtId="169" fontId="0" fillId="0" borderId="0" xfId="1" applyNumberFormat="1" applyFont="1"/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2" fillId="0" borderId="0" xfId="0" applyFont="1" applyAlignment="1"/>
    <xf numFmtId="0" fontId="0" fillId="0" borderId="0" xfId="0"/>
    <xf numFmtId="165" fontId="0" fillId="0" borderId="0" xfId="0" applyNumberFormat="1"/>
    <xf numFmtId="0" fontId="0" fillId="0" borderId="0" xfId="0" applyAlignment="1">
      <alignment horizontal="left"/>
    </xf>
    <xf numFmtId="0" fontId="0" fillId="2" borderId="10" xfId="0" applyFill="1" applyBorder="1" applyAlignment="1">
      <alignment horizontal="left"/>
    </xf>
    <xf numFmtId="166" fontId="0" fillId="2" borderId="10" xfId="0" applyNumberFormat="1" applyFill="1" applyBorder="1" applyAlignment="1">
      <alignment horizontal="right"/>
    </xf>
    <xf numFmtId="0" fontId="0" fillId="3" borderId="10" xfId="0" applyFill="1" applyBorder="1" applyAlignment="1">
      <alignment horizontal="left"/>
    </xf>
    <xf numFmtId="166" fontId="0" fillId="3" borderId="10" xfId="0" applyNumberFormat="1" applyFill="1" applyBorder="1" applyAlignment="1">
      <alignment horizontal="left"/>
    </xf>
    <xf numFmtId="166" fontId="0" fillId="3" borderId="10" xfId="0" applyNumberFormat="1" applyFill="1" applyBorder="1" applyAlignment="1">
      <alignment horizontal="right"/>
    </xf>
    <xf numFmtId="166" fontId="0" fillId="2" borderId="10" xfId="0" applyNumberFormat="1" applyFill="1" applyBorder="1" applyAlignment="1">
      <alignment horizontal="left"/>
    </xf>
    <xf numFmtId="166" fontId="0" fillId="0" borderId="0" xfId="0" applyNumberFormat="1"/>
    <xf numFmtId="0" fontId="0" fillId="0" borderId="5" xfId="0" applyBorder="1"/>
    <xf numFmtId="0" fontId="0" fillId="0" borderId="11" xfId="0" applyBorder="1"/>
    <xf numFmtId="166" fontId="0" fillId="0" borderId="11" xfId="0" applyNumberFormat="1" applyBorder="1"/>
    <xf numFmtId="166" fontId="0" fillId="0" borderId="5" xfId="0" applyNumberFormat="1" applyBorder="1"/>
    <xf numFmtId="166" fontId="0" fillId="2" borderId="2" xfId="0" applyNumberFormat="1" applyFill="1" applyBorder="1" applyAlignment="1">
      <alignment horizontal="right"/>
    </xf>
    <xf numFmtId="166" fontId="9" fillId="0" borderId="5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/>
    <xf numFmtId="0" fontId="6" fillId="0" borderId="0" xfId="0" applyFont="1" applyAlignment="1">
      <alignment horizontal="left" wrapText="1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295275</xdr:colOff>
      <xdr:row>48</xdr:row>
      <xdr:rowOff>0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67A07BB4-8C53-4C00-82BA-360318B4936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682B19E-E5B2-4C09-A207-9FA4F3405EB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48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C2010FA-C30B-4469-B9A7-580741C41F6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48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B8B521F-DFF0-410A-A480-DC5FBAA9265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1535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48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8BADC8E-7F47-4CBE-AD6E-0460E2E256C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1535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48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5043715B-0D15-4183-82A1-0FDBC851DEC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0117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5"/>
  <sheetViews>
    <sheetView showGridLines="0" tabSelected="1" zoomScale="80" zoomScaleNormal="80" workbookViewId="0">
      <selection sqref="A1:F1"/>
    </sheetView>
  </sheetViews>
  <sheetFormatPr baseColWidth="10" defaultColWidth="12.5546875" defaultRowHeight="15" customHeight="1" x14ac:dyDescent="0.3"/>
  <cols>
    <col min="1" max="1" width="28.44140625" customWidth="1"/>
    <col min="2" max="2" width="19.109375" customWidth="1"/>
    <col min="3" max="3" width="17" customWidth="1"/>
    <col min="4" max="4" width="15.5546875" customWidth="1"/>
    <col min="5" max="5" width="15.6640625" customWidth="1"/>
    <col min="6" max="6" width="12.44140625" customWidth="1"/>
    <col min="7" max="7" width="10.109375" customWidth="1"/>
    <col min="8" max="8" width="11" customWidth="1"/>
    <col min="9" max="26" width="10.109375" customWidth="1"/>
  </cols>
  <sheetData>
    <row r="1" spans="1:26" ht="15" customHeight="1" x14ac:dyDescent="0.3">
      <c r="A1" s="141" t="s">
        <v>0</v>
      </c>
      <c r="B1" s="143"/>
      <c r="C1" s="143"/>
      <c r="D1" s="143"/>
      <c r="E1" s="143"/>
      <c r="F1" s="14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3" t="s">
        <v>1</v>
      </c>
      <c r="B2" s="4" t="s">
        <v>2</v>
      </c>
      <c r="C2" s="5"/>
      <c r="D2" s="6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3" t="s">
        <v>3</v>
      </c>
      <c r="B3" s="7" t="s">
        <v>4</v>
      </c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3" t="s">
        <v>5</v>
      </c>
      <c r="B4" s="5" t="s">
        <v>6</v>
      </c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3" t="s">
        <v>7</v>
      </c>
      <c r="B5" s="8" t="s">
        <v>102</v>
      </c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3"/>
      <c r="B6" s="8"/>
      <c r="C6" s="5"/>
      <c r="D6" s="5"/>
      <c r="E6" s="5"/>
      <c r="F6" s="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141" t="s">
        <v>9</v>
      </c>
      <c r="B7" s="142"/>
      <c r="C7" s="142"/>
      <c r="D7" s="142"/>
      <c r="E7" s="142"/>
      <c r="F7" s="14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141" t="s">
        <v>10</v>
      </c>
      <c r="B8" s="142"/>
      <c r="C8" s="142"/>
      <c r="D8" s="142"/>
      <c r="E8" s="142"/>
      <c r="F8" s="14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9" t="s">
        <v>11</v>
      </c>
      <c r="B10" s="9" t="s">
        <v>12</v>
      </c>
      <c r="C10" s="9" t="s">
        <v>19</v>
      </c>
      <c r="D10" s="9" t="s">
        <v>21</v>
      </c>
      <c r="E10" s="9" t="s">
        <v>23</v>
      </c>
      <c r="F10" s="9" t="s">
        <v>24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" customHeight="1" x14ac:dyDescent="0.3">
      <c r="A11" s="2"/>
      <c r="B11" s="2"/>
      <c r="C11" s="10"/>
      <c r="D11" s="10"/>
      <c r="E11" s="10"/>
      <c r="F11" s="1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3">
      <c r="A12" s="12" t="s">
        <v>25</v>
      </c>
      <c r="B12" s="13" t="s">
        <v>26</v>
      </c>
      <c r="C12" s="122">
        <v>123</v>
      </c>
      <c r="D12" s="122">
        <v>240</v>
      </c>
      <c r="E12" s="122">
        <v>333</v>
      </c>
      <c r="F12" s="13">
        <f>+SUM(C12:E12)</f>
        <v>696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3">
      <c r="A13" s="12"/>
      <c r="B13" s="13" t="s">
        <v>27</v>
      </c>
      <c r="C13" s="122">
        <v>180</v>
      </c>
      <c r="D13" s="122">
        <v>396</v>
      </c>
      <c r="E13" s="122">
        <v>642</v>
      </c>
      <c r="F13" s="13">
        <f t="shared" ref="F13:F21" si="0">+SUM(C13:E13)</f>
        <v>1218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3">
      <c r="A14" s="12" t="s">
        <v>28</v>
      </c>
      <c r="B14" s="16" t="s">
        <v>26</v>
      </c>
      <c r="C14" s="123">
        <v>116</v>
      </c>
      <c r="D14" s="123">
        <v>159</v>
      </c>
      <c r="E14" s="123">
        <v>24</v>
      </c>
      <c r="F14" s="18">
        <f t="shared" si="0"/>
        <v>299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3">
      <c r="A15" s="12"/>
      <c r="B15" s="16" t="s">
        <v>27</v>
      </c>
      <c r="C15" s="123">
        <v>168</v>
      </c>
      <c r="D15" s="123">
        <v>294</v>
      </c>
      <c r="E15" s="123">
        <v>312</v>
      </c>
      <c r="F15" s="18">
        <f t="shared" si="0"/>
        <v>774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3">
      <c r="A16" s="12" t="s">
        <v>29</v>
      </c>
      <c r="B16" s="13" t="s">
        <v>26</v>
      </c>
      <c r="C16" s="122">
        <v>1045</v>
      </c>
      <c r="D16" s="122">
        <v>411</v>
      </c>
      <c r="E16" s="122">
        <v>931</v>
      </c>
      <c r="F16" s="13">
        <f t="shared" si="0"/>
        <v>2387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3">
      <c r="A17" s="12"/>
      <c r="B17" s="13" t="s">
        <v>27</v>
      </c>
      <c r="C17" s="122">
        <v>2117</v>
      </c>
      <c r="D17" s="122">
        <v>2237</v>
      </c>
      <c r="E17" s="122">
        <v>2942</v>
      </c>
      <c r="F17" s="13">
        <f t="shared" si="0"/>
        <v>7296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3">
      <c r="A18" s="12" t="s">
        <v>30</v>
      </c>
      <c r="B18" s="16" t="s">
        <v>26</v>
      </c>
      <c r="C18" s="123">
        <v>549</v>
      </c>
      <c r="D18" s="123">
        <v>1203</v>
      </c>
      <c r="E18" s="123">
        <v>1044</v>
      </c>
      <c r="F18" s="18">
        <f t="shared" si="0"/>
        <v>2796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3">
      <c r="A19" s="12"/>
      <c r="B19" s="16" t="s">
        <v>27</v>
      </c>
      <c r="C19" s="123">
        <v>2976</v>
      </c>
      <c r="D19" s="123">
        <v>3871</v>
      </c>
      <c r="E19" s="123">
        <v>4219</v>
      </c>
      <c r="F19" s="18">
        <f t="shared" si="0"/>
        <v>11066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3">
      <c r="A20" s="12" t="s">
        <v>31</v>
      </c>
      <c r="B20" s="13" t="s">
        <v>26</v>
      </c>
      <c r="C20" s="122">
        <v>29</v>
      </c>
      <c r="D20" s="122">
        <v>60</v>
      </c>
      <c r="E20" s="122">
        <v>270</v>
      </c>
      <c r="F20" s="13">
        <f t="shared" si="0"/>
        <v>359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3">
      <c r="A21" s="2"/>
      <c r="B21" s="13" t="s">
        <v>27</v>
      </c>
      <c r="C21" s="122">
        <v>33</v>
      </c>
      <c r="D21" s="122">
        <v>74</v>
      </c>
      <c r="E21" s="122">
        <v>323</v>
      </c>
      <c r="F21" s="13">
        <f t="shared" si="0"/>
        <v>430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3">
      <c r="A22" s="22" t="s">
        <v>32</v>
      </c>
      <c r="B22" s="22" t="s">
        <v>26</v>
      </c>
      <c r="C22" s="24">
        <f t="shared" ref="C22:F23" si="1">+C12+C14+C16+C18+C20</f>
        <v>1862</v>
      </c>
      <c r="D22" s="24">
        <f t="shared" si="1"/>
        <v>2073</v>
      </c>
      <c r="E22" s="24">
        <f t="shared" si="1"/>
        <v>2602</v>
      </c>
      <c r="F22" s="27">
        <f t="shared" si="1"/>
        <v>6537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3">
      <c r="A23" s="22" t="s">
        <v>32</v>
      </c>
      <c r="B23" s="22" t="s">
        <v>27</v>
      </c>
      <c r="C23" s="24">
        <f t="shared" si="1"/>
        <v>5474</v>
      </c>
      <c r="D23" s="24">
        <f t="shared" si="1"/>
        <v>6872</v>
      </c>
      <c r="E23" s="24">
        <f t="shared" si="1"/>
        <v>8438</v>
      </c>
      <c r="F23" s="27">
        <f t="shared" si="1"/>
        <v>20784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3">
      <c r="A24" s="118" t="s">
        <v>100</v>
      </c>
      <c r="B24" s="28"/>
      <c r="C24" s="28"/>
      <c r="D24" s="28"/>
      <c r="E24" s="28"/>
      <c r="F24" s="2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2"/>
      <c r="B25" s="2"/>
      <c r="C25" s="2"/>
      <c r="D25" s="2"/>
      <c r="E25" s="2"/>
      <c r="F25" s="2" t="s">
        <v>37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3">
      <c r="A26" s="141" t="s">
        <v>38</v>
      </c>
      <c r="B26" s="142"/>
      <c r="C26" s="142"/>
      <c r="D26" s="142"/>
      <c r="E26" s="14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3">
      <c r="A27" s="141" t="s">
        <v>39</v>
      </c>
      <c r="B27" s="142"/>
      <c r="C27" s="142"/>
      <c r="D27" s="142"/>
      <c r="E27" s="14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3">
      <c r="A28" s="141" t="s">
        <v>40</v>
      </c>
      <c r="B28" s="142"/>
      <c r="C28" s="142"/>
      <c r="D28" s="142"/>
      <c r="E28" s="14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4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3">
      <c r="A30" s="9" t="s">
        <v>11</v>
      </c>
      <c r="B30" s="9" t="s">
        <v>19</v>
      </c>
      <c r="C30" s="9" t="s">
        <v>21</v>
      </c>
      <c r="D30" s="9" t="s">
        <v>23</v>
      </c>
      <c r="E30" s="9" t="s">
        <v>24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" customHeight="1" x14ac:dyDescent="0.3">
      <c r="A31" s="2"/>
      <c r="B31" s="2"/>
      <c r="C31" s="2"/>
      <c r="D31" s="2"/>
      <c r="E31" s="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3">
      <c r="A32" s="12" t="s">
        <v>25</v>
      </c>
      <c r="B32" s="29">
        <v>36000000</v>
      </c>
      <c r="C32" s="29">
        <v>79200000</v>
      </c>
      <c r="D32" s="29">
        <v>128400000</v>
      </c>
      <c r="E32" s="29">
        <f>+SUM(B32:D32)</f>
        <v>243600000</v>
      </c>
      <c r="F32" s="3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3">
      <c r="A33" s="12" t="s">
        <v>28</v>
      </c>
      <c r="B33" s="31">
        <v>32900000</v>
      </c>
      <c r="C33" s="31">
        <v>56350000</v>
      </c>
      <c r="D33" s="31">
        <v>57550000</v>
      </c>
      <c r="E33" s="31">
        <f>+SUM(B33:D33)</f>
        <v>146800000</v>
      </c>
      <c r="F33" s="3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3">
      <c r="A34" s="12" t="s">
        <v>29</v>
      </c>
      <c r="B34" s="29">
        <v>422900000</v>
      </c>
      <c r="C34" s="29">
        <v>445600000</v>
      </c>
      <c r="D34" s="29">
        <v>583800000</v>
      </c>
      <c r="E34" s="29">
        <f>+SUM(B34:D34)</f>
        <v>1452300000</v>
      </c>
      <c r="F34" s="3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3">
      <c r="A35" s="12" t="s">
        <v>42</v>
      </c>
      <c r="B35" s="31">
        <v>651862000</v>
      </c>
      <c r="C35" s="31">
        <v>923024000</v>
      </c>
      <c r="D35" s="31">
        <v>960386000</v>
      </c>
      <c r="E35" s="31">
        <f>+SUM(B35:D35)</f>
        <v>2535272000</v>
      </c>
      <c r="F35" s="30"/>
      <c r="G35" s="26" t="s">
        <v>37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3">
      <c r="A36" s="12" t="s">
        <v>34</v>
      </c>
      <c r="B36" s="29">
        <v>6600000</v>
      </c>
      <c r="C36" s="29">
        <v>14800000</v>
      </c>
      <c r="D36" s="29">
        <v>64600000</v>
      </c>
      <c r="E36" s="29">
        <f>+SUM(B36:D36)</f>
        <v>86000000</v>
      </c>
      <c r="F36" s="3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3">
      <c r="A37" s="22" t="s">
        <v>32</v>
      </c>
      <c r="B37" s="34">
        <f>SUM(B32:B36)</f>
        <v>1150262000</v>
      </c>
      <c r="C37" s="34">
        <f>SUM(C32:C36)</f>
        <v>1518974000</v>
      </c>
      <c r="D37" s="34">
        <f>SUM(D32:D36)</f>
        <v>1794736000</v>
      </c>
      <c r="E37" s="34">
        <f>SUM(B37:D37)</f>
        <v>4463972000</v>
      </c>
      <c r="F37" s="30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3">
      <c r="A38" s="118" t="s">
        <v>99</v>
      </c>
      <c r="B38" s="89"/>
      <c r="C38" s="30"/>
      <c r="D38" s="30"/>
      <c r="E38" s="32"/>
      <c r="F38" s="30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3">
      <c r="A39" s="144"/>
      <c r="B39" s="142"/>
      <c r="C39" s="142"/>
      <c r="D39" s="142"/>
      <c r="E39" s="14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3">
      <c r="A40" s="141" t="s">
        <v>45</v>
      </c>
      <c r="B40" s="142"/>
      <c r="C40" s="142"/>
      <c r="D40" s="142"/>
      <c r="E40" s="14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3">
      <c r="A41" s="141" t="s">
        <v>39</v>
      </c>
      <c r="B41" s="142"/>
      <c r="C41" s="142"/>
      <c r="D41" s="142"/>
      <c r="E41" s="14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3">
      <c r="A42" s="141" t="s">
        <v>40</v>
      </c>
      <c r="B42" s="142"/>
      <c r="C42" s="142"/>
      <c r="D42" s="142"/>
      <c r="E42" s="14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4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3">
      <c r="A44" s="9" t="s">
        <v>46</v>
      </c>
      <c r="B44" s="9" t="s">
        <v>19</v>
      </c>
      <c r="C44" s="9" t="s">
        <v>21</v>
      </c>
      <c r="D44" s="9" t="s">
        <v>23</v>
      </c>
      <c r="E44" s="9" t="s">
        <v>24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" customHeight="1" x14ac:dyDescent="0.3">
      <c r="A45" s="2"/>
      <c r="B45" s="2"/>
      <c r="C45" s="2"/>
      <c r="D45" s="2"/>
      <c r="E45" s="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3">
      <c r="A46" s="2" t="s">
        <v>47</v>
      </c>
      <c r="B46" s="26">
        <f>+B37</f>
        <v>1150262000</v>
      </c>
      <c r="C46" s="26">
        <f>+C37</f>
        <v>1518974000</v>
      </c>
      <c r="D46" s="26">
        <f>+D37</f>
        <v>1794736000</v>
      </c>
      <c r="E46" s="25">
        <f>B46+C46+D46</f>
        <v>4463972000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3">
      <c r="A47" s="2" t="s">
        <v>48</v>
      </c>
      <c r="B47" s="2"/>
      <c r="C47" s="2"/>
      <c r="D47" s="2"/>
      <c r="E47" s="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3">
      <c r="A48" s="2" t="s">
        <v>49</v>
      </c>
      <c r="B48" s="2"/>
      <c r="C48" s="2"/>
      <c r="D48" s="2"/>
      <c r="E48" s="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3">
      <c r="A49" s="2" t="s">
        <v>50</v>
      </c>
      <c r="B49" s="2"/>
      <c r="C49" s="2"/>
      <c r="D49" s="2"/>
      <c r="E49" s="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3">
      <c r="A50" s="2" t="s">
        <v>51</v>
      </c>
      <c r="B50" s="2"/>
      <c r="C50" s="2"/>
      <c r="D50" s="2"/>
      <c r="E50" s="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3">
      <c r="A51" s="22" t="s">
        <v>32</v>
      </c>
      <c r="B51" s="24">
        <f>+B46+B47+B48+B49+B50</f>
        <v>1150262000</v>
      </c>
      <c r="C51" s="24">
        <f>+C46+C47+C48+C49+C50</f>
        <v>1518974000</v>
      </c>
      <c r="D51" s="24">
        <f>+D46+D47+D48+D49+D50</f>
        <v>1794736000</v>
      </c>
      <c r="E51" s="27">
        <f>SUM(E46:E50)</f>
        <v>4463972000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3">
      <c r="A52" s="118" t="s">
        <v>99</v>
      </c>
      <c r="B52" s="2"/>
      <c r="C52" s="2"/>
      <c r="D52" s="2"/>
      <c r="E52" s="26" t="s">
        <v>37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4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4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3">
      <c r="A55" s="141" t="s">
        <v>94</v>
      </c>
      <c r="B55" s="142"/>
      <c r="C55" s="142"/>
      <c r="D55" s="142"/>
      <c r="E55" s="14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3">
      <c r="A56" s="141" t="s">
        <v>54</v>
      </c>
      <c r="B56" s="142"/>
      <c r="C56" s="142"/>
      <c r="D56" s="142"/>
      <c r="E56" s="14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3">
      <c r="A57" s="141" t="s">
        <v>40</v>
      </c>
      <c r="B57" s="142"/>
      <c r="C57" s="142"/>
      <c r="D57" s="142"/>
      <c r="E57" s="14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3">
      <c r="A59" s="9" t="s">
        <v>46</v>
      </c>
      <c r="B59" s="9" t="s">
        <v>19</v>
      </c>
      <c r="C59" s="9" t="s">
        <v>21</v>
      </c>
      <c r="D59" s="9" t="s">
        <v>23</v>
      </c>
      <c r="E59" s="9" t="s">
        <v>24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" customHeight="1" x14ac:dyDescent="0.3">
      <c r="A60" s="2"/>
      <c r="B60" s="2"/>
      <c r="C60" s="2"/>
      <c r="D60" s="2"/>
      <c r="E60" s="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3">
      <c r="A61" s="2" t="s">
        <v>57</v>
      </c>
      <c r="B61" s="26">
        <v>0</v>
      </c>
      <c r="C61" s="26">
        <f>B65</f>
        <v>3661683566</v>
      </c>
      <c r="D61" s="26">
        <f>+C65</f>
        <v>2142709566</v>
      </c>
      <c r="E61" s="25">
        <f>D65</f>
        <v>347973566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3">
      <c r="A62" s="2" t="s">
        <v>60</v>
      </c>
      <c r="B62" s="26">
        <v>4811945566</v>
      </c>
      <c r="C62" s="26">
        <v>0</v>
      </c>
      <c r="D62" s="26">
        <v>0</v>
      </c>
      <c r="E62" s="25">
        <f>+B62+C62+D62</f>
        <v>4811945566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3">
      <c r="A63" s="2" t="s">
        <v>58</v>
      </c>
      <c r="B63" s="26">
        <f>B62+B61</f>
        <v>4811945566</v>
      </c>
      <c r="C63" s="26">
        <f>C62+C61</f>
        <v>3661683566</v>
      </c>
      <c r="D63" s="26">
        <f>D62+D61</f>
        <v>2142709566</v>
      </c>
      <c r="E63" s="25">
        <f>+D63</f>
        <v>2142709566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3">
      <c r="A64" s="2" t="s">
        <v>61</v>
      </c>
      <c r="B64" s="26">
        <f>+B51</f>
        <v>1150262000</v>
      </c>
      <c r="C64" s="26">
        <f>+C51</f>
        <v>1518974000</v>
      </c>
      <c r="D64" s="26">
        <f>+D51</f>
        <v>1794736000</v>
      </c>
      <c r="E64" s="25">
        <f>+D64+C64+B64</f>
        <v>4463972000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 x14ac:dyDescent="0.3">
      <c r="A65" s="2" t="s">
        <v>62</v>
      </c>
      <c r="B65" s="26">
        <f>+B63-B64</f>
        <v>3661683566</v>
      </c>
      <c r="C65" s="26">
        <f>+C63-C64</f>
        <v>2142709566</v>
      </c>
      <c r="D65" s="26">
        <f>+D63-D64</f>
        <v>347973566</v>
      </c>
      <c r="E65" s="25">
        <f>D65</f>
        <v>347973566</v>
      </c>
      <c r="F65" s="2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 x14ac:dyDescent="0.3">
      <c r="A66" s="22"/>
      <c r="B66" s="22"/>
      <c r="C66" s="22"/>
      <c r="D66" s="22"/>
      <c r="E66" s="2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 x14ac:dyDescent="0.3">
      <c r="A67" s="2" t="s">
        <v>65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 x14ac:dyDescent="0.3">
      <c r="A68" s="2"/>
      <c r="B68" s="2"/>
      <c r="C68" s="2"/>
      <c r="D68" s="2"/>
      <c r="E68" s="2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 x14ac:dyDescent="0.3">
      <c r="A69" s="5" t="s">
        <v>64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4" x14ac:dyDescent="0.3">
      <c r="A70" s="80" t="s">
        <v>93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 x14ac:dyDescent="0.3">
      <c r="A71" s="118" t="s">
        <v>92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4" x14ac:dyDescent="0.3">
      <c r="A72" s="118" t="s">
        <v>101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4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4" x14ac:dyDescent="0.3">
      <c r="A74" s="8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4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4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4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4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4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4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4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4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4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4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4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4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4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4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4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4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4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4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4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4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4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4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4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4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4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4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4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4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4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4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4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4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4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4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4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4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4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4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4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4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4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4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4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4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4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4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4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4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4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4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4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4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4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4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4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4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4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4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4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4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4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4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4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4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4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4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4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4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4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4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4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4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4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4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4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4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4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4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4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4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4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4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4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4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4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4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4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4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4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4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4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4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4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4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4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4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4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4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4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4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4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4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4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4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4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4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4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4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4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4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4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4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4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4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4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4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4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4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4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4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4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4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4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4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4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4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4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4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4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4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4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4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4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4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4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4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4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4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4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4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4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4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4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4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4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4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4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4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4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4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4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4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4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4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4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4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4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4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4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4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4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4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4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4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4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4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4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4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4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4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4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4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4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4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4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4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4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4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4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4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4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4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4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4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4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4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4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4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4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4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4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4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4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4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4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4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4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4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4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4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4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4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4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4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4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4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4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4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4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4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4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4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4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4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4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4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4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4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4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4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4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4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4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4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4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4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4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4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4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4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4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4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4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4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4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4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4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4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4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4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4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4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4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4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4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4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4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4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4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4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4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4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4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4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4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4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4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4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4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4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4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4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4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4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4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4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4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4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4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4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4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4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4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4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4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4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4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4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4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4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4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4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4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4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4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4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4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4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4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4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4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4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4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4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4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4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4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4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4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4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4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4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4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4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4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4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4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4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4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4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4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4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4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4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4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4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4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4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4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4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4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4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4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4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4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4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4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4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4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4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4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4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4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4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4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4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4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4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4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4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4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4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4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4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4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4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4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4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4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4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4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4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4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4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4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4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4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4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4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4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4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4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4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4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4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4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4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4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4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4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4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4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4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4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4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4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4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4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4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4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4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4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4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4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4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4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4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4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4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4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4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4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4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4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4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4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4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4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4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4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4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4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4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4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4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4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4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4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4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4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4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4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4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4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4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4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4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4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4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4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4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4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4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4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4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4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4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4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4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4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4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4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4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4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4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4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4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4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4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4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4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4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4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4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4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4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4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4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4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4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4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4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4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4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4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4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4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4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4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4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4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4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4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4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4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4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4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4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4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4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4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4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4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4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4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4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4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4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4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4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4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4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4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4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4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4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4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4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4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4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4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4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4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4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4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4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4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4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4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4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4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4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4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4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4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4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4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4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4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4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4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4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4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4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4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4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4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4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4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4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4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4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4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4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4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4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4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4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4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4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4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4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4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4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4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4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4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4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4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4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4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4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4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4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4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4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4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4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4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4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4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4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4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4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4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4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4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4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4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4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4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4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4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4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4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4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4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4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4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4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4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4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4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4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4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4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4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4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4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4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4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4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4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4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4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4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4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4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4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4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4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4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4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4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4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4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4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4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4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4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4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4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4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4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4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4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4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4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4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4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4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4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4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4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4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4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4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4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4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4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4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4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4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4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4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4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4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4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4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4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4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4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4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4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4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4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4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4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4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4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4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4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4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4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4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4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4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4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4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4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4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4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4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4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4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4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4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4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4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4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4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4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4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4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4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4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4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4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4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4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4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4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4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4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4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4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4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4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4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4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4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4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4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4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4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4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4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4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4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4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4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4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4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4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4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4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4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4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4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4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4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4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4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4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4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4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4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4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4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4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4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4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4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4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4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4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4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4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4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4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4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4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4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4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4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4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4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4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4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4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4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4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4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4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4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4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4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4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4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4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4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4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4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4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4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4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4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4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4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4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4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4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4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4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4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4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4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4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4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4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4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4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4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4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4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4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4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4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4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4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4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4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4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4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4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4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4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4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4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4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4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4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4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4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4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4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4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4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4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4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4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4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4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4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4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4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4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4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4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4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4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4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4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4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4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4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4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4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4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4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4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4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4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4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4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4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4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4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4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4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4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4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4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4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4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4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4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4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4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4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4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4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4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4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4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4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4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4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4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4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4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4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4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4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4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4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4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4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4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4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4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4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4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4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4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4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4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4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4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4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4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4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4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4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4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4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4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4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4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4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4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4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4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4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4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4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4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4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4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4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4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4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4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4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4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4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4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4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4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4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4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4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4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4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4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4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4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4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4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4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4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4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4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4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4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4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4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4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4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4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4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4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4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4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4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4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4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mergeCells count="13">
    <mergeCell ref="A41:E41"/>
    <mergeCell ref="A57:E57"/>
    <mergeCell ref="A55:E55"/>
    <mergeCell ref="A56:E56"/>
    <mergeCell ref="A1:F1"/>
    <mergeCell ref="A7:F7"/>
    <mergeCell ref="A8:F8"/>
    <mergeCell ref="A42:E42"/>
    <mergeCell ref="A40:E40"/>
    <mergeCell ref="A26:E26"/>
    <mergeCell ref="A27:E27"/>
    <mergeCell ref="A28:E28"/>
    <mergeCell ref="A39:E39"/>
  </mergeCells>
  <pageMargins left="0.7" right="0.7" top="0.75" bottom="0.75" header="0.3" footer="0.3"/>
  <pageSetup paperSize="9" orientation="portrait" r:id="rId1"/>
  <ignoredErrors>
    <ignoredError sqref="D6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6"/>
  <sheetViews>
    <sheetView showGridLines="0" zoomScale="80" zoomScaleNormal="80" workbookViewId="0">
      <selection sqref="A1:F1"/>
    </sheetView>
  </sheetViews>
  <sheetFormatPr baseColWidth="10" defaultColWidth="12.5546875" defaultRowHeight="15" customHeight="1" x14ac:dyDescent="0.3"/>
  <cols>
    <col min="1" max="1" width="36.109375" customWidth="1"/>
    <col min="2" max="2" width="21.44140625" customWidth="1"/>
    <col min="3" max="3" width="15.109375" customWidth="1"/>
    <col min="4" max="4" width="15.6640625" customWidth="1"/>
    <col min="5" max="5" width="15.33203125" customWidth="1"/>
    <col min="6" max="6" width="11.109375" bestFit="1" customWidth="1"/>
    <col min="7" max="7" width="1.44140625" bestFit="1" customWidth="1"/>
    <col min="8" max="8" width="10.109375" customWidth="1"/>
    <col min="9" max="9" width="21.44140625" customWidth="1"/>
    <col min="10" max="26" width="10.109375" customWidth="1"/>
  </cols>
  <sheetData>
    <row r="1" spans="1:26" ht="14.4" x14ac:dyDescent="0.3">
      <c r="A1" s="141" t="s">
        <v>0</v>
      </c>
      <c r="B1" s="142"/>
      <c r="C1" s="142"/>
      <c r="D1" s="142"/>
      <c r="E1" s="142"/>
      <c r="F1" s="14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3" t="s">
        <v>1</v>
      </c>
      <c r="B2" s="4" t="s">
        <v>2</v>
      </c>
      <c r="C2" s="5"/>
      <c r="D2" s="6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3" t="s">
        <v>3</v>
      </c>
      <c r="B3" s="7" t="s">
        <v>4</v>
      </c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 x14ac:dyDescent="0.3">
      <c r="A4" s="3" t="s">
        <v>5</v>
      </c>
      <c r="B4" s="5" t="s">
        <v>6</v>
      </c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 x14ac:dyDescent="0.3">
      <c r="A5" s="3" t="s">
        <v>7</v>
      </c>
      <c r="B5" s="8" t="s">
        <v>105</v>
      </c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x14ac:dyDescent="0.3">
      <c r="A6" s="3"/>
      <c r="B6" s="8"/>
      <c r="C6" s="5"/>
      <c r="D6" s="5"/>
      <c r="E6" s="5"/>
      <c r="F6" s="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x14ac:dyDescent="0.3">
      <c r="A7" s="141" t="s">
        <v>9</v>
      </c>
      <c r="B7" s="142"/>
      <c r="C7" s="142"/>
      <c r="D7" s="142"/>
      <c r="E7" s="142"/>
      <c r="F7" s="14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x14ac:dyDescent="0.3">
      <c r="A8" s="141" t="s">
        <v>10</v>
      </c>
      <c r="B8" s="142"/>
      <c r="C8" s="142"/>
      <c r="D8" s="142"/>
      <c r="E8" s="142"/>
      <c r="F8" s="14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9" t="s">
        <v>11</v>
      </c>
      <c r="B10" s="9" t="s">
        <v>12</v>
      </c>
      <c r="C10" s="9" t="s">
        <v>13</v>
      </c>
      <c r="D10" s="9" t="s">
        <v>14</v>
      </c>
      <c r="E10" s="9" t="s">
        <v>15</v>
      </c>
      <c r="F10" s="9" t="s">
        <v>16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4" x14ac:dyDescent="0.3">
      <c r="A11" s="2"/>
      <c r="B11" s="2"/>
      <c r="C11" s="10"/>
      <c r="D11" s="10"/>
      <c r="E11" s="10"/>
      <c r="F11" s="1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12" t="s">
        <v>25</v>
      </c>
      <c r="B12" s="13" t="s">
        <v>26</v>
      </c>
      <c r="C12" s="13">
        <v>392</v>
      </c>
      <c r="D12" s="13">
        <v>167</v>
      </c>
      <c r="E12" s="13">
        <v>125</v>
      </c>
      <c r="F12" s="13">
        <f>+SUM(C12:E12)</f>
        <v>684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2"/>
      <c r="B13" s="13" t="s">
        <v>27</v>
      </c>
      <c r="C13" s="13">
        <v>887</v>
      </c>
      <c r="D13" s="13">
        <v>791</v>
      </c>
      <c r="E13" s="13">
        <v>631</v>
      </c>
      <c r="F13" s="13">
        <f t="shared" ref="F13:F21" si="0">+SUM(C13:E13)</f>
        <v>2309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2" t="s">
        <v>28</v>
      </c>
      <c r="B14" s="16" t="s">
        <v>26</v>
      </c>
      <c r="C14" s="21">
        <v>113</v>
      </c>
      <c r="D14" s="21">
        <v>5</v>
      </c>
      <c r="E14" s="21">
        <v>0</v>
      </c>
      <c r="F14" s="20">
        <f t="shared" si="0"/>
        <v>118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2"/>
      <c r="B15" s="16" t="s">
        <v>27</v>
      </c>
      <c r="C15" s="21">
        <v>420</v>
      </c>
      <c r="D15" s="21">
        <v>374</v>
      </c>
      <c r="E15" s="21">
        <v>350</v>
      </c>
      <c r="F15" s="20">
        <f t="shared" si="0"/>
        <v>1144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2" t="s">
        <v>29</v>
      </c>
      <c r="B16" s="13" t="s">
        <v>26</v>
      </c>
      <c r="C16" s="13">
        <v>359</v>
      </c>
      <c r="D16" s="13">
        <v>90</v>
      </c>
      <c r="E16" s="13">
        <v>99</v>
      </c>
      <c r="F16" s="13">
        <f t="shared" si="0"/>
        <v>548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2"/>
      <c r="B17" s="13" t="s">
        <v>27</v>
      </c>
      <c r="C17" s="13">
        <v>3236</v>
      </c>
      <c r="D17" s="13">
        <v>2942</v>
      </c>
      <c r="E17" s="13">
        <v>2877</v>
      </c>
      <c r="F17" s="13">
        <f t="shared" si="0"/>
        <v>9055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2" t="s">
        <v>33</v>
      </c>
      <c r="B18" s="16" t="s">
        <v>26</v>
      </c>
      <c r="C18" s="16">
        <v>914</v>
      </c>
      <c r="D18" s="16">
        <v>674</v>
      </c>
      <c r="E18" s="16">
        <v>186</v>
      </c>
      <c r="F18" s="16">
        <f t="shared" si="0"/>
        <v>1774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2"/>
      <c r="B19" s="16" t="s">
        <v>27</v>
      </c>
      <c r="C19" s="16">
        <v>4630</v>
      </c>
      <c r="D19" s="16">
        <v>4698</v>
      </c>
      <c r="E19" s="16">
        <v>4143</v>
      </c>
      <c r="F19" s="16">
        <f t="shared" si="0"/>
        <v>13471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2" t="s">
        <v>34</v>
      </c>
      <c r="B20" s="13" t="s">
        <v>26</v>
      </c>
      <c r="C20" s="13">
        <v>365</v>
      </c>
      <c r="D20" s="13">
        <v>265</v>
      </c>
      <c r="E20" s="13">
        <v>327</v>
      </c>
      <c r="F20" s="13">
        <f t="shared" si="0"/>
        <v>957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4" x14ac:dyDescent="0.3">
      <c r="A21" s="12"/>
      <c r="B21" s="13" t="s">
        <v>27</v>
      </c>
      <c r="C21" s="13">
        <v>678</v>
      </c>
      <c r="D21" s="13">
        <v>856</v>
      </c>
      <c r="E21" s="13">
        <v>1002</v>
      </c>
      <c r="F21" s="13">
        <f t="shared" si="0"/>
        <v>2536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4" x14ac:dyDescent="0.3">
      <c r="A22" s="2"/>
      <c r="B22" s="2"/>
      <c r="C22" s="2"/>
      <c r="D22" s="2"/>
      <c r="E22" s="2"/>
      <c r="F22" s="2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4" x14ac:dyDescent="0.3">
      <c r="A23" s="22" t="s">
        <v>32</v>
      </c>
      <c r="B23" s="22" t="s">
        <v>26</v>
      </c>
      <c r="C23" s="24">
        <f t="shared" ref="C23:F24" si="1">+C12+C14+C16+C18+C20</f>
        <v>2143</v>
      </c>
      <c r="D23" s="24">
        <f t="shared" si="1"/>
        <v>1201</v>
      </c>
      <c r="E23" s="24">
        <f t="shared" si="1"/>
        <v>737</v>
      </c>
      <c r="F23" s="27">
        <f t="shared" si="1"/>
        <v>4081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4" x14ac:dyDescent="0.3">
      <c r="A24" s="22" t="s">
        <v>32</v>
      </c>
      <c r="B24" s="22" t="s">
        <v>27</v>
      </c>
      <c r="C24" s="24">
        <f t="shared" si="1"/>
        <v>9851</v>
      </c>
      <c r="D24" s="24">
        <f t="shared" si="1"/>
        <v>9661</v>
      </c>
      <c r="E24" s="24">
        <f t="shared" si="1"/>
        <v>9003</v>
      </c>
      <c r="F24" s="27">
        <f t="shared" si="1"/>
        <v>28515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4" x14ac:dyDescent="0.3">
      <c r="A25" s="2" t="s">
        <v>36</v>
      </c>
      <c r="B25" s="2"/>
      <c r="C25" s="26"/>
      <c r="D25" s="26"/>
      <c r="E25" s="26"/>
      <c r="F25" s="2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4" x14ac:dyDescent="0.3">
      <c r="A26" s="141" t="s">
        <v>38</v>
      </c>
      <c r="B26" s="142"/>
      <c r="C26" s="142"/>
      <c r="D26" s="142"/>
      <c r="E26" s="14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4" x14ac:dyDescent="0.3">
      <c r="A27" s="141" t="s">
        <v>39</v>
      </c>
      <c r="B27" s="142"/>
      <c r="C27" s="142"/>
      <c r="D27" s="142"/>
      <c r="E27" s="14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4" x14ac:dyDescent="0.3">
      <c r="A28" s="141" t="s">
        <v>40</v>
      </c>
      <c r="B28" s="142"/>
      <c r="C28" s="142"/>
      <c r="D28" s="142"/>
      <c r="E28" s="14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4" x14ac:dyDescent="0.3">
      <c r="A29" s="2"/>
      <c r="B29" s="2"/>
      <c r="C29" s="2"/>
      <c r="D29" s="2"/>
      <c r="E29" s="2"/>
      <c r="F29" s="2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4" x14ac:dyDescent="0.3">
      <c r="A30" s="9" t="s">
        <v>11</v>
      </c>
      <c r="B30" s="9" t="s">
        <v>13</v>
      </c>
      <c r="C30" s="9" t="s">
        <v>14</v>
      </c>
      <c r="D30" s="9" t="s">
        <v>15</v>
      </c>
      <c r="E30" s="9" t="s">
        <v>16</v>
      </c>
      <c r="F30" s="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3">
      <c r="A31" s="2"/>
      <c r="B31" s="2"/>
      <c r="C31" s="2"/>
      <c r="D31" s="2"/>
      <c r="E31" s="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3">
      <c r="A32" s="12" t="s">
        <v>25</v>
      </c>
      <c r="B32" s="15">
        <v>176200000</v>
      </c>
      <c r="C32" s="15">
        <v>157000000</v>
      </c>
      <c r="D32" s="15">
        <v>125500000</v>
      </c>
      <c r="E32" s="29">
        <f>+SUM(B32:D32)</f>
        <v>458700000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3">
      <c r="A33" s="12" t="s">
        <v>28</v>
      </c>
      <c r="B33" s="31">
        <v>74600000</v>
      </c>
      <c r="C33" s="31">
        <v>67250000</v>
      </c>
      <c r="D33" s="31">
        <v>63350000</v>
      </c>
      <c r="E33" s="31">
        <f>+SUM(B33:D33)</f>
        <v>205200000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3">
      <c r="A34" s="12" t="s">
        <v>29</v>
      </c>
      <c r="B34" s="29">
        <v>642600000</v>
      </c>
      <c r="C34" s="29">
        <v>583900000</v>
      </c>
      <c r="D34" s="29">
        <v>570900000</v>
      </c>
      <c r="E34" s="29">
        <f>+SUM(B34:D34)</f>
        <v>1797400000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3">
      <c r="A35" s="12" t="s">
        <v>33</v>
      </c>
      <c r="B35" s="31">
        <v>1065874000</v>
      </c>
      <c r="C35" s="31">
        <v>1115508000</v>
      </c>
      <c r="D35" s="31">
        <v>981920000</v>
      </c>
      <c r="E35" s="31">
        <f>+SUM(B35:D35)</f>
        <v>3163302000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3">
      <c r="A36" s="12" t="s">
        <v>34</v>
      </c>
      <c r="B36" s="29">
        <v>135600000</v>
      </c>
      <c r="C36" s="29">
        <v>171200000</v>
      </c>
      <c r="D36" s="29">
        <v>200400000</v>
      </c>
      <c r="E36" s="29">
        <f>+SUM(B36:D36)</f>
        <v>507200000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3">
      <c r="A37" s="22" t="s">
        <v>32</v>
      </c>
      <c r="B37" s="33">
        <f>SUM(B32:B36)</f>
        <v>2094874000</v>
      </c>
      <c r="C37" s="33">
        <f>SUM(C32:C36)</f>
        <v>2094858000</v>
      </c>
      <c r="D37" s="33">
        <f>SUM(D32:D36)</f>
        <v>1942070000</v>
      </c>
      <c r="E37" s="34">
        <f>SUM(B37:D37)</f>
        <v>6131802000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3">
      <c r="A38" s="2" t="s">
        <v>44</v>
      </c>
      <c r="B38" s="2"/>
      <c r="C38" s="2"/>
      <c r="D38" s="2"/>
      <c r="E38" s="2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3">
      <c r="A39" s="141" t="s">
        <v>45</v>
      </c>
      <c r="B39" s="141"/>
      <c r="C39" s="141"/>
      <c r="D39" s="141"/>
      <c r="E39" s="14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3">
      <c r="A40" s="141" t="s">
        <v>39</v>
      </c>
      <c r="B40" s="141"/>
      <c r="C40" s="141"/>
      <c r="D40" s="141"/>
      <c r="E40" s="14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3">
      <c r="A41" s="141" t="s">
        <v>40</v>
      </c>
      <c r="B41" s="141"/>
      <c r="C41" s="141"/>
      <c r="D41" s="141"/>
      <c r="E41" s="14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3">
      <c r="A42" s="2"/>
      <c r="B42" s="2"/>
      <c r="C42" s="2"/>
      <c r="D42" s="2"/>
      <c r="E42" s="2"/>
      <c r="F42" s="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" customHeight="1" x14ac:dyDescent="0.3">
      <c r="A43" s="9" t="s">
        <v>46</v>
      </c>
      <c r="B43" s="9" t="s">
        <v>13</v>
      </c>
      <c r="C43" s="9" t="s">
        <v>14</v>
      </c>
      <c r="D43" s="9" t="s">
        <v>15</v>
      </c>
      <c r="E43" s="9" t="s">
        <v>16</v>
      </c>
      <c r="F43" s="5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3">
      <c r="A44" s="2"/>
      <c r="B44" s="2"/>
      <c r="C44" s="2"/>
      <c r="D44" s="2"/>
      <c r="E44" s="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4" x14ac:dyDescent="0.3">
      <c r="A45" s="2" t="s">
        <v>47</v>
      </c>
      <c r="B45" s="26">
        <f>+B37</f>
        <v>2094874000</v>
      </c>
      <c r="C45" s="26">
        <f>+C37</f>
        <v>2094858000</v>
      </c>
      <c r="D45" s="26">
        <f>+D37</f>
        <v>1942070000</v>
      </c>
      <c r="E45" s="25">
        <f>SUM(B45:D45)</f>
        <v>6131802000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4" x14ac:dyDescent="0.3">
      <c r="A46" s="2" t="s">
        <v>48</v>
      </c>
      <c r="B46" s="2"/>
      <c r="C46" s="2"/>
      <c r="D46" s="2"/>
      <c r="E46" s="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4" x14ac:dyDescent="0.3">
      <c r="A47" s="2" t="s">
        <v>49</v>
      </c>
      <c r="B47" s="2"/>
      <c r="C47" s="2"/>
      <c r="D47" s="2"/>
      <c r="E47" s="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4" x14ac:dyDescent="0.3">
      <c r="A48" s="2" t="s">
        <v>50</v>
      </c>
      <c r="B48" s="2"/>
      <c r="C48" s="2"/>
      <c r="D48" s="2"/>
      <c r="E48" s="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4" x14ac:dyDescent="0.3">
      <c r="A49" s="2" t="s">
        <v>51</v>
      </c>
      <c r="B49" s="2"/>
      <c r="C49" s="2"/>
      <c r="D49" s="2"/>
      <c r="E49" s="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4" x14ac:dyDescent="0.3">
      <c r="A50" s="22" t="s">
        <v>32</v>
      </c>
      <c r="B50" s="24">
        <f>SUM(B45:B49)</f>
        <v>2094874000</v>
      </c>
      <c r="C50" s="24">
        <f>SUM(C45:C49)</f>
        <v>2094858000</v>
      </c>
      <c r="D50" s="24">
        <f>SUM(D45:D49)</f>
        <v>1942070000</v>
      </c>
      <c r="E50" s="27">
        <f>SUM(E45:E49)</f>
        <v>6131802000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4" x14ac:dyDescent="0.3">
      <c r="A51" s="2" t="s">
        <v>52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4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4" x14ac:dyDescent="0.3">
      <c r="A53" s="141" t="s">
        <v>94</v>
      </c>
      <c r="B53" s="141"/>
      <c r="C53" s="141"/>
      <c r="D53" s="141"/>
      <c r="E53" s="14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4" x14ac:dyDescent="0.3">
      <c r="A54" s="141" t="s">
        <v>54</v>
      </c>
      <c r="B54" s="141"/>
      <c r="C54" s="141"/>
      <c r="D54" s="141"/>
      <c r="E54" s="14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4" x14ac:dyDescent="0.3">
      <c r="A55" s="141" t="s">
        <v>40</v>
      </c>
      <c r="B55" s="141"/>
      <c r="C55" s="141"/>
      <c r="D55" s="141"/>
      <c r="E55" s="14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4" x14ac:dyDescent="0.3">
      <c r="A56" s="2"/>
      <c r="B56" s="2"/>
      <c r="C56" s="2"/>
      <c r="D56" s="2"/>
      <c r="E56" s="2"/>
      <c r="F56" s="2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4" x14ac:dyDescent="0.3">
      <c r="A57" s="9" t="s">
        <v>46</v>
      </c>
      <c r="B57" s="9" t="s">
        <v>13</v>
      </c>
      <c r="C57" s="9" t="s">
        <v>14</v>
      </c>
      <c r="D57" s="9" t="s">
        <v>15</v>
      </c>
      <c r="E57" s="9" t="s">
        <v>16</v>
      </c>
      <c r="F57" s="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4" x14ac:dyDescent="0.3">
      <c r="A58" s="2"/>
      <c r="B58" s="2"/>
      <c r="C58" s="2"/>
      <c r="D58" s="2"/>
      <c r="E58" s="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4" x14ac:dyDescent="0.3">
      <c r="A59" s="2" t="s">
        <v>55</v>
      </c>
      <c r="B59" s="26">
        <f>+'1T'!D65</f>
        <v>347973566</v>
      </c>
      <c r="C59" s="26">
        <f>B63</f>
        <v>4065045132</v>
      </c>
      <c r="D59" s="26">
        <f>C63</f>
        <v>1970187132</v>
      </c>
      <c r="E59" s="25">
        <f>D63</f>
        <v>28117132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4" x14ac:dyDescent="0.3">
      <c r="A60" s="2" t="s">
        <v>56</v>
      </c>
      <c r="B60" s="26">
        <v>5811945566</v>
      </c>
      <c r="C60" s="26">
        <v>0</v>
      </c>
      <c r="D60" s="26"/>
      <c r="E60" s="25">
        <f>+B60+C60+D60</f>
        <v>5811945566</v>
      </c>
      <c r="F60" s="2"/>
      <c r="G60" s="2" t="s">
        <v>37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4" x14ac:dyDescent="0.3">
      <c r="A61" s="2" t="s">
        <v>58</v>
      </c>
      <c r="B61" s="26">
        <f>B59+B60</f>
        <v>6159919132</v>
      </c>
      <c r="C61" s="26">
        <f>C59+C60</f>
        <v>4065045132</v>
      </c>
      <c r="D61" s="26">
        <f>D59+D60</f>
        <v>1970187132</v>
      </c>
      <c r="E61" s="25">
        <f>D61</f>
        <v>1970187132</v>
      </c>
      <c r="F61" s="2" t="s">
        <v>37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4" x14ac:dyDescent="0.3">
      <c r="A62" s="2" t="s">
        <v>61</v>
      </c>
      <c r="B62" s="26">
        <f>B37</f>
        <v>2094874000</v>
      </c>
      <c r="C62" s="26">
        <f>C37</f>
        <v>2094858000</v>
      </c>
      <c r="D62" s="26">
        <f>D37</f>
        <v>1942070000</v>
      </c>
      <c r="E62" s="25">
        <f>+B62+C62+D62</f>
        <v>6131802000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4" x14ac:dyDescent="0.3">
      <c r="A63" s="2" t="s">
        <v>62</v>
      </c>
      <c r="B63" s="26">
        <f>+B61-B62</f>
        <v>4065045132</v>
      </c>
      <c r="C63" s="26">
        <f>+C61-C62</f>
        <v>1970187132</v>
      </c>
      <c r="D63" s="26">
        <f>+D61-D62</f>
        <v>28117132</v>
      </c>
      <c r="E63" s="25">
        <f>E59</f>
        <v>28117132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4" x14ac:dyDescent="0.3">
      <c r="A64" s="22"/>
      <c r="B64" s="22"/>
      <c r="C64" s="22"/>
      <c r="D64" s="22"/>
      <c r="E64" s="2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4" x14ac:dyDescent="0.3">
      <c r="A65" s="2" t="s">
        <v>63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4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4" x14ac:dyDescent="0.3">
      <c r="A67" s="5" t="s">
        <v>64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4" x14ac:dyDescent="0.3">
      <c r="A68" s="2" t="s">
        <v>93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4" x14ac:dyDescent="0.3">
      <c r="A69" s="118" t="s">
        <v>95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4" x14ac:dyDescent="0.3">
      <c r="A70" s="118" t="s">
        <v>108</v>
      </c>
      <c r="B70" s="2"/>
      <c r="C70" s="2"/>
      <c r="D70" s="2"/>
      <c r="E70" s="2"/>
      <c r="F70" s="2"/>
      <c r="G70" s="2"/>
      <c r="H70" s="2"/>
      <c r="I70" s="12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4" x14ac:dyDescent="0.3">
      <c r="A71" s="2"/>
      <c r="B71" s="2"/>
      <c r="C71" s="2"/>
      <c r="D71" s="2"/>
      <c r="E71" s="2"/>
      <c r="F71" s="2"/>
      <c r="G71" s="2"/>
      <c r="H71" s="2"/>
      <c r="I71" s="26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4" x14ac:dyDescent="0.3">
      <c r="A72" s="2"/>
      <c r="B72" s="2"/>
      <c r="C72" s="2"/>
      <c r="D72" s="2"/>
      <c r="E72" s="2"/>
      <c r="F72" s="2"/>
      <c r="G72" s="2"/>
      <c r="H72" s="2"/>
      <c r="I72" s="26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4" x14ac:dyDescent="0.3">
      <c r="A73" s="2"/>
      <c r="B73" s="2"/>
      <c r="C73" s="2"/>
      <c r="D73" s="2"/>
      <c r="E73" s="2"/>
      <c r="F73" s="2"/>
      <c r="G73" s="2"/>
      <c r="H73" s="2"/>
      <c r="I73" s="26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4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4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4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4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4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4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4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4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4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4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4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4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4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4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4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4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4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4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4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4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4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4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4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4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4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4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4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4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4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4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4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4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4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4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4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4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4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4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4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4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4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4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4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4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4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4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4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4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4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4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4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4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4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4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4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4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4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4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4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4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4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4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4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4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4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4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4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4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4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4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4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4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4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4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4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4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4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4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4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4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4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4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4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4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4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4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4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4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4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4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4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4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4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4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4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4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4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4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4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4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4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4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4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4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4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4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4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4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4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4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4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4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4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4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4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4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4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4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4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4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4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4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4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4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4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4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4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4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4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4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4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4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4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4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4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4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4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4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4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4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4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4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4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4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4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4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4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4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4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4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4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4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4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4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4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4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4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4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4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4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4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4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4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4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4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4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4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4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4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4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4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4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4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4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4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4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4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4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4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4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4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4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4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4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4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4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4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4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4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4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4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4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4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4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4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4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4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4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4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4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4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4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4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4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4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4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4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4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4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4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4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4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4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4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4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4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4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4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4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4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4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4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4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4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4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4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4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4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4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4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4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4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4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4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4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4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4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4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4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4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4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4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4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4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4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4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4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4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4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4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4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4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4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4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4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4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4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4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4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4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4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4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4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4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4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4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4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4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4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4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4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4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4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4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4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4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4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4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4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4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4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4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4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4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4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4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4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4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4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4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4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4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4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4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4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4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4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4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4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4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4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4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4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4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4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4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4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4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4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4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4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4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4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4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4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4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4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4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4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4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4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4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4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4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4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4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4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4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4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4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4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4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4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4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4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4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4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4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4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4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4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4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4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4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4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4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4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4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4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4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4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4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4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4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4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4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4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4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4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4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4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4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4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4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4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4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4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4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4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4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4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4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4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4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4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4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4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4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4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4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4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4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4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4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4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4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4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4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4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4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4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4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4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4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4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4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4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4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4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4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4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4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4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4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4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4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4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4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4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4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4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4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4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4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4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4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4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4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4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4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4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4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4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4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4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4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4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4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4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4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4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4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4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4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4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4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4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4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4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4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4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4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4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4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4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4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4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4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4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4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4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4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4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4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4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4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4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4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4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4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4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4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4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4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4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4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4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4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4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4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4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4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4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4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4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4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4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4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4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4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4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4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4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4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4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4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4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4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4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4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4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4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4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4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4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4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4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4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4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4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4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4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4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4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4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4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4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4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4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4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4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4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4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4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4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4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4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4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4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4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4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4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4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4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4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4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4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4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4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4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4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4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4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4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4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4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4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4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4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4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4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4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4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4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4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4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4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4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4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4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4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4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4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4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4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4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4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4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4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4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4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4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4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4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4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4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4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4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4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4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4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4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4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4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4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4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4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4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4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4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4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4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4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4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4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4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4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4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4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4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4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4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4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4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4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4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4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4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4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4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4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4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4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4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4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4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4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4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4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4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4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4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4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4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4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4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4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4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4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4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4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4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4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4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4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4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4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4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4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4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4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4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4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4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4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4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4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4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4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4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4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4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4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4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4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4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4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4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4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4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4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4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4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4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4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4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4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4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4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4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4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4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4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4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4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4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4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4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4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4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4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4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4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4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4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4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4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4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4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4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4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4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4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4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4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4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4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4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4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4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4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4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4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4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4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4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4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4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4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4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4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4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4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4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4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4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4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4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4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4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4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4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4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4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4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4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4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4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4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4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4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4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4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4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4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4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4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4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4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4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4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4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4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4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4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4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4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4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4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4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4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4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4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4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4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4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4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4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4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4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4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4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4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4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4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4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4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4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4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4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4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4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4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4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4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4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4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4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4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4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4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4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4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4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4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4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4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4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4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4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4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4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4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4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4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4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4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4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4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4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4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4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4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4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4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4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4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4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4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4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4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4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4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4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4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4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4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4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4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4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4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4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4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4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4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4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4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4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4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4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4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4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4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4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4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4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4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4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4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4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4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4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4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4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4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4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4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4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4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4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4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4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4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4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4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4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4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4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4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4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4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4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4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4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4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4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4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4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4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4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4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4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4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4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4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4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4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4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4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4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4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4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4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4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4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4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4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4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4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4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4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4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4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4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4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4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4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4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4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4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4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4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4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4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4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4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4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4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4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4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4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4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4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4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4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4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4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4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4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4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4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4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4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4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4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4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4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4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4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12">
    <mergeCell ref="A55:E55"/>
    <mergeCell ref="A39:E39"/>
    <mergeCell ref="A40:E40"/>
    <mergeCell ref="A41:E41"/>
    <mergeCell ref="A53:E53"/>
    <mergeCell ref="A54:E54"/>
    <mergeCell ref="A28:E28"/>
    <mergeCell ref="A1:F1"/>
    <mergeCell ref="A7:F7"/>
    <mergeCell ref="A8:F8"/>
    <mergeCell ref="A27:E27"/>
    <mergeCell ref="A26:E26"/>
  </mergeCells>
  <pageMargins left="0.7" right="0.7" top="0.75" bottom="0.75" header="0.3" footer="0.3"/>
  <ignoredErrors>
    <ignoredError sqref="E61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71"/>
  <sheetViews>
    <sheetView showGridLines="0" zoomScale="80" zoomScaleNormal="80" workbookViewId="0">
      <selection sqref="A1:F1"/>
    </sheetView>
  </sheetViews>
  <sheetFormatPr baseColWidth="10" defaultColWidth="12.5546875" defaultRowHeight="15" customHeight="1" x14ac:dyDescent="0.3"/>
  <cols>
    <col min="1" max="1" width="31" style="125" customWidth="1"/>
    <col min="2" max="2" width="17.88671875" style="125" customWidth="1"/>
    <col min="3" max="3" width="15.6640625" style="125" customWidth="1"/>
    <col min="4" max="4" width="14.88671875" style="125" customWidth="1"/>
    <col min="5" max="5" width="14.6640625" style="125" customWidth="1"/>
    <col min="6" max="6" width="13.109375" style="125" customWidth="1"/>
    <col min="7" max="7" width="10" style="125" customWidth="1"/>
    <col min="8" max="8" width="12.5546875" style="125" customWidth="1"/>
    <col min="9" max="9" width="13.88671875" style="125" customWidth="1"/>
    <col min="10" max="13" width="10" style="125" customWidth="1"/>
    <col min="14" max="26" width="9.44140625" style="125" customWidth="1"/>
    <col min="27" max="16384" width="12.5546875" style="125"/>
  </cols>
  <sheetData>
    <row r="1" spans="1:26" ht="15" customHeight="1" x14ac:dyDescent="0.3">
      <c r="A1" s="141" t="s">
        <v>0</v>
      </c>
      <c r="B1" s="145"/>
      <c r="C1" s="145"/>
      <c r="D1" s="145"/>
      <c r="E1" s="145"/>
      <c r="F1" s="145"/>
    </row>
    <row r="2" spans="1:26" ht="15" customHeight="1" x14ac:dyDescent="0.3">
      <c r="A2" s="3" t="s">
        <v>1</v>
      </c>
      <c r="B2" s="4" t="s">
        <v>2</v>
      </c>
      <c r="C2" s="5"/>
      <c r="D2" s="6"/>
      <c r="E2" s="5"/>
      <c r="F2" s="5"/>
    </row>
    <row r="3" spans="1:26" ht="15" customHeight="1" x14ac:dyDescent="0.3">
      <c r="A3" s="3" t="s">
        <v>3</v>
      </c>
      <c r="B3" s="7" t="s">
        <v>4</v>
      </c>
      <c r="C3" s="5"/>
      <c r="D3" s="5"/>
      <c r="E3" s="5"/>
      <c r="F3" s="5"/>
    </row>
    <row r="4" spans="1:26" ht="15" customHeight="1" x14ac:dyDescent="0.3">
      <c r="A4" s="3" t="s">
        <v>5</v>
      </c>
      <c r="B4" s="5" t="s">
        <v>6</v>
      </c>
      <c r="C4" s="5"/>
      <c r="D4" s="5"/>
      <c r="E4" s="5"/>
      <c r="F4" s="5"/>
    </row>
    <row r="5" spans="1:26" ht="15" customHeight="1" x14ac:dyDescent="0.3">
      <c r="A5" s="3" t="s">
        <v>8</v>
      </c>
      <c r="B5" s="8" t="s">
        <v>104</v>
      </c>
      <c r="C5" s="5"/>
      <c r="D5" s="5"/>
      <c r="E5" s="5"/>
      <c r="F5" s="5"/>
    </row>
    <row r="6" spans="1:26" ht="15" customHeight="1" x14ac:dyDescent="0.3">
      <c r="A6" s="3"/>
      <c r="B6" s="8"/>
      <c r="C6" s="5"/>
      <c r="D6" s="5"/>
      <c r="E6" s="5"/>
      <c r="F6" s="5"/>
    </row>
    <row r="7" spans="1:26" ht="15" customHeight="1" x14ac:dyDescent="0.3">
      <c r="A7" s="141" t="s">
        <v>9</v>
      </c>
      <c r="B7" s="145"/>
      <c r="C7" s="145"/>
      <c r="D7" s="145"/>
      <c r="E7" s="145"/>
      <c r="F7" s="145"/>
    </row>
    <row r="8" spans="1:26" ht="15" customHeight="1" x14ac:dyDescent="0.3">
      <c r="A8" s="141" t="s">
        <v>10</v>
      </c>
      <c r="B8" s="145"/>
      <c r="C8" s="145"/>
      <c r="D8" s="145"/>
      <c r="E8" s="145"/>
      <c r="F8" s="145"/>
    </row>
    <row r="10" spans="1:26" ht="15" customHeight="1" x14ac:dyDescent="0.3">
      <c r="A10" s="9" t="s">
        <v>11</v>
      </c>
      <c r="B10" s="9" t="s">
        <v>12</v>
      </c>
      <c r="C10" s="9" t="s">
        <v>17</v>
      </c>
      <c r="D10" s="9" t="s">
        <v>18</v>
      </c>
      <c r="E10" s="9" t="s">
        <v>20</v>
      </c>
      <c r="F10" s="9" t="s">
        <v>22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4" x14ac:dyDescent="0.3">
      <c r="C11" s="126"/>
      <c r="D11" s="126"/>
      <c r="E11" s="126"/>
      <c r="F11" s="11"/>
    </row>
    <row r="12" spans="1:26" ht="15" customHeight="1" x14ac:dyDescent="0.3">
      <c r="A12" s="127" t="s">
        <v>25</v>
      </c>
      <c r="B12" s="128" t="s">
        <v>26</v>
      </c>
      <c r="C12" s="129">
        <v>129</v>
      </c>
      <c r="D12" s="129">
        <v>147</v>
      </c>
      <c r="E12" s="129">
        <v>156</v>
      </c>
      <c r="F12" s="129">
        <f t="shared" ref="F12:F21" si="0">+C12+D12+E12</f>
        <v>432</v>
      </c>
    </row>
    <row r="13" spans="1:26" ht="15" customHeight="1" x14ac:dyDescent="0.3">
      <c r="A13" s="127"/>
      <c r="B13" s="128" t="s">
        <v>27</v>
      </c>
      <c r="C13" s="129">
        <v>500</v>
      </c>
      <c r="D13" s="129">
        <v>429</v>
      </c>
      <c r="E13" s="129">
        <v>467</v>
      </c>
      <c r="F13" s="129">
        <f t="shared" si="0"/>
        <v>1396</v>
      </c>
      <c r="I13" s="17"/>
    </row>
    <row r="14" spans="1:26" ht="15" customHeight="1" x14ac:dyDescent="0.3">
      <c r="A14" s="127" t="s">
        <v>28</v>
      </c>
      <c r="B14" s="130" t="s">
        <v>26</v>
      </c>
      <c r="C14" s="131">
        <v>0</v>
      </c>
      <c r="D14" s="131">
        <v>0</v>
      </c>
      <c r="E14" s="131">
        <v>0</v>
      </c>
      <c r="F14" s="132">
        <f t="shared" si="0"/>
        <v>0</v>
      </c>
      <c r="I14" s="17"/>
    </row>
    <row r="15" spans="1:26" ht="15" customHeight="1" x14ac:dyDescent="0.3">
      <c r="A15" s="127"/>
      <c r="B15" s="130" t="s">
        <v>27</v>
      </c>
      <c r="C15" s="131">
        <v>219</v>
      </c>
      <c r="D15" s="131">
        <v>122</v>
      </c>
      <c r="E15" s="131">
        <v>104</v>
      </c>
      <c r="F15" s="132">
        <f t="shared" si="0"/>
        <v>445</v>
      </c>
      <c r="H15" s="23"/>
      <c r="I15" s="17"/>
    </row>
    <row r="16" spans="1:26" ht="15" customHeight="1" x14ac:dyDescent="0.3">
      <c r="A16" s="127" t="s">
        <v>29</v>
      </c>
      <c r="B16" s="128" t="s">
        <v>26</v>
      </c>
      <c r="C16" s="133">
        <v>103</v>
      </c>
      <c r="D16" s="133">
        <v>4</v>
      </c>
      <c r="E16" s="133">
        <v>0</v>
      </c>
      <c r="F16" s="129">
        <f t="shared" si="0"/>
        <v>107</v>
      </c>
      <c r="H16" s="23"/>
    </row>
    <row r="17" spans="1:26" ht="15" customHeight="1" x14ac:dyDescent="0.3">
      <c r="A17" s="127"/>
      <c r="B17" s="128" t="s">
        <v>27</v>
      </c>
      <c r="C17" s="133">
        <v>2449</v>
      </c>
      <c r="D17" s="133">
        <v>2416</v>
      </c>
      <c r="E17" s="133">
        <v>2157</v>
      </c>
      <c r="F17" s="129">
        <f t="shared" si="0"/>
        <v>7022</v>
      </c>
      <c r="H17" s="134"/>
    </row>
    <row r="18" spans="1:26" ht="15" customHeight="1" x14ac:dyDescent="0.3">
      <c r="A18" s="127" t="s">
        <v>35</v>
      </c>
      <c r="B18" s="130" t="s">
        <v>26</v>
      </c>
      <c r="C18" s="131">
        <v>103</v>
      </c>
      <c r="D18" s="131">
        <v>20</v>
      </c>
      <c r="E18" s="131">
        <v>98</v>
      </c>
      <c r="F18" s="132">
        <f t="shared" si="0"/>
        <v>221</v>
      </c>
      <c r="H18" s="134"/>
    </row>
    <row r="19" spans="1:26" ht="15" customHeight="1" x14ac:dyDescent="0.3">
      <c r="A19" s="127"/>
      <c r="B19" s="130" t="s">
        <v>27</v>
      </c>
      <c r="C19" s="131">
        <v>3088</v>
      </c>
      <c r="D19" s="131">
        <v>3330</v>
      </c>
      <c r="E19" s="131">
        <v>2405</v>
      </c>
      <c r="F19" s="132">
        <f t="shared" si="0"/>
        <v>8823</v>
      </c>
      <c r="H19" s="23"/>
    </row>
    <row r="20" spans="1:26" ht="15" customHeight="1" x14ac:dyDescent="0.3">
      <c r="A20" s="127" t="s">
        <v>31</v>
      </c>
      <c r="B20" s="128" t="s">
        <v>26</v>
      </c>
      <c r="C20" s="129">
        <v>372</v>
      </c>
      <c r="D20" s="129">
        <v>389</v>
      </c>
      <c r="E20" s="129">
        <v>820</v>
      </c>
      <c r="F20" s="129">
        <f t="shared" si="0"/>
        <v>1581</v>
      </c>
      <c r="H20" s="23"/>
    </row>
    <row r="21" spans="1:26" ht="15" customHeight="1" x14ac:dyDescent="0.3">
      <c r="B21" s="128" t="s">
        <v>27</v>
      </c>
      <c r="C21" s="129">
        <v>1071</v>
      </c>
      <c r="D21" s="129">
        <v>1164</v>
      </c>
      <c r="E21" s="129">
        <v>1559</v>
      </c>
      <c r="F21" s="129">
        <f t="shared" si="0"/>
        <v>3794</v>
      </c>
      <c r="H21" s="23"/>
    </row>
    <row r="22" spans="1:26" ht="15" customHeight="1" x14ac:dyDescent="0.3">
      <c r="A22" s="135" t="s">
        <v>41</v>
      </c>
      <c r="B22" s="136" t="s">
        <v>26</v>
      </c>
      <c r="C22" s="137">
        <f t="shared" ref="C22:F23" si="1">+C12+C14+C16+C18+C20</f>
        <v>707</v>
      </c>
      <c r="D22" s="137">
        <f t="shared" si="1"/>
        <v>560</v>
      </c>
      <c r="E22" s="137">
        <f t="shared" si="1"/>
        <v>1074</v>
      </c>
      <c r="F22" s="93">
        <f t="shared" si="1"/>
        <v>2341</v>
      </c>
    </row>
    <row r="23" spans="1:26" ht="15" customHeight="1" x14ac:dyDescent="0.3">
      <c r="A23" s="135" t="s">
        <v>41</v>
      </c>
      <c r="B23" s="135" t="s">
        <v>27</v>
      </c>
      <c r="C23" s="138">
        <f t="shared" si="1"/>
        <v>7327</v>
      </c>
      <c r="D23" s="138">
        <f t="shared" si="1"/>
        <v>7461</v>
      </c>
      <c r="E23" s="138">
        <f t="shared" si="1"/>
        <v>6692</v>
      </c>
      <c r="F23" s="27">
        <f t="shared" si="1"/>
        <v>21480</v>
      </c>
    </row>
    <row r="24" spans="1:26" ht="15" customHeight="1" x14ac:dyDescent="0.3">
      <c r="A24" s="125" t="s">
        <v>43</v>
      </c>
      <c r="C24" s="134"/>
      <c r="D24" s="134"/>
      <c r="E24" s="134"/>
      <c r="F24" s="134" t="s">
        <v>37</v>
      </c>
    </row>
    <row r="25" spans="1:26" ht="15" customHeight="1" x14ac:dyDescent="0.3">
      <c r="C25" s="134"/>
      <c r="D25" s="134"/>
      <c r="E25" s="134"/>
      <c r="F25" s="134"/>
    </row>
    <row r="26" spans="1:26" ht="15" customHeight="1" x14ac:dyDescent="0.3">
      <c r="A26" s="141" t="s">
        <v>38</v>
      </c>
      <c r="B26" s="145"/>
      <c r="C26" s="145"/>
      <c r="D26" s="145"/>
      <c r="E26" s="145"/>
    </row>
    <row r="27" spans="1:26" ht="15" customHeight="1" x14ac:dyDescent="0.3">
      <c r="A27" s="141" t="s">
        <v>39</v>
      </c>
      <c r="B27" s="145"/>
      <c r="C27" s="145"/>
      <c r="D27" s="145"/>
      <c r="E27" s="145"/>
    </row>
    <row r="28" spans="1:26" ht="15" customHeight="1" x14ac:dyDescent="0.3">
      <c r="A28" s="141" t="s">
        <v>40</v>
      </c>
      <c r="B28" s="145"/>
      <c r="C28" s="145"/>
      <c r="D28" s="145"/>
      <c r="E28" s="145"/>
    </row>
    <row r="30" spans="1:26" ht="15" customHeight="1" x14ac:dyDescent="0.3">
      <c r="A30" s="9" t="s">
        <v>11</v>
      </c>
      <c r="B30" s="9" t="s">
        <v>17</v>
      </c>
      <c r="C30" s="9" t="s">
        <v>18</v>
      </c>
      <c r="D30" s="9" t="s">
        <v>20</v>
      </c>
      <c r="E30" s="9" t="s">
        <v>22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4" x14ac:dyDescent="0.3">
      <c r="E31" s="5"/>
      <c r="H31" s="35"/>
      <c r="I31" s="134"/>
    </row>
    <row r="32" spans="1:26" ht="15" customHeight="1" x14ac:dyDescent="0.3">
      <c r="A32" s="127" t="s">
        <v>25</v>
      </c>
      <c r="B32" s="139">
        <v>100000000</v>
      </c>
      <c r="C32" s="139">
        <v>85800000</v>
      </c>
      <c r="D32" s="139">
        <v>93400000</v>
      </c>
      <c r="E32" s="29">
        <f t="shared" ref="E32:E37" si="2">SUM(B32:D32)</f>
        <v>279200000</v>
      </c>
      <c r="H32" s="35"/>
      <c r="I32" s="134"/>
    </row>
    <row r="33" spans="1:26" ht="15" customHeight="1" x14ac:dyDescent="0.3">
      <c r="A33" s="120" t="s">
        <v>107</v>
      </c>
      <c r="B33" s="31">
        <v>37850000</v>
      </c>
      <c r="C33" s="31">
        <v>18550000</v>
      </c>
      <c r="D33" s="31">
        <v>16600000</v>
      </c>
      <c r="E33" s="31">
        <f t="shared" si="2"/>
        <v>73000000</v>
      </c>
      <c r="H33" s="35"/>
      <c r="I33" s="134"/>
    </row>
    <row r="34" spans="1:26" ht="15" customHeight="1" x14ac:dyDescent="0.3">
      <c r="A34" s="120" t="s">
        <v>29</v>
      </c>
      <c r="B34" s="29">
        <v>481900000</v>
      </c>
      <c r="C34" s="29">
        <v>474200000</v>
      </c>
      <c r="D34" s="29">
        <v>426000000</v>
      </c>
      <c r="E34" s="29">
        <f t="shared" si="2"/>
        <v>1382100000</v>
      </c>
    </row>
    <row r="35" spans="1:26" ht="15" customHeight="1" x14ac:dyDescent="0.3">
      <c r="A35" s="127" t="s">
        <v>35</v>
      </c>
      <c r="B35" s="31">
        <v>681584000</v>
      </c>
      <c r="C35" s="31">
        <v>749870000</v>
      </c>
      <c r="D35" s="31">
        <v>497824000</v>
      </c>
      <c r="E35" s="31">
        <f t="shared" si="2"/>
        <v>1929278000</v>
      </c>
    </row>
    <row r="36" spans="1:26" ht="15" customHeight="1" x14ac:dyDescent="0.3">
      <c r="A36" s="127" t="s">
        <v>31</v>
      </c>
      <c r="B36" s="29">
        <v>214200000</v>
      </c>
      <c r="C36" s="29">
        <v>228400000</v>
      </c>
      <c r="D36" s="29">
        <v>307750000</v>
      </c>
      <c r="E36" s="29">
        <f t="shared" si="2"/>
        <v>750350000</v>
      </c>
    </row>
    <row r="37" spans="1:26" ht="15" customHeight="1" x14ac:dyDescent="0.3">
      <c r="A37" s="135" t="s">
        <v>32</v>
      </c>
      <c r="B37" s="33">
        <f>SUM(B32:B36)</f>
        <v>1515534000</v>
      </c>
      <c r="C37" s="33">
        <f>SUM(C32:C36)</f>
        <v>1556820000</v>
      </c>
      <c r="D37" s="33">
        <f>SUM(D32:D36)</f>
        <v>1341574000</v>
      </c>
      <c r="E37" s="34">
        <f t="shared" si="2"/>
        <v>4413928000</v>
      </c>
    </row>
    <row r="38" spans="1:26" ht="15" customHeight="1" x14ac:dyDescent="0.3">
      <c r="A38" s="125" t="s">
        <v>43</v>
      </c>
      <c r="E38" s="134"/>
    </row>
    <row r="40" spans="1:26" ht="15" customHeight="1" x14ac:dyDescent="0.3">
      <c r="A40" s="141" t="s">
        <v>45</v>
      </c>
      <c r="B40" s="145"/>
      <c r="C40" s="145"/>
      <c r="D40" s="145"/>
      <c r="E40" s="145"/>
    </row>
    <row r="41" spans="1:26" ht="15" customHeight="1" x14ac:dyDescent="0.3">
      <c r="A41" s="141" t="s">
        <v>39</v>
      </c>
      <c r="B41" s="145"/>
      <c r="C41" s="145"/>
      <c r="D41" s="145"/>
      <c r="E41" s="145"/>
    </row>
    <row r="42" spans="1:26" ht="15" customHeight="1" x14ac:dyDescent="0.3">
      <c r="A42" s="141" t="s">
        <v>40</v>
      </c>
      <c r="B42" s="145"/>
      <c r="C42" s="145"/>
      <c r="D42" s="145"/>
      <c r="E42" s="145"/>
    </row>
    <row r="44" spans="1:26" ht="15" customHeight="1" x14ac:dyDescent="0.3">
      <c r="A44" s="9" t="s">
        <v>46</v>
      </c>
      <c r="B44" s="9" t="s">
        <v>17</v>
      </c>
      <c r="C44" s="9" t="s">
        <v>18</v>
      </c>
      <c r="D44" s="9" t="s">
        <v>20</v>
      </c>
      <c r="E44" s="9" t="s">
        <v>22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" customHeight="1" x14ac:dyDescent="0.3">
      <c r="E45" s="5"/>
    </row>
    <row r="46" spans="1:26" ht="15" customHeight="1" x14ac:dyDescent="0.3">
      <c r="A46" s="125" t="s">
        <v>59</v>
      </c>
      <c r="B46" s="134">
        <f>+B37</f>
        <v>1515534000</v>
      </c>
      <c r="C46" s="134">
        <f>+C37</f>
        <v>1556820000</v>
      </c>
      <c r="D46" s="134">
        <f>+D37</f>
        <v>1341574000</v>
      </c>
      <c r="E46" s="25">
        <f>SUM(B46:D46)</f>
        <v>4413928000</v>
      </c>
    </row>
    <row r="47" spans="1:26" ht="14.4" x14ac:dyDescent="0.3">
      <c r="A47" s="125" t="s">
        <v>48</v>
      </c>
      <c r="E47" s="5"/>
    </row>
    <row r="48" spans="1:26" ht="14.4" x14ac:dyDescent="0.3">
      <c r="A48" s="125" t="s">
        <v>49</v>
      </c>
      <c r="E48" s="5"/>
    </row>
    <row r="49" spans="1:26" ht="14.4" x14ac:dyDescent="0.3">
      <c r="A49" s="125" t="s">
        <v>50</v>
      </c>
      <c r="E49" s="5"/>
    </row>
    <row r="50" spans="1:26" ht="14.4" x14ac:dyDescent="0.3">
      <c r="A50" s="125" t="s">
        <v>51</v>
      </c>
      <c r="E50" s="5"/>
    </row>
    <row r="51" spans="1:26" ht="14.4" x14ac:dyDescent="0.3">
      <c r="A51" s="135" t="s">
        <v>32</v>
      </c>
      <c r="B51" s="138">
        <f>SUM(B46:B50)</f>
        <v>1515534000</v>
      </c>
      <c r="C51" s="138">
        <f>SUM(C46:C50)</f>
        <v>1556820000</v>
      </c>
      <c r="D51" s="138">
        <f>SUM(D46:D50)</f>
        <v>1341574000</v>
      </c>
      <c r="E51" s="27">
        <f>SUM(E46:E50)</f>
        <v>4413928000</v>
      </c>
    </row>
    <row r="52" spans="1:26" ht="14.4" x14ac:dyDescent="0.3">
      <c r="A52" s="125" t="s">
        <v>43</v>
      </c>
    </row>
    <row r="54" spans="1:26" ht="14.4" x14ac:dyDescent="0.3">
      <c r="A54" s="141" t="s">
        <v>53</v>
      </c>
      <c r="B54" s="145"/>
      <c r="C54" s="145"/>
      <c r="D54" s="145"/>
      <c r="E54" s="145"/>
    </row>
    <row r="55" spans="1:26" ht="14.4" x14ac:dyDescent="0.3">
      <c r="A55" s="141" t="s">
        <v>54</v>
      </c>
      <c r="B55" s="145"/>
      <c r="C55" s="145"/>
      <c r="D55" s="145"/>
      <c r="E55" s="145"/>
    </row>
    <row r="56" spans="1:26" ht="14.4" x14ac:dyDescent="0.3">
      <c r="A56" s="141" t="s">
        <v>40</v>
      </c>
      <c r="B56" s="145"/>
      <c r="C56" s="145"/>
      <c r="D56" s="145"/>
      <c r="E56" s="145"/>
    </row>
    <row r="58" spans="1:26" ht="14.4" x14ac:dyDescent="0.3">
      <c r="A58" s="9" t="s">
        <v>46</v>
      </c>
      <c r="B58" s="9" t="s">
        <v>17</v>
      </c>
      <c r="C58" s="9" t="s">
        <v>18</v>
      </c>
      <c r="D58" s="9" t="s">
        <v>20</v>
      </c>
      <c r="E58" s="9" t="s">
        <v>22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4" x14ac:dyDescent="0.3">
      <c r="E59" s="5"/>
    </row>
    <row r="60" spans="1:26" ht="14.4" x14ac:dyDescent="0.3">
      <c r="A60" s="125" t="s">
        <v>55</v>
      </c>
      <c r="B60" s="134">
        <f>+'2T'!D63</f>
        <v>28117132</v>
      </c>
      <c r="C60" s="134">
        <f>B64</f>
        <v>5324528698</v>
      </c>
      <c r="D60" s="134">
        <f>C64</f>
        <v>3767708698</v>
      </c>
      <c r="E60" s="25">
        <f>+D64</f>
        <v>2426134698</v>
      </c>
    </row>
    <row r="61" spans="1:26" ht="14.4" x14ac:dyDescent="0.3">
      <c r="A61" s="125" t="s">
        <v>56</v>
      </c>
      <c r="B61" s="134">
        <v>6811945566</v>
      </c>
      <c r="C61" s="134">
        <v>0</v>
      </c>
      <c r="D61" s="134">
        <v>0</v>
      </c>
      <c r="E61" s="25">
        <f>B61+C61+D61</f>
        <v>6811945566</v>
      </c>
    </row>
    <row r="62" spans="1:26" ht="14.4" x14ac:dyDescent="0.3">
      <c r="A62" s="125" t="s">
        <v>66</v>
      </c>
      <c r="B62" s="134">
        <f>+B60+B61</f>
        <v>6840062698</v>
      </c>
      <c r="C62" s="134">
        <f>C61+C60</f>
        <v>5324528698</v>
      </c>
      <c r="D62" s="134">
        <f>D61+D60</f>
        <v>3767708698</v>
      </c>
      <c r="E62" s="25">
        <f>D62</f>
        <v>3767708698</v>
      </c>
    </row>
    <row r="63" spans="1:26" ht="14.4" x14ac:dyDescent="0.3">
      <c r="A63" s="125" t="s">
        <v>61</v>
      </c>
      <c r="B63" s="134">
        <f>+B51</f>
        <v>1515534000</v>
      </c>
      <c r="C63" s="134">
        <f>C37</f>
        <v>1556820000</v>
      </c>
      <c r="D63" s="134">
        <f>D37</f>
        <v>1341574000</v>
      </c>
      <c r="E63" s="25">
        <f>B63+C63+D63</f>
        <v>4413928000</v>
      </c>
    </row>
    <row r="64" spans="1:26" ht="14.4" x14ac:dyDescent="0.3">
      <c r="A64" s="125" t="s">
        <v>62</v>
      </c>
      <c r="B64" s="134">
        <f>B62-B63</f>
        <v>5324528698</v>
      </c>
      <c r="C64" s="134">
        <f>+C62-C63</f>
        <v>3767708698</v>
      </c>
      <c r="D64" s="134">
        <f>D62-D63</f>
        <v>2426134698</v>
      </c>
      <c r="E64" s="25">
        <f>E60</f>
        <v>2426134698</v>
      </c>
    </row>
    <row r="65" spans="1:5" ht="14.4" x14ac:dyDescent="0.3">
      <c r="A65" s="135"/>
      <c r="B65" s="135"/>
      <c r="C65" s="135"/>
      <c r="D65" s="135"/>
      <c r="E65" s="135"/>
    </row>
    <row r="66" spans="1:5" ht="14.4" x14ac:dyDescent="0.3">
      <c r="A66" s="125" t="s">
        <v>63</v>
      </c>
    </row>
    <row r="68" spans="1:5" ht="14.4" x14ac:dyDescent="0.3">
      <c r="A68" s="5" t="s">
        <v>64</v>
      </c>
    </row>
    <row r="69" spans="1:5" ht="14.4" x14ac:dyDescent="0.3">
      <c r="A69" s="125" t="s">
        <v>93</v>
      </c>
    </row>
    <row r="70" spans="1:5" ht="14.4" x14ac:dyDescent="0.3">
      <c r="A70" s="118" t="s">
        <v>96</v>
      </c>
    </row>
    <row r="71" spans="1:5" ht="14.4" x14ac:dyDescent="0.3">
      <c r="A71" s="118" t="s">
        <v>109</v>
      </c>
    </row>
  </sheetData>
  <mergeCells count="12">
    <mergeCell ref="A56:E56"/>
    <mergeCell ref="A54:E54"/>
    <mergeCell ref="A55:E55"/>
    <mergeCell ref="A1:F1"/>
    <mergeCell ref="A7:F7"/>
    <mergeCell ref="A8:F8"/>
    <mergeCell ref="A42:E42"/>
    <mergeCell ref="A40:E40"/>
    <mergeCell ref="A26:E26"/>
    <mergeCell ref="A27:E27"/>
    <mergeCell ref="A28:E28"/>
    <mergeCell ref="A41:E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99"/>
  <sheetViews>
    <sheetView showGridLines="0" zoomScale="80" zoomScaleNormal="80" workbookViewId="0">
      <selection sqref="A1:F1"/>
    </sheetView>
  </sheetViews>
  <sheetFormatPr baseColWidth="10" defaultColWidth="12.5546875" defaultRowHeight="15" customHeight="1" x14ac:dyDescent="0.3"/>
  <cols>
    <col min="1" max="1" width="49.44140625" customWidth="1"/>
    <col min="2" max="2" width="14.88671875" customWidth="1"/>
    <col min="3" max="3" width="15.109375" customWidth="1"/>
    <col min="4" max="4" width="14.88671875" customWidth="1"/>
    <col min="5" max="5" width="14.6640625" customWidth="1"/>
    <col min="6" max="26" width="10.109375" customWidth="1"/>
  </cols>
  <sheetData>
    <row r="1" spans="1:26" ht="15" customHeight="1" x14ac:dyDescent="0.3">
      <c r="A1" s="141" t="s">
        <v>0</v>
      </c>
      <c r="B1" s="142"/>
      <c r="C1" s="142"/>
      <c r="D1" s="142"/>
      <c r="E1" s="142"/>
      <c r="F1" s="14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3" t="s">
        <v>1</v>
      </c>
      <c r="B2" s="4" t="s">
        <v>2</v>
      </c>
      <c r="C2" s="5"/>
      <c r="D2" s="6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3" t="s">
        <v>3</v>
      </c>
      <c r="B3" s="7" t="s">
        <v>4</v>
      </c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3" t="s">
        <v>5</v>
      </c>
      <c r="B4" s="5" t="s">
        <v>6</v>
      </c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3" t="s">
        <v>7</v>
      </c>
      <c r="B5" s="8" t="s">
        <v>103</v>
      </c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117" customFormat="1" ht="15" customHeight="1" x14ac:dyDescent="0.3">
      <c r="A6" s="3"/>
      <c r="B6" s="8"/>
      <c r="C6" s="5"/>
      <c r="D6" s="5"/>
      <c r="E6" s="5"/>
      <c r="F6" s="5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15" customHeight="1" x14ac:dyDescent="0.3">
      <c r="A7" s="141" t="s">
        <v>9</v>
      </c>
      <c r="B7" s="142"/>
      <c r="C7" s="142"/>
      <c r="D7" s="142"/>
      <c r="E7" s="142"/>
      <c r="F7" s="14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141" t="s">
        <v>10</v>
      </c>
      <c r="B8" s="141"/>
      <c r="C8" s="141"/>
      <c r="D8" s="141"/>
      <c r="E8" s="141"/>
      <c r="F8" s="14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9" t="s">
        <v>11</v>
      </c>
      <c r="B10" s="9" t="s">
        <v>12</v>
      </c>
      <c r="C10" s="9" t="s">
        <v>67</v>
      </c>
      <c r="D10" s="9" t="s">
        <v>68</v>
      </c>
      <c r="E10" s="9" t="s">
        <v>69</v>
      </c>
      <c r="F10" s="9" t="s">
        <v>70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4" x14ac:dyDescent="0.3">
      <c r="A11" s="2"/>
      <c r="B11" s="2"/>
      <c r="C11" s="10"/>
      <c r="D11" s="10"/>
      <c r="E11" s="10"/>
      <c r="F11" s="1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3">
      <c r="A12" s="12" t="s">
        <v>25</v>
      </c>
      <c r="B12" s="14" t="s">
        <v>26</v>
      </c>
      <c r="C12" s="36">
        <v>281</v>
      </c>
      <c r="D12" s="37">
        <v>79</v>
      </c>
      <c r="E12" s="37">
        <v>69</v>
      </c>
      <c r="F12" s="15">
        <f t="shared" ref="F12:F21" si="0">+C12+D12+E12</f>
        <v>429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3">
      <c r="A13" s="12"/>
      <c r="B13" s="14" t="s">
        <v>27</v>
      </c>
      <c r="C13" s="36">
        <v>594</v>
      </c>
      <c r="D13" s="36">
        <v>528</v>
      </c>
      <c r="E13" s="36">
        <v>390</v>
      </c>
      <c r="F13" s="38">
        <f t="shared" si="0"/>
        <v>1512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3">
      <c r="A14" s="12" t="s">
        <v>28</v>
      </c>
      <c r="B14" s="19" t="s">
        <v>26</v>
      </c>
      <c r="C14" s="39">
        <v>0</v>
      </c>
      <c r="D14" s="39">
        <v>0</v>
      </c>
      <c r="E14" s="40">
        <v>0</v>
      </c>
      <c r="F14" s="41">
        <f t="shared" si="0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3">
      <c r="A15" s="12"/>
      <c r="B15" s="19" t="s">
        <v>27</v>
      </c>
      <c r="C15" s="42">
        <v>8</v>
      </c>
      <c r="D15" s="42">
        <v>0</v>
      </c>
      <c r="E15" s="44">
        <v>0</v>
      </c>
      <c r="F15" s="41">
        <f t="shared" si="0"/>
        <v>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3">
      <c r="A16" s="12" t="s">
        <v>29</v>
      </c>
      <c r="B16" s="14" t="s">
        <v>26</v>
      </c>
      <c r="C16" s="37">
        <v>3</v>
      </c>
      <c r="D16" s="37">
        <v>3</v>
      </c>
      <c r="E16" s="37">
        <v>47</v>
      </c>
      <c r="F16" s="38">
        <f t="shared" si="0"/>
        <v>53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3">
      <c r="A17" s="12"/>
      <c r="B17" s="14" t="s">
        <v>27</v>
      </c>
      <c r="C17" s="46">
        <v>2114</v>
      </c>
      <c r="D17" s="36">
        <v>1984</v>
      </c>
      <c r="E17" s="36">
        <v>1716</v>
      </c>
      <c r="F17" s="38">
        <f t="shared" si="0"/>
        <v>5814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3">
      <c r="A18" s="12" t="s">
        <v>72</v>
      </c>
      <c r="B18" s="19" t="s">
        <v>26</v>
      </c>
      <c r="C18" s="40">
        <v>83</v>
      </c>
      <c r="D18" s="40">
        <v>0</v>
      </c>
      <c r="E18" s="47">
        <v>22</v>
      </c>
      <c r="F18" s="41">
        <f t="shared" si="0"/>
        <v>105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3">
      <c r="A19" s="12"/>
      <c r="B19" s="19" t="s">
        <v>27</v>
      </c>
      <c r="C19" s="48">
        <v>2156</v>
      </c>
      <c r="D19" s="48">
        <v>1875</v>
      </c>
      <c r="E19" s="44">
        <v>1474</v>
      </c>
      <c r="F19" s="41">
        <f t="shared" si="0"/>
        <v>5505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3">
      <c r="A20" s="12" t="s">
        <v>31</v>
      </c>
      <c r="B20" s="14" t="s">
        <v>26</v>
      </c>
      <c r="C20" s="49">
        <v>719</v>
      </c>
      <c r="D20" s="49">
        <v>68</v>
      </c>
      <c r="E20" s="37">
        <v>4</v>
      </c>
      <c r="F20" s="38">
        <f t="shared" si="0"/>
        <v>791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3">
      <c r="A21" s="2"/>
      <c r="B21" s="14" t="s">
        <v>27</v>
      </c>
      <c r="C21" s="51">
        <v>2015</v>
      </c>
      <c r="D21" s="51">
        <v>1777</v>
      </c>
      <c r="E21" s="52">
        <v>1206</v>
      </c>
      <c r="F21" s="38">
        <f t="shared" si="0"/>
        <v>4998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3">
      <c r="A22" s="22" t="s">
        <v>32</v>
      </c>
      <c r="B22" s="22" t="s">
        <v>26</v>
      </c>
      <c r="C22" s="24">
        <f t="shared" ref="C22:F23" si="1">+C12+C14+C16+C18+C20</f>
        <v>1086</v>
      </c>
      <c r="D22" s="24">
        <f t="shared" si="1"/>
        <v>150</v>
      </c>
      <c r="E22" s="140">
        <f t="shared" si="1"/>
        <v>142</v>
      </c>
      <c r="F22" s="27">
        <f t="shared" si="1"/>
        <v>1378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3">
      <c r="A23" s="22" t="s">
        <v>32</v>
      </c>
      <c r="B23" s="22" t="s">
        <v>27</v>
      </c>
      <c r="C23" s="24">
        <f t="shared" si="1"/>
        <v>6887</v>
      </c>
      <c r="D23" s="24">
        <f t="shared" si="1"/>
        <v>6164</v>
      </c>
      <c r="E23" s="24">
        <f t="shared" si="1"/>
        <v>4786</v>
      </c>
      <c r="F23" s="27">
        <f t="shared" si="1"/>
        <v>17837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3">
      <c r="A24" s="2" t="s">
        <v>43</v>
      </c>
      <c r="B24" s="2"/>
      <c r="C24" s="26"/>
      <c r="D24" s="26"/>
      <c r="E24" s="26"/>
      <c r="F24" s="26" t="s">
        <v>37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3">
      <c r="A26" s="141" t="s">
        <v>38</v>
      </c>
      <c r="B26" s="141"/>
      <c r="C26" s="141"/>
      <c r="D26" s="141"/>
      <c r="E26" s="14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3">
      <c r="A27" s="141" t="s">
        <v>39</v>
      </c>
      <c r="B27" s="141"/>
      <c r="C27" s="141"/>
      <c r="D27" s="141"/>
      <c r="E27" s="14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3">
      <c r="A28" s="141" t="s">
        <v>40</v>
      </c>
      <c r="B28" s="141"/>
      <c r="C28" s="141"/>
      <c r="D28" s="141"/>
      <c r="E28" s="14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4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3">
      <c r="A30" s="9" t="s">
        <v>11</v>
      </c>
      <c r="B30" s="9" t="s">
        <v>67</v>
      </c>
      <c r="C30" s="9" t="s">
        <v>68</v>
      </c>
      <c r="D30" s="9" t="s">
        <v>69</v>
      </c>
      <c r="E30" s="9" t="s">
        <v>70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4" x14ac:dyDescent="0.3">
      <c r="A31" s="2"/>
      <c r="B31" s="2"/>
      <c r="C31" s="2"/>
      <c r="D31" s="2"/>
      <c r="E31" s="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3">
      <c r="A32" s="55" t="s">
        <v>25</v>
      </c>
      <c r="B32" s="15">
        <v>118800000</v>
      </c>
      <c r="C32" s="29">
        <v>105600000</v>
      </c>
      <c r="D32" s="29">
        <v>78000000</v>
      </c>
      <c r="E32" s="29">
        <f t="shared" ref="E32:E37" si="2">SUM(B32:D32)</f>
        <v>302400000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3">
      <c r="A33" s="121" t="s">
        <v>107</v>
      </c>
      <c r="B33" s="31">
        <v>1600000</v>
      </c>
      <c r="C33" s="31">
        <v>0</v>
      </c>
      <c r="D33" s="31">
        <v>0</v>
      </c>
      <c r="E33" s="31">
        <f t="shared" si="2"/>
        <v>1600000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3">
      <c r="A34" s="121" t="s">
        <v>29</v>
      </c>
      <c r="B34" s="29">
        <v>417400000</v>
      </c>
      <c r="C34" s="29">
        <v>391400000</v>
      </c>
      <c r="D34" s="29">
        <v>342320000</v>
      </c>
      <c r="E34" s="29">
        <f t="shared" si="2"/>
        <v>1151120000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3">
      <c r="A35" s="55" t="s">
        <v>72</v>
      </c>
      <c r="B35" s="31">
        <v>461700000</v>
      </c>
      <c r="C35" s="31">
        <v>390600000</v>
      </c>
      <c r="D35" s="31">
        <v>291150000</v>
      </c>
      <c r="E35" s="31">
        <f t="shared" si="2"/>
        <v>1143450000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3">
      <c r="A36" s="55" t="s">
        <v>34</v>
      </c>
      <c r="B36" s="29">
        <v>398950000</v>
      </c>
      <c r="C36" s="29">
        <v>351350000</v>
      </c>
      <c r="D36" s="29">
        <v>241200000</v>
      </c>
      <c r="E36" s="29">
        <f t="shared" si="2"/>
        <v>991500000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3">
      <c r="A37" s="58" t="s">
        <v>32</v>
      </c>
      <c r="B37" s="33">
        <f>SUM(B32:B36)</f>
        <v>1398450000</v>
      </c>
      <c r="C37" s="33">
        <f>SUM(C32:C36)</f>
        <v>1238950000</v>
      </c>
      <c r="D37" s="33">
        <f>SUM(D32:D36)</f>
        <v>952670000</v>
      </c>
      <c r="E37" s="34">
        <f t="shared" si="2"/>
        <v>3590070000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3">
      <c r="A38" s="2" t="s">
        <v>43</v>
      </c>
      <c r="B38" s="2"/>
      <c r="C38" s="2"/>
      <c r="D38" s="2"/>
      <c r="E38" s="2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3">
      <c r="A39" s="2"/>
      <c r="B39" s="2"/>
      <c r="C39" s="2"/>
      <c r="D39" s="26" t="s">
        <v>37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3">
      <c r="A41" s="141" t="s">
        <v>45</v>
      </c>
      <c r="B41" s="141"/>
      <c r="C41" s="141"/>
      <c r="D41" s="141"/>
      <c r="E41" s="14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3">
      <c r="A42" s="141" t="s">
        <v>39</v>
      </c>
      <c r="B42" s="141"/>
      <c r="C42" s="141"/>
      <c r="D42" s="141"/>
      <c r="E42" s="14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3">
      <c r="A43" s="141" t="s">
        <v>40</v>
      </c>
      <c r="B43" s="141"/>
      <c r="C43" s="141"/>
      <c r="D43" s="141"/>
      <c r="E43" s="14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3">
      <c r="A45" s="9" t="s">
        <v>46</v>
      </c>
      <c r="B45" s="9" t="s">
        <v>67</v>
      </c>
      <c r="C45" s="9" t="s">
        <v>68</v>
      </c>
      <c r="D45" s="9" t="s">
        <v>69</v>
      </c>
      <c r="E45" s="9" t="s">
        <v>70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" customHeight="1" x14ac:dyDescent="0.3">
      <c r="A46" s="2"/>
      <c r="B46" s="2"/>
      <c r="C46" s="2"/>
      <c r="D46" s="2"/>
      <c r="E46" s="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3">
      <c r="A47" s="2" t="s">
        <v>59</v>
      </c>
      <c r="B47" s="26">
        <f>+B37</f>
        <v>1398450000</v>
      </c>
      <c r="C47" s="26">
        <f>+C37</f>
        <v>1238950000</v>
      </c>
      <c r="D47" s="26">
        <f>+D37</f>
        <v>952670000</v>
      </c>
      <c r="E47" s="25">
        <f>+E37</f>
        <v>3590070000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4" x14ac:dyDescent="0.3">
      <c r="A48" s="2" t="s">
        <v>48</v>
      </c>
      <c r="B48" s="2"/>
      <c r="C48" s="2"/>
      <c r="D48" s="2"/>
      <c r="E48" s="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4" x14ac:dyDescent="0.3">
      <c r="A49" s="2" t="s">
        <v>49</v>
      </c>
      <c r="B49" s="2"/>
      <c r="C49" s="2"/>
      <c r="D49" s="2"/>
      <c r="E49" s="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4" x14ac:dyDescent="0.3">
      <c r="A50" s="2" t="s">
        <v>50</v>
      </c>
      <c r="B50" s="2"/>
      <c r="C50" s="2"/>
      <c r="D50" s="2"/>
      <c r="E50" s="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4" x14ac:dyDescent="0.3">
      <c r="A51" s="2" t="s">
        <v>51</v>
      </c>
      <c r="B51" s="2"/>
      <c r="C51" s="2"/>
      <c r="D51" s="2"/>
      <c r="E51" s="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4" x14ac:dyDescent="0.3">
      <c r="A52" s="22" t="s">
        <v>32</v>
      </c>
      <c r="B52" s="24">
        <f>SUM(B47:B51)</f>
        <v>1398450000</v>
      </c>
      <c r="C52" s="24">
        <f>SUM(C47:C51)</f>
        <v>1238950000</v>
      </c>
      <c r="D52" s="24">
        <f>SUM(D47:D51)</f>
        <v>952670000</v>
      </c>
      <c r="E52" s="27">
        <f>SUM(E47:E51)</f>
        <v>3590070000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4" x14ac:dyDescent="0.3">
      <c r="A53" s="2" t="s">
        <v>43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4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4" x14ac:dyDescent="0.3">
      <c r="A55" s="141" t="s">
        <v>53</v>
      </c>
      <c r="B55" s="141"/>
      <c r="C55" s="141"/>
      <c r="D55" s="141"/>
      <c r="E55" s="14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4" x14ac:dyDescent="0.3">
      <c r="A56" s="141" t="s">
        <v>54</v>
      </c>
      <c r="B56" s="141"/>
      <c r="C56" s="141"/>
      <c r="D56" s="141"/>
      <c r="E56" s="14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4" x14ac:dyDescent="0.3">
      <c r="A57" s="141" t="s">
        <v>40</v>
      </c>
      <c r="B57" s="141"/>
      <c r="C57" s="141"/>
      <c r="D57" s="141"/>
      <c r="E57" s="1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4" x14ac:dyDescent="0.3">
      <c r="A59" s="9" t="s">
        <v>46</v>
      </c>
      <c r="B59" s="9" t="s">
        <v>67</v>
      </c>
      <c r="C59" s="9" t="s">
        <v>68</v>
      </c>
      <c r="D59" s="9" t="s">
        <v>69</v>
      </c>
      <c r="E59" s="9" t="s">
        <v>70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4" x14ac:dyDescent="0.3">
      <c r="A60" s="2"/>
      <c r="B60" s="2"/>
      <c r="C60" s="2"/>
      <c r="D60" s="2"/>
      <c r="E60" s="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4" x14ac:dyDescent="0.3">
      <c r="A61" s="2" t="s">
        <v>80</v>
      </c>
      <c r="B61" s="26">
        <f>+'3T'!E64</f>
        <v>2426134698</v>
      </c>
      <c r="C61" s="26">
        <f>B65</f>
        <v>2839630264</v>
      </c>
      <c r="D61" s="26">
        <f>C65</f>
        <v>1600680264</v>
      </c>
      <c r="E61" s="25">
        <f>+D65</f>
        <v>648010264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4" x14ac:dyDescent="0.3">
      <c r="A62" s="2" t="s">
        <v>56</v>
      </c>
      <c r="B62" s="26">
        <v>1811945566</v>
      </c>
      <c r="C62" s="26">
        <v>0</v>
      </c>
      <c r="D62" s="26">
        <v>0</v>
      </c>
      <c r="E62" s="25">
        <f>SUM(B62:D62)</f>
        <v>1811945566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4" x14ac:dyDescent="0.3">
      <c r="A63" s="2" t="s">
        <v>58</v>
      </c>
      <c r="B63" s="26">
        <f>+B61+B62</f>
        <v>4238080264</v>
      </c>
      <c r="C63" s="26">
        <f>+C61+C62</f>
        <v>2839630264</v>
      </c>
      <c r="D63" s="26">
        <f>+D61+D62</f>
        <v>1600680264</v>
      </c>
      <c r="E63" s="25">
        <f>+E61+E62</f>
        <v>2459955830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4" x14ac:dyDescent="0.3">
      <c r="A64" s="2" t="s">
        <v>61</v>
      </c>
      <c r="B64" s="26">
        <f>B37</f>
        <v>1398450000</v>
      </c>
      <c r="C64" s="26">
        <f>C37</f>
        <v>1238950000</v>
      </c>
      <c r="D64" s="26">
        <f>+D52</f>
        <v>952670000</v>
      </c>
      <c r="E64" s="25">
        <f>B64+C64+D64</f>
        <v>3590070000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4" x14ac:dyDescent="0.3">
      <c r="A65" s="2" t="s">
        <v>62</v>
      </c>
      <c r="B65" s="26">
        <f>B63-B64</f>
        <v>2839630264</v>
      </c>
      <c r="C65" s="26">
        <f>C63-C64</f>
        <v>1600680264</v>
      </c>
      <c r="D65" s="26">
        <f>D63-D64</f>
        <v>648010264</v>
      </c>
      <c r="E65" s="25">
        <f>E61</f>
        <v>648010264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4" x14ac:dyDescent="0.3">
      <c r="A66" s="22"/>
      <c r="B66" s="22"/>
      <c r="C66" s="22"/>
      <c r="D66" s="22"/>
      <c r="E66" s="2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4" x14ac:dyDescent="0.3">
      <c r="A67" s="2" t="s">
        <v>63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4" x14ac:dyDescent="0.3">
      <c r="A68" s="2"/>
      <c r="B68" s="2"/>
      <c r="C68" s="2"/>
      <c r="D68" s="2"/>
      <c r="E68" s="26" t="s">
        <v>37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4" x14ac:dyDescent="0.3">
      <c r="A69" s="5" t="s">
        <v>64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4" x14ac:dyDescent="0.3">
      <c r="A70" s="80" t="s">
        <v>93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4" x14ac:dyDescent="0.3">
      <c r="A71" s="118" t="s">
        <v>97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4" x14ac:dyDescent="0.3">
      <c r="A72" s="118" t="s">
        <v>110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4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4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4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4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4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4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4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4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4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4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4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4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4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4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4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4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4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4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4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4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4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4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4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4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4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4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4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4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4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4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4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4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4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4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4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4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4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4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4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4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4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4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4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4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4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4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4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4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4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4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4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4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4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4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4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4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4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4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4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4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4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4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4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4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4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4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4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4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4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4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4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4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4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4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4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4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4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4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4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4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4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4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4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4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4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4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4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4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4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4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4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4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4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4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4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4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4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4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4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4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4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4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4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4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4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4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4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4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4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4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4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4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4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4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4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4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4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4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4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4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4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4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4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4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4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4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4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4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4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4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4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4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4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4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4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4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4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4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4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4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4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4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4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4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4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4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4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4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4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4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4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4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4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4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4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4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4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4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4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4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4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4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4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4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4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4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4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4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4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4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4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4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4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4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4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4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4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4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4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4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4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4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4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4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4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4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4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4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4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4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4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4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4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4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4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4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4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4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4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4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4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4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4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4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4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4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4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4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4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4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4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4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4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4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4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4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4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4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4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4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4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4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4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4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4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4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4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4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4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4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4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4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4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4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4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4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4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4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4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4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4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4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4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4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4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4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4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4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4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4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4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4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4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4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4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4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4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4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4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4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4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4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4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4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4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4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4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4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4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4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4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4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4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4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4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4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4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4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4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4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4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4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4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4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4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4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4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4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4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4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4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4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4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4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4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4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4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4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4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4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4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4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4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4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4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4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4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4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4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4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4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4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4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4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4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4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4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4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4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4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4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4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4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4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4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4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4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4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4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4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4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4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4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4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4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4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4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4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4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4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4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4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4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4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4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4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4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4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4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4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4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4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4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4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4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4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4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4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4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4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4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4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4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4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4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4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4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4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4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4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4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4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4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4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4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4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4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4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4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4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4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4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4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4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4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4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4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4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4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4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4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4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4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4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4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4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4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4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4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4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4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4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4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4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4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4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4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4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4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4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4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4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4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4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4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4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4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4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4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4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4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4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4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4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4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4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4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4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4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4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4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4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4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4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4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4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4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4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4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4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4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4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4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4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4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4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4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4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4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4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4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4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4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4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4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4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4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4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4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4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4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4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4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4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4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4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4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4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4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4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4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4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4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4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4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4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4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4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4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4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4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4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4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4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4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4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4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4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4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4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4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4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4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4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4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4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4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4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4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4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4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4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4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4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4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4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4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4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4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4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4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4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4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4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4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4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4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4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4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4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4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4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4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4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4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4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4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4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4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4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4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4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4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4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4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4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4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4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4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4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4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4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4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4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4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4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4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4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4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4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4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4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4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4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4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4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4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4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4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4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4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4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4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4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4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4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4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4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4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4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4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4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4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4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4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4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4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4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4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4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4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4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4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4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4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4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4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4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4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4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4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4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4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4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4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4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4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4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4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4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4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4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4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4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4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4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4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4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4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4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4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4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4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4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4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4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4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4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4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4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4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4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4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4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4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4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4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4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4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4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4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4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4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4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4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4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4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4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4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4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4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4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4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4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4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4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4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4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4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4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4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4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4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4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4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4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4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4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4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4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4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4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4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4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4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4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4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4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4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4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4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4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4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4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4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4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4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4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4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4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4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4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4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4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4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4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4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4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4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4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4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4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4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4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4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4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4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4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4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4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4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4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4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4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4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4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4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4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4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4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4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4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4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4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4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4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4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4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4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4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4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4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4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4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4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4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4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4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4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4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4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4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4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4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4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4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4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4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4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4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4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4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4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4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4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4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4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4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4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4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4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4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4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4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4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4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4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4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4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4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4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4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4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4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4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4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4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4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4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4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4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4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4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4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4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4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4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4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4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4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4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4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4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4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4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4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4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4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4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4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4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4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4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4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4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4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4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4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4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4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4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4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4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4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4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4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4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4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4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4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4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4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4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4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4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4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4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4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4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4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4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4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4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4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4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4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4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4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4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4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4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4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4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4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4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4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4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4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4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4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4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4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4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4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4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4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4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4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4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4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4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4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4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4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4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4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4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4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4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4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4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4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4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4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4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4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4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4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4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4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4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4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4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4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4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4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4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4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4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4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4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4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4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4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4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4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4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4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4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4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4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4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4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4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4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4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4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4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4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4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4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4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4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4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4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4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4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4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4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4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4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4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4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4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4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4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4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4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4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4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4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4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4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2">
    <mergeCell ref="A57:E57"/>
    <mergeCell ref="A41:E41"/>
    <mergeCell ref="A42:E42"/>
    <mergeCell ref="A43:E43"/>
    <mergeCell ref="A55:E55"/>
    <mergeCell ref="A56:E56"/>
    <mergeCell ref="A7:F7"/>
    <mergeCell ref="A1:F1"/>
    <mergeCell ref="A26:E26"/>
    <mergeCell ref="A27:E27"/>
    <mergeCell ref="A28:E28"/>
    <mergeCell ref="A8: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999"/>
  <sheetViews>
    <sheetView showGridLines="0" zoomScale="80" zoomScaleNormal="80" workbookViewId="0">
      <selection sqref="A1:E1"/>
    </sheetView>
  </sheetViews>
  <sheetFormatPr baseColWidth="10" defaultColWidth="12.5546875" defaultRowHeight="15" customHeight="1" x14ac:dyDescent="0.3"/>
  <cols>
    <col min="1" max="1" width="40.109375" customWidth="1"/>
    <col min="2" max="2" width="20.5546875" customWidth="1"/>
    <col min="3" max="3" width="14.109375" bestFit="1" customWidth="1"/>
    <col min="4" max="4" width="14.6640625" bestFit="1" customWidth="1"/>
    <col min="5" max="5" width="19.33203125" bestFit="1" customWidth="1"/>
    <col min="6" max="7" width="18.33203125" bestFit="1" customWidth="1"/>
    <col min="8" max="8" width="11" bestFit="1" customWidth="1"/>
    <col min="9" max="26" width="10.109375" customWidth="1"/>
  </cols>
  <sheetData>
    <row r="1" spans="1:26" ht="14.4" x14ac:dyDescent="0.3">
      <c r="A1" s="141" t="s">
        <v>0</v>
      </c>
      <c r="B1" s="142"/>
      <c r="C1" s="142"/>
      <c r="D1" s="142"/>
      <c r="E1" s="14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3" t="s">
        <v>1</v>
      </c>
      <c r="B2" s="4" t="s">
        <v>2</v>
      </c>
      <c r="C2" s="5"/>
      <c r="D2" s="6"/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3" t="s">
        <v>3</v>
      </c>
      <c r="B3" s="7" t="s">
        <v>4</v>
      </c>
      <c r="C3" s="5"/>
      <c r="D3" s="5"/>
      <c r="E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 x14ac:dyDescent="0.3">
      <c r="A4" s="3" t="s">
        <v>5</v>
      </c>
      <c r="B4" s="5" t="s">
        <v>6</v>
      </c>
      <c r="C4" s="5"/>
      <c r="D4" s="5"/>
      <c r="E4" s="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 x14ac:dyDescent="0.3">
      <c r="A5" s="3" t="s">
        <v>7</v>
      </c>
      <c r="B5" s="8" t="s">
        <v>98</v>
      </c>
      <c r="C5" s="5"/>
      <c r="D5" s="5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x14ac:dyDescent="0.3">
      <c r="A6" s="3"/>
      <c r="B6" s="8"/>
      <c r="C6" s="5"/>
      <c r="D6" s="5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x14ac:dyDescent="0.3">
      <c r="A7" s="141" t="s">
        <v>9</v>
      </c>
      <c r="B7" s="141"/>
      <c r="C7" s="141"/>
      <c r="D7" s="141"/>
      <c r="E7" s="141"/>
      <c r="F7" s="141"/>
      <c r="G7" s="141"/>
      <c r="H7" s="14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x14ac:dyDescent="0.3">
      <c r="A8" s="141" t="s">
        <v>10</v>
      </c>
      <c r="B8" s="141"/>
      <c r="C8" s="141"/>
      <c r="D8" s="141"/>
      <c r="E8" s="141"/>
      <c r="F8" s="141"/>
      <c r="G8" s="141"/>
      <c r="H8" s="14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3">
      <c r="A9" s="2"/>
      <c r="B9" s="2"/>
      <c r="C9" s="2"/>
      <c r="D9" s="2"/>
      <c r="E9" s="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thickBot="1" x14ac:dyDescent="0.35">
      <c r="A10" s="9" t="s">
        <v>11</v>
      </c>
      <c r="B10" s="9" t="s">
        <v>12</v>
      </c>
      <c r="C10" s="9" t="s">
        <v>24</v>
      </c>
      <c r="D10" s="9" t="s">
        <v>16</v>
      </c>
      <c r="E10" s="9" t="s">
        <v>71</v>
      </c>
      <c r="F10" s="9" t="s">
        <v>22</v>
      </c>
      <c r="G10" s="9" t="s">
        <v>70</v>
      </c>
      <c r="H10" s="9" t="s">
        <v>91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4" x14ac:dyDescent="0.3">
      <c r="A11" s="2"/>
      <c r="B11" s="2"/>
      <c r="C11" s="10"/>
      <c r="D11" s="10"/>
      <c r="E11" s="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12" t="s">
        <v>25</v>
      </c>
      <c r="B12" s="12" t="s">
        <v>26</v>
      </c>
      <c r="C12" s="43">
        <f>'1T'!F12</f>
        <v>696</v>
      </c>
      <c r="D12" s="43">
        <f>'2T'!F12</f>
        <v>684</v>
      </c>
      <c r="E12" s="45">
        <f t="shared" ref="E12:E21" si="0">SUM(C12:D12)</f>
        <v>1380</v>
      </c>
      <c r="F12" s="2">
        <f>+'3T'!F12</f>
        <v>432</v>
      </c>
      <c r="G12" s="2">
        <f>+'4T'!F12</f>
        <v>429</v>
      </c>
      <c r="H12" s="45">
        <f t="shared" ref="H12:H21" si="1">SUM(F12:G12)</f>
        <v>861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2"/>
      <c r="B13" s="12" t="s">
        <v>27</v>
      </c>
      <c r="C13" s="43">
        <f>'1T'!F13</f>
        <v>1218</v>
      </c>
      <c r="D13" s="43">
        <f>'2T'!F13</f>
        <v>2309</v>
      </c>
      <c r="E13" s="45">
        <f t="shared" si="0"/>
        <v>3527</v>
      </c>
      <c r="F13" s="2">
        <f>+'3T'!F13</f>
        <v>1396</v>
      </c>
      <c r="G13" s="80">
        <f>+'4T'!F13</f>
        <v>1512</v>
      </c>
      <c r="H13" s="45">
        <f t="shared" si="1"/>
        <v>2908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2" t="s">
        <v>28</v>
      </c>
      <c r="B14" s="12" t="s">
        <v>26</v>
      </c>
      <c r="C14" s="43">
        <f>'1T'!F14</f>
        <v>299</v>
      </c>
      <c r="D14" s="43">
        <f>'2T'!F14</f>
        <v>118</v>
      </c>
      <c r="E14" s="45">
        <f t="shared" si="0"/>
        <v>417</v>
      </c>
      <c r="F14" s="2">
        <f>+'3T'!F14</f>
        <v>0</v>
      </c>
      <c r="G14" s="80">
        <f>+'4T'!F14</f>
        <v>0</v>
      </c>
      <c r="H14" s="45">
        <f t="shared" si="1"/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2"/>
      <c r="B15" s="12" t="s">
        <v>27</v>
      </c>
      <c r="C15" s="43">
        <f>'1T'!F15</f>
        <v>774</v>
      </c>
      <c r="D15" s="43">
        <f>'2T'!F15</f>
        <v>1144</v>
      </c>
      <c r="E15" s="45">
        <f t="shared" si="0"/>
        <v>1918</v>
      </c>
      <c r="F15" s="80">
        <f>+'3T'!F15</f>
        <v>445</v>
      </c>
      <c r="G15" s="80">
        <f>+'4T'!F15</f>
        <v>8</v>
      </c>
      <c r="H15" s="45">
        <f t="shared" si="1"/>
        <v>453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2" t="s">
        <v>29</v>
      </c>
      <c r="B16" s="12" t="s">
        <v>26</v>
      </c>
      <c r="C16" s="43">
        <f>'1T'!F16</f>
        <v>2387</v>
      </c>
      <c r="D16" s="43">
        <f>'2T'!F16</f>
        <v>548</v>
      </c>
      <c r="E16" s="45">
        <f t="shared" si="0"/>
        <v>2935</v>
      </c>
      <c r="F16" s="80">
        <f>+'3T'!F16</f>
        <v>107</v>
      </c>
      <c r="G16" s="80">
        <f>+'4T'!F16</f>
        <v>53</v>
      </c>
      <c r="H16" s="45">
        <f t="shared" si="1"/>
        <v>160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2"/>
      <c r="B17" s="12" t="s">
        <v>27</v>
      </c>
      <c r="C17" s="43">
        <f>'1T'!F17</f>
        <v>7296</v>
      </c>
      <c r="D17" s="43">
        <f>'2T'!F17</f>
        <v>9055</v>
      </c>
      <c r="E17" s="45">
        <f t="shared" si="0"/>
        <v>16351</v>
      </c>
      <c r="F17" s="80">
        <f>+'3T'!F17</f>
        <v>7022</v>
      </c>
      <c r="G17" s="80">
        <f>+'4T'!F17</f>
        <v>5814</v>
      </c>
      <c r="H17" s="45">
        <f t="shared" si="1"/>
        <v>12836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2" t="s">
        <v>33</v>
      </c>
      <c r="B18" s="12" t="s">
        <v>26</v>
      </c>
      <c r="C18" s="43">
        <f>'1T'!F18</f>
        <v>2796</v>
      </c>
      <c r="D18" s="43">
        <f>'2T'!F18</f>
        <v>1774</v>
      </c>
      <c r="E18" s="45">
        <f t="shared" si="0"/>
        <v>4570</v>
      </c>
      <c r="F18" s="80">
        <f>+'3T'!F18</f>
        <v>221</v>
      </c>
      <c r="G18" s="80">
        <f>+'4T'!F18</f>
        <v>105</v>
      </c>
      <c r="H18" s="45">
        <f t="shared" si="1"/>
        <v>326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2"/>
      <c r="B19" s="12" t="s">
        <v>27</v>
      </c>
      <c r="C19" s="43">
        <f>'1T'!F19</f>
        <v>11066</v>
      </c>
      <c r="D19" s="43">
        <f>'2T'!F19</f>
        <v>13471</v>
      </c>
      <c r="E19" s="45">
        <f t="shared" si="0"/>
        <v>24537</v>
      </c>
      <c r="F19" s="80">
        <f>+'3T'!F19</f>
        <v>8823</v>
      </c>
      <c r="G19" s="80">
        <f>+'4T'!F19</f>
        <v>5505</v>
      </c>
      <c r="H19" s="45">
        <f t="shared" si="1"/>
        <v>14328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2" t="s">
        <v>34</v>
      </c>
      <c r="B20" s="12" t="s">
        <v>27</v>
      </c>
      <c r="C20" s="43">
        <f>'1T'!F20</f>
        <v>359</v>
      </c>
      <c r="D20" s="43">
        <f>'2T'!F20</f>
        <v>957</v>
      </c>
      <c r="E20" s="45">
        <f t="shared" si="0"/>
        <v>1316</v>
      </c>
      <c r="F20" s="80">
        <f>+'3T'!F20</f>
        <v>1581</v>
      </c>
      <c r="G20" s="80">
        <f>+'4T'!F20</f>
        <v>791</v>
      </c>
      <c r="H20" s="45">
        <f t="shared" si="1"/>
        <v>2372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4" x14ac:dyDescent="0.3">
      <c r="A21" s="2"/>
      <c r="B21" s="12" t="s">
        <v>26</v>
      </c>
      <c r="C21" s="43">
        <f>'1T'!F21</f>
        <v>430</v>
      </c>
      <c r="D21" s="43">
        <f>'2T'!F21</f>
        <v>2536</v>
      </c>
      <c r="E21" s="45">
        <f t="shared" si="0"/>
        <v>2966</v>
      </c>
      <c r="F21" s="80">
        <f>+'3T'!F21</f>
        <v>3794</v>
      </c>
      <c r="G21" s="80">
        <f>+'4T'!F21</f>
        <v>4998</v>
      </c>
      <c r="H21" s="45">
        <f t="shared" si="1"/>
        <v>8792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thickBot="1" x14ac:dyDescent="0.35">
      <c r="A22" s="22" t="s">
        <v>32</v>
      </c>
      <c r="B22" s="22" t="s">
        <v>26</v>
      </c>
      <c r="C22" s="27">
        <f>'1T'!F22</f>
        <v>6537</v>
      </c>
      <c r="D22" s="27">
        <f>'2T'!F23</f>
        <v>4081</v>
      </c>
      <c r="E22" s="27">
        <f>E12+E14+E16+E18+E20</f>
        <v>10618</v>
      </c>
      <c r="F22" s="27">
        <f>+'3T'!F22</f>
        <v>2341</v>
      </c>
      <c r="G22" s="27">
        <f>+'4T'!F22</f>
        <v>1378</v>
      </c>
      <c r="H22" s="27">
        <f>H12+H14+H16+H18+H20</f>
        <v>3719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6" thickTop="1" thickBot="1" x14ac:dyDescent="0.35">
      <c r="A23" s="22" t="s">
        <v>32</v>
      </c>
      <c r="B23" s="22" t="s">
        <v>27</v>
      </c>
      <c r="C23" s="27">
        <f>'1T'!F23</f>
        <v>20784</v>
      </c>
      <c r="D23" s="27">
        <f>'2T'!F24</f>
        <v>28515</v>
      </c>
      <c r="E23" s="27">
        <f>E13+E15+E17+E19+E21</f>
        <v>49299</v>
      </c>
      <c r="F23" s="27">
        <f>+'3T'!F23</f>
        <v>21480</v>
      </c>
      <c r="G23" s="27">
        <f>+'4T'!F23</f>
        <v>17837</v>
      </c>
      <c r="H23" s="27">
        <f>H13+H15+H17+H19+H21</f>
        <v>39317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thickTop="1" x14ac:dyDescent="0.3">
      <c r="A24" s="2" t="s">
        <v>75</v>
      </c>
      <c r="B24" s="2"/>
      <c r="C24" s="26"/>
      <c r="D24" s="26"/>
      <c r="E24" s="2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4" x14ac:dyDescent="0.3">
      <c r="A25" s="146" t="s">
        <v>76</v>
      </c>
      <c r="B25" s="142"/>
      <c r="C25" s="142"/>
      <c r="D25" s="142"/>
      <c r="E25" s="142"/>
      <c r="F25" s="14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4" x14ac:dyDescent="0.3">
      <c r="A26" s="142"/>
      <c r="B26" s="142"/>
      <c r="C26" s="142"/>
      <c r="D26" s="142"/>
      <c r="E26" s="142"/>
      <c r="F26" s="14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4" x14ac:dyDescent="0.3">
      <c r="A27" s="141" t="s">
        <v>38</v>
      </c>
      <c r="B27" s="141"/>
      <c r="C27" s="141"/>
      <c r="D27" s="141"/>
      <c r="E27" s="141"/>
      <c r="F27" s="141"/>
      <c r="G27" s="141"/>
      <c r="H27" s="14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4" x14ac:dyDescent="0.3">
      <c r="A28" s="141" t="s">
        <v>39</v>
      </c>
      <c r="B28" s="141"/>
      <c r="C28" s="141"/>
      <c r="D28" s="141"/>
      <c r="E28" s="141"/>
      <c r="F28" s="141"/>
      <c r="G28" s="141"/>
      <c r="H28" s="14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4" x14ac:dyDescent="0.3">
      <c r="A29" s="141" t="s">
        <v>40</v>
      </c>
      <c r="B29" s="141"/>
      <c r="C29" s="141"/>
      <c r="D29" s="141"/>
      <c r="E29" s="141"/>
      <c r="F29" s="141"/>
      <c r="G29" s="141"/>
      <c r="H29" s="14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4" x14ac:dyDescent="0.3">
      <c r="A30" s="2"/>
      <c r="B30" s="2"/>
      <c r="C30" s="2"/>
      <c r="D30" s="2"/>
      <c r="E30" s="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thickBot="1" x14ac:dyDescent="0.35">
      <c r="A31" s="9" t="s">
        <v>11</v>
      </c>
      <c r="B31" s="9" t="s">
        <v>24</v>
      </c>
      <c r="C31" s="9" t="s">
        <v>16</v>
      </c>
      <c r="D31" s="9" t="s">
        <v>71</v>
      </c>
      <c r="E31" s="9" t="s">
        <v>22</v>
      </c>
      <c r="F31" s="9" t="s">
        <v>70</v>
      </c>
      <c r="G31" s="9" t="s">
        <v>91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4" x14ac:dyDescent="0.3">
      <c r="A32" s="2"/>
      <c r="B32" s="2"/>
      <c r="C32" s="2"/>
      <c r="D32" s="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3">
      <c r="A33" s="12" t="s">
        <v>25</v>
      </c>
      <c r="B33" s="26">
        <f>+'1T'!E32</f>
        <v>243600000</v>
      </c>
      <c r="C33" s="26">
        <f>'2T'!E32</f>
        <v>458700000</v>
      </c>
      <c r="D33" s="57">
        <f>SUM(B33:C33)</f>
        <v>702300000</v>
      </c>
      <c r="E33" s="26">
        <f>+'3T'!E32</f>
        <v>279200000</v>
      </c>
      <c r="F33" s="26">
        <f>+'4T'!E32</f>
        <v>302400000</v>
      </c>
      <c r="G33" s="92">
        <f>SUM(E33:F33)</f>
        <v>581600000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3">
      <c r="A34" s="12" t="s">
        <v>28</v>
      </c>
      <c r="B34" s="26">
        <f>+'1T'!E33</f>
        <v>146800000</v>
      </c>
      <c r="C34" s="26">
        <f>'2T'!E33</f>
        <v>205200000</v>
      </c>
      <c r="D34" s="57">
        <f>SUM(B34:C34)</f>
        <v>352000000</v>
      </c>
      <c r="E34" s="26">
        <f>+'3T'!E33</f>
        <v>73000000</v>
      </c>
      <c r="F34" s="26">
        <f>+'4T'!E33</f>
        <v>1600000</v>
      </c>
      <c r="G34" s="92">
        <f>SUM(E34:F34)</f>
        <v>74600000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3">
      <c r="A35" s="12" t="s">
        <v>78</v>
      </c>
      <c r="B35" s="26">
        <f>+'1T'!E34</f>
        <v>1452300000</v>
      </c>
      <c r="C35" s="26">
        <f>'2T'!E34</f>
        <v>1797400000</v>
      </c>
      <c r="D35" s="57">
        <f>SUM(B35:C35)</f>
        <v>3249700000</v>
      </c>
      <c r="E35" s="26">
        <f>+'3T'!E34</f>
        <v>1382100000</v>
      </c>
      <c r="F35" s="26">
        <f>+'4T'!E34</f>
        <v>1151120000</v>
      </c>
      <c r="G35" s="92">
        <f>SUM(E35:F35)</f>
        <v>2533220000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3">
      <c r="A36" s="12" t="s">
        <v>33</v>
      </c>
      <c r="B36" s="59">
        <f>+'1T'!E35</f>
        <v>2535272000</v>
      </c>
      <c r="C36" s="59">
        <f>'2T'!E35</f>
        <v>3163302000</v>
      </c>
      <c r="D36" s="57">
        <f>SUM(B36:C36)</f>
        <v>5698574000</v>
      </c>
      <c r="E36" s="26">
        <f>+'3T'!E35</f>
        <v>1929278000</v>
      </c>
      <c r="F36" s="26">
        <f>+'4T'!E35</f>
        <v>1143450000</v>
      </c>
      <c r="G36" s="92">
        <f>SUM(E36:F36)</f>
        <v>3072728000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3">
      <c r="A37" s="12" t="s">
        <v>34</v>
      </c>
      <c r="B37" s="26">
        <f>+'1T'!E36</f>
        <v>86000000</v>
      </c>
      <c r="C37" s="59">
        <f>'2T'!E36</f>
        <v>507200000</v>
      </c>
      <c r="D37" s="57">
        <f>SUM(B37:C37)</f>
        <v>593200000</v>
      </c>
      <c r="E37" s="26">
        <f>+'3T'!E36</f>
        <v>750350000</v>
      </c>
      <c r="F37" s="26">
        <f>+'4T'!E36</f>
        <v>991500000</v>
      </c>
      <c r="G37" s="92">
        <f>SUM(E37:F37)</f>
        <v>1741850000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thickBot="1" x14ac:dyDescent="0.35">
      <c r="A38" s="60" t="s">
        <v>32</v>
      </c>
      <c r="B38" s="27">
        <f>SUM(B33:B37)</f>
        <v>4463972000</v>
      </c>
      <c r="C38" s="27">
        <f>SUM(C33:C37)</f>
        <v>6131802000</v>
      </c>
      <c r="D38" s="27">
        <f>SUM(D33:D37)</f>
        <v>10595774000</v>
      </c>
      <c r="E38" s="27">
        <f>+'3T'!E37</f>
        <v>4413928000</v>
      </c>
      <c r="F38" s="27">
        <f>+'4T'!E37</f>
        <v>3590070000</v>
      </c>
      <c r="G38" s="27">
        <f>SUM(G33:G37)</f>
        <v>8003998000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" customHeight="1" thickTop="1" x14ac:dyDescent="0.3">
      <c r="A39" s="2" t="s">
        <v>79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3">
      <c r="A41" s="141" t="s">
        <v>45</v>
      </c>
      <c r="B41" s="141"/>
      <c r="C41" s="141"/>
      <c r="D41" s="141"/>
      <c r="E41" s="141"/>
      <c r="F41" s="141"/>
      <c r="G41" s="14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3">
      <c r="A42" s="141" t="s">
        <v>39</v>
      </c>
      <c r="B42" s="141"/>
      <c r="C42" s="141"/>
      <c r="D42" s="141"/>
      <c r="E42" s="141"/>
      <c r="F42" s="141"/>
      <c r="G42" s="14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3">
      <c r="A43" s="141" t="s">
        <v>40</v>
      </c>
      <c r="B43" s="141"/>
      <c r="C43" s="141"/>
      <c r="D43" s="141"/>
      <c r="E43" s="141"/>
      <c r="F43" s="141"/>
      <c r="G43" s="14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thickBot="1" x14ac:dyDescent="0.35">
      <c r="A45" s="9" t="s">
        <v>46</v>
      </c>
      <c r="B45" s="9" t="s">
        <v>24</v>
      </c>
      <c r="C45" s="9" t="s">
        <v>16</v>
      </c>
      <c r="D45" s="9" t="s">
        <v>71</v>
      </c>
      <c r="E45" s="9" t="s">
        <v>22</v>
      </c>
      <c r="F45" s="9" t="s">
        <v>70</v>
      </c>
      <c r="G45" s="9" t="s">
        <v>91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3">
      <c r="A47" s="2" t="s">
        <v>47</v>
      </c>
      <c r="B47" s="26">
        <f>'1T'!E46</f>
        <v>4463972000</v>
      </c>
      <c r="C47" s="26">
        <f>'2T'!E45</f>
        <v>6131802000</v>
      </c>
      <c r="D47" s="26">
        <f>SUM(B47:C47)</f>
        <v>10595774000</v>
      </c>
      <c r="E47" s="116">
        <f>+'3T'!E37</f>
        <v>4413928000</v>
      </c>
      <c r="F47" s="116">
        <f>+'4T'!E37</f>
        <v>3590070000</v>
      </c>
      <c r="G47" s="116">
        <f>+E47+F47</f>
        <v>8003998000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4" x14ac:dyDescent="0.3">
      <c r="A48" s="2" t="s">
        <v>48</v>
      </c>
      <c r="B48" s="2">
        <v>0</v>
      </c>
      <c r="C48" s="2">
        <v>0</v>
      </c>
      <c r="D48" s="26">
        <f>SUM(B48:C48)</f>
        <v>0</v>
      </c>
      <c r="E48" s="80">
        <v>0</v>
      </c>
      <c r="F48" s="80">
        <v>0</v>
      </c>
      <c r="G48" s="26">
        <f>SUM(E48:F48)</f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4" x14ac:dyDescent="0.3">
      <c r="A49" s="2" t="s">
        <v>49</v>
      </c>
      <c r="B49" s="2">
        <v>0</v>
      </c>
      <c r="C49" s="2">
        <v>0</v>
      </c>
      <c r="D49" s="26">
        <f>SUM(B49:C49)</f>
        <v>0</v>
      </c>
      <c r="E49" s="80">
        <v>0</v>
      </c>
      <c r="F49" s="80">
        <v>0</v>
      </c>
      <c r="G49" s="26">
        <f>SUM(E49:F49)</f>
        <v>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4" x14ac:dyDescent="0.3">
      <c r="A50" s="2" t="s">
        <v>50</v>
      </c>
      <c r="B50" s="2">
        <v>0</v>
      </c>
      <c r="C50" s="2">
        <v>0</v>
      </c>
      <c r="D50" s="26">
        <f>SUM(B50:C50)</f>
        <v>0</v>
      </c>
      <c r="E50" s="80">
        <v>0</v>
      </c>
      <c r="F50" s="80">
        <v>0</v>
      </c>
      <c r="G50" s="26">
        <f>SUM(E50:F50)</f>
        <v>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4" x14ac:dyDescent="0.3">
      <c r="A51" s="2" t="s">
        <v>51</v>
      </c>
      <c r="B51" s="2">
        <v>0</v>
      </c>
      <c r="C51" s="2">
        <v>0</v>
      </c>
      <c r="D51" s="26">
        <f>SUM(B51:C51)</f>
        <v>0</v>
      </c>
      <c r="E51" s="80">
        <v>0</v>
      </c>
      <c r="F51" s="80">
        <v>0</v>
      </c>
      <c r="G51" s="26">
        <f>SUM(E51:F51)</f>
        <v>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thickBot="1" x14ac:dyDescent="0.35">
      <c r="A52" s="60" t="s">
        <v>32</v>
      </c>
      <c r="B52" s="27">
        <f t="shared" ref="B52:G52" si="2">SUM(B47:B51)</f>
        <v>4463972000</v>
      </c>
      <c r="C52" s="27">
        <f t="shared" si="2"/>
        <v>6131802000</v>
      </c>
      <c r="D52" s="27">
        <f t="shared" si="2"/>
        <v>10595774000</v>
      </c>
      <c r="E52" s="27">
        <f t="shared" si="2"/>
        <v>4413928000</v>
      </c>
      <c r="F52" s="27">
        <f t="shared" si="2"/>
        <v>3590070000</v>
      </c>
      <c r="G52" s="27">
        <f t="shared" si="2"/>
        <v>8003998000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thickTop="1" x14ac:dyDescent="0.3">
      <c r="A53" s="2" t="s">
        <v>81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4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4" x14ac:dyDescent="0.3">
      <c r="A55" s="141" t="s">
        <v>53</v>
      </c>
      <c r="B55" s="141"/>
      <c r="C55" s="141"/>
      <c r="D55" s="141"/>
      <c r="E55" s="141"/>
      <c r="F55" s="141"/>
      <c r="G55" s="14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4" x14ac:dyDescent="0.3">
      <c r="A56" s="141" t="s">
        <v>54</v>
      </c>
      <c r="B56" s="141"/>
      <c r="C56" s="141"/>
      <c r="D56" s="141"/>
      <c r="E56" s="141"/>
      <c r="F56" s="141"/>
      <c r="G56" s="14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4" x14ac:dyDescent="0.3">
      <c r="A57" s="141" t="s">
        <v>40</v>
      </c>
      <c r="B57" s="141"/>
      <c r="C57" s="141"/>
      <c r="D57" s="141"/>
      <c r="E57" s="141"/>
      <c r="F57" s="141"/>
      <c r="G57" s="14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thickBot="1" x14ac:dyDescent="0.35">
      <c r="A59" s="9" t="s">
        <v>46</v>
      </c>
      <c r="B59" s="9" t="s">
        <v>24</v>
      </c>
      <c r="C59" s="9" t="s">
        <v>16</v>
      </c>
      <c r="D59" s="9" t="s">
        <v>71</v>
      </c>
      <c r="E59" s="9" t="s">
        <v>22</v>
      </c>
      <c r="F59" s="9" t="s">
        <v>70</v>
      </c>
      <c r="G59" s="9" t="s">
        <v>91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4" x14ac:dyDescent="0.3">
      <c r="A60" s="2"/>
      <c r="B60" s="2"/>
      <c r="C60" s="2"/>
      <c r="D60" s="5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4" x14ac:dyDescent="0.3">
      <c r="A61" s="2" t="s">
        <v>82</v>
      </c>
      <c r="B61" s="26">
        <f>'1T'!E61</f>
        <v>347973566</v>
      </c>
      <c r="C61" s="26">
        <f>'2T'!E59</f>
        <v>28117132</v>
      </c>
      <c r="D61" s="25">
        <f>C65</f>
        <v>28117132</v>
      </c>
      <c r="E61" s="119">
        <f>'3T'!E60</f>
        <v>2426134698</v>
      </c>
      <c r="F61" s="119">
        <f>'4T'!E61</f>
        <v>648010264</v>
      </c>
      <c r="G61" s="25">
        <f>F65</f>
        <v>648010264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4" x14ac:dyDescent="0.3">
      <c r="A62" s="2" t="s">
        <v>56</v>
      </c>
      <c r="B62" s="26">
        <f>'1T'!E62</f>
        <v>4811945566</v>
      </c>
      <c r="C62" s="26">
        <f>'2T'!E60</f>
        <v>5811945566</v>
      </c>
      <c r="D62" s="25">
        <f>SUM(B62:C62)</f>
        <v>10623891132</v>
      </c>
      <c r="E62" s="119">
        <f>+'3T'!B61</f>
        <v>6811945566</v>
      </c>
      <c r="F62" s="119">
        <f>'4T'!B62</f>
        <v>1811945566</v>
      </c>
      <c r="G62" s="25">
        <f>SUM(E62:F62)</f>
        <v>8623891132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4" x14ac:dyDescent="0.3">
      <c r="A63" s="2" t="s">
        <v>58</v>
      </c>
      <c r="B63" s="26">
        <f>'1T'!E63</f>
        <v>2142709566</v>
      </c>
      <c r="C63" s="26">
        <f>'2T'!E61</f>
        <v>1970187132</v>
      </c>
      <c r="D63" s="25">
        <f>C63</f>
        <v>1970187132</v>
      </c>
      <c r="E63" s="119">
        <f>'3T'!E62</f>
        <v>3767708698</v>
      </c>
      <c r="F63" s="119">
        <f>'4T'!E63</f>
        <v>2459955830</v>
      </c>
      <c r="G63" s="25">
        <f>F63</f>
        <v>2459955830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4" x14ac:dyDescent="0.3">
      <c r="A64" s="2" t="s">
        <v>61</v>
      </c>
      <c r="B64" s="26">
        <f>'1T'!E64</f>
        <v>4463972000</v>
      </c>
      <c r="C64" s="26">
        <f>'2T'!E62</f>
        <v>6131802000</v>
      </c>
      <c r="D64" s="25">
        <f>SUM(B64:C64)</f>
        <v>10595774000</v>
      </c>
      <c r="E64" s="119">
        <f>'3T'!E63</f>
        <v>4413928000</v>
      </c>
      <c r="F64" s="119">
        <f>'4T'!E64</f>
        <v>3590070000</v>
      </c>
      <c r="G64" s="25">
        <f>SUM(E64:F64)</f>
        <v>8003998000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4" x14ac:dyDescent="0.3">
      <c r="A65" s="2" t="s">
        <v>62</v>
      </c>
      <c r="B65" s="26">
        <f>'1T'!E65</f>
        <v>347973566</v>
      </c>
      <c r="C65" s="26">
        <f>'2T'!E63</f>
        <v>28117132</v>
      </c>
      <c r="D65" s="25">
        <f>D61</f>
        <v>28117132</v>
      </c>
      <c r="E65" s="119">
        <f>'3T'!E64</f>
        <v>2426134698</v>
      </c>
      <c r="F65" s="119">
        <f>'4T'!E65</f>
        <v>648010264</v>
      </c>
      <c r="G65" s="25">
        <f>G61</f>
        <v>648010264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thickBot="1" x14ac:dyDescent="0.35">
      <c r="A66" s="22"/>
      <c r="B66" s="22"/>
      <c r="C66" s="22"/>
      <c r="D66" s="22"/>
      <c r="E66" s="22"/>
      <c r="F66" s="22"/>
      <c r="G66" s="2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thickTop="1" x14ac:dyDescent="0.3">
      <c r="A67" s="2" t="s">
        <v>63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4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4" x14ac:dyDescent="0.3">
      <c r="A69" s="26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4" x14ac:dyDescent="0.3">
      <c r="A70" s="26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4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4" x14ac:dyDescent="0.3">
      <c r="A72" s="2"/>
      <c r="B72" s="2"/>
      <c r="C72" s="2"/>
      <c r="D72" s="2"/>
      <c r="E72" s="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4" x14ac:dyDescent="0.3">
      <c r="A73" s="2"/>
      <c r="B73" s="2"/>
      <c r="C73" s="2"/>
      <c r="D73" s="2"/>
      <c r="E73" s="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4" x14ac:dyDescent="0.3">
      <c r="A74" s="2"/>
      <c r="B74" s="2"/>
      <c r="C74" s="2"/>
      <c r="D74" s="2"/>
      <c r="E74" s="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4" x14ac:dyDescent="0.3">
      <c r="A75" s="2"/>
      <c r="B75" s="2"/>
      <c r="C75" s="2"/>
      <c r="D75" s="2"/>
      <c r="E75" s="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4" x14ac:dyDescent="0.3">
      <c r="A76" s="2"/>
      <c r="B76" s="2"/>
      <c r="C76" s="2"/>
      <c r="D76" s="2"/>
      <c r="E76" s="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4" x14ac:dyDescent="0.3">
      <c r="A77" s="2"/>
      <c r="B77" s="2"/>
      <c r="C77" s="2"/>
      <c r="D77" s="2"/>
      <c r="E77" s="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4" x14ac:dyDescent="0.3">
      <c r="A78" s="2"/>
      <c r="B78" s="2"/>
      <c r="C78" s="2"/>
      <c r="D78" s="2"/>
      <c r="E78" s="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4" x14ac:dyDescent="0.3">
      <c r="A79" s="2"/>
      <c r="B79" s="2"/>
      <c r="C79" s="2"/>
      <c r="D79" s="2"/>
      <c r="E79" s="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4" x14ac:dyDescent="0.3">
      <c r="A80" s="2"/>
      <c r="B80" s="2"/>
      <c r="C80" s="2"/>
      <c r="D80" s="2"/>
      <c r="E80" s="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4" x14ac:dyDescent="0.3">
      <c r="A81" s="2"/>
      <c r="B81" s="2"/>
      <c r="C81" s="2"/>
      <c r="D81" s="2"/>
      <c r="E81" s="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4" x14ac:dyDescent="0.3">
      <c r="A82" s="2"/>
      <c r="B82" s="2"/>
      <c r="C82" s="2"/>
      <c r="D82" s="2"/>
      <c r="E82" s="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4" x14ac:dyDescent="0.3">
      <c r="A83" s="2"/>
      <c r="B83" s="2"/>
      <c r="C83" s="2"/>
      <c r="D83" s="2"/>
      <c r="E83" s="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4" x14ac:dyDescent="0.3">
      <c r="A84" s="2"/>
      <c r="B84" s="2"/>
      <c r="C84" s="2"/>
      <c r="D84" s="2"/>
      <c r="E84" s="5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4" x14ac:dyDescent="0.3">
      <c r="A85" s="2"/>
      <c r="B85" s="2"/>
      <c r="C85" s="2"/>
      <c r="D85" s="2"/>
      <c r="E85" s="5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4" x14ac:dyDescent="0.3">
      <c r="A86" s="2"/>
      <c r="B86" s="2"/>
      <c r="C86" s="2"/>
      <c r="D86" s="2"/>
      <c r="E86" s="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4" x14ac:dyDescent="0.3">
      <c r="A87" s="2"/>
      <c r="B87" s="2"/>
      <c r="C87" s="2"/>
      <c r="D87" s="2"/>
      <c r="E87" s="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4" x14ac:dyDescent="0.3">
      <c r="A88" s="2"/>
      <c r="B88" s="2"/>
      <c r="C88" s="2"/>
      <c r="D88" s="2"/>
      <c r="E88" s="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4" x14ac:dyDescent="0.3">
      <c r="A89" s="2"/>
      <c r="B89" s="2"/>
      <c r="C89" s="2"/>
      <c r="D89" s="2"/>
      <c r="E89" s="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4" x14ac:dyDescent="0.3">
      <c r="A90" s="2"/>
      <c r="B90" s="2"/>
      <c r="C90" s="2"/>
      <c r="D90" s="2"/>
      <c r="E90" s="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4" x14ac:dyDescent="0.3">
      <c r="A91" s="2"/>
      <c r="B91" s="2"/>
      <c r="C91" s="2"/>
      <c r="D91" s="2"/>
      <c r="E91" s="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4" x14ac:dyDescent="0.3">
      <c r="A92" s="2"/>
      <c r="B92" s="2"/>
      <c r="C92" s="2"/>
      <c r="D92" s="2"/>
      <c r="E92" s="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4" x14ac:dyDescent="0.3">
      <c r="A93" s="2"/>
      <c r="B93" s="2"/>
      <c r="C93" s="2"/>
      <c r="D93" s="2"/>
      <c r="E93" s="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4" x14ac:dyDescent="0.3">
      <c r="A94" s="2"/>
      <c r="B94" s="2"/>
      <c r="C94" s="2"/>
      <c r="D94" s="2"/>
      <c r="E94" s="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4" x14ac:dyDescent="0.3">
      <c r="A95" s="2"/>
      <c r="B95" s="2"/>
      <c r="C95" s="2"/>
      <c r="D95" s="2"/>
      <c r="E95" s="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4" x14ac:dyDescent="0.3">
      <c r="A96" s="2"/>
      <c r="B96" s="2"/>
      <c r="C96" s="2"/>
      <c r="D96" s="2"/>
      <c r="E96" s="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4" x14ac:dyDescent="0.3">
      <c r="A97" s="2"/>
      <c r="B97" s="2"/>
      <c r="C97" s="2"/>
      <c r="D97" s="2"/>
      <c r="E97" s="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4" x14ac:dyDescent="0.3">
      <c r="A98" s="2"/>
      <c r="B98" s="2"/>
      <c r="C98" s="2"/>
      <c r="D98" s="2"/>
      <c r="E98" s="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4" x14ac:dyDescent="0.3">
      <c r="A99" s="2"/>
      <c r="B99" s="2"/>
      <c r="C99" s="2"/>
      <c r="D99" s="2"/>
      <c r="E99" s="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4" x14ac:dyDescent="0.3">
      <c r="A100" s="2"/>
      <c r="B100" s="2"/>
      <c r="C100" s="2"/>
      <c r="D100" s="2"/>
      <c r="E100" s="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4" x14ac:dyDescent="0.3">
      <c r="A101" s="2"/>
      <c r="B101" s="2"/>
      <c r="C101" s="2"/>
      <c r="D101" s="2"/>
      <c r="E101" s="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4" x14ac:dyDescent="0.3">
      <c r="A102" s="2"/>
      <c r="B102" s="2"/>
      <c r="C102" s="2"/>
      <c r="D102" s="2"/>
      <c r="E102" s="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4" x14ac:dyDescent="0.3">
      <c r="A103" s="2"/>
      <c r="B103" s="2"/>
      <c r="C103" s="2"/>
      <c r="D103" s="2"/>
      <c r="E103" s="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4" x14ac:dyDescent="0.3">
      <c r="A104" s="2"/>
      <c r="B104" s="2"/>
      <c r="C104" s="2"/>
      <c r="D104" s="2"/>
      <c r="E104" s="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4" x14ac:dyDescent="0.3">
      <c r="A105" s="2"/>
      <c r="B105" s="2"/>
      <c r="C105" s="2"/>
      <c r="D105" s="2"/>
      <c r="E105" s="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4" x14ac:dyDescent="0.3">
      <c r="A106" s="2"/>
      <c r="B106" s="2"/>
      <c r="C106" s="2"/>
      <c r="D106" s="2"/>
      <c r="E106" s="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4" x14ac:dyDescent="0.3">
      <c r="A107" s="2"/>
      <c r="B107" s="2"/>
      <c r="C107" s="2"/>
      <c r="D107" s="2"/>
      <c r="E107" s="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4" x14ac:dyDescent="0.3">
      <c r="A108" s="2"/>
      <c r="B108" s="2"/>
      <c r="C108" s="2"/>
      <c r="D108" s="2"/>
      <c r="E108" s="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4" x14ac:dyDescent="0.3">
      <c r="A109" s="2"/>
      <c r="B109" s="2"/>
      <c r="C109" s="2"/>
      <c r="D109" s="2"/>
      <c r="E109" s="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4" x14ac:dyDescent="0.3">
      <c r="A110" s="2"/>
      <c r="B110" s="2"/>
      <c r="C110" s="2"/>
      <c r="D110" s="2"/>
      <c r="E110" s="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4" x14ac:dyDescent="0.3">
      <c r="A111" s="2"/>
      <c r="B111" s="2"/>
      <c r="C111" s="2"/>
      <c r="D111" s="2"/>
      <c r="E111" s="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4" x14ac:dyDescent="0.3">
      <c r="A112" s="2"/>
      <c r="B112" s="2"/>
      <c r="C112" s="2"/>
      <c r="D112" s="2"/>
      <c r="E112" s="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4" x14ac:dyDescent="0.3">
      <c r="A113" s="2"/>
      <c r="B113" s="2"/>
      <c r="C113" s="2"/>
      <c r="D113" s="2"/>
      <c r="E113" s="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4" x14ac:dyDescent="0.3">
      <c r="A114" s="2"/>
      <c r="B114" s="2"/>
      <c r="C114" s="2"/>
      <c r="D114" s="2"/>
      <c r="E114" s="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4" x14ac:dyDescent="0.3">
      <c r="A115" s="2"/>
      <c r="B115" s="2"/>
      <c r="C115" s="2"/>
      <c r="D115" s="2"/>
      <c r="E115" s="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4" x14ac:dyDescent="0.3">
      <c r="A116" s="2"/>
      <c r="B116" s="2"/>
      <c r="C116" s="2"/>
      <c r="D116" s="2"/>
      <c r="E116" s="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4" x14ac:dyDescent="0.3">
      <c r="A117" s="2"/>
      <c r="B117" s="2"/>
      <c r="C117" s="2"/>
      <c r="D117" s="2"/>
      <c r="E117" s="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4" x14ac:dyDescent="0.3">
      <c r="A118" s="2"/>
      <c r="B118" s="2"/>
      <c r="C118" s="2"/>
      <c r="D118" s="2"/>
      <c r="E118" s="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4" x14ac:dyDescent="0.3">
      <c r="A119" s="2"/>
      <c r="B119" s="2"/>
      <c r="C119" s="2"/>
      <c r="D119" s="2"/>
      <c r="E119" s="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4" x14ac:dyDescent="0.3">
      <c r="A120" s="2"/>
      <c r="B120" s="2"/>
      <c r="C120" s="2"/>
      <c r="D120" s="2"/>
      <c r="E120" s="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4" x14ac:dyDescent="0.3">
      <c r="A121" s="2"/>
      <c r="B121" s="2"/>
      <c r="C121" s="2"/>
      <c r="D121" s="2"/>
      <c r="E121" s="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4" x14ac:dyDescent="0.3">
      <c r="A122" s="2"/>
      <c r="B122" s="2"/>
      <c r="C122" s="2"/>
      <c r="D122" s="2"/>
      <c r="E122" s="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4" x14ac:dyDescent="0.3">
      <c r="A123" s="2"/>
      <c r="B123" s="2"/>
      <c r="C123" s="2"/>
      <c r="D123" s="2"/>
      <c r="E123" s="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4" x14ac:dyDescent="0.3">
      <c r="A124" s="2"/>
      <c r="B124" s="2"/>
      <c r="C124" s="2"/>
      <c r="D124" s="2"/>
      <c r="E124" s="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4" x14ac:dyDescent="0.3">
      <c r="A125" s="2"/>
      <c r="B125" s="2"/>
      <c r="C125" s="2"/>
      <c r="D125" s="2"/>
      <c r="E125" s="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4" x14ac:dyDescent="0.3">
      <c r="A126" s="2"/>
      <c r="B126" s="2"/>
      <c r="C126" s="2"/>
      <c r="D126" s="2"/>
      <c r="E126" s="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4" x14ac:dyDescent="0.3">
      <c r="A127" s="2"/>
      <c r="B127" s="2"/>
      <c r="C127" s="2"/>
      <c r="D127" s="2"/>
      <c r="E127" s="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4" x14ac:dyDescent="0.3">
      <c r="A128" s="2"/>
      <c r="B128" s="2"/>
      <c r="C128" s="2"/>
      <c r="D128" s="2"/>
      <c r="E128" s="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4" x14ac:dyDescent="0.3">
      <c r="A129" s="2"/>
      <c r="B129" s="2"/>
      <c r="C129" s="2"/>
      <c r="D129" s="2"/>
      <c r="E129" s="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4" x14ac:dyDescent="0.3">
      <c r="A130" s="2"/>
      <c r="B130" s="2"/>
      <c r="C130" s="2"/>
      <c r="D130" s="2"/>
      <c r="E130" s="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4" x14ac:dyDescent="0.3">
      <c r="A131" s="2"/>
      <c r="B131" s="2"/>
      <c r="C131" s="2"/>
      <c r="D131" s="2"/>
      <c r="E131" s="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4" x14ac:dyDescent="0.3">
      <c r="A132" s="2"/>
      <c r="B132" s="2"/>
      <c r="C132" s="2"/>
      <c r="D132" s="2"/>
      <c r="E132" s="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4" x14ac:dyDescent="0.3">
      <c r="A133" s="2"/>
      <c r="B133" s="2"/>
      <c r="C133" s="2"/>
      <c r="D133" s="2"/>
      <c r="E133" s="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4" x14ac:dyDescent="0.3">
      <c r="A134" s="2"/>
      <c r="B134" s="2"/>
      <c r="C134" s="2"/>
      <c r="D134" s="2"/>
      <c r="E134" s="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4" x14ac:dyDescent="0.3">
      <c r="A135" s="2"/>
      <c r="B135" s="2"/>
      <c r="C135" s="2"/>
      <c r="D135" s="2"/>
      <c r="E135" s="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4" x14ac:dyDescent="0.3">
      <c r="A136" s="2"/>
      <c r="B136" s="2"/>
      <c r="C136" s="2"/>
      <c r="D136" s="2"/>
      <c r="E136" s="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4" x14ac:dyDescent="0.3">
      <c r="A137" s="2"/>
      <c r="B137" s="2"/>
      <c r="C137" s="2"/>
      <c r="D137" s="2"/>
      <c r="E137" s="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4" x14ac:dyDescent="0.3">
      <c r="A138" s="2"/>
      <c r="B138" s="2"/>
      <c r="C138" s="2"/>
      <c r="D138" s="2"/>
      <c r="E138" s="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4" x14ac:dyDescent="0.3">
      <c r="A139" s="2"/>
      <c r="B139" s="2"/>
      <c r="C139" s="2"/>
      <c r="D139" s="2"/>
      <c r="E139" s="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4" x14ac:dyDescent="0.3">
      <c r="A140" s="2"/>
      <c r="B140" s="2"/>
      <c r="C140" s="2"/>
      <c r="D140" s="2"/>
      <c r="E140" s="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4" x14ac:dyDescent="0.3">
      <c r="A141" s="2"/>
      <c r="B141" s="2"/>
      <c r="C141" s="2"/>
      <c r="D141" s="2"/>
      <c r="E141" s="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4" x14ac:dyDescent="0.3">
      <c r="A142" s="2"/>
      <c r="B142" s="2"/>
      <c r="C142" s="2"/>
      <c r="D142" s="2"/>
      <c r="E142" s="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4" x14ac:dyDescent="0.3">
      <c r="A143" s="2"/>
      <c r="B143" s="2"/>
      <c r="C143" s="2"/>
      <c r="D143" s="2"/>
      <c r="E143" s="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4" x14ac:dyDescent="0.3">
      <c r="A144" s="2"/>
      <c r="B144" s="2"/>
      <c r="C144" s="2"/>
      <c r="D144" s="2"/>
      <c r="E144" s="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4" x14ac:dyDescent="0.3">
      <c r="A145" s="2"/>
      <c r="B145" s="2"/>
      <c r="C145" s="2"/>
      <c r="D145" s="2"/>
      <c r="E145" s="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4" x14ac:dyDescent="0.3">
      <c r="A146" s="2"/>
      <c r="B146" s="2"/>
      <c r="C146" s="2"/>
      <c r="D146" s="2"/>
      <c r="E146" s="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4" x14ac:dyDescent="0.3">
      <c r="A147" s="2"/>
      <c r="B147" s="2"/>
      <c r="C147" s="2"/>
      <c r="D147" s="2"/>
      <c r="E147" s="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4" x14ac:dyDescent="0.3">
      <c r="A148" s="2"/>
      <c r="B148" s="2"/>
      <c r="C148" s="2"/>
      <c r="D148" s="2"/>
      <c r="E148" s="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4" x14ac:dyDescent="0.3">
      <c r="A149" s="2"/>
      <c r="B149" s="2"/>
      <c r="C149" s="2"/>
      <c r="D149" s="2"/>
      <c r="E149" s="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4" x14ac:dyDescent="0.3">
      <c r="A150" s="2"/>
      <c r="B150" s="2"/>
      <c r="C150" s="2"/>
      <c r="D150" s="2"/>
      <c r="E150" s="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4" x14ac:dyDescent="0.3">
      <c r="A151" s="2"/>
      <c r="B151" s="2"/>
      <c r="C151" s="2"/>
      <c r="D151" s="2"/>
      <c r="E151" s="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4" x14ac:dyDescent="0.3">
      <c r="A152" s="2"/>
      <c r="B152" s="2"/>
      <c r="C152" s="2"/>
      <c r="D152" s="2"/>
      <c r="E152" s="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4" x14ac:dyDescent="0.3">
      <c r="A153" s="2"/>
      <c r="B153" s="2"/>
      <c r="C153" s="2"/>
      <c r="D153" s="2"/>
      <c r="E153" s="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4" x14ac:dyDescent="0.3">
      <c r="A154" s="2"/>
      <c r="B154" s="2"/>
      <c r="C154" s="2"/>
      <c r="D154" s="2"/>
      <c r="E154" s="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4" x14ac:dyDescent="0.3">
      <c r="A155" s="2"/>
      <c r="B155" s="2"/>
      <c r="C155" s="2"/>
      <c r="D155" s="2"/>
      <c r="E155" s="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4" x14ac:dyDescent="0.3">
      <c r="A156" s="2"/>
      <c r="B156" s="2"/>
      <c r="C156" s="2"/>
      <c r="D156" s="2"/>
      <c r="E156" s="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4" x14ac:dyDescent="0.3">
      <c r="A157" s="2"/>
      <c r="B157" s="2"/>
      <c r="C157" s="2"/>
      <c r="D157" s="2"/>
      <c r="E157" s="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4" x14ac:dyDescent="0.3">
      <c r="A158" s="2"/>
      <c r="B158" s="2"/>
      <c r="C158" s="2"/>
      <c r="D158" s="2"/>
      <c r="E158" s="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4" x14ac:dyDescent="0.3">
      <c r="A159" s="2"/>
      <c r="B159" s="2"/>
      <c r="C159" s="2"/>
      <c r="D159" s="2"/>
      <c r="E159" s="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4" x14ac:dyDescent="0.3">
      <c r="A160" s="2"/>
      <c r="B160" s="2"/>
      <c r="C160" s="2"/>
      <c r="D160" s="2"/>
      <c r="E160" s="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4" x14ac:dyDescent="0.3">
      <c r="A161" s="2"/>
      <c r="B161" s="2"/>
      <c r="C161" s="2"/>
      <c r="D161" s="2"/>
      <c r="E161" s="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4" x14ac:dyDescent="0.3">
      <c r="A162" s="2"/>
      <c r="B162" s="2"/>
      <c r="C162" s="2"/>
      <c r="D162" s="2"/>
      <c r="E162" s="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4" x14ac:dyDescent="0.3">
      <c r="A163" s="2"/>
      <c r="B163" s="2"/>
      <c r="C163" s="2"/>
      <c r="D163" s="2"/>
      <c r="E163" s="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4" x14ac:dyDescent="0.3">
      <c r="A164" s="2"/>
      <c r="B164" s="2"/>
      <c r="C164" s="2"/>
      <c r="D164" s="2"/>
      <c r="E164" s="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4" x14ac:dyDescent="0.3">
      <c r="A165" s="2"/>
      <c r="B165" s="2"/>
      <c r="C165" s="2"/>
      <c r="D165" s="2"/>
      <c r="E165" s="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4" x14ac:dyDescent="0.3">
      <c r="A166" s="2"/>
      <c r="B166" s="2"/>
      <c r="C166" s="2"/>
      <c r="D166" s="2"/>
      <c r="E166" s="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4" x14ac:dyDescent="0.3">
      <c r="A167" s="2"/>
      <c r="B167" s="2"/>
      <c r="C167" s="2"/>
      <c r="D167" s="2"/>
      <c r="E167" s="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4" x14ac:dyDescent="0.3">
      <c r="A168" s="2"/>
      <c r="B168" s="2"/>
      <c r="C168" s="2"/>
      <c r="D168" s="2"/>
      <c r="E168" s="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4" x14ac:dyDescent="0.3">
      <c r="A169" s="2"/>
      <c r="B169" s="2"/>
      <c r="C169" s="2"/>
      <c r="D169" s="2"/>
      <c r="E169" s="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4" x14ac:dyDescent="0.3">
      <c r="A170" s="2"/>
      <c r="B170" s="2"/>
      <c r="C170" s="2"/>
      <c r="D170" s="2"/>
      <c r="E170" s="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4" x14ac:dyDescent="0.3">
      <c r="A171" s="2"/>
      <c r="B171" s="2"/>
      <c r="C171" s="2"/>
      <c r="D171" s="2"/>
      <c r="E171" s="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4" x14ac:dyDescent="0.3">
      <c r="A172" s="2"/>
      <c r="B172" s="2"/>
      <c r="C172" s="2"/>
      <c r="D172" s="2"/>
      <c r="E172" s="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4" x14ac:dyDescent="0.3">
      <c r="A173" s="2"/>
      <c r="B173" s="2"/>
      <c r="C173" s="2"/>
      <c r="D173" s="2"/>
      <c r="E173" s="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4" x14ac:dyDescent="0.3">
      <c r="A174" s="2"/>
      <c r="B174" s="2"/>
      <c r="C174" s="2"/>
      <c r="D174" s="2"/>
      <c r="E174" s="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4" x14ac:dyDescent="0.3">
      <c r="A175" s="2"/>
      <c r="B175" s="2"/>
      <c r="C175" s="2"/>
      <c r="D175" s="2"/>
      <c r="E175" s="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4" x14ac:dyDescent="0.3">
      <c r="A176" s="2"/>
      <c r="B176" s="2"/>
      <c r="C176" s="2"/>
      <c r="D176" s="2"/>
      <c r="E176" s="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4" x14ac:dyDescent="0.3">
      <c r="A177" s="2"/>
      <c r="B177" s="2"/>
      <c r="C177" s="2"/>
      <c r="D177" s="2"/>
      <c r="E177" s="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4" x14ac:dyDescent="0.3">
      <c r="A178" s="2"/>
      <c r="B178" s="2"/>
      <c r="C178" s="2"/>
      <c r="D178" s="2"/>
      <c r="E178" s="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4" x14ac:dyDescent="0.3">
      <c r="A179" s="2"/>
      <c r="B179" s="2"/>
      <c r="C179" s="2"/>
      <c r="D179" s="2"/>
      <c r="E179" s="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4" x14ac:dyDescent="0.3">
      <c r="A180" s="2"/>
      <c r="B180" s="2"/>
      <c r="C180" s="2"/>
      <c r="D180" s="2"/>
      <c r="E180" s="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4" x14ac:dyDescent="0.3">
      <c r="A181" s="2"/>
      <c r="B181" s="2"/>
      <c r="C181" s="2"/>
      <c r="D181" s="2"/>
      <c r="E181" s="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4" x14ac:dyDescent="0.3">
      <c r="A182" s="2"/>
      <c r="B182" s="2"/>
      <c r="C182" s="2"/>
      <c r="D182" s="2"/>
      <c r="E182" s="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4" x14ac:dyDescent="0.3">
      <c r="A183" s="2"/>
      <c r="B183" s="2"/>
      <c r="C183" s="2"/>
      <c r="D183" s="2"/>
      <c r="E183" s="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4" x14ac:dyDescent="0.3">
      <c r="A184" s="2"/>
      <c r="B184" s="2"/>
      <c r="C184" s="2"/>
      <c r="D184" s="2"/>
      <c r="E184" s="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4" x14ac:dyDescent="0.3">
      <c r="A185" s="2"/>
      <c r="B185" s="2"/>
      <c r="C185" s="2"/>
      <c r="D185" s="2"/>
      <c r="E185" s="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4" x14ac:dyDescent="0.3">
      <c r="A186" s="2"/>
      <c r="B186" s="2"/>
      <c r="C186" s="2"/>
      <c r="D186" s="2"/>
      <c r="E186" s="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4" x14ac:dyDescent="0.3">
      <c r="A187" s="2"/>
      <c r="B187" s="2"/>
      <c r="C187" s="2"/>
      <c r="D187" s="2"/>
      <c r="E187" s="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4" x14ac:dyDescent="0.3">
      <c r="A188" s="2"/>
      <c r="B188" s="2"/>
      <c r="C188" s="2"/>
      <c r="D188" s="2"/>
      <c r="E188" s="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4" x14ac:dyDescent="0.3">
      <c r="A189" s="2"/>
      <c r="B189" s="2"/>
      <c r="C189" s="2"/>
      <c r="D189" s="2"/>
      <c r="E189" s="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4" x14ac:dyDescent="0.3">
      <c r="A190" s="2"/>
      <c r="B190" s="2"/>
      <c r="C190" s="2"/>
      <c r="D190" s="2"/>
      <c r="E190" s="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4" x14ac:dyDescent="0.3">
      <c r="A191" s="2"/>
      <c r="B191" s="2"/>
      <c r="C191" s="2"/>
      <c r="D191" s="2"/>
      <c r="E191" s="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4" x14ac:dyDescent="0.3">
      <c r="A192" s="2"/>
      <c r="B192" s="2"/>
      <c r="C192" s="2"/>
      <c r="D192" s="2"/>
      <c r="E192" s="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4" x14ac:dyDescent="0.3">
      <c r="A193" s="2"/>
      <c r="B193" s="2"/>
      <c r="C193" s="2"/>
      <c r="D193" s="2"/>
      <c r="E193" s="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4" x14ac:dyDescent="0.3">
      <c r="A194" s="2"/>
      <c r="B194" s="2"/>
      <c r="C194" s="2"/>
      <c r="D194" s="2"/>
      <c r="E194" s="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4" x14ac:dyDescent="0.3">
      <c r="A195" s="2"/>
      <c r="B195" s="2"/>
      <c r="C195" s="2"/>
      <c r="D195" s="2"/>
      <c r="E195" s="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4" x14ac:dyDescent="0.3">
      <c r="A196" s="2"/>
      <c r="B196" s="2"/>
      <c r="C196" s="2"/>
      <c r="D196" s="2"/>
      <c r="E196" s="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4" x14ac:dyDescent="0.3">
      <c r="A197" s="2"/>
      <c r="B197" s="2"/>
      <c r="C197" s="2"/>
      <c r="D197" s="2"/>
      <c r="E197" s="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4" x14ac:dyDescent="0.3">
      <c r="A198" s="2"/>
      <c r="B198" s="2"/>
      <c r="C198" s="2"/>
      <c r="D198" s="2"/>
      <c r="E198" s="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4" x14ac:dyDescent="0.3">
      <c r="A199" s="2"/>
      <c r="B199" s="2"/>
      <c r="C199" s="2"/>
      <c r="D199" s="2"/>
      <c r="E199" s="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4" x14ac:dyDescent="0.3">
      <c r="A200" s="2"/>
      <c r="B200" s="2"/>
      <c r="C200" s="2"/>
      <c r="D200" s="2"/>
      <c r="E200" s="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4" x14ac:dyDescent="0.3">
      <c r="A201" s="2"/>
      <c r="B201" s="2"/>
      <c r="C201" s="2"/>
      <c r="D201" s="2"/>
      <c r="E201" s="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4" x14ac:dyDescent="0.3">
      <c r="A202" s="2"/>
      <c r="B202" s="2"/>
      <c r="C202" s="2"/>
      <c r="D202" s="2"/>
      <c r="E202" s="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4" x14ac:dyDescent="0.3">
      <c r="A203" s="2"/>
      <c r="B203" s="2"/>
      <c r="C203" s="2"/>
      <c r="D203" s="2"/>
      <c r="E203" s="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4" x14ac:dyDescent="0.3">
      <c r="A204" s="2"/>
      <c r="B204" s="2"/>
      <c r="C204" s="2"/>
      <c r="D204" s="2"/>
      <c r="E204" s="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4" x14ac:dyDescent="0.3">
      <c r="A205" s="2"/>
      <c r="B205" s="2"/>
      <c r="C205" s="2"/>
      <c r="D205" s="2"/>
      <c r="E205" s="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4" x14ac:dyDescent="0.3">
      <c r="A206" s="2"/>
      <c r="B206" s="2"/>
      <c r="C206" s="2"/>
      <c r="D206" s="2"/>
      <c r="E206" s="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4" x14ac:dyDescent="0.3">
      <c r="A207" s="2"/>
      <c r="B207" s="2"/>
      <c r="C207" s="2"/>
      <c r="D207" s="2"/>
      <c r="E207" s="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4" x14ac:dyDescent="0.3">
      <c r="A208" s="2"/>
      <c r="B208" s="2"/>
      <c r="C208" s="2"/>
      <c r="D208" s="2"/>
      <c r="E208" s="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4" x14ac:dyDescent="0.3">
      <c r="A209" s="2"/>
      <c r="B209" s="2"/>
      <c r="C209" s="2"/>
      <c r="D209" s="2"/>
      <c r="E209" s="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4" x14ac:dyDescent="0.3">
      <c r="A210" s="2"/>
      <c r="B210" s="2"/>
      <c r="C210" s="2"/>
      <c r="D210" s="2"/>
      <c r="E210" s="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4" x14ac:dyDescent="0.3">
      <c r="A211" s="2"/>
      <c r="B211" s="2"/>
      <c r="C211" s="2"/>
      <c r="D211" s="2"/>
      <c r="E211" s="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4" x14ac:dyDescent="0.3">
      <c r="A212" s="2"/>
      <c r="B212" s="2"/>
      <c r="C212" s="2"/>
      <c r="D212" s="2"/>
      <c r="E212" s="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4" x14ac:dyDescent="0.3">
      <c r="A213" s="2"/>
      <c r="B213" s="2"/>
      <c r="C213" s="2"/>
      <c r="D213" s="2"/>
      <c r="E213" s="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4" x14ac:dyDescent="0.3">
      <c r="A214" s="2"/>
      <c r="B214" s="2"/>
      <c r="C214" s="2"/>
      <c r="D214" s="2"/>
      <c r="E214" s="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4" x14ac:dyDescent="0.3">
      <c r="A215" s="2"/>
      <c r="B215" s="2"/>
      <c r="C215" s="2"/>
      <c r="D215" s="2"/>
      <c r="E215" s="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4" x14ac:dyDescent="0.3">
      <c r="A216" s="2"/>
      <c r="B216" s="2"/>
      <c r="C216" s="2"/>
      <c r="D216" s="2"/>
      <c r="E216" s="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4" x14ac:dyDescent="0.3">
      <c r="A217" s="2"/>
      <c r="B217" s="2"/>
      <c r="C217" s="2"/>
      <c r="D217" s="2"/>
      <c r="E217" s="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4" x14ac:dyDescent="0.3">
      <c r="A218" s="2"/>
      <c r="B218" s="2"/>
      <c r="C218" s="2"/>
      <c r="D218" s="2"/>
      <c r="E218" s="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4" x14ac:dyDescent="0.3">
      <c r="A219" s="2"/>
      <c r="B219" s="2"/>
      <c r="C219" s="2"/>
      <c r="D219" s="2"/>
      <c r="E219" s="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4" x14ac:dyDescent="0.3">
      <c r="A220" s="2"/>
      <c r="B220" s="2"/>
      <c r="C220" s="2"/>
      <c r="D220" s="2"/>
      <c r="E220" s="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4" x14ac:dyDescent="0.3">
      <c r="A221" s="2"/>
      <c r="B221" s="2"/>
      <c r="C221" s="2"/>
      <c r="D221" s="2"/>
      <c r="E221" s="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4" x14ac:dyDescent="0.3">
      <c r="A222" s="2"/>
      <c r="B222" s="2"/>
      <c r="C222" s="2"/>
      <c r="D222" s="2"/>
      <c r="E222" s="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4" x14ac:dyDescent="0.3">
      <c r="A223" s="2"/>
      <c r="B223" s="2"/>
      <c r="C223" s="2"/>
      <c r="D223" s="2"/>
      <c r="E223" s="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4" x14ac:dyDescent="0.3">
      <c r="A224" s="2"/>
      <c r="B224" s="2"/>
      <c r="C224" s="2"/>
      <c r="D224" s="2"/>
      <c r="E224" s="5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4" x14ac:dyDescent="0.3">
      <c r="A225" s="2"/>
      <c r="B225" s="2"/>
      <c r="C225" s="2"/>
      <c r="D225" s="2"/>
      <c r="E225" s="5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4" x14ac:dyDescent="0.3">
      <c r="A226" s="2"/>
      <c r="B226" s="2"/>
      <c r="C226" s="2"/>
      <c r="D226" s="2"/>
      <c r="E226" s="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4" x14ac:dyDescent="0.3">
      <c r="A227" s="2"/>
      <c r="B227" s="2"/>
      <c r="C227" s="2"/>
      <c r="D227" s="2"/>
      <c r="E227" s="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4" x14ac:dyDescent="0.3">
      <c r="A228" s="2"/>
      <c r="B228" s="2"/>
      <c r="C228" s="2"/>
      <c r="D228" s="2"/>
      <c r="E228" s="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4" x14ac:dyDescent="0.3">
      <c r="A229" s="2"/>
      <c r="B229" s="2"/>
      <c r="C229" s="2"/>
      <c r="D229" s="2"/>
      <c r="E229" s="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4" x14ac:dyDescent="0.3">
      <c r="A230" s="2"/>
      <c r="B230" s="2"/>
      <c r="C230" s="2"/>
      <c r="D230" s="2"/>
      <c r="E230" s="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4" x14ac:dyDescent="0.3">
      <c r="A231" s="2"/>
      <c r="B231" s="2"/>
      <c r="C231" s="2"/>
      <c r="D231" s="2"/>
      <c r="E231" s="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4" x14ac:dyDescent="0.3">
      <c r="A232" s="2"/>
      <c r="B232" s="2"/>
      <c r="C232" s="2"/>
      <c r="D232" s="2"/>
      <c r="E232" s="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4" x14ac:dyDescent="0.3">
      <c r="A233" s="2"/>
      <c r="B233" s="2"/>
      <c r="C233" s="2"/>
      <c r="D233" s="2"/>
      <c r="E233" s="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4" x14ac:dyDescent="0.3">
      <c r="A234" s="2"/>
      <c r="B234" s="2"/>
      <c r="C234" s="2"/>
      <c r="D234" s="2"/>
      <c r="E234" s="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4" x14ac:dyDescent="0.3">
      <c r="A235" s="2"/>
      <c r="B235" s="2"/>
      <c r="C235" s="2"/>
      <c r="D235" s="2"/>
      <c r="E235" s="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4" x14ac:dyDescent="0.3">
      <c r="A236" s="2"/>
      <c r="B236" s="2"/>
      <c r="C236" s="2"/>
      <c r="D236" s="2"/>
      <c r="E236" s="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4" x14ac:dyDescent="0.3">
      <c r="A237" s="2"/>
      <c r="B237" s="2"/>
      <c r="C237" s="2"/>
      <c r="D237" s="2"/>
      <c r="E237" s="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4" x14ac:dyDescent="0.3">
      <c r="A238" s="2"/>
      <c r="B238" s="2"/>
      <c r="C238" s="2"/>
      <c r="D238" s="2"/>
      <c r="E238" s="5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4" x14ac:dyDescent="0.3">
      <c r="A239" s="2"/>
      <c r="B239" s="2"/>
      <c r="C239" s="2"/>
      <c r="D239" s="2"/>
      <c r="E239" s="5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4" x14ac:dyDescent="0.3">
      <c r="A240" s="2"/>
      <c r="B240" s="2"/>
      <c r="C240" s="2"/>
      <c r="D240" s="2"/>
      <c r="E240" s="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4" x14ac:dyDescent="0.3">
      <c r="A241" s="2"/>
      <c r="B241" s="2"/>
      <c r="C241" s="2"/>
      <c r="D241" s="2"/>
      <c r="E241" s="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4" x14ac:dyDescent="0.3">
      <c r="A242" s="2"/>
      <c r="B242" s="2"/>
      <c r="C242" s="2"/>
      <c r="D242" s="2"/>
      <c r="E242" s="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4" x14ac:dyDescent="0.3">
      <c r="A243" s="2"/>
      <c r="B243" s="2"/>
      <c r="C243" s="2"/>
      <c r="D243" s="2"/>
      <c r="E243" s="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4" x14ac:dyDescent="0.3">
      <c r="A244" s="2"/>
      <c r="B244" s="2"/>
      <c r="C244" s="2"/>
      <c r="D244" s="2"/>
      <c r="E244" s="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4" x14ac:dyDescent="0.3">
      <c r="A245" s="2"/>
      <c r="B245" s="2"/>
      <c r="C245" s="2"/>
      <c r="D245" s="2"/>
      <c r="E245" s="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4" x14ac:dyDescent="0.3">
      <c r="A246" s="2"/>
      <c r="B246" s="2"/>
      <c r="C246" s="2"/>
      <c r="D246" s="2"/>
      <c r="E246" s="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4" x14ac:dyDescent="0.3">
      <c r="A247" s="2"/>
      <c r="B247" s="2"/>
      <c r="C247" s="2"/>
      <c r="D247" s="2"/>
      <c r="E247" s="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4" x14ac:dyDescent="0.3">
      <c r="A248" s="2"/>
      <c r="B248" s="2"/>
      <c r="C248" s="2"/>
      <c r="D248" s="2"/>
      <c r="E248" s="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4" x14ac:dyDescent="0.3">
      <c r="A249" s="2"/>
      <c r="B249" s="2"/>
      <c r="C249" s="2"/>
      <c r="D249" s="2"/>
      <c r="E249" s="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4" x14ac:dyDescent="0.3">
      <c r="A250" s="2"/>
      <c r="B250" s="2"/>
      <c r="C250" s="2"/>
      <c r="D250" s="2"/>
      <c r="E250" s="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4" x14ac:dyDescent="0.3">
      <c r="A251" s="2"/>
      <c r="B251" s="2"/>
      <c r="C251" s="2"/>
      <c r="D251" s="2"/>
      <c r="E251" s="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4" x14ac:dyDescent="0.3">
      <c r="A252" s="2"/>
      <c r="B252" s="2"/>
      <c r="C252" s="2"/>
      <c r="D252" s="2"/>
      <c r="E252" s="5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4" x14ac:dyDescent="0.3">
      <c r="A253" s="2"/>
      <c r="B253" s="2"/>
      <c r="C253" s="2"/>
      <c r="D253" s="2"/>
      <c r="E253" s="5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4" x14ac:dyDescent="0.3">
      <c r="A254" s="2"/>
      <c r="B254" s="2"/>
      <c r="C254" s="2"/>
      <c r="D254" s="2"/>
      <c r="E254" s="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4" x14ac:dyDescent="0.3">
      <c r="A255" s="2"/>
      <c r="B255" s="2"/>
      <c r="C255" s="2"/>
      <c r="D255" s="2"/>
      <c r="E255" s="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4" x14ac:dyDescent="0.3">
      <c r="A256" s="2"/>
      <c r="B256" s="2"/>
      <c r="C256" s="2"/>
      <c r="D256" s="2"/>
      <c r="E256" s="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4" x14ac:dyDescent="0.3">
      <c r="A257" s="2"/>
      <c r="B257" s="2"/>
      <c r="C257" s="2"/>
      <c r="D257" s="2"/>
      <c r="E257" s="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4" x14ac:dyDescent="0.3">
      <c r="A258" s="2"/>
      <c r="B258" s="2"/>
      <c r="C258" s="2"/>
      <c r="D258" s="2"/>
      <c r="E258" s="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4" x14ac:dyDescent="0.3">
      <c r="A259" s="2"/>
      <c r="B259" s="2"/>
      <c r="C259" s="2"/>
      <c r="D259" s="2"/>
      <c r="E259" s="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4" x14ac:dyDescent="0.3">
      <c r="A260" s="2"/>
      <c r="B260" s="2"/>
      <c r="C260" s="2"/>
      <c r="D260" s="2"/>
      <c r="E260" s="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4" x14ac:dyDescent="0.3">
      <c r="A261" s="2"/>
      <c r="B261" s="2"/>
      <c r="C261" s="2"/>
      <c r="D261" s="2"/>
      <c r="E261" s="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4" x14ac:dyDescent="0.3">
      <c r="A262" s="2"/>
      <c r="B262" s="2"/>
      <c r="C262" s="2"/>
      <c r="D262" s="2"/>
      <c r="E262" s="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4" x14ac:dyDescent="0.3">
      <c r="A263" s="2"/>
      <c r="B263" s="2"/>
      <c r="C263" s="2"/>
      <c r="D263" s="2"/>
      <c r="E263" s="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4" x14ac:dyDescent="0.3">
      <c r="A264" s="2"/>
      <c r="B264" s="2"/>
      <c r="C264" s="2"/>
      <c r="D264" s="2"/>
      <c r="E264" s="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4" x14ac:dyDescent="0.3">
      <c r="A265" s="2"/>
      <c r="B265" s="2"/>
      <c r="C265" s="2"/>
      <c r="D265" s="2"/>
      <c r="E265" s="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4" x14ac:dyDescent="0.3">
      <c r="A266" s="2"/>
      <c r="B266" s="2"/>
      <c r="C266" s="2"/>
      <c r="D266" s="2"/>
      <c r="E266" s="5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4" x14ac:dyDescent="0.3">
      <c r="A267" s="2"/>
      <c r="B267" s="2"/>
      <c r="C267" s="2"/>
      <c r="D267" s="2"/>
      <c r="E267" s="5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4" x14ac:dyDescent="0.3">
      <c r="A268" s="2"/>
      <c r="B268" s="2"/>
      <c r="C268" s="2"/>
      <c r="D268" s="2"/>
      <c r="E268" s="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4" x14ac:dyDescent="0.3">
      <c r="A269" s="2"/>
      <c r="B269" s="2"/>
      <c r="C269" s="2"/>
      <c r="D269" s="2"/>
      <c r="E269" s="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4" x14ac:dyDescent="0.3">
      <c r="A270" s="2"/>
      <c r="B270" s="2"/>
      <c r="C270" s="2"/>
      <c r="D270" s="2"/>
      <c r="E270" s="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4" x14ac:dyDescent="0.3">
      <c r="A271" s="2"/>
      <c r="B271" s="2"/>
      <c r="C271" s="2"/>
      <c r="D271" s="2"/>
      <c r="E271" s="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4" x14ac:dyDescent="0.3">
      <c r="A272" s="2"/>
      <c r="B272" s="2"/>
      <c r="C272" s="2"/>
      <c r="D272" s="2"/>
      <c r="E272" s="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4" x14ac:dyDescent="0.3">
      <c r="A273" s="2"/>
      <c r="B273" s="2"/>
      <c r="C273" s="2"/>
      <c r="D273" s="2"/>
      <c r="E273" s="5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4" x14ac:dyDescent="0.3">
      <c r="A274" s="2"/>
      <c r="B274" s="2"/>
      <c r="C274" s="2"/>
      <c r="D274" s="2"/>
      <c r="E274" s="5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4" x14ac:dyDescent="0.3">
      <c r="A275" s="2"/>
      <c r="B275" s="2"/>
      <c r="C275" s="2"/>
      <c r="D275" s="2"/>
      <c r="E275" s="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4" x14ac:dyDescent="0.3">
      <c r="A276" s="2"/>
      <c r="B276" s="2"/>
      <c r="C276" s="2"/>
      <c r="D276" s="2"/>
      <c r="E276" s="5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4" x14ac:dyDescent="0.3">
      <c r="A277" s="2"/>
      <c r="B277" s="2"/>
      <c r="C277" s="2"/>
      <c r="D277" s="2"/>
      <c r="E277" s="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4" x14ac:dyDescent="0.3">
      <c r="A278" s="2"/>
      <c r="B278" s="2"/>
      <c r="C278" s="2"/>
      <c r="D278" s="2"/>
      <c r="E278" s="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4" x14ac:dyDescent="0.3">
      <c r="A279" s="2"/>
      <c r="B279" s="2"/>
      <c r="C279" s="2"/>
      <c r="D279" s="2"/>
      <c r="E279" s="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4" x14ac:dyDescent="0.3">
      <c r="A280" s="2"/>
      <c r="B280" s="2"/>
      <c r="C280" s="2"/>
      <c r="D280" s="2"/>
      <c r="E280" s="5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4" x14ac:dyDescent="0.3">
      <c r="A281" s="2"/>
      <c r="B281" s="2"/>
      <c r="C281" s="2"/>
      <c r="D281" s="2"/>
      <c r="E281" s="5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4" x14ac:dyDescent="0.3">
      <c r="A282" s="2"/>
      <c r="B282" s="2"/>
      <c r="C282" s="2"/>
      <c r="D282" s="2"/>
      <c r="E282" s="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4" x14ac:dyDescent="0.3">
      <c r="A283" s="2"/>
      <c r="B283" s="2"/>
      <c r="C283" s="2"/>
      <c r="D283" s="2"/>
      <c r="E283" s="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4" x14ac:dyDescent="0.3">
      <c r="A284" s="2"/>
      <c r="B284" s="2"/>
      <c r="C284" s="2"/>
      <c r="D284" s="2"/>
      <c r="E284" s="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4" x14ac:dyDescent="0.3">
      <c r="A285" s="2"/>
      <c r="B285" s="2"/>
      <c r="C285" s="2"/>
      <c r="D285" s="2"/>
      <c r="E285" s="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4" x14ac:dyDescent="0.3">
      <c r="A286" s="2"/>
      <c r="B286" s="2"/>
      <c r="C286" s="2"/>
      <c r="D286" s="2"/>
      <c r="E286" s="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4" x14ac:dyDescent="0.3">
      <c r="A287" s="2"/>
      <c r="B287" s="2"/>
      <c r="C287" s="2"/>
      <c r="D287" s="2"/>
      <c r="E287" s="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4" x14ac:dyDescent="0.3">
      <c r="A288" s="2"/>
      <c r="B288" s="2"/>
      <c r="C288" s="2"/>
      <c r="D288" s="2"/>
      <c r="E288" s="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4" x14ac:dyDescent="0.3">
      <c r="A289" s="2"/>
      <c r="B289" s="2"/>
      <c r="C289" s="2"/>
      <c r="D289" s="2"/>
      <c r="E289" s="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4" x14ac:dyDescent="0.3">
      <c r="A290" s="2"/>
      <c r="B290" s="2"/>
      <c r="C290" s="2"/>
      <c r="D290" s="2"/>
      <c r="E290" s="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4" x14ac:dyDescent="0.3">
      <c r="A291" s="2"/>
      <c r="B291" s="2"/>
      <c r="C291" s="2"/>
      <c r="D291" s="2"/>
      <c r="E291" s="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4" x14ac:dyDescent="0.3">
      <c r="A292" s="2"/>
      <c r="B292" s="2"/>
      <c r="C292" s="2"/>
      <c r="D292" s="2"/>
      <c r="E292" s="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4" x14ac:dyDescent="0.3">
      <c r="A293" s="2"/>
      <c r="B293" s="2"/>
      <c r="C293" s="2"/>
      <c r="D293" s="2"/>
      <c r="E293" s="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4" x14ac:dyDescent="0.3">
      <c r="A294" s="2"/>
      <c r="B294" s="2"/>
      <c r="C294" s="2"/>
      <c r="D294" s="2"/>
      <c r="E294" s="5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4" x14ac:dyDescent="0.3">
      <c r="A295" s="2"/>
      <c r="B295" s="2"/>
      <c r="C295" s="2"/>
      <c r="D295" s="2"/>
      <c r="E295" s="5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4" x14ac:dyDescent="0.3">
      <c r="A296" s="2"/>
      <c r="B296" s="2"/>
      <c r="C296" s="2"/>
      <c r="D296" s="2"/>
      <c r="E296" s="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4" x14ac:dyDescent="0.3">
      <c r="A297" s="2"/>
      <c r="B297" s="2"/>
      <c r="C297" s="2"/>
      <c r="D297" s="2"/>
      <c r="E297" s="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4" x14ac:dyDescent="0.3">
      <c r="A298" s="2"/>
      <c r="B298" s="2"/>
      <c r="C298" s="2"/>
      <c r="D298" s="2"/>
      <c r="E298" s="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4" x14ac:dyDescent="0.3">
      <c r="A299" s="2"/>
      <c r="B299" s="2"/>
      <c r="C299" s="2"/>
      <c r="D299" s="2"/>
      <c r="E299" s="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4" x14ac:dyDescent="0.3">
      <c r="A300" s="2"/>
      <c r="B300" s="2"/>
      <c r="C300" s="2"/>
      <c r="D300" s="2"/>
      <c r="E300" s="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4" x14ac:dyDescent="0.3">
      <c r="A301" s="2"/>
      <c r="B301" s="2"/>
      <c r="C301" s="2"/>
      <c r="D301" s="2"/>
      <c r="E301" s="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4" x14ac:dyDescent="0.3">
      <c r="A302" s="2"/>
      <c r="B302" s="2"/>
      <c r="C302" s="2"/>
      <c r="D302" s="2"/>
      <c r="E302" s="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4" x14ac:dyDescent="0.3">
      <c r="A303" s="2"/>
      <c r="B303" s="2"/>
      <c r="C303" s="2"/>
      <c r="D303" s="2"/>
      <c r="E303" s="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4" x14ac:dyDescent="0.3">
      <c r="A304" s="2"/>
      <c r="B304" s="2"/>
      <c r="C304" s="2"/>
      <c r="D304" s="2"/>
      <c r="E304" s="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4" x14ac:dyDescent="0.3">
      <c r="A305" s="2"/>
      <c r="B305" s="2"/>
      <c r="C305" s="2"/>
      <c r="D305" s="2"/>
      <c r="E305" s="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4" x14ac:dyDescent="0.3">
      <c r="A306" s="2"/>
      <c r="B306" s="2"/>
      <c r="C306" s="2"/>
      <c r="D306" s="2"/>
      <c r="E306" s="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4" x14ac:dyDescent="0.3">
      <c r="A307" s="2"/>
      <c r="B307" s="2"/>
      <c r="C307" s="2"/>
      <c r="D307" s="2"/>
      <c r="E307" s="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4" x14ac:dyDescent="0.3">
      <c r="A308" s="2"/>
      <c r="B308" s="2"/>
      <c r="C308" s="2"/>
      <c r="D308" s="2"/>
      <c r="E308" s="5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4" x14ac:dyDescent="0.3">
      <c r="A309" s="2"/>
      <c r="B309" s="2"/>
      <c r="C309" s="2"/>
      <c r="D309" s="2"/>
      <c r="E309" s="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4" x14ac:dyDescent="0.3">
      <c r="A310" s="2"/>
      <c r="B310" s="2"/>
      <c r="C310" s="2"/>
      <c r="D310" s="2"/>
      <c r="E310" s="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4" x14ac:dyDescent="0.3">
      <c r="A311" s="2"/>
      <c r="B311" s="2"/>
      <c r="C311" s="2"/>
      <c r="D311" s="2"/>
      <c r="E311" s="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4" x14ac:dyDescent="0.3">
      <c r="A312" s="2"/>
      <c r="B312" s="2"/>
      <c r="C312" s="2"/>
      <c r="D312" s="2"/>
      <c r="E312" s="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4" x14ac:dyDescent="0.3">
      <c r="A313" s="2"/>
      <c r="B313" s="2"/>
      <c r="C313" s="2"/>
      <c r="D313" s="2"/>
      <c r="E313" s="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4" x14ac:dyDescent="0.3">
      <c r="A314" s="2"/>
      <c r="B314" s="2"/>
      <c r="C314" s="2"/>
      <c r="D314" s="2"/>
      <c r="E314" s="5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4" x14ac:dyDescent="0.3">
      <c r="A315" s="2"/>
      <c r="B315" s="2"/>
      <c r="C315" s="2"/>
      <c r="D315" s="2"/>
      <c r="E315" s="5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4" x14ac:dyDescent="0.3">
      <c r="A316" s="2"/>
      <c r="B316" s="2"/>
      <c r="C316" s="2"/>
      <c r="D316" s="2"/>
      <c r="E316" s="5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4" x14ac:dyDescent="0.3">
      <c r="A317" s="2"/>
      <c r="B317" s="2"/>
      <c r="C317" s="2"/>
      <c r="D317" s="2"/>
      <c r="E317" s="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4" x14ac:dyDescent="0.3">
      <c r="A318" s="2"/>
      <c r="B318" s="2"/>
      <c r="C318" s="2"/>
      <c r="D318" s="2"/>
      <c r="E318" s="5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4" x14ac:dyDescent="0.3">
      <c r="A319" s="2"/>
      <c r="B319" s="2"/>
      <c r="C319" s="2"/>
      <c r="D319" s="2"/>
      <c r="E319" s="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4" x14ac:dyDescent="0.3">
      <c r="A320" s="2"/>
      <c r="B320" s="2"/>
      <c r="C320" s="2"/>
      <c r="D320" s="2"/>
      <c r="E320" s="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4" x14ac:dyDescent="0.3">
      <c r="A321" s="2"/>
      <c r="B321" s="2"/>
      <c r="C321" s="2"/>
      <c r="D321" s="2"/>
      <c r="E321" s="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4" x14ac:dyDescent="0.3">
      <c r="A322" s="2"/>
      <c r="B322" s="2"/>
      <c r="C322" s="2"/>
      <c r="D322" s="2"/>
      <c r="E322" s="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4" x14ac:dyDescent="0.3">
      <c r="A323" s="2"/>
      <c r="B323" s="2"/>
      <c r="C323" s="2"/>
      <c r="D323" s="2"/>
      <c r="E323" s="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4" x14ac:dyDescent="0.3">
      <c r="A324" s="2"/>
      <c r="B324" s="2"/>
      <c r="C324" s="2"/>
      <c r="D324" s="2"/>
      <c r="E324" s="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4" x14ac:dyDescent="0.3">
      <c r="A325" s="2"/>
      <c r="B325" s="2"/>
      <c r="C325" s="2"/>
      <c r="D325" s="2"/>
      <c r="E325" s="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4" x14ac:dyDescent="0.3">
      <c r="A326" s="2"/>
      <c r="B326" s="2"/>
      <c r="C326" s="2"/>
      <c r="D326" s="2"/>
      <c r="E326" s="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4" x14ac:dyDescent="0.3">
      <c r="A327" s="2"/>
      <c r="B327" s="2"/>
      <c r="C327" s="2"/>
      <c r="D327" s="2"/>
      <c r="E327" s="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4" x14ac:dyDescent="0.3">
      <c r="A328" s="2"/>
      <c r="B328" s="2"/>
      <c r="C328" s="2"/>
      <c r="D328" s="2"/>
      <c r="E328" s="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4" x14ac:dyDescent="0.3">
      <c r="A329" s="2"/>
      <c r="B329" s="2"/>
      <c r="C329" s="2"/>
      <c r="D329" s="2"/>
      <c r="E329" s="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4" x14ac:dyDescent="0.3">
      <c r="A330" s="2"/>
      <c r="B330" s="2"/>
      <c r="C330" s="2"/>
      <c r="D330" s="2"/>
      <c r="E330" s="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4" x14ac:dyDescent="0.3">
      <c r="A331" s="2"/>
      <c r="B331" s="2"/>
      <c r="C331" s="2"/>
      <c r="D331" s="2"/>
      <c r="E331" s="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4" x14ac:dyDescent="0.3">
      <c r="A332" s="2"/>
      <c r="B332" s="2"/>
      <c r="C332" s="2"/>
      <c r="D332" s="2"/>
      <c r="E332" s="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4" x14ac:dyDescent="0.3">
      <c r="A333" s="2"/>
      <c r="B333" s="2"/>
      <c r="C333" s="2"/>
      <c r="D333" s="2"/>
      <c r="E333" s="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4" x14ac:dyDescent="0.3">
      <c r="A334" s="2"/>
      <c r="B334" s="2"/>
      <c r="C334" s="2"/>
      <c r="D334" s="2"/>
      <c r="E334" s="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4" x14ac:dyDescent="0.3">
      <c r="A335" s="2"/>
      <c r="B335" s="2"/>
      <c r="C335" s="2"/>
      <c r="D335" s="2"/>
      <c r="E335" s="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4" x14ac:dyDescent="0.3">
      <c r="A336" s="2"/>
      <c r="B336" s="2"/>
      <c r="C336" s="2"/>
      <c r="D336" s="2"/>
      <c r="E336" s="5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4" x14ac:dyDescent="0.3">
      <c r="A337" s="2"/>
      <c r="B337" s="2"/>
      <c r="C337" s="2"/>
      <c r="D337" s="2"/>
      <c r="E337" s="5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4" x14ac:dyDescent="0.3">
      <c r="A338" s="2"/>
      <c r="B338" s="2"/>
      <c r="C338" s="2"/>
      <c r="D338" s="2"/>
      <c r="E338" s="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4" x14ac:dyDescent="0.3">
      <c r="A339" s="2"/>
      <c r="B339" s="2"/>
      <c r="C339" s="2"/>
      <c r="D339" s="2"/>
      <c r="E339" s="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4" x14ac:dyDescent="0.3">
      <c r="A340" s="2"/>
      <c r="B340" s="2"/>
      <c r="C340" s="2"/>
      <c r="D340" s="2"/>
      <c r="E340" s="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4" x14ac:dyDescent="0.3">
      <c r="A341" s="2"/>
      <c r="B341" s="2"/>
      <c r="C341" s="2"/>
      <c r="D341" s="2"/>
      <c r="E341" s="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4" x14ac:dyDescent="0.3">
      <c r="A342" s="2"/>
      <c r="B342" s="2"/>
      <c r="C342" s="2"/>
      <c r="D342" s="2"/>
      <c r="E342" s="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4" x14ac:dyDescent="0.3">
      <c r="A343" s="2"/>
      <c r="B343" s="2"/>
      <c r="C343" s="2"/>
      <c r="D343" s="2"/>
      <c r="E343" s="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4" x14ac:dyDescent="0.3">
      <c r="A344" s="2"/>
      <c r="B344" s="2"/>
      <c r="C344" s="2"/>
      <c r="D344" s="2"/>
      <c r="E344" s="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4" x14ac:dyDescent="0.3">
      <c r="A345" s="2"/>
      <c r="B345" s="2"/>
      <c r="C345" s="2"/>
      <c r="D345" s="2"/>
      <c r="E345" s="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4" x14ac:dyDescent="0.3">
      <c r="A346" s="2"/>
      <c r="B346" s="2"/>
      <c r="C346" s="2"/>
      <c r="D346" s="2"/>
      <c r="E346" s="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4" x14ac:dyDescent="0.3">
      <c r="A347" s="2"/>
      <c r="B347" s="2"/>
      <c r="C347" s="2"/>
      <c r="D347" s="2"/>
      <c r="E347" s="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4" x14ac:dyDescent="0.3">
      <c r="A348" s="2"/>
      <c r="B348" s="2"/>
      <c r="C348" s="2"/>
      <c r="D348" s="2"/>
      <c r="E348" s="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4" x14ac:dyDescent="0.3">
      <c r="A349" s="2"/>
      <c r="B349" s="2"/>
      <c r="C349" s="2"/>
      <c r="D349" s="2"/>
      <c r="E349" s="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4" x14ac:dyDescent="0.3">
      <c r="A350" s="2"/>
      <c r="B350" s="2"/>
      <c r="C350" s="2"/>
      <c r="D350" s="2"/>
      <c r="E350" s="5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4" x14ac:dyDescent="0.3">
      <c r="A351" s="2"/>
      <c r="B351" s="2"/>
      <c r="C351" s="2"/>
      <c r="D351" s="2"/>
      <c r="E351" s="5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4" x14ac:dyDescent="0.3">
      <c r="A352" s="2"/>
      <c r="B352" s="2"/>
      <c r="C352" s="2"/>
      <c r="D352" s="2"/>
      <c r="E352" s="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4" x14ac:dyDescent="0.3">
      <c r="A353" s="2"/>
      <c r="B353" s="2"/>
      <c r="C353" s="2"/>
      <c r="D353" s="2"/>
      <c r="E353" s="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4" x14ac:dyDescent="0.3">
      <c r="A354" s="2"/>
      <c r="B354" s="2"/>
      <c r="C354" s="2"/>
      <c r="D354" s="2"/>
      <c r="E354" s="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4" x14ac:dyDescent="0.3">
      <c r="A355" s="2"/>
      <c r="B355" s="2"/>
      <c r="C355" s="2"/>
      <c r="D355" s="2"/>
      <c r="E355" s="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4" x14ac:dyDescent="0.3">
      <c r="A356" s="2"/>
      <c r="B356" s="2"/>
      <c r="C356" s="2"/>
      <c r="D356" s="2"/>
      <c r="E356" s="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4" x14ac:dyDescent="0.3">
      <c r="A357" s="2"/>
      <c r="B357" s="2"/>
      <c r="C357" s="2"/>
      <c r="D357" s="2"/>
      <c r="E357" s="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4" x14ac:dyDescent="0.3">
      <c r="A358" s="2"/>
      <c r="B358" s="2"/>
      <c r="C358" s="2"/>
      <c r="D358" s="2"/>
      <c r="E358" s="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4" x14ac:dyDescent="0.3">
      <c r="A359" s="2"/>
      <c r="B359" s="2"/>
      <c r="C359" s="2"/>
      <c r="D359" s="2"/>
      <c r="E359" s="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4" x14ac:dyDescent="0.3">
      <c r="A360" s="2"/>
      <c r="B360" s="2"/>
      <c r="C360" s="2"/>
      <c r="D360" s="2"/>
      <c r="E360" s="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4" x14ac:dyDescent="0.3">
      <c r="A361" s="2"/>
      <c r="B361" s="2"/>
      <c r="C361" s="2"/>
      <c r="D361" s="2"/>
      <c r="E361" s="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4" x14ac:dyDescent="0.3">
      <c r="A362" s="2"/>
      <c r="B362" s="2"/>
      <c r="C362" s="2"/>
      <c r="D362" s="2"/>
      <c r="E362" s="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4" x14ac:dyDescent="0.3">
      <c r="A363" s="2"/>
      <c r="B363" s="2"/>
      <c r="C363" s="2"/>
      <c r="D363" s="2"/>
      <c r="E363" s="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4" x14ac:dyDescent="0.3">
      <c r="A364" s="2"/>
      <c r="B364" s="2"/>
      <c r="C364" s="2"/>
      <c r="D364" s="2"/>
      <c r="E364" s="5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4" x14ac:dyDescent="0.3">
      <c r="A365" s="2"/>
      <c r="B365" s="2"/>
      <c r="C365" s="2"/>
      <c r="D365" s="2"/>
      <c r="E365" s="5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4" x14ac:dyDescent="0.3">
      <c r="A366" s="2"/>
      <c r="B366" s="2"/>
      <c r="C366" s="2"/>
      <c r="D366" s="2"/>
      <c r="E366" s="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4" x14ac:dyDescent="0.3">
      <c r="A367" s="2"/>
      <c r="B367" s="2"/>
      <c r="C367" s="2"/>
      <c r="D367" s="2"/>
      <c r="E367" s="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4" x14ac:dyDescent="0.3">
      <c r="A368" s="2"/>
      <c r="B368" s="2"/>
      <c r="C368" s="2"/>
      <c r="D368" s="2"/>
      <c r="E368" s="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4" x14ac:dyDescent="0.3">
      <c r="A369" s="2"/>
      <c r="B369" s="2"/>
      <c r="C369" s="2"/>
      <c r="D369" s="2"/>
      <c r="E369" s="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4" x14ac:dyDescent="0.3">
      <c r="A370" s="2"/>
      <c r="B370" s="2"/>
      <c r="C370" s="2"/>
      <c r="D370" s="2"/>
      <c r="E370" s="5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4" x14ac:dyDescent="0.3">
      <c r="A371" s="2"/>
      <c r="B371" s="2"/>
      <c r="C371" s="2"/>
      <c r="D371" s="2"/>
      <c r="E371" s="5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4" x14ac:dyDescent="0.3">
      <c r="A372" s="2"/>
      <c r="B372" s="2"/>
      <c r="C372" s="2"/>
      <c r="D372" s="2"/>
      <c r="E372" s="5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4" x14ac:dyDescent="0.3">
      <c r="A373" s="2"/>
      <c r="B373" s="2"/>
      <c r="C373" s="2"/>
      <c r="D373" s="2"/>
      <c r="E373" s="5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4" x14ac:dyDescent="0.3">
      <c r="A374" s="2"/>
      <c r="B374" s="2"/>
      <c r="C374" s="2"/>
      <c r="D374" s="2"/>
      <c r="E374" s="5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4" x14ac:dyDescent="0.3">
      <c r="A375" s="2"/>
      <c r="B375" s="2"/>
      <c r="C375" s="2"/>
      <c r="D375" s="2"/>
      <c r="E375" s="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4" x14ac:dyDescent="0.3">
      <c r="A376" s="2"/>
      <c r="B376" s="2"/>
      <c r="C376" s="2"/>
      <c r="D376" s="2"/>
      <c r="E376" s="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4" x14ac:dyDescent="0.3">
      <c r="A377" s="2"/>
      <c r="B377" s="2"/>
      <c r="C377" s="2"/>
      <c r="D377" s="2"/>
      <c r="E377" s="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4" x14ac:dyDescent="0.3">
      <c r="A378" s="2"/>
      <c r="B378" s="2"/>
      <c r="C378" s="2"/>
      <c r="D378" s="2"/>
      <c r="E378" s="5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4" x14ac:dyDescent="0.3">
      <c r="A379" s="2"/>
      <c r="B379" s="2"/>
      <c r="C379" s="2"/>
      <c r="D379" s="2"/>
      <c r="E379" s="5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4" x14ac:dyDescent="0.3">
      <c r="A380" s="2"/>
      <c r="B380" s="2"/>
      <c r="C380" s="2"/>
      <c r="D380" s="2"/>
      <c r="E380" s="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4" x14ac:dyDescent="0.3">
      <c r="A381" s="2"/>
      <c r="B381" s="2"/>
      <c r="C381" s="2"/>
      <c r="D381" s="2"/>
      <c r="E381" s="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4" x14ac:dyDescent="0.3">
      <c r="A382" s="2"/>
      <c r="B382" s="2"/>
      <c r="C382" s="2"/>
      <c r="D382" s="2"/>
      <c r="E382" s="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4" x14ac:dyDescent="0.3">
      <c r="A383" s="2"/>
      <c r="B383" s="2"/>
      <c r="C383" s="2"/>
      <c r="D383" s="2"/>
      <c r="E383" s="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4" x14ac:dyDescent="0.3">
      <c r="A384" s="2"/>
      <c r="B384" s="2"/>
      <c r="C384" s="2"/>
      <c r="D384" s="2"/>
      <c r="E384" s="5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4" x14ac:dyDescent="0.3">
      <c r="A385" s="2"/>
      <c r="B385" s="2"/>
      <c r="C385" s="2"/>
      <c r="D385" s="2"/>
      <c r="E385" s="5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4" x14ac:dyDescent="0.3">
      <c r="A386" s="2"/>
      <c r="B386" s="2"/>
      <c r="C386" s="2"/>
      <c r="D386" s="2"/>
      <c r="E386" s="5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4" x14ac:dyDescent="0.3">
      <c r="A387" s="2"/>
      <c r="B387" s="2"/>
      <c r="C387" s="2"/>
      <c r="D387" s="2"/>
      <c r="E387" s="5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4" x14ac:dyDescent="0.3">
      <c r="A388" s="2"/>
      <c r="B388" s="2"/>
      <c r="C388" s="2"/>
      <c r="D388" s="2"/>
      <c r="E388" s="5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4" x14ac:dyDescent="0.3">
      <c r="A389" s="2"/>
      <c r="B389" s="2"/>
      <c r="C389" s="2"/>
      <c r="D389" s="2"/>
      <c r="E389" s="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4" x14ac:dyDescent="0.3">
      <c r="A390" s="2"/>
      <c r="B390" s="2"/>
      <c r="C390" s="2"/>
      <c r="D390" s="2"/>
      <c r="E390" s="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4" x14ac:dyDescent="0.3">
      <c r="A391" s="2"/>
      <c r="B391" s="2"/>
      <c r="C391" s="2"/>
      <c r="D391" s="2"/>
      <c r="E391" s="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4" x14ac:dyDescent="0.3">
      <c r="A392" s="2"/>
      <c r="B392" s="2"/>
      <c r="C392" s="2"/>
      <c r="D392" s="2"/>
      <c r="E392" s="5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4" x14ac:dyDescent="0.3">
      <c r="A393" s="2"/>
      <c r="B393" s="2"/>
      <c r="C393" s="2"/>
      <c r="D393" s="2"/>
      <c r="E393" s="5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4" x14ac:dyDescent="0.3">
      <c r="A394" s="2"/>
      <c r="B394" s="2"/>
      <c r="C394" s="2"/>
      <c r="D394" s="2"/>
      <c r="E394" s="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4" x14ac:dyDescent="0.3">
      <c r="A395" s="2"/>
      <c r="B395" s="2"/>
      <c r="C395" s="2"/>
      <c r="D395" s="2"/>
      <c r="E395" s="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4" x14ac:dyDescent="0.3">
      <c r="A396" s="2"/>
      <c r="B396" s="2"/>
      <c r="C396" s="2"/>
      <c r="D396" s="2"/>
      <c r="E396" s="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4" x14ac:dyDescent="0.3">
      <c r="A397" s="2"/>
      <c r="B397" s="2"/>
      <c r="C397" s="2"/>
      <c r="D397" s="2"/>
      <c r="E397" s="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4" x14ac:dyDescent="0.3">
      <c r="A398" s="2"/>
      <c r="B398" s="2"/>
      <c r="C398" s="2"/>
      <c r="D398" s="2"/>
      <c r="E398" s="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4" x14ac:dyDescent="0.3">
      <c r="A399" s="2"/>
      <c r="B399" s="2"/>
      <c r="C399" s="2"/>
      <c r="D399" s="2"/>
      <c r="E399" s="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4" x14ac:dyDescent="0.3">
      <c r="A400" s="2"/>
      <c r="B400" s="2"/>
      <c r="C400" s="2"/>
      <c r="D400" s="2"/>
      <c r="E400" s="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4" x14ac:dyDescent="0.3">
      <c r="A401" s="2"/>
      <c r="B401" s="2"/>
      <c r="C401" s="2"/>
      <c r="D401" s="2"/>
      <c r="E401" s="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4" x14ac:dyDescent="0.3">
      <c r="A402" s="2"/>
      <c r="B402" s="2"/>
      <c r="C402" s="2"/>
      <c r="D402" s="2"/>
      <c r="E402" s="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4" x14ac:dyDescent="0.3">
      <c r="A403" s="2"/>
      <c r="B403" s="2"/>
      <c r="C403" s="2"/>
      <c r="D403" s="2"/>
      <c r="E403" s="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4" x14ac:dyDescent="0.3">
      <c r="A404" s="2"/>
      <c r="B404" s="2"/>
      <c r="C404" s="2"/>
      <c r="D404" s="2"/>
      <c r="E404" s="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4" x14ac:dyDescent="0.3">
      <c r="A405" s="2"/>
      <c r="B405" s="2"/>
      <c r="C405" s="2"/>
      <c r="D405" s="2"/>
      <c r="E405" s="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4" x14ac:dyDescent="0.3">
      <c r="A406" s="2"/>
      <c r="B406" s="2"/>
      <c r="C406" s="2"/>
      <c r="D406" s="2"/>
      <c r="E406" s="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4" x14ac:dyDescent="0.3">
      <c r="A407" s="2"/>
      <c r="B407" s="2"/>
      <c r="C407" s="2"/>
      <c r="D407" s="2"/>
      <c r="E407" s="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4" x14ac:dyDescent="0.3">
      <c r="A408" s="2"/>
      <c r="B408" s="2"/>
      <c r="C408" s="2"/>
      <c r="D408" s="2"/>
      <c r="E408" s="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4" x14ac:dyDescent="0.3">
      <c r="A409" s="2"/>
      <c r="B409" s="2"/>
      <c r="C409" s="2"/>
      <c r="D409" s="2"/>
      <c r="E409" s="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4" x14ac:dyDescent="0.3">
      <c r="A410" s="2"/>
      <c r="B410" s="2"/>
      <c r="C410" s="2"/>
      <c r="D410" s="2"/>
      <c r="E410" s="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4" x14ac:dyDescent="0.3">
      <c r="A411" s="2"/>
      <c r="B411" s="2"/>
      <c r="C411" s="2"/>
      <c r="D411" s="2"/>
      <c r="E411" s="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4" x14ac:dyDescent="0.3">
      <c r="A412" s="2"/>
      <c r="B412" s="2"/>
      <c r="C412" s="2"/>
      <c r="D412" s="2"/>
      <c r="E412" s="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4" x14ac:dyDescent="0.3">
      <c r="A413" s="2"/>
      <c r="B413" s="2"/>
      <c r="C413" s="2"/>
      <c r="D413" s="2"/>
      <c r="E413" s="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4" x14ac:dyDescent="0.3">
      <c r="A414" s="2"/>
      <c r="B414" s="2"/>
      <c r="C414" s="2"/>
      <c r="D414" s="2"/>
      <c r="E414" s="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4" x14ac:dyDescent="0.3">
      <c r="A415" s="2"/>
      <c r="B415" s="2"/>
      <c r="C415" s="2"/>
      <c r="D415" s="2"/>
      <c r="E415" s="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4" x14ac:dyDescent="0.3">
      <c r="A416" s="2"/>
      <c r="B416" s="2"/>
      <c r="C416" s="2"/>
      <c r="D416" s="2"/>
      <c r="E416" s="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4" x14ac:dyDescent="0.3">
      <c r="A417" s="2"/>
      <c r="B417" s="2"/>
      <c r="C417" s="2"/>
      <c r="D417" s="2"/>
      <c r="E417" s="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4" x14ac:dyDescent="0.3">
      <c r="A418" s="2"/>
      <c r="B418" s="2"/>
      <c r="C418" s="2"/>
      <c r="D418" s="2"/>
      <c r="E418" s="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4" x14ac:dyDescent="0.3">
      <c r="A419" s="2"/>
      <c r="B419" s="2"/>
      <c r="C419" s="2"/>
      <c r="D419" s="2"/>
      <c r="E419" s="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4" x14ac:dyDescent="0.3">
      <c r="A420" s="2"/>
      <c r="B420" s="2"/>
      <c r="C420" s="2"/>
      <c r="D420" s="2"/>
      <c r="E420" s="5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4" x14ac:dyDescent="0.3">
      <c r="A421" s="2"/>
      <c r="B421" s="2"/>
      <c r="C421" s="2"/>
      <c r="D421" s="2"/>
      <c r="E421" s="5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4" x14ac:dyDescent="0.3">
      <c r="A422" s="2"/>
      <c r="B422" s="2"/>
      <c r="C422" s="2"/>
      <c r="D422" s="2"/>
      <c r="E422" s="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4" x14ac:dyDescent="0.3">
      <c r="A423" s="2"/>
      <c r="B423" s="2"/>
      <c r="C423" s="2"/>
      <c r="D423" s="2"/>
      <c r="E423" s="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4" x14ac:dyDescent="0.3">
      <c r="A424" s="2"/>
      <c r="B424" s="2"/>
      <c r="C424" s="2"/>
      <c r="D424" s="2"/>
      <c r="E424" s="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4" x14ac:dyDescent="0.3">
      <c r="A425" s="2"/>
      <c r="B425" s="2"/>
      <c r="C425" s="2"/>
      <c r="D425" s="2"/>
      <c r="E425" s="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4" x14ac:dyDescent="0.3">
      <c r="A426" s="2"/>
      <c r="B426" s="2"/>
      <c r="C426" s="2"/>
      <c r="D426" s="2"/>
      <c r="E426" s="5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4" x14ac:dyDescent="0.3">
      <c r="A427" s="2"/>
      <c r="B427" s="2"/>
      <c r="C427" s="2"/>
      <c r="D427" s="2"/>
      <c r="E427" s="5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4" x14ac:dyDescent="0.3">
      <c r="A428" s="2"/>
      <c r="B428" s="2"/>
      <c r="C428" s="2"/>
      <c r="D428" s="2"/>
      <c r="E428" s="5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4" x14ac:dyDescent="0.3">
      <c r="A429" s="2"/>
      <c r="B429" s="2"/>
      <c r="C429" s="2"/>
      <c r="D429" s="2"/>
      <c r="E429" s="5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4" x14ac:dyDescent="0.3">
      <c r="A430" s="2"/>
      <c r="B430" s="2"/>
      <c r="C430" s="2"/>
      <c r="D430" s="2"/>
      <c r="E430" s="5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4" x14ac:dyDescent="0.3">
      <c r="A431" s="2"/>
      <c r="B431" s="2"/>
      <c r="C431" s="2"/>
      <c r="D431" s="2"/>
      <c r="E431" s="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4" x14ac:dyDescent="0.3">
      <c r="A432" s="2"/>
      <c r="B432" s="2"/>
      <c r="C432" s="2"/>
      <c r="D432" s="2"/>
      <c r="E432" s="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4" x14ac:dyDescent="0.3">
      <c r="A433" s="2"/>
      <c r="B433" s="2"/>
      <c r="C433" s="2"/>
      <c r="D433" s="2"/>
      <c r="E433" s="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4" x14ac:dyDescent="0.3">
      <c r="A434" s="2"/>
      <c r="B434" s="2"/>
      <c r="C434" s="2"/>
      <c r="D434" s="2"/>
      <c r="E434" s="5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4" x14ac:dyDescent="0.3">
      <c r="A435" s="2"/>
      <c r="B435" s="2"/>
      <c r="C435" s="2"/>
      <c r="D435" s="2"/>
      <c r="E435" s="5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4" x14ac:dyDescent="0.3">
      <c r="A436" s="2"/>
      <c r="B436" s="2"/>
      <c r="C436" s="2"/>
      <c r="D436" s="2"/>
      <c r="E436" s="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4" x14ac:dyDescent="0.3">
      <c r="A437" s="2"/>
      <c r="B437" s="2"/>
      <c r="C437" s="2"/>
      <c r="D437" s="2"/>
      <c r="E437" s="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4" x14ac:dyDescent="0.3">
      <c r="A438" s="2"/>
      <c r="B438" s="2"/>
      <c r="C438" s="2"/>
      <c r="D438" s="2"/>
      <c r="E438" s="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4" x14ac:dyDescent="0.3">
      <c r="A439" s="2"/>
      <c r="B439" s="2"/>
      <c r="C439" s="2"/>
      <c r="D439" s="2"/>
      <c r="E439" s="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4" x14ac:dyDescent="0.3">
      <c r="A440" s="2"/>
      <c r="B440" s="2"/>
      <c r="C440" s="2"/>
      <c r="D440" s="2"/>
      <c r="E440" s="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4" x14ac:dyDescent="0.3">
      <c r="A441" s="2"/>
      <c r="B441" s="2"/>
      <c r="C441" s="2"/>
      <c r="D441" s="2"/>
      <c r="E441" s="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4" x14ac:dyDescent="0.3">
      <c r="A442" s="2"/>
      <c r="B442" s="2"/>
      <c r="C442" s="2"/>
      <c r="D442" s="2"/>
      <c r="E442" s="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4" x14ac:dyDescent="0.3">
      <c r="A443" s="2"/>
      <c r="B443" s="2"/>
      <c r="C443" s="2"/>
      <c r="D443" s="2"/>
      <c r="E443" s="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4" x14ac:dyDescent="0.3">
      <c r="A444" s="2"/>
      <c r="B444" s="2"/>
      <c r="C444" s="2"/>
      <c r="D444" s="2"/>
      <c r="E444" s="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4" x14ac:dyDescent="0.3">
      <c r="A445" s="2"/>
      <c r="B445" s="2"/>
      <c r="C445" s="2"/>
      <c r="D445" s="2"/>
      <c r="E445" s="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4" x14ac:dyDescent="0.3">
      <c r="A446" s="2"/>
      <c r="B446" s="2"/>
      <c r="C446" s="2"/>
      <c r="D446" s="2"/>
      <c r="E446" s="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4" x14ac:dyDescent="0.3">
      <c r="A447" s="2"/>
      <c r="B447" s="2"/>
      <c r="C447" s="2"/>
      <c r="D447" s="2"/>
      <c r="E447" s="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4" x14ac:dyDescent="0.3">
      <c r="A448" s="2"/>
      <c r="B448" s="2"/>
      <c r="C448" s="2"/>
      <c r="D448" s="2"/>
      <c r="E448" s="5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4" x14ac:dyDescent="0.3">
      <c r="A449" s="2"/>
      <c r="B449" s="2"/>
      <c r="C449" s="2"/>
      <c r="D449" s="2"/>
      <c r="E449" s="5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4" x14ac:dyDescent="0.3">
      <c r="A450" s="2"/>
      <c r="B450" s="2"/>
      <c r="C450" s="2"/>
      <c r="D450" s="2"/>
      <c r="E450" s="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4" x14ac:dyDescent="0.3">
      <c r="A451" s="2"/>
      <c r="B451" s="2"/>
      <c r="C451" s="2"/>
      <c r="D451" s="2"/>
      <c r="E451" s="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4" x14ac:dyDescent="0.3">
      <c r="A452" s="2"/>
      <c r="B452" s="2"/>
      <c r="C452" s="2"/>
      <c r="D452" s="2"/>
      <c r="E452" s="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4" x14ac:dyDescent="0.3">
      <c r="A453" s="2"/>
      <c r="B453" s="2"/>
      <c r="C453" s="2"/>
      <c r="D453" s="2"/>
      <c r="E453" s="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4" x14ac:dyDescent="0.3">
      <c r="A454" s="2"/>
      <c r="B454" s="2"/>
      <c r="C454" s="2"/>
      <c r="D454" s="2"/>
      <c r="E454" s="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4" x14ac:dyDescent="0.3">
      <c r="A455" s="2"/>
      <c r="B455" s="2"/>
      <c r="C455" s="2"/>
      <c r="D455" s="2"/>
      <c r="E455" s="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4" x14ac:dyDescent="0.3">
      <c r="A456" s="2"/>
      <c r="B456" s="2"/>
      <c r="C456" s="2"/>
      <c r="D456" s="2"/>
      <c r="E456" s="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4" x14ac:dyDescent="0.3">
      <c r="A457" s="2"/>
      <c r="B457" s="2"/>
      <c r="C457" s="2"/>
      <c r="D457" s="2"/>
      <c r="E457" s="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4" x14ac:dyDescent="0.3">
      <c r="A458" s="2"/>
      <c r="B458" s="2"/>
      <c r="C458" s="2"/>
      <c r="D458" s="2"/>
      <c r="E458" s="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4" x14ac:dyDescent="0.3">
      <c r="A459" s="2"/>
      <c r="B459" s="2"/>
      <c r="C459" s="2"/>
      <c r="D459" s="2"/>
      <c r="E459" s="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4" x14ac:dyDescent="0.3">
      <c r="A460" s="2"/>
      <c r="B460" s="2"/>
      <c r="C460" s="2"/>
      <c r="D460" s="2"/>
      <c r="E460" s="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4" x14ac:dyDescent="0.3">
      <c r="A461" s="2"/>
      <c r="B461" s="2"/>
      <c r="C461" s="2"/>
      <c r="D461" s="2"/>
      <c r="E461" s="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4" x14ac:dyDescent="0.3">
      <c r="A462" s="2"/>
      <c r="B462" s="2"/>
      <c r="C462" s="2"/>
      <c r="D462" s="2"/>
      <c r="E462" s="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4" x14ac:dyDescent="0.3">
      <c r="A463" s="2"/>
      <c r="B463" s="2"/>
      <c r="C463" s="2"/>
      <c r="D463" s="2"/>
      <c r="E463" s="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4" x14ac:dyDescent="0.3">
      <c r="A464" s="2"/>
      <c r="B464" s="2"/>
      <c r="C464" s="2"/>
      <c r="D464" s="2"/>
      <c r="E464" s="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4" x14ac:dyDescent="0.3">
      <c r="A465" s="2"/>
      <c r="B465" s="2"/>
      <c r="C465" s="2"/>
      <c r="D465" s="2"/>
      <c r="E465" s="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4" x14ac:dyDescent="0.3">
      <c r="A466" s="2"/>
      <c r="B466" s="2"/>
      <c r="C466" s="2"/>
      <c r="D466" s="2"/>
      <c r="E466" s="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4" x14ac:dyDescent="0.3">
      <c r="A467" s="2"/>
      <c r="B467" s="2"/>
      <c r="C467" s="2"/>
      <c r="D467" s="2"/>
      <c r="E467" s="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4" x14ac:dyDescent="0.3">
      <c r="A468" s="2"/>
      <c r="B468" s="2"/>
      <c r="C468" s="2"/>
      <c r="D468" s="2"/>
      <c r="E468" s="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4" x14ac:dyDescent="0.3">
      <c r="A469" s="2"/>
      <c r="B469" s="2"/>
      <c r="C469" s="2"/>
      <c r="D469" s="2"/>
      <c r="E469" s="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4" x14ac:dyDescent="0.3">
      <c r="A470" s="2"/>
      <c r="B470" s="2"/>
      <c r="C470" s="2"/>
      <c r="D470" s="2"/>
      <c r="E470" s="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4" x14ac:dyDescent="0.3">
      <c r="A471" s="2"/>
      <c r="B471" s="2"/>
      <c r="C471" s="2"/>
      <c r="D471" s="2"/>
      <c r="E471" s="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4" x14ac:dyDescent="0.3">
      <c r="A472" s="2"/>
      <c r="B472" s="2"/>
      <c r="C472" s="2"/>
      <c r="D472" s="2"/>
      <c r="E472" s="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4" x14ac:dyDescent="0.3">
      <c r="A473" s="2"/>
      <c r="B473" s="2"/>
      <c r="C473" s="2"/>
      <c r="D473" s="2"/>
      <c r="E473" s="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4" x14ac:dyDescent="0.3">
      <c r="A474" s="2"/>
      <c r="B474" s="2"/>
      <c r="C474" s="2"/>
      <c r="D474" s="2"/>
      <c r="E474" s="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4" x14ac:dyDescent="0.3">
      <c r="A475" s="2"/>
      <c r="B475" s="2"/>
      <c r="C475" s="2"/>
      <c r="D475" s="2"/>
      <c r="E475" s="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4" x14ac:dyDescent="0.3">
      <c r="A476" s="2"/>
      <c r="B476" s="2"/>
      <c r="C476" s="2"/>
      <c r="D476" s="2"/>
      <c r="E476" s="5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4" x14ac:dyDescent="0.3">
      <c r="A477" s="2"/>
      <c r="B477" s="2"/>
      <c r="C477" s="2"/>
      <c r="D477" s="2"/>
      <c r="E477" s="5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4" x14ac:dyDescent="0.3">
      <c r="A478" s="2"/>
      <c r="B478" s="2"/>
      <c r="C478" s="2"/>
      <c r="D478" s="2"/>
      <c r="E478" s="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4" x14ac:dyDescent="0.3">
      <c r="A479" s="2"/>
      <c r="B479" s="2"/>
      <c r="C479" s="2"/>
      <c r="D479" s="2"/>
      <c r="E479" s="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4" x14ac:dyDescent="0.3">
      <c r="A480" s="2"/>
      <c r="B480" s="2"/>
      <c r="C480" s="2"/>
      <c r="D480" s="2"/>
      <c r="E480" s="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4" x14ac:dyDescent="0.3">
      <c r="A481" s="2"/>
      <c r="B481" s="2"/>
      <c r="C481" s="2"/>
      <c r="D481" s="2"/>
      <c r="E481" s="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4" x14ac:dyDescent="0.3">
      <c r="A482" s="2"/>
      <c r="B482" s="2"/>
      <c r="C482" s="2"/>
      <c r="D482" s="2"/>
      <c r="E482" s="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4" x14ac:dyDescent="0.3">
      <c r="A483" s="2"/>
      <c r="B483" s="2"/>
      <c r="C483" s="2"/>
      <c r="D483" s="2"/>
      <c r="E483" s="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4" x14ac:dyDescent="0.3">
      <c r="A484" s="2"/>
      <c r="B484" s="2"/>
      <c r="C484" s="2"/>
      <c r="D484" s="2"/>
      <c r="E484" s="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4" x14ac:dyDescent="0.3">
      <c r="A485" s="2"/>
      <c r="B485" s="2"/>
      <c r="C485" s="2"/>
      <c r="D485" s="2"/>
      <c r="E485" s="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4" x14ac:dyDescent="0.3">
      <c r="A486" s="2"/>
      <c r="B486" s="2"/>
      <c r="C486" s="2"/>
      <c r="D486" s="2"/>
      <c r="E486" s="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4" x14ac:dyDescent="0.3">
      <c r="A487" s="2"/>
      <c r="B487" s="2"/>
      <c r="C487" s="2"/>
      <c r="D487" s="2"/>
      <c r="E487" s="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4" x14ac:dyDescent="0.3">
      <c r="A488" s="2"/>
      <c r="B488" s="2"/>
      <c r="C488" s="2"/>
      <c r="D488" s="2"/>
      <c r="E488" s="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4" x14ac:dyDescent="0.3">
      <c r="A489" s="2"/>
      <c r="B489" s="2"/>
      <c r="C489" s="2"/>
      <c r="D489" s="2"/>
      <c r="E489" s="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4" x14ac:dyDescent="0.3">
      <c r="A490" s="2"/>
      <c r="B490" s="2"/>
      <c r="C490" s="2"/>
      <c r="D490" s="2"/>
      <c r="E490" s="5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4" x14ac:dyDescent="0.3">
      <c r="A491" s="2"/>
      <c r="B491" s="2"/>
      <c r="C491" s="2"/>
      <c r="D491" s="2"/>
      <c r="E491" s="5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4" x14ac:dyDescent="0.3">
      <c r="A492" s="2"/>
      <c r="B492" s="2"/>
      <c r="C492" s="2"/>
      <c r="D492" s="2"/>
      <c r="E492" s="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4" x14ac:dyDescent="0.3">
      <c r="A493" s="2"/>
      <c r="B493" s="2"/>
      <c r="C493" s="2"/>
      <c r="D493" s="2"/>
      <c r="E493" s="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4" x14ac:dyDescent="0.3">
      <c r="A494" s="2"/>
      <c r="B494" s="2"/>
      <c r="C494" s="2"/>
      <c r="D494" s="2"/>
      <c r="E494" s="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4" x14ac:dyDescent="0.3">
      <c r="A495" s="2"/>
      <c r="B495" s="2"/>
      <c r="C495" s="2"/>
      <c r="D495" s="2"/>
      <c r="E495" s="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4" x14ac:dyDescent="0.3">
      <c r="A496" s="2"/>
      <c r="B496" s="2"/>
      <c r="C496" s="2"/>
      <c r="D496" s="2"/>
      <c r="E496" s="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4" x14ac:dyDescent="0.3">
      <c r="A497" s="2"/>
      <c r="B497" s="2"/>
      <c r="C497" s="2"/>
      <c r="D497" s="2"/>
      <c r="E497" s="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4" x14ac:dyDescent="0.3">
      <c r="A498" s="2"/>
      <c r="B498" s="2"/>
      <c r="C498" s="2"/>
      <c r="D498" s="2"/>
      <c r="E498" s="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4" x14ac:dyDescent="0.3">
      <c r="A499" s="2"/>
      <c r="B499" s="2"/>
      <c r="C499" s="2"/>
      <c r="D499" s="2"/>
      <c r="E499" s="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4" x14ac:dyDescent="0.3">
      <c r="A500" s="2"/>
      <c r="B500" s="2"/>
      <c r="C500" s="2"/>
      <c r="D500" s="2"/>
      <c r="E500" s="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4" x14ac:dyDescent="0.3">
      <c r="A501" s="2"/>
      <c r="B501" s="2"/>
      <c r="C501" s="2"/>
      <c r="D501" s="2"/>
      <c r="E501" s="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4" x14ac:dyDescent="0.3">
      <c r="A502" s="2"/>
      <c r="B502" s="2"/>
      <c r="C502" s="2"/>
      <c r="D502" s="2"/>
      <c r="E502" s="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4" x14ac:dyDescent="0.3">
      <c r="A503" s="2"/>
      <c r="B503" s="2"/>
      <c r="C503" s="2"/>
      <c r="D503" s="2"/>
      <c r="E503" s="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4" x14ac:dyDescent="0.3">
      <c r="A504" s="2"/>
      <c r="B504" s="2"/>
      <c r="C504" s="2"/>
      <c r="D504" s="2"/>
      <c r="E504" s="5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4" x14ac:dyDescent="0.3">
      <c r="A505" s="2"/>
      <c r="B505" s="2"/>
      <c r="C505" s="2"/>
      <c r="D505" s="2"/>
      <c r="E505" s="5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4" x14ac:dyDescent="0.3">
      <c r="A506" s="2"/>
      <c r="B506" s="2"/>
      <c r="C506" s="2"/>
      <c r="D506" s="2"/>
      <c r="E506" s="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4" x14ac:dyDescent="0.3">
      <c r="A507" s="2"/>
      <c r="B507" s="2"/>
      <c r="C507" s="2"/>
      <c r="D507" s="2"/>
      <c r="E507" s="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4" x14ac:dyDescent="0.3">
      <c r="A508" s="2"/>
      <c r="B508" s="2"/>
      <c r="C508" s="2"/>
      <c r="D508" s="2"/>
      <c r="E508" s="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4" x14ac:dyDescent="0.3">
      <c r="A509" s="2"/>
      <c r="B509" s="2"/>
      <c r="C509" s="2"/>
      <c r="D509" s="2"/>
      <c r="E509" s="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4" x14ac:dyDescent="0.3">
      <c r="A510" s="2"/>
      <c r="B510" s="2"/>
      <c r="C510" s="2"/>
      <c r="D510" s="2"/>
      <c r="E510" s="5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4" x14ac:dyDescent="0.3">
      <c r="A511" s="2"/>
      <c r="B511" s="2"/>
      <c r="C511" s="2"/>
      <c r="D511" s="2"/>
      <c r="E511" s="5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4" x14ac:dyDescent="0.3">
      <c r="A512" s="2"/>
      <c r="B512" s="2"/>
      <c r="C512" s="2"/>
      <c r="D512" s="2"/>
      <c r="E512" s="5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4" x14ac:dyDescent="0.3">
      <c r="A513" s="2"/>
      <c r="B513" s="2"/>
      <c r="C513" s="2"/>
      <c r="D513" s="2"/>
      <c r="E513" s="5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4" x14ac:dyDescent="0.3">
      <c r="A514" s="2"/>
      <c r="B514" s="2"/>
      <c r="C514" s="2"/>
      <c r="D514" s="2"/>
      <c r="E514" s="5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4" x14ac:dyDescent="0.3">
      <c r="A515" s="2"/>
      <c r="B515" s="2"/>
      <c r="C515" s="2"/>
      <c r="D515" s="2"/>
      <c r="E515" s="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4" x14ac:dyDescent="0.3">
      <c r="A516" s="2"/>
      <c r="B516" s="2"/>
      <c r="C516" s="2"/>
      <c r="D516" s="2"/>
      <c r="E516" s="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4" x14ac:dyDescent="0.3">
      <c r="A517" s="2"/>
      <c r="B517" s="2"/>
      <c r="C517" s="2"/>
      <c r="D517" s="2"/>
      <c r="E517" s="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4" x14ac:dyDescent="0.3">
      <c r="A518" s="2"/>
      <c r="B518" s="2"/>
      <c r="C518" s="2"/>
      <c r="D518" s="2"/>
      <c r="E518" s="5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4" x14ac:dyDescent="0.3">
      <c r="A519" s="2"/>
      <c r="B519" s="2"/>
      <c r="C519" s="2"/>
      <c r="D519" s="2"/>
      <c r="E519" s="5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4" x14ac:dyDescent="0.3">
      <c r="A520" s="2"/>
      <c r="B520" s="2"/>
      <c r="C520" s="2"/>
      <c r="D520" s="2"/>
      <c r="E520" s="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4" x14ac:dyDescent="0.3">
      <c r="A521" s="2"/>
      <c r="B521" s="2"/>
      <c r="C521" s="2"/>
      <c r="D521" s="2"/>
      <c r="E521" s="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4" x14ac:dyDescent="0.3">
      <c r="A522" s="2"/>
      <c r="B522" s="2"/>
      <c r="C522" s="2"/>
      <c r="D522" s="2"/>
      <c r="E522" s="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4" x14ac:dyDescent="0.3">
      <c r="A523" s="2"/>
      <c r="B523" s="2"/>
      <c r="C523" s="2"/>
      <c r="D523" s="2"/>
      <c r="E523" s="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4" x14ac:dyDescent="0.3">
      <c r="A524" s="2"/>
      <c r="B524" s="2"/>
      <c r="C524" s="2"/>
      <c r="D524" s="2"/>
      <c r="E524" s="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4" x14ac:dyDescent="0.3">
      <c r="A525" s="2"/>
      <c r="B525" s="2"/>
      <c r="C525" s="2"/>
      <c r="D525" s="2"/>
      <c r="E525" s="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4" x14ac:dyDescent="0.3">
      <c r="A526" s="2"/>
      <c r="B526" s="2"/>
      <c r="C526" s="2"/>
      <c r="D526" s="2"/>
      <c r="E526" s="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4" x14ac:dyDescent="0.3">
      <c r="A527" s="2"/>
      <c r="B527" s="2"/>
      <c r="C527" s="2"/>
      <c r="D527" s="2"/>
      <c r="E527" s="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4" x14ac:dyDescent="0.3">
      <c r="A528" s="2"/>
      <c r="B528" s="2"/>
      <c r="C528" s="2"/>
      <c r="D528" s="2"/>
      <c r="E528" s="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4" x14ac:dyDescent="0.3">
      <c r="A529" s="2"/>
      <c r="B529" s="2"/>
      <c r="C529" s="2"/>
      <c r="D529" s="2"/>
      <c r="E529" s="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4" x14ac:dyDescent="0.3">
      <c r="A530" s="2"/>
      <c r="B530" s="2"/>
      <c r="C530" s="2"/>
      <c r="D530" s="2"/>
      <c r="E530" s="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4" x14ac:dyDescent="0.3">
      <c r="A531" s="2"/>
      <c r="B531" s="2"/>
      <c r="C531" s="2"/>
      <c r="D531" s="2"/>
      <c r="E531" s="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4" x14ac:dyDescent="0.3">
      <c r="A532" s="2"/>
      <c r="B532" s="2"/>
      <c r="C532" s="2"/>
      <c r="D532" s="2"/>
      <c r="E532" s="5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4" x14ac:dyDescent="0.3">
      <c r="A533" s="2"/>
      <c r="B533" s="2"/>
      <c r="C533" s="2"/>
      <c r="D533" s="2"/>
      <c r="E533" s="5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4" x14ac:dyDescent="0.3">
      <c r="A534" s="2"/>
      <c r="B534" s="2"/>
      <c r="C534" s="2"/>
      <c r="D534" s="2"/>
      <c r="E534" s="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4" x14ac:dyDescent="0.3">
      <c r="A535" s="2"/>
      <c r="B535" s="2"/>
      <c r="C535" s="2"/>
      <c r="D535" s="2"/>
      <c r="E535" s="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4" x14ac:dyDescent="0.3">
      <c r="A536" s="2"/>
      <c r="B536" s="2"/>
      <c r="C536" s="2"/>
      <c r="D536" s="2"/>
      <c r="E536" s="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4" x14ac:dyDescent="0.3">
      <c r="A537" s="2"/>
      <c r="B537" s="2"/>
      <c r="C537" s="2"/>
      <c r="D537" s="2"/>
      <c r="E537" s="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4" x14ac:dyDescent="0.3">
      <c r="A538" s="2"/>
      <c r="B538" s="2"/>
      <c r="C538" s="2"/>
      <c r="D538" s="2"/>
      <c r="E538" s="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4" x14ac:dyDescent="0.3">
      <c r="A539" s="2"/>
      <c r="B539" s="2"/>
      <c r="C539" s="2"/>
      <c r="D539" s="2"/>
      <c r="E539" s="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4" x14ac:dyDescent="0.3">
      <c r="A540" s="2"/>
      <c r="B540" s="2"/>
      <c r="C540" s="2"/>
      <c r="D540" s="2"/>
      <c r="E540" s="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4" x14ac:dyDescent="0.3">
      <c r="A541" s="2"/>
      <c r="B541" s="2"/>
      <c r="C541" s="2"/>
      <c r="D541" s="2"/>
      <c r="E541" s="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4" x14ac:dyDescent="0.3">
      <c r="A542" s="2"/>
      <c r="B542" s="2"/>
      <c r="C542" s="2"/>
      <c r="D542" s="2"/>
      <c r="E542" s="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4" x14ac:dyDescent="0.3">
      <c r="A543" s="2"/>
      <c r="B543" s="2"/>
      <c r="C543" s="2"/>
      <c r="D543" s="2"/>
      <c r="E543" s="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4" x14ac:dyDescent="0.3">
      <c r="A544" s="2"/>
      <c r="B544" s="2"/>
      <c r="C544" s="2"/>
      <c r="D544" s="2"/>
      <c r="E544" s="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4" x14ac:dyDescent="0.3">
      <c r="A545" s="2"/>
      <c r="B545" s="2"/>
      <c r="C545" s="2"/>
      <c r="D545" s="2"/>
      <c r="E545" s="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4" x14ac:dyDescent="0.3">
      <c r="A546" s="2"/>
      <c r="B546" s="2"/>
      <c r="C546" s="2"/>
      <c r="D546" s="2"/>
      <c r="E546" s="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4" x14ac:dyDescent="0.3">
      <c r="A547" s="2"/>
      <c r="B547" s="2"/>
      <c r="C547" s="2"/>
      <c r="D547" s="2"/>
      <c r="E547" s="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4" x14ac:dyDescent="0.3">
      <c r="A548" s="2"/>
      <c r="B548" s="2"/>
      <c r="C548" s="2"/>
      <c r="D548" s="2"/>
      <c r="E548" s="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4" x14ac:dyDescent="0.3">
      <c r="A549" s="2"/>
      <c r="B549" s="2"/>
      <c r="C549" s="2"/>
      <c r="D549" s="2"/>
      <c r="E549" s="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4" x14ac:dyDescent="0.3">
      <c r="A550" s="2"/>
      <c r="B550" s="2"/>
      <c r="C550" s="2"/>
      <c r="D550" s="2"/>
      <c r="E550" s="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4" x14ac:dyDescent="0.3">
      <c r="A551" s="2"/>
      <c r="B551" s="2"/>
      <c r="C551" s="2"/>
      <c r="D551" s="2"/>
      <c r="E551" s="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4" x14ac:dyDescent="0.3">
      <c r="A552" s="2"/>
      <c r="B552" s="2"/>
      <c r="C552" s="2"/>
      <c r="D552" s="2"/>
      <c r="E552" s="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4" x14ac:dyDescent="0.3">
      <c r="A553" s="2"/>
      <c r="B553" s="2"/>
      <c r="C553" s="2"/>
      <c r="D553" s="2"/>
      <c r="E553" s="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4" x14ac:dyDescent="0.3">
      <c r="A554" s="2"/>
      <c r="B554" s="2"/>
      <c r="C554" s="2"/>
      <c r="D554" s="2"/>
      <c r="E554" s="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4" x14ac:dyDescent="0.3">
      <c r="A555" s="2"/>
      <c r="B555" s="2"/>
      <c r="C555" s="2"/>
      <c r="D555" s="2"/>
      <c r="E555" s="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4" x14ac:dyDescent="0.3">
      <c r="A556" s="2"/>
      <c r="B556" s="2"/>
      <c r="C556" s="2"/>
      <c r="D556" s="2"/>
      <c r="E556" s="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4" x14ac:dyDescent="0.3">
      <c r="A557" s="2"/>
      <c r="B557" s="2"/>
      <c r="C557" s="2"/>
      <c r="D557" s="2"/>
      <c r="E557" s="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4" x14ac:dyDescent="0.3">
      <c r="A558" s="2"/>
      <c r="B558" s="2"/>
      <c r="C558" s="2"/>
      <c r="D558" s="2"/>
      <c r="E558" s="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4" x14ac:dyDescent="0.3">
      <c r="A559" s="2"/>
      <c r="B559" s="2"/>
      <c r="C559" s="2"/>
      <c r="D559" s="2"/>
      <c r="E559" s="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4" x14ac:dyDescent="0.3">
      <c r="A560" s="2"/>
      <c r="B560" s="2"/>
      <c r="C560" s="2"/>
      <c r="D560" s="2"/>
      <c r="E560" s="5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4" x14ac:dyDescent="0.3">
      <c r="A561" s="2"/>
      <c r="B561" s="2"/>
      <c r="C561" s="2"/>
      <c r="D561" s="2"/>
      <c r="E561" s="5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4" x14ac:dyDescent="0.3">
      <c r="A562" s="2"/>
      <c r="B562" s="2"/>
      <c r="C562" s="2"/>
      <c r="D562" s="2"/>
      <c r="E562" s="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4" x14ac:dyDescent="0.3">
      <c r="A563" s="2"/>
      <c r="B563" s="2"/>
      <c r="C563" s="2"/>
      <c r="D563" s="2"/>
      <c r="E563" s="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4" x14ac:dyDescent="0.3">
      <c r="A564" s="2"/>
      <c r="B564" s="2"/>
      <c r="C564" s="2"/>
      <c r="D564" s="2"/>
      <c r="E564" s="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4" x14ac:dyDescent="0.3">
      <c r="A565" s="2"/>
      <c r="B565" s="2"/>
      <c r="C565" s="2"/>
      <c r="D565" s="2"/>
      <c r="E565" s="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4" x14ac:dyDescent="0.3">
      <c r="A566" s="2"/>
      <c r="B566" s="2"/>
      <c r="C566" s="2"/>
      <c r="D566" s="2"/>
      <c r="E566" s="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4" x14ac:dyDescent="0.3">
      <c r="A567" s="2"/>
      <c r="B567" s="2"/>
      <c r="C567" s="2"/>
      <c r="D567" s="2"/>
      <c r="E567" s="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4" x14ac:dyDescent="0.3">
      <c r="A568" s="2"/>
      <c r="B568" s="2"/>
      <c r="C568" s="2"/>
      <c r="D568" s="2"/>
      <c r="E568" s="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4" x14ac:dyDescent="0.3">
      <c r="A569" s="2"/>
      <c r="B569" s="2"/>
      <c r="C569" s="2"/>
      <c r="D569" s="2"/>
      <c r="E569" s="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4" x14ac:dyDescent="0.3">
      <c r="A570" s="2"/>
      <c r="B570" s="2"/>
      <c r="C570" s="2"/>
      <c r="D570" s="2"/>
      <c r="E570" s="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4" x14ac:dyDescent="0.3">
      <c r="A571" s="2"/>
      <c r="B571" s="2"/>
      <c r="C571" s="2"/>
      <c r="D571" s="2"/>
      <c r="E571" s="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4" x14ac:dyDescent="0.3">
      <c r="A572" s="2"/>
      <c r="B572" s="2"/>
      <c r="C572" s="2"/>
      <c r="D572" s="2"/>
      <c r="E572" s="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4" x14ac:dyDescent="0.3">
      <c r="A573" s="2"/>
      <c r="B573" s="2"/>
      <c r="C573" s="2"/>
      <c r="D573" s="2"/>
      <c r="E573" s="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4" x14ac:dyDescent="0.3">
      <c r="A574" s="2"/>
      <c r="B574" s="2"/>
      <c r="C574" s="2"/>
      <c r="D574" s="2"/>
      <c r="E574" s="5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4" x14ac:dyDescent="0.3">
      <c r="A575" s="2"/>
      <c r="B575" s="2"/>
      <c r="C575" s="2"/>
      <c r="D575" s="2"/>
      <c r="E575" s="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4" x14ac:dyDescent="0.3">
      <c r="A576" s="2"/>
      <c r="B576" s="2"/>
      <c r="C576" s="2"/>
      <c r="D576" s="2"/>
      <c r="E576" s="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4" x14ac:dyDescent="0.3">
      <c r="A577" s="2"/>
      <c r="B577" s="2"/>
      <c r="C577" s="2"/>
      <c r="D577" s="2"/>
      <c r="E577" s="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4" x14ac:dyDescent="0.3">
      <c r="A578" s="2"/>
      <c r="B578" s="2"/>
      <c r="C578" s="2"/>
      <c r="D578" s="2"/>
      <c r="E578" s="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4" x14ac:dyDescent="0.3">
      <c r="A579" s="2"/>
      <c r="B579" s="2"/>
      <c r="C579" s="2"/>
      <c r="D579" s="2"/>
      <c r="E579" s="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4" x14ac:dyDescent="0.3">
      <c r="A580" s="2"/>
      <c r="B580" s="2"/>
      <c r="C580" s="2"/>
      <c r="D580" s="2"/>
      <c r="E580" s="5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4" x14ac:dyDescent="0.3">
      <c r="A581" s="2"/>
      <c r="B581" s="2"/>
      <c r="C581" s="2"/>
      <c r="D581" s="2"/>
      <c r="E581" s="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4" x14ac:dyDescent="0.3">
      <c r="A582" s="2"/>
      <c r="B582" s="2"/>
      <c r="C582" s="2"/>
      <c r="D582" s="2"/>
      <c r="E582" s="5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4" x14ac:dyDescent="0.3">
      <c r="A583" s="2"/>
      <c r="B583" s="2"/>
      <c r="C583" s="2"/>
      <c r="D583" s="2"/>
      <c r="E583" s="5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4" x14ac:dyDescent="0.3">
      <c r="A584" s="2"/>
      <c r="B584" s="2"/>
      <c r="C584" s="2"/>
      <c r="D584" s="2"/>
      <c r="E584" s="5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4" x14ac:dyDescent="0.3">
      <c r="A585" s="2"/>
      <c r="B585" s="2"/>
      <c r="C585" s="2"/>
      <c r="D585" s="2"/>
      <c r="E585" s="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4" x14ac:dyDescent="0.3">
      <c r="A586" s="2"/>
      <c r="B586" s="2"/>
      <c r="C586" s="2"/>
      <c r="D586" s="2"/>
      <c r="E586" s="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4" x14ac:dyDescent="0.3">
      <c r="A587" s="2"/>
      <c r="B587" s="2"/>
      <c r="C587" s="2"/>
      <c r="D587" s="2"/>
      <c r="E587" s="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4" x14ac:dyDescent="0.3">
      <c r="A588" s="2"/>
      <c r="B588" s="2"/>
      <c r="C588" s="2"/>
      <c r="D588" s="2"/>
      <c r="E588" s="5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4" x14ac:dyDescent="0.3">
      <c r="A589" s="2"/>
      <c r="B589" s="2"/>
      <c r="C589" s="2"/>
      <c r="D589" s="2"/>
      <c r="E589" s="5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4" x14ac:dyDescent="0.3">
      <c r="A590" s="2"/>
      <c r="B590" s="2"/>
      <c r="C590" s="2"/>
      <c r="D590" s="2"/>
      <c r="E590" s="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4" x14ac:dyDescent="0.3">
      <c r="A591" s="2"/>
      <c r="B591" s="2"/>
      <c r="C591" s="2"/>
      <c r="D591" s="2"/>
      <c r="E591" s="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4" x14ac:dyDescent="0.3">
      <c r="A592" s="2"/>
      <c r="B592" s="2"/>
      <c r="C592" s="2"/>
      <c r="D592" s="2"/>
      <c r="E592" s="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4" x14ac:dyDescent="0.3">
      <c r="A593" s="2"/>
      <c r="B593" s="2"/>
      <c r="C593" s="2"/>
      <c r="D593" s="2"/>
      <c r="E593" s="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4" x14ac:dyDescent="0.3">
      <c r="A594" s="2"/>
      <c r="B594" s="2"/>
      <c r="C594" s="2"/>
      <c r="D594" s="2"/>
      <c r="E594" s="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4" x14ac:dyDescent="0.3">
      <c r="A595" s="2"/>
      <c r="B595" s="2"/>
      <c r="C595" s="2"/>
      <c r="D595" s="2"/>
      <c r="E595" s="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4" x14ac:dyDescent="0.3">
      <c r="A596" s="2"/>
      <c r="B596" s="2"/>
      <c r="C596" s="2"/>
      <c r="D596" s="2"/>
      <c r="E596" s="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4" x14ac:dyDescent="0.3">
      <c r="A597" s="2"/>
      <c r="B597" s="2"/>
      <c r="C597" s="2"/>
      <c r="D597" s="2"/>
      <c r="E597" s="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4" x14ac:dyDescent="0.3">
      <c r="A598" s="2"/>
      <c r="B598" s="2"/>
      <c r="C598" s="2"/>
      <c r="D598" s="2"/>
      <c r="E598" s="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4" x14ac:dyDescent="0.3">
      <c r="A599" s="2"/>
      <c r="B599" s="2"/>
      <c r="C599" s="2"/>
      <c r="D599" s="2"/>
      <c r="E599" s="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4" x14ac:dyDescent="0.3">
      <c r="A600" s="2"/>
      <c r="B600" s="2"/>
      <c r="C600" s="2"/>
      <c r="D600" s="2"/>
      <c r="E600" s="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4" x14ac:dyDescent="0.3">
      <c r="A601" s="2"/>
      <c r="B601" s="2"/>
      <c r="C601" s="2"/>
      <c r="D601" s="2"/>
      <c r="E601" s="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4" x14ac:dyDescent="0.3">
      <c r="A602" s="2"/>
      <c r="B602" s="2"/>
      <c r="C602" s="2"/>
      <c r="D602" s="2"/>
      <c r="E602" s="5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4" x14ac:dyDescent="0.3">
      <c r="A603" s="2"/>
      <c r="B603" s="2"/>
      <c r="C603" s="2"/>
      <c r="D603" s="2"/>
      <c r="E603" s="5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4" x14ac:dyDescent="0.3">
      <c r="A604" s="2"/>
      <c r="B604" s="2"/>
      <c r="C604" s="2"/>
      <c r="D604" s="2"/>
      <c r="E604" s="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4" x14ac:dyDescent="0.3">
      <c r="A605" s="2"/>
      <c r="B605" s="2"/>
      <c r="C605" s="2"/>
      <c r="D605" s="2"/>
      <c r="E605" s="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4" x14ac:dyDescent="0.3">
      <c r="A606" s="2"/>
      <c r="B606" s="2"/>
      <c r="C606" s="2"/>
      <c r="D606" s="2"/>
      <c r="E606" s="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4" x14ac:dyDescent="0.3">
      <c r="A607" s="2"/>
      <c r="B607" s="2"/>
      <c r="C607" s="2"/>
      <c r="D607" s="2"/>
      <c r="E607" s="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4" x14ac:dyDescent="0.3">
      <c r="A608" s="2"/>
      <c r="B608" s="2"/>
      <c r="C608" s="2"/>
      <c r="D608" s="2"/>
      <c r="E608" s="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4" x14ac:dyDescent="0.3">
      <c r="A609" s="2"/>
      <c r="B609" s="2"/>
      <c r="C609" s="2"/>
      <c r="D609" s="2"/>
      <c r="E609" s="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4" x14ac:dyDescent="0.3">
      <c r="A610" s="2"/>
      <c r="B610" s="2"/>
      <c r="C610" s="2"/>
      <c r="D610" s="2"/>
      <c r="E610" s="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4" x14ac:dyDescent="0.3">
      <c r="A611" s="2"/>
      <c r="B611" s="2"/>
      <c r="C611" s="2"/>
      <c r="D611" s="2"/>
      <c r="E611" s="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4" x14ac:dyDescent="0.3">
      <c r="A612" s="2"/>
      <c r="B612" s="2"/>
      <c r="C612" s="2"/>
      <c r="D612" s="2"/>
      <c r="E612" s="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4" x14ac:dyDescent="0.3">
      <c r="A613" s="2"/>
      <c r="B613" s="2"/>
      <c r="C613" s="2"/>
      <c r="D613" s="2"/>
      <c r="E613" s="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4" x14ac:dyDescent="0.3">
      <c r="A614" s="2"/>
      <c r="B614" s="2"/>
      <c r="C614" s="2"/>
      <c r="D614" s="2"/>
      <c r="E614" s="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4" x14ac:dyDescent="0.3">
      <c r="A615" s="2"/>
      <c r="B615" s="2"/>
      <c r="C615" s="2"/>
      <c r="D615" s="2"/>
      <c r="E615" s="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4" x14ac:dyDescent="0.3">
      <c r="A616" s="2"/>
      <c r="B616" s="2"/>
      <c r="C616" s="2"/>
      <c r="D616" s="2"/>
      <c r="E616" s="5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4" x14ac:dyDescent="0.3">
      <c r="A617" s="2"/>
      <c r="B617" s="2"/>
      <c r="C617" s="2"/>
      <c r="D617" s="2"/>
      <c r="E617" s="5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4" x14ac:dyDescent="0.3">
      <c r="A618" s="2"/>
      <c r="B618" s="2"/>
      <c r="C618" s="2"/>
      <c r="D618" s="2"/>
      <c r="E618" s="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4" x14ac:dyDescent="0.3">
      <c r="A619" s="2"/>
      <c r="B619" s="2"/>
      <c r="C619" s="2"/>
      <c r="D619" s="2"/>
      <c r="E619" s="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4" x14ac:dyDescent="0.3">
      <c r="A620" s="2"/>
      <c r="B620" s="2"/>
      <c r="C620" s="2"/>
      <c r="D620" s="2"/>
      <c r="E620" s="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4" x14ac:dyDescent="0.3">
      <c r="A621" s="2"/>
      <c r="B621" s="2"/>
      <c r="C621" s="2"/>
      <c r="D621" s="2"/>
      <c r="E621" s="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4" x14ac:dyDescent="0.3">
      <c r="A622" s="2"/>
      <c r="B622" s="2"/>
      <c r="C622" s="2"/>
      <c r="D622" s="2"/>
      <c r="E622" s="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4" x14ac:dyDescent="0.3">
      <c r="A623" s="2"/>
      <c r="B623" s="2"/>
      <c r="C623" s="2"/>
      <c r="D623" s="2"/>
      <c r="E623" s="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4" x14ac:dyDescent="0.3">
      <c r="A624" s="2"/>
      <c r="B624" s="2"/>
      <c r="C624" s="2"/>
      <c r="D624" s="2"/>
      <c r="E624" s="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4" x14ac:dyDescent="0.3">
      <c r="A625" s="2"/>
      <c r="B625" s="2"/>
      <c r="C625" s="2"/>
      <c r="D625" s="2"/>
      <c r="E625" s="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4" x14ac:dyDescent="0.3">
      <c r="A626" s="2"/>
      <c r="B626" s="2"/>
      <c r="C626" s="2"/>
      <c r="D626" s="2"/>
      <c r="E626" s="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4" x14ac:dyDescent="0.3">
      <c r="A627" s="2"/>
      <c r="B627" s="2"/>
      <c r="C627" s="2"/>
      <c r="D627" s="2"/>
      <c r="E627" s="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4" x14ac:dyDescent="0.3">
      <c r="A628" s="2"/>
      <c r="B628" s="2"/>
      <c r="C628" s="2"/>
      <c r="D628" s="2"/>
      <c r="E628" s="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4" x14ac:dyDescent="0.3">
      <c r="A629" s="2"/>
      <c r="B629" s="2"/>
      <c r="C629" s="2"/>
      <c r="D629" s="2"/>
      <c r="E629" s="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4" x14ac:dyDescent="0.3">
      <c r="A630" s="2"/>
      <c r="B630" s="2"/>
      <c r="C630" s="2"/>
      <c r="D630" s="2"/>
      <c r="E630" s="5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4" x14ac:dyDescent="0.3">
      <c r="A631" s="2"/>
      <c r="B631" s="2"/>
      <c r="C631" s="2"/>
      <c r="D631" s="2"/>
      <c r="E631" s="5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4" x14ac:dyDescent="0.3">
      <c r="A632" s="2"/>
      <c r="B632" s="2"/>
      <c r="C632" s="2"/>
      <c r="D632" s="2"/>
      <c r="E632" s="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4" x14ac:dyDescent="0.3">
      <c r="A633" s="2"/>
      <c r="B633" s="2"/>
      <c r="C633" s="2"/>
      <c r="D633" s="2"/>
      <c r="E633" s="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4" x14ac:dyDescent="0.3">
      <c r="A634" s="2"/>
      <c r="B634" s="2"/>
      <c r="C634" s="2"/>
      <c r="D634" s="2"/>
      <c r="E634" s="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4" x14ac:dyDescent="0.3">
      <c r="A635" s="2"/>
      <c r="B635" s="2"/>
      <c r="C635" s="2"/>
      <c r="D635" s="2"/>
      <c r="E635" s="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4" x14ac:dyDescent="0.3">
      <c r="A636" s="2"/>
      <c r="B636" s="2"/>
      <c r="C636" s="2"/>
      <c r="D636" s="2"/>
      <c r="E636" s="5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4" x14ac:dyDescent="0.3">
      <c r="A637" s="2"/>
      <c r="B637" s="2"/>
      <c r="C637" s="2"/>
      <c r="D637" s="2"/>
      <c r="E637" s="5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4" x14ac:dyDescent="0.3">
      <c r="A638" s="2"/>
      <c r="B638" s="2"/>
      <c r="C638" s="2"/>
      <c r="D638" s="2"/>
      <c r="E638" s="5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4" x14ac:dyDescent="0.3">
      <c r="A639" s="2"/>
      <c r="B639" s="2"/>
      <c r="C639" s="2"/>
      <c r="D639" s="2"/>
      <c r="E639" s="5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4" x14ac:dyDescent="0.3">
      <c r="A640" s="2"/>
      <c r="B640" s="2"/>
      <c r="C640" s="2"/>
      <c r="D640" s="2"/>
      <c r="E640" s="5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4" x14ac:dyDescent="0.3">
      <c r="A641" s="2"/>
      <c r="B641" s="2"/>
      <c r="C641" s="2"/>
      <c r="D641" s="2"/>
      <c r="E641" s="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4" x14ac:dyDescent="0.3">
      <c r="A642" s="2"/>
      <c r="B642" s="2"/>
      <c r="C642" s="2"/>
      <c r="D642" s="2"/>
      <c r="E642" s="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4" x14ac:dyDescent="0.3">
      <c r="A643" s="2"/>
      <c r="B643" s="2"/>
      <c r="C643" s="2"/>
      <c r="D643" s="2"/>
      <c r="E643" s="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4" x14ac:dyDescent="0.3">
      <c r="A644" s="2"/>
      <c r="B644" s="2"/>
      <c r="C644" s="2"/>
      <c r="D644" s="2"/>
      <c r="E644" s="5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4" x14ac:dyDescent="0.3">
      <c r="A645" s="2"/>
      <c r="B645" s="2"/>
      <c r="C645" s="2"/>
      <c r="D645" s="2"/>
      <c r="E645" s="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4" x14ac:dyDescent="0.3">
      <c r="A646" s="2"/>
      <c r="B646" s="2"/>
      <c r="C646" s="2"/>
      <c r="D646" s="2"/>
      <c r="E646" s="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4" x14ac:dyDescent="0.3">
      <c r="A647" s="2"/>
      <c r="B647" s="2"/>
      <c r="C647" s="2"/>
      <c r="D647" s="2"/>
      <c r="E647" s="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4" x14ac:dyDescent="0.3">
      <c r="A648" s="2"/>
      <c r="B648" s="2"/>
      <c r="C648" s="2"/>
      <c r="D648" s="2"/>
      <c r="E648" s="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4" x14ac:dyDescent="0.3">
      <c r="A649" s="2"/>
      <c r="B649" s="2"/>
      <c r="C649" s="2"/>
      <c r="D649" s="2"/>
      <c r="E649" s="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4" x14ac:dyDescent="0.3">
      <c r="A650" s="2"/>
      <c r="B650" s="2"/>
      <c r="C650" s="2"/>
      <c r="D650" s="2"/>
      <c r="E650" s="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4" x14ac:dyDescent="0.3">
      <c r="A651" s="2"/>
      <c r="B651" s="2"/>
      <c r="C651" s="2"/>
      <c r="D651" s="2"/>
      <c r="E651" s="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4" x14ac:dyDescent="0.3">
      <c r="A652" s="2"/>
      <c r="B652" s="2"/>
      <c r="C652" s="2"/>
      <c r="D652" s="2"/>
      <c r="E652" s="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4" x14ac:dyDescent="0.3">
      <c r="A653" s="2"/>
      <c r="B653" s="2"/>
      <c r="C653" s="2"/>
      <c r="D653" s="2"/>
      <c r="E653" s="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4" x14ac:dyDescent="0.3">
      <c r="A654" s="2"/>
      <c r="B654" s="2"/>
      <c r="C654" s="2"/>
      <c r="D654" s="2"/>
      <c r="E654" s="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4" x14ac:dyDescent="0.3">
      <c r="A655" s="2"/>
      <c r="B655" s="2"/>
      <c r="C655" s="2"/>
      <c r="D655" s="2"/>
      <c r="E655" s="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4" x14ac:dyDescent="0.3">
      <c r="A656" s="2"/>
      <c r="B656" s="2"/>
      <c r="C656" s="2"/>
      <c r="D656" s="2"/>
      <c r="E656" s="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4" x14ac:dyDescent="0.3">
      <c r="A657" s="2"/>
      <c r="B657" s="2"/>
      <c r="C657" s="2"/>
      <c r="D657" s="2"/>
      <c r="E657" s="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4" x14ac:dyDescent="0.3">
      <c r="A658" s="2"/>
      <c r="B658" s="2"/>
      <c r="C658" s="2"/>
      <c r="D658" s="2"/>
      <c r="E658" s="5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4" x14ac:dyDescent="0.3">
      <c r="A659" s="2"/>
      <c r="B659" s="2"/>
      <c r="C659" s="2"/>
      <c r="D659" s="2"/>
      <c r="E659" s="5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4" x14ac:dyDescent="0.3">
      <c r="A660" s="2"/>
      <c r="B660" s="2"/>
      <c r="C660" s="2"/>
      <c r="D660" s="2"/>
      <c r="E660" s="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4" x14ac:dyDescent="0.3">
      <c r="A661" s="2"/>
      <c r="B661" s="2"/>
      <c r="C661" s="2"/>
      <c r="D661" s="2"/>
      <c r="E661" s="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4" x14ac:dyDescent="0.3">
      <c r="A662" s="2"/>
      <c r="B662" s="2"/>
      <c r="C662" s="2"/>
      <c r="D662" s="2"/>
      <c r="E662" s="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4" x14ac:dyDescent="0.3">
      <c r="A663" s="2"/>
      <c r="B663" s="2"/>
      <c r="C663" s="2"/>
      <c r="D663" s="2"/>
      <c r="E663" s="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4" x14ac:dyDescent="0.3">
      <c r="A664" s="2"/>
      <c r="B664" s="2"/>
      <c r="C664" s="2"/>
      <c r="D664" s="2"/>
      <c r="E664" s="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4" x14ac:dyDescent="0.3">
      <c r="A665" s="2"/>
      <c r="B665" s="2"/>
      <c r="C665" s="2"/>
      <c r="D665" s="2"/>
      <c r="E665" s="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4" x14ac:dyDescent="0.3">
      <c r="A666" s="2"/>
      <c r="B666" s="2"/>
      <c r="C666" s="2"/>
      <c r="D666" s="2"/>
      <c r="E666" s="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4" x14ac:dyDescent="0.3">
      <c r="A667" s="2"/>
      <c r="B667" s="2"/>
      <c r="C667" s="2"/>
      <c r="D667" s="2"/>
      <c r="E667" s="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4" x14ac:dyDescent="0.3">
      <c r="A668" s="2"/>
      <c r="B668" s="2"/>
      <c r="C668" s="2"/>
      <c r="D668" s="2"/>
      <c r="E668" s="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4" x14ac:dyDescent="0.3">
      <c r="A669" s="2"/>
      <c r="B669" s="2"/>
      <c r="C669" s="2"/>
      <c r="D669" s="2"/>
      <c r="E669" s="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4" x14ac:dyDescent="0.3">
      <c r="A670" s="2"/>
      <c r="B670" s="2"/>
      <c r="C670" s="2"/>
      <c r="D670" s="2"/>
      <c r="E670" s="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4" x14ac:dyDescent="0.3">
      <c r="A671" s="2"/>
      <c r="B671" s="2"/>
      <c r="C671" s="2"/>
      <c r="D671" s="2"/>
      <c r="E671" s="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4" x14ac:dyDescent="0.3">
      <c r="A672" s="2"/>
      <c r="B672" s="2"/>
      <c r="C672" s="2"/>
      <c r="D672" s="2"/>
      <c r="E672" s="5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4" x14ac:dyDescent="0.3">
      <c r="A673" s="2"/>
      <c r="B673" s="2"/>
      <c r="C673" s="2"/>
      <c r="D673" s="2"/>
      <c r="E673" s="5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4" x14ac:dyDescent="0.3">
      <c r="A674" s="2"/>
      <c r="B674" s="2"/>
      <c r="C674" s="2"/>
      <c r="D674" s="2"/>
      <c r="E674" s="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4" x14ac:dyDescent="0.3">
      <c r="A675" s="2"/>
      <c r="B675" s="2"/>
      <c r="C675" s="2"/>
      <c r="D675" s="2"/>
      <c r="E675" s="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4" x14ac:dyDescent="0.3">
      <c r="A676" s="2"/>
      <c r="B676" s="2"/>
      <c r="C676" s="2"/>
      <c r="D676" s="2"/>
      <c r="E676" s="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4" x14ac:dyDescent="0.3">
      <c r="A677" s="2"/>
      <c r="B677" s="2"/>
      <c r="C677" s="2"/>
      <c r="D677" s="2"/>
      <c r="E677" s="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4" x14ac:dyDescent="0.3">
      <c r="A678" s="2"/>
      <c r="B678" s="2"/>
      <c r="C678" s="2"/>
      <c r="D678" s="2"/>
      <c r="E678" s="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4" x14ac:dyDescent="0.3">
      <c r="A679" s="2"/>
      <c r="B679" s="2"/>
      <c r="C679" s="2"/>
      <c r="D679" s="2"/>
      <c r="E679" s="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4" x14ac:dyDescent="0.3">
      <c r="A680" s="2"/>
      <c r="B680" s="2"/>
      <c r="C680" s="2"/>
      <c r="D680" s="2"/>
      <c r="E680" s="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4" x14ac:dyDescent="0.3">
      <c r="A681" s="2"/>
      <c r="B681" s="2"/>
      <c r="C681" s="2"/>
      <c r="D681" s="2"/>
      <c r="E681" s="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4" x14ac:dyDescent="0.3">
      <c r="A682" s="2"/>
      <c r="B682" s="2"/>
      <c r="C682" s="2"/>
      <c r="D682" s="2"/>
      <c r="E682" s="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4" x14ac:dyDescent="0.3">
      <c r="A683" s="2"/>
      <c r="B683" s="2"/>
      <c r="C683" s="2"/>
      <c r="D683" s="2"/>
      <c r="E683" s="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4" x14ac:dyDescent="0.3">
      <c r="A684" s="2"/>
      <c r="B684" s="2"/>
      <c r="C684" s="2"/>
      <c r="D684" s="2"/>
      <c r="E684" s="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4" x14ac:dyDescent="0.3">
      <c r="A685" s="2"/>
      <c r="B685" s="2"/>
      <c r="C685" s="2"/>
      <c r="D685" s="2"/>
      <c r="E685" s="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4" x14ac:dyDescent="0.3">
      <c r="A686" s="2"/>
      <c r="B686" s="2"/>
      <c r="C686" s="2"/>
      <c r="D686" s="2"/>
      <c r="E686" s="5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4" x14ac:dyDescent="0.3">
      <c r="A687" s="2"/>
      <c r="B687" s="2"/>
      <c r="C687" s="2"/>
      <c r="D687" s="2"/>
      <c r="E687" s="5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4" x14ac:dyDescent="0.3">
      <c r="A688" s="2"/>
      <c r="B688" s="2"/>
      <c r="C688" s="2"/>
      <c r="D688" s="2"/>
      <c r="E688" s="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4" x14ac:dyDescent="0.3">
      <c r="A689" s="2"/>
      <c r="B689" s="2"/>
      <c r="C689" s="2"/>
      <c r="D689" s="2"/>
      <c r="E689" s="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4" x14ac:dyDescent="0.3">
      <c r="A690" s="2"/>
      <c r="B690" s="2"/>
      <c r="C690" s="2"/>
      <c r="D690" s="2"/>
      <c r="E690" s="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4" x14ac:dyDescent="0.3">
      <c r="A691" s="2"/>
      <c r="B691" s="2"/>
      <c r="C691" s="2"/>
      <c r="D691" s="2"/>
      <c r="E691" s="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4" x14ac:dyDescent="0.3">
      <c r="A692" s="2"/>
      <c r="B692" s="2"/>
      <c r="C692" s="2"/>
      <c r="D692" s="2"/>
      <c r="E692" s="5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4" x14ac:dyDescent="0.3">
      <c r="A693" s="2"/>
      <c r="B693" s="2"/>
      <c r="C693" s="2"/>
      <c r="D693" s="2"/>
      <c r="E693" s="5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4" x14ac:dyDescent="0.3">
      <c r="A694" s="2"/>
      <c r="B694" s="2"/>
      <c r="C694" s="2"/>
      <c r="D694" s="2"/>
      <c r="E694" s="5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4" x14ac:dyDescent="0.3">
      <c r="A695" s="2"/>
      <c r="B695" s="2"/>
      <c r="C695" s="2"/>
      <c r="D695" s="2"/>
      <c r="E695" s="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4" x14ac:dyDescent="0.3">
      <c r="A696" s="2"/>
      <c r="B696" s="2"/>
      <c r="C696" s="2"/>
      <c r="D696" s="2"/>
      <c r="E696" s="5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4" x14ac:dyDescent="0.3">
      <c r="A697" s="2"/>
      <c r="B697" s="2"/>
      <c r="C697" s="2"/>
      <c r="D697" s="2"/>
      <c r="E697" s="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4" x14ac:dyDescent="0.3">
      <c r="A698" s="2"/>
      <c r="B698" s="2"/>
      <c r="C698" s="2"/>
      <c r="D698" s="2"/>
      <c r="E698" s="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4" x14ac:dyDescent="0.3">
      <c r="A699" s="2"/>
      <c r="B699" s="2"/>
      <c r="C699" s="2"/>
      <c r="D699" s="2"/>
      <c r="E699" s="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4" x14ac:dyDescent="0.3">
      <c r="A700" s="2"/>
      <c r="B700" s="2"/>
      <c r="C700" s="2"/>
      <c r="D700" s="2"/>
      <c r="E700" s="5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4" x14ac:dyDescent="0.3">
      <c r="A701" s="2"/>
      <c r="B701" s="2"/>
      <c r="C701" s="2"/>
      <c r="D701" s="2"/>
      <c r="E701" s="5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4" x14ac:dyDescent="0.3">
      <c r="A702" s="2"/>
      <c r="B702" s="2"/>
      <c r="C702" s="2"/>
      <c r="D702" s="2"/>
      <c r="E702" s="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4" x14ac:dyDescent="0.3">
      <c r="A703" s="2"/>
      <c r="B703" s="2"/>
      <c r="C703" s="2"/>
      <c r="D703" s="2"/>
      <c r="E703" s="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4" x14ac:dyDescent="0.3">
      <c r="A704" s="2"/>
      <c r="B704" s="2"/>
      <c r="C704" s="2"/>
      <c r="D704" s="2"/>
      <c r="E704" s="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4" x14ac:dyDescent="0.3">
      <c r="A705" s="2"/>
      <c r="B705" s="2"/>
      <c r="C705" s="2"/>
      <c r="D705" s="2"/>
      <c r="E705" s="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4" x14ac:dyDescent="0.3">
      <c r="A706" s="2"/>
      <c r="B706" s="2"/>
      <c r="C706" s="2"/>
      <c r="D706" s="2"/>
      <c r="E706" s="5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4" x14ac:dyDescent="0.3">
      <c r="A707" s="2"/>
      <c r="B707" s="2"/>
      <c r="C707" s="2"/>
      <c r="D707" s="2"/>
      <c r="E707" s="5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4" x14ac:dyDescent="0.3">
      <c r="A708" s="2"/>
      <c r="B708" s="2"/>
      <c r="C708" s="2"/>
      <c r="D708" s="2"/>
      <c r="E708" s="5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4" x14ac:dyDescent="0.3">
      <c r="A709" s="2"/>
      <c r="B709" s="2"/>
      <c r="C709" s="2"/>
      <c r="D709" s="2"/>
      <c r="E709" s="5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4" x14ac:dyDescent="0.3">
      <c r="A710" s="2"/>
      <c r="B710" s="2"/>
      <c r="C710" s="2"/>
      <c r="D710" s="2"/>
      <c r="E710" s="5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4" x14ac:dyDescent="0.3">
      <c r="A711" s="2"/>
      <c r="B711" s="2"/>
      <c r="C711" s="2"/>
      <c r="D711" s="2"/>
      <c r="E711" s="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4" x14ac:dyDescent="0.3">
      <c r="A712" s="2"/>
      <c r="B712" s="2"/>
      <c r="C712" s="2"/>
      <c r="D712" s="2"/>
      <c r="E712" s="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4" x14ac:dyDescent="0.3">
      <c r="A713" s="2"/>
      <c r="B713" s="2"/>
      <c r="C713" s="2"/>
      <c r="D713" s="2"/>
      <c r="E713" s="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4" x14ac:dyDescent="0.3">
      <c r="A714" s="2"/>
      <c r="B714" s="2"/>
      <c r="C714" s="2"/>
      <c r="D714" s="2"/>
      <c r="E714" s="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4" x14ac:dyDescent="0.3">
      <c r="A715" s="2"/>
      <c r="B715" s="2"/>
      <c r="C715" s="2"/>
      <c r="D715" s="2"/>
      <c r="E715" s="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4" x14ac:dyDescent="0.3">
      <c r="A716" s="2"/>
      <c r="B716" s="2"/>
      <c r="C716" s="2"/>
      <c r="D716" s="2"/>
      <c r="E716" s="5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4" x14ac:dyDescent="0.3">
      <c r="A717" s="2"/>
      <c r="B717" s="2"/>
      <c r="C717" s="2"/>
      <c r="D717" s="2"/>
      <c r="E717" s="5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4" x14ac:dyDescent="0.3">
      <c r="A718" s="2"/>
      <c r="B718" s="2"/>
      <c r="C718" s="2"/>
      <c r="D718" s="2"/>
      <c r="E718" s="5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4" x14ac:dyDescent="0.3">
      <c r="A719" s="2"/>
      <c r="B719" s="2"/>
      <c r="C719" s="2"/>
      <c r="D719" s="2"/>
      <c r="E719" s="5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4" x14ac:dyDescent="0.3">
      <c r="A720" s="2"/>
      <c r="B720" s="2"/>
      <c r="C720" s="2"/>
      <c r="D720" s="2"/>
      <c r="E720" s="5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4" x14ac:dyDescent="0.3">
      <c r="A721" s="2"/>
      <c r="B721" s="2"/>
      <c r="C721" s="2"/>
      <c r="D721" s="2"/>
      <c r="E721" s="5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4" x14ac:dyDescent="0.3">
      <c r="A722" s="2"/>
      <c r="B722" s="2"/>
      <c r="C722" s="2"/>
      <c r="D722" s="2"/>
      <c r="E722" s="5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4" x14ac:dyDescent="0.3">
      <c r="A723" s="2"/>
      <c r="B723" s="2"/>
      <c r="C723" s="2"/>
      <c r="D723" s="2"/>
      <c r="E723" s="5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4" x14ac:dyDescent="0.3">
      <c r="A724" s="2"/>
      <c r="B724" s="2"/>
      <c r="C724" s="2"/>
      <c r="D724" s="2"/>
      <c r="E724" s="5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4" x14ac:dyDescent="0.3">
      <c r="A725" s="2"/>
      <c r="B725" s="2"/>
      <c r="C725" s="2"/>
      <c r="D725" s="2"/>
      <c r="E725" s="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4" x14ac:dyDescent="0.3">
      <c r="A726" s="2"/>
      <c r="B726" s="2"/>
      <c r="C726" s="2"/>
      <c r="D726" s="2"/>
      <c r="E726" s="5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4" x14ac:dyDescent="0.3">
      <c r="A727" s="2"/>
      <c r="B727" s="2"/>
      <c r="C727" s="2"/>
      <c r="D727" s="2"/>
      <c r="E727" s="5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4" x14ac:dyDescent="0.3">
      <c r="A728" s="2"/>
      <c r="B728" s="2"/>
      <c r="C728" s="2"/>
      <c r="D728" s="2"/>
      <c r="E728" s="5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4" x14ac:dyDescent="0.3">
      <c r="A729" s="2"/>
      <c r="B729" s="2"/>
      <c r="C729" s="2"/>
      <c r="D729" s="2"/>
      <c r="E729" s="5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4" x14ac:dyDescent="0.3">
      <c r="A730" s="2"/>
      <c r="B730" s="2"/>
      <c r="C730" s="2"/>
      <c r="D730" s="2"/>
      <c r="E730" s="5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4" x14ac:dyDescent="0.3">
      <c r="A731" s="2"/>
      <c r="B731" s="2"/>
      <c r="C731" s="2"/>
      <c r="D731" s="2"/>
      <c r="E731" s="5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4" x14ac:dyDescent="0.3">
      <c r="A732" s="2"/>
      <c r="B732" s="2"/>
      <c r="C732" s="2"/>
      <c r="D732" s="2"/>
      <c r="E732" s="5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4" x14ac:dyDescent="0.3">
      <c r="A733" s="2"/>
      <c r="B733" s="2"/>
      <c r="C733" s="2"/>
      <c r="D733" s="2"/>
      <c r="E733" s="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4" x14ac:dyDescent="0.3">
      <c r="A734" s="2"/>
      <c r="B734" s="2"/>
      <c r="C734" s="2"/>
      <c r="D734" s="2"/>
      <c r="E734" s="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4" x14ac:dyDescent="0.3">
      <c r="A735" s="2"/>
      <c r="B735" s="2"/>
      <c r="C735" s="2"/>
      <c r="D735" s="2"/>
      <c r="E735" s="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4" x14ac:dyDescent="0.3">
      <c r="A736" s="2"/>
      <c r="B736" s="2"/>
      <c r="C736" s="2"/>
      <c r="D736" s="2"/>
      <c r="E736" s="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4" x14ac:dyDescent="0.3">
      <c r="A737" s="2"/>
      <c r="B737" s="2"/>
      <c r="C737" s="2"/>
      <c r="D737" s="2"/>
      <c r="E737" s="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4" x14ac:dyDescent="0.3">
      <c r="A738" s="2"/>
      <c r="B738" s="2"/>
      <c r="C738" s="2"/>
      <c r="D738" s="2"/>
      <c r="E738" s="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4" x14ac:dyDescent="0.3">
      <c r="A739" s="2"/>
      <c r="B739" s="2"/>
      <c r="C739" s="2"/>
      <c r="D739" s="2"/>
      <c r="E739" s="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4" x14ac:dyDescent="0.3">
      <c r="A740" s="2"/>
      <c r="B740" s="2"/>
      <c r="C740" s="2"/>
      <c r="D740" s="2"/>
      <c r="E740" s="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4" x14ac:dyDescent="0.3">
      <c r="A741" s="2"/>
      <c r="B741" s="2"/>
      <c r="C741" s="2"/>
      <c r="D741" s="2"/>
      <c r="E741" s="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4" x14ac:dyDescent="0.3">
      <c r="A742" s="2"/>
      <c r="B742" s="2"/>
      <c r="C742" s="2"/>
      <c r="D742" s="2"/>
      <c r="E742" s="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4" x14ac:dyDescent="0.3">
      <c r="A743" s="2"/>
      <c r="B743" s="2"/>
      <c r="C743" s="2"/>
      <c r="D743" s="2"/>
      <c r="E743" s="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4" x14ac:dyDescent="0.3">
      <c r="A744" s="2"/>
      <c r="B744" s="2"/>
      <c r="C744" s="2"/>
      <c r="D744" s="2"/>
      <c r="E744" s="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4" x14ac:dyDescent="0.3">
      <c r="A745" s="2"/>
      <c r="B745" s="2"/>
      <c r="C745" s="2"/>
      <c r="D745" s="2"/>
      <c r="E745" s="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4" x14ac:dyDescent="0.3">
      <c r="A746" s="2"/>
      <c r="B746" s="2"/>
      <c r="C746" s="2"/>
      <c r="D746" s="2"/>
      <c r="E746" s="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4" x14ac:dyDescent="0.3">
      <c r="A747" s="2"/>
      <c r="B747" s="2"/>
      <c r="C747" s="2"/>
      <c r="D747" s="2"/>
      <c r="E747" s="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4" x14ac:dyDescent="0.3">
      <c r="A748" s="2"/>
      <c r="B748" s="2"/>
      <c r="C748" s="2"/>
      <c r="D748" s="2"/>
      <c r="E748" s="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4" x14ac:dyDescent="0.3">
      <c r="A749" s="2"/>
      <c r="B749" s="2"/>
      <c r="C749" s="2"/>
      <c r="D749" s="2"/>
      <c r="E749" s="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4" x14ac:dyDescent="0.3">
      <c r="A750" s="2"/>
      <c r="B750" s="2"/>
      <c r="C750" s="2"/>
      <c r="D750" s="2"/>
      <c r="E750" s="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4" x14ac:dyDescent="0.3">
      <c r="A751" s="2"/>
      <c r="B751" s="2"/>
      <c r="C751" s="2"/>
      <c r="D751" s="2"/>
      <c r="E751" s="5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4" x14ac:dyDescent="0.3">
      <c r="A752" s="2"/>
      <c r="B752" s="2"/>
      <c r="C752" s="2"/>
      <c r="D752" s="2"/>
      <c r="E752" s="5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4" x14ac:dyDescent="0.3">
      <c r="A753" s="2"/>
      <c r="B753" s="2"/>
      <c r="C753" s="2"/>
      <c r="D753" s="2"/>
      <c r="E753" s="5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4" x14ac:dyDescent="0.3">
      <c r="A754" s="2"/>
      <c r="B754" s="2"/>
      <c r="C754" s="2"/>
      <c r="D754" s="2"/>
      <c r="E754" s="5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4" x14ac:dyDescent="0.3">
      <c r="A755" s="2"/>
      <c r="B755" s="2"/>
      <c r="C755" s="2"/>
      <c r="D755" s="2"/>
      <c r="E755" s="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4" x14ac:dyDescent="0.3">
      <c r="A756" s="2"/>
      <c r="B756" s="2"/>
      <c r="C756" s="2"/>
      <c r="D756" s="2"/>
      <c r="E756" s="5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4" x14ac:dyDescent="0.3">
      <c r="A757" s="2"/>
      <c r="B757" s="2"/>
      <c r="C757" s="2"/>
      <c r="D757" s="2"/>
      <c r="E757" s="5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4" x14ac:dyDescent="0.3">
      <c r="A758" s="2"/>
      <c r="B758" s="2"/>
      <c r="C758" s="2"/>
      <c r="D758" s="2"/>
      <c r="E758" s="5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4" x14ac:dyDescent="0.3">
      <c r="A759" s="2"/>
      <c r="B759" s="2"/>
      <c r="C759" s="2"/>
      <c r="D759" s="2"/>
      <c r="E759" s="5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4" x14ac:dyDescent="0.3">
      <c r="A760" s="2"/>
      <c r="B760" s="2"/>
      <c r="C760" s="2"/>
      <c r="D760" s="2"/>
      <c r="E760" s="5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4" x14ac:dyDescent="0.3">
      <c r="A761" s="2"/>
      <c r="B761" s="2"/>
      <c r="C761" s="2"/>
      <c r="D761" s="2"/>
      <c r="E761" s="5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4" x14ac:dyDescent="0.3">
      <c r="A762" s="2"/>
      <c r="B762" s="2"/>
      <c r="C762" s="2"/>
      <c r="D762" s="2"/>
      <c r="E762" s="5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4" x14ac:dyDescent="0.3">
      <c r="A763" s="2"/>
      <c r="B763" s="2"/>
      <c r="C763" s="2"/>
      <c r="D763" s="2"/>
      <c r="E763" s="5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4" x14ac:dyDescent="0.3">
      <c r="A764" s="2"/>
      <c r="B764" s="2"/>
      <c r="C764" s="2"/>
      <c r="D764" s="2"/>
      <c r="E764" s="5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4" x14ac:dyDescent="0.3">
      <c r="A765" s="2"/>
      <c r="B765" s="2"/>
      <c r="C765" s="2"/>
      <c r="D765" s="2"/>
      <c r="E765" s="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4" x14ac:dyDescent="0.3">
      <c r="A766" s="2"/>
      <c r="B766" s="2"/>
      <c r="C766" s="2"/>
      <c r="D766" s="2"/>
      <c r="E766" s="5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4" x14ac:dyDescent="0.3">
      <c r="A767" s="2"/>
      <c r="B767" s="2"/>
      <c r="C767" s="2"/>
      <c r="D767" s="2"/>
      <c r="E767" s="5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4" x14ac:dyDescent="0.3">
      <c r="A768" s="2"/>
      <c r="B768" s="2"/>
      <c r="C768" s="2"/>
      <c r="D768" s="2"/>
      <c r="E768" s="5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4" x14ac:dyDescent="0.3">
      <c r="A769" s="2"/>
      <c r="B769" s="2"/>
      <c r="C769" s="2"/>
      <c r="D769" s="2"/>
      <c r="E769" s="5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4" x14ac:dyDescent="0.3">
      <c r="A770" s="2"/>
      <c r="B770" s="2"/>
      <c r="C770" s="2"/>
      <c r="D770" s="2"/>
      <c r="E770" s="5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4" x14ac:dyDescent="0.3">
      <c r="A771" s="2"/>
      <c r="B771" s="2"/>
      <c r="C771" s="2"/>
      <c r="D771" s="2"/>
      <c r="E771" s="5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4" x14ac:dyDescent="0.3">
      <c r="A772" s="2"/>
      <c r="B772" s="2"/>
      <c r="C772" s="2"/>
      <c r="D772" s="2"/>
      <c r="E772" s="5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4" x14ac:dyDescent="0.3">
      <c r="A773" s="2"/>
      <c r="B773" s="2"/>
      <c r="C773" s="2"/>
      <c r="D773" s="2"/>
      <c r="E773" s="5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4" x14ac:dyDescent="0.3">
      <c r="A774" s="2"/>
      <c r="B774" s="2"/>
      <c r="C774" s="2"/>
      <c r="D774" s="2"/>
      <c r="E774" s="5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4" x14ac:dyDescent="0.3">
      <c r="A775" s="2"/>
      <c r="B775" s="2"/>
      <c r="C775" s="2"/>
      <c r="D775" s="2"/>
      <c r="E775" s="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4" x14ac:dyDescent="0.3">
      <c r="A776" s="2"/>
      <c r="B776" s="2"/>
      <c r="C776" s="2"/>
      <c r="D776" s="2"/>
      <c r="E776" s="5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4" x14ac:dyDescent="0.3">
      <c r="A777" s="2"/>
      <c r="B777" s="2"/>
      <c r="C777" s="2"/>
      <c r="D777" s="2"/>
      <c r="E777" s="5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4" x14ac:dyDescent="0.3">
      <c r="A778" s="2"/>
      <c r="B778" s="2"/>
      <c r="C778" s="2"/>
      <c r="D778" s="2"/>
      <c r="E778" s="5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4" x14ac:dyDescent="0.3">
      <c r="A779" s="2"/>
      <c r="B779" s="2"/>
      <c r="C779" s="2"/>
      <c r="D779" s="2"/>
      <c r="E779" s="5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4" x14ac:dyDescent="0.3">
      <c r="A780" s="2"/>
      <c r="B780" s="2"/>
      <c r="C780" s="2"/>
      <c r="D780" s="2"/>
      <c r="E780" s="5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4" x14ac:dyDescent="0.3">
      <c r="A781" s="2"/>
      <c r="B781" s="2"/>
      <c r="C781" s="2"/>
      <c r="D781" s="2"/>
      <c r="E781" s="5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4" x14ac:dyDescent="0.3">
      <c r="A782" s="2"/>
      <c r="B782" s="2"/>
      <c r="C782" s="2"/>
      <c r="D782" s="2"/>
      <c r="E782" s="5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4" x14ac:dyDescent="0.3">
      <c r="A783" s="2"/>
      <c r="B783" s="2"/>
      <c r="C783" s="2"/>
      <c r="D783" s="2"/>
      <c r="E783" s="5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4" x14ac:dyDescent="0.3">
      <c r="A784" s="2"/>
      <c r="B784" s="2"/>
      <c r="C784" s="2"/>
      <c r="D784" s="2"/>
      <c r="E784" s="5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4" x14ac:dyDescent="0.3">
      <c r="A785" s="2"/>
      <c r="B785" s="2"/>
      <c r="C785" s="2"/>
      <c r="D785" s="2"/>
      <c r="E785" s="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4" x14ac:dyDescent="0.3">
      <c r="A786" s="2"/>
      <c r="B786" s="2"/>
      <c r="C786" s="2"/>
      <c r="D786" s="2"/>
      <c r="E786" s="5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4" x14ac:dyDescent="0.3">
      <c r="A787" s="2"/>
      <c r="B787" s="2"/>
      <c r="C787" s="2"/>
      <c r="D787" s="2"/>
      <c r="E787" s="5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4" x14ac:dyDescent="0.3">
      <c r="A788" s="2"/>
      <c r="B788" s="2"/>
      <c r="C788" s="2"/>
      <c r="D788" s="2"/>
      <c r="E788" s="5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4" x14ac:dyDescent="0.3">
      <c r="A789" s="2"/>
      <c r="B789" s="2"/>
      <c r="C789" s="2"/>
      <c r="D789" s="2"/>
      <c r="E789" s="5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4" x14ac:dyDescent="0.3">
      <c r="A790" s="2"/>
      <c r="B790" s="2"/>
      <c r="C790" s="2"/>
      <c r="D790" s="2"/>
      <c r="E790" s="5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4" x14ac:dyDescent="0.3">
      <c r="A791" s="2"/>
      <c r="B791" s="2"/>
      <c r="C791" s="2"/>
      <c r="D791" s="2"/>
      <c r="E791" s="5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4" x14ac:dyDescent="0.3">
      <c r="A792" s="2"/>
      <c r="B792" s="2"/>
      <c r="C792" s="2"/>
      <c r="D792" s="2"/>
      <c r="E792" s="5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4" x14ac:dyDescent="0.3">
      <c r="A793" s="2"/>
      <c r="B793" s="2"/>
      <c r="C793" s="2"/>
      <c r="D793" s="2"/>
      <c r="E793" s="5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4" x14ac:dyDescent="0.3">
      <c r="A794" s="2"/>
      <c r="B794" s="2"/>
      <c r="C794" s="2"/>
      <c r="D794" s="2"/>
      <c r="E794" s="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4" x14ac:dyDescent="0.3">
      <c r="A795" s="2"/>
      <c r="B795" s="2"/>
      <c r="C795" s="2"/>
      <c r="D795" s="2"/>
      <c r="E795" s="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4" x14ac:dyDescent="0.3">
      <c r="A796" s="2"/>
      <c r="B796" s="2"/>
      <c r="C796" s="2"/>
      <c r="D796" s="2"/>
      <c r="E796" s="5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4" x14ac:dyDescent="0.3">
      <c r="A797" s="2"/>
      <c r="B797" s="2"/>
      <c r="C797" s="2"/>
      <c r="D797" s="2"/>
      <c r="E797" s="5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4" x14ac:dyDescent="0.3">
      <c r="A798" s="2"/>
      <c r="B798" s="2"/>
      <c r="C798" s="2"/>
      <c r="D798" s="2"/>
      <c r="E798" s="5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4" x14ac:dyDescent="0.3">
      <c r="A799" s="2"/>
      <c r="B799" s="2"/>
      <c r="C799" s="2"/>
      <c r="D799" s="2"/>
      <c r="E799" s="5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4" x14ac:dyDescent="0.3">
      <c r="A800" s="2"/>
      <c r="B800" s="2"/>
      <c r="C800" s="2"/>
      <c r="D800" s="2"/>
      <c r="E800" s="5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4" x14ac:dyDescent="0.3">
      <c r="A801" s="2"/>
      <c r="B801" s="2"/>
      <c r="C801" s="2"/>
      <c r="D801" s="2"/>
      <c r="E801" s="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4" x14ac:dyDescent="0.3">
      <c r="A802" s="2"/>
      <c r="B802" s="2"/>
      <c r="C802" s="2"/>
      <c r="D802" s="2"/>
      <c r="E802" s="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4" x14ac:dyDescent="0.3">
      <c r="A803" s="2"/>
      <c r="B803" s="2"/>
      <c r="C803" s="2"/>
      <c r="D803" s="2"/>
      <c r="E803" s="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4" x14ac:dyDescent="0.3">
      <c r="A804" s="2"/>
      <c r="B804" s="2"/>
      <c r="C804" s="2"/>
      <c r="D804" s="2"/>
      <c r="E804" s="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4" x14ac:dyDescent="0.3">
      <c r="A805" s="2"/>
      <c r="B805" s="2"/>
      <c r="C805" s="2"/>
      <c r="D805" s="2"/>
      <c r="E805" s="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4" x14ac:dyDescent="0.3">
      <c r="A806" s="2"/>
      <c r="B806" s="2"/>
      <c r="C806" s="2"/>
      <c r="D806" s="2"/>
      <c r="E806" s="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4" x14ac:dyDescent="0.3">
      <c r="A807" s="2"/>
      <c r="B807" s="2"/>
      <c r="C807" s="2"/>
      <c r="D807" s="2"/>
      <c r="E807" s="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4" x14ac:dyDescent="0.3">
      <c r="A808" s="2"/>
      <c r="B808" s="2"/>
      <c r="C808" s="2"/>
      <c r="D808" s="2"/>
      <c r="E808" s="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4" x14ac:dyDescent="0.3">
      <c r="A809" s="2"/>
      <c r="B809" s="2"/>
      <c r="C809" s="2"/>
      <c r="D809" s="2"/>
      <c r="E809" s="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4" x14ac:dyDescent="0.3">
      <c r="A810" s="2"/>
      <c r="B810" s="2"/>
      <c r="C810" s="2"/>
      <c r="D810" s="2"/>
      <c r="E810" s="5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4" x14ac:dyDescent="0.3">
      <c r="A811" s="2"/>
      <c r="B811" s="2"/>
      <c r="C811" s="2"/>
      <c r="D811" s="2"/>
      <c r="E811" s="5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4" x14ac:dyDescent="0.3">
      <c r="A812" s="2"/>
      <c r="B812" s="2"/>
      <c r="C812" s="2"/>
      <c r="D812" s="2"/>
      <c r="E812" s="5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4" x14ac:dyDescent="0.3">
      <c r="A813" s="2"/>
      <c r="B813" s="2"/>
      <c r="C813" s="2"/>
      <c r="D813" s="2"/>
      <c r="E813" s="5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4" x14ac:dyDescent="0.3">
      <c r="A814" s="2"/>
      <c r="B814" s="2"/>
      <c r="C814" s="2"/>
      <c r="D814" s="2"/>
      <c r="E814" s="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4" x14ac:dyDescent="0.3">
      <c r="A815" s="2"/>
      <c r="B815" s="2"/>
      <c r="C815" s="2"/>
      <c r="D815" s="2"/>
      <c r="E815" s="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4" x14ac:dyDescent="0.3">
      <c r="A816" s="2"/>
      <c r="B816" s="2"/>
      <c r="C816" s="2"/>
      <c r="D816" s="2"/>
      <c r="E816" s="5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4" x14ac:dyDescent="0.3">
      <c r="A817" s="2"/>
      <c r="B817" s="2"/>
      <c r="C817" s="2"/>
      <c r="D817" s="2"/>
      <c r="E817" s="5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4" x14ac:dyDescent="0.3">
      <c r="A818" s="2"/>
      <c r="B818" s="2"/>
      <c r="C818" s="2"/>
      <c r="D818" s="2"/>
      <c r="E818" s="5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4" x14ac:dyDescent="0.3">
      <c r="A819" s="2"/>
      <c r="B819" s="2"/>
      <c r="C819" s="2"/>
      <c r="D819" s="2"/>
      <c r="E819" s="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4" x14ac:dyDescent="0.3">
      <c r="A820" s="2"/>
      <c r="B820" s="2"/>
      <c r="C820" s="2"/>
      <c r="D820" s="2"/>
      <c r="E820" s="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4" x14ac:dyDescent="0.3">
      <c r="A821" s="2"/>
      <c r="B821" s="2"/>
      <c r="C821" s="2"/>
      <c r="D821" s="2"/>
      <c r="E821" s="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4" x14ac:dyDescent="0.3">
      <c r="A822" s="2"/>
      <c r="B822" s="2"/>
      <c r="C822" s="2"/>
      <c r="D822" s="2"/>
      <c r="E822" s="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4" x14ac:dyDescent="0.3">
      <c r="A823" s="2"/>
      <c r="B823" s="2"/>
      <c r="C823" s="2"/>
      <c r="D823" s="2"/>
      <c r="E823" s="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4" x14ac:dyDescent="0.3">
      <c r="A824" s="2"/>
      <c r="B824" s="2"/>
      <c r="C824" s="2"/>
      <c r="D824" s="2"/>
      <c r="E824" s="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4" x14ac:dyDescent="0.3">
      <c r="A825" s="2"/>
      <c r="B825" s="2"/>
      <c r="C825" s="2"/>
      <c r="D825" s="2"/>
      <c r="E825" s="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4" x14ac:dyDescent="0.3">
      <c r="A826" s="2"/>
      <c r="B826" s="2"/>
      <c r="C826" s="2"/>
      <c r="D826" s="2"/>
      <c r="E826" s="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4" x14ac:dyDescent="0.3">
      <c r="A827" s="2"/>
      <c r="B827" s="2"/>
      <c r="C827" s="2"/>
      <c r="D827" s="2"/>
      <c r="E827" s="5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4" x14ac:dyDescent="0.3">
      <c r="A828" s="2"/>
      <c r="B828" s="2"/>
      <c r="C828" s="2"/>
      <c r="D828" s="2"/>
      <c r="E828" s="5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4" x14ac:dyDescent="0.3">
      <c r="A829" s="2"/>
      <c r="B829" s="2"/>
      <c r="C829" s="2"/>
      <c r="D829" s="2"/>
      <c r="E829" s="5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4" x14ac:dyDescent="0.3">
      <c r="A830" s="2"/>
      <c r="B830" s="2"/>
      <c r="C830" s="2"/>
      <c r="D830" s="2"/>
      <c r="E830" s="5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4" x14ac:dyDescent="0.3">
      <c r="A831" s="2"/>
      <c r="B831" s="2"/>
      <c r="C831" s="2"/>
      <c r="D831" s="2"/>
      <c r="E831" s="5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4" x14ac:dyDescent="0.3">
      <c r="A832" s="2"/>
      <c r="B832" s="2"/>
      <c r="C832" s="2"/>
      <c r="D832" s="2"/>
      <c r="E832" s="5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4" x14ac:dyDescent="0.3">
      <c r="A833" s="2"/>
      <c r="B833" s="2"/>
      <c r="C833" s="2"/>
      <c r="D833" s="2"/>
      <c r="E833" s="5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4" x14ac:dyDescent="0.3">
      <c r="A834" s="2"/>
      <c r="B834" s="2"/>
      <c r="C834" s="2"/>
      <c r="D834" s="2"/>
      <c r="E834" s="5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4" x14ac:dyDescent="0.3">
      <c r="A835" s="2"/>
      <c r="B835" s="2"/>
      <c r="C835" s="2"/>
      <c r="D835" s="2"/>
      <c r="E835" s="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4" x14ac:dyDescent="0.3">
      <c r="A836" s="2"/>
      <c r="B836" s="2"/>
      <c r="C836" s="2"/>
      <c r="D836" s="2"/>
      <c r="E836" s="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4" x14ac:dyDescent="0.3">
      <c r="A837" s="2"/>
      <c r="B837" s="2"/>
      <c r="C837" s="2"/>
      <c r="D837" s="2"/>
      <c r="E837" s="5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4" x14ac:dyDescent="0.3">
      <c r="A838" s="2"/>
      <c r="B838" s="2"/>
      <c r="C838" s="2"/>
      <c r="D838" s="2"/>
      <c r="E838" s="5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4" x14ac:dyDescent="0.3">
      <c r="A839" s="2"/>
      <c r="B839" s="2"/>
      <c r="C839" s="2"/>
      <c r="D839" s="2"/>
      <c r="E839" s="5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4" x14ac:dyDescent="0.3">
      <c r="A840" s="2"/>
      <c r="B840" s="2"/>
      <c r="C840" s="2"/>
      <c r="D840" s="2"/>
      <c r="E840" s="5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4" x14ac:dyDescent="0.3">
      <c r="A841" s="2"/>
      <c r="B841" s="2"/>
      <c r="C841" s="2"/>
      <c r="D841" s="2"/>
      <c r="E841" s="5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4" x14ac:dyDescent="0.3">
      <c r="A842" s="2"/>
      <c r="B842" s="2"/>
      <c r="C842" s="2"/>
      <c r="D842" s="2"/>
      <c r="E842" s="5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4" x14ac:dyDescent="0.3">
      <c r="A843" s="2"/>
      <c r="B843" s="2"/>
      <c r="C843" s="2"/>
      <c r="D843" s="2"/>
      <c r="E843" s="5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4" x14ac:dyDescent="0.3">
      <c r="A844" s="2"/>
      <c r="B844" s="2"/>
      <c r="C844" s="2"/>
      <c r="D844" s="2"/>
      <c r="E844" s="5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4" x14ac:dyDescent="0.3">
      <c r="A845" s="2"/>
      <c r="B845" s="2"/>
      <c r="C845" s="2"/>
      <c r="D845" s="2"/>
      <c r="E845" s="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4" x14ac:dyDescent="0.3">
      <c r="A846" s="2"/>
      <c r="B846" s="2"/>
      <c r="C846" s="2"/>
      <c r="D846" s="2"/>
      <c r="E846" s="5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4" x14ac:dyDescent="0.3">
      <c r="A847" s="2"/>
      <c r="B847" s="2"/>
      <c r="C847" s="2"/>
      <c r="D847" s="2"/>
      <c r="E847" s="5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4" x14ac:dyDescent="0.3">
      <c r="A848" s="2"/>
      <c r="B848" s="2"/>
      <c r="C848" s="2"/>
      <c r="D848" s="2"/>
      <c r="E848" s="5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4" x14ac:dyDescent="0.3">
      <c r="A849" s="2"/>
      <c r="B849" s="2"/>
      <c r="C849" s="2"/>
      <c r="D849" s="2"/>
      <c r="E849" s="5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4" x14ac:dyDescent="0.3">
      <c r="A850" s="2"/>
      <c r="B850" s="2"/>
      <c r="C850" s="2"/>
      <c r="D850" s="2"/>
      <c r="E850" s="5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4" x14ac:dyDescent="0.3">
      <c r="A851" s="2"/>
      <c r="B851" s="2"/>
      <c r="C851" s="2"/>
      <c r="D851" s="2"/>
      <c r="E851" s="5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4" x14ac:dyDescent="0.3">
      <c r="A852" s="2"/>
      <c r="B852" s="2"/>
      <c r="C852" s="2"/>
      <c r="D852" s="2"/>
      <c r="E852" s="5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4" x14ac:dyDescent="0.3">
      <c r="A853" s="2"/>
      <c r="B853" s="2"/>
      <c r="C853" s="2"/>
      <c r="D853" s="2"/>
      <c r="E853" s="5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4" x14ac:dyDescent="0.3">
      <c r="A854" s="2"/>
      <c r="B854" s="2"/>
      <c r="C854" s="2"/>
      <c r="D854" s="2"/>
      <c r="E854" s="5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4" x14ac:dyDescent="0.3">
      <c r="A855" s="2"/>
      <c r="B855" s="2"/>
      <c r="C855" s="2"/>
      <c r="D855" s="2"/>
      <c r="E855" s="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4" x14ac:dyDescent="0.3">
      <c r="A856" s="2"/>
      <c r="B856" s="2"/>
      <c r="C856" s="2"/>
      <c r="D856" s="2"/>
      <c r="E856" s="5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4" x14ac:dyDescent="0.3">
      <c r="A857" s="2"/>
      <c r="B857" s="2"/>
      <c r="C857" s="2"/>
      <c r="D857" s="2"/>
      <c r="E857" s="5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4" x14ac:dyDescent="0.3">
      <c r="A858" s="2"/>
      <c r="B858" s="2"/>
      <c r="C858" s="2"/>
      <c r="D858" s="2"/>
      <c r="E858" s="5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4" x14ac:dyDescent="0.3">
      <c r="A859" s="2"/>
      <c r="B859" s="2"/>
      <c r="C859" s="2"/>
      <c r="D859" s="2"/>
      <c r="E859" s="5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4" x14ac:dyDescent="0.3">
      <c r="A860" s="2"/>
      <c r="B860" s="2"/>
      <c r="C860" s="2"/>
      <c r="D860" s="2"/>
      <c r="E860" s="5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4" x14ac:dyDescent="0.3">
      <c r="A861" s="2"/>
      <c r="B861" s="2"/>
      <c r="C861" s="2"/>
      <c r="D861" s="2"/>
      <c r="E861" s="5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4" x14ac:dyDescent="0.3">
      <c r="A862" s="2"/>
      <c r="B862" s="2"/>
      <c r="C862" s="2"/>
      <c r="D862" s="2"/>
      <c r="E862" s="5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4" x14ac:dyDescent="0.3">
      <c r="A863" s="2"/>
      <c r="B863" s="2"/>
      <c r="C863" s="2"/>
      <c r="D863" s="2"/>
      <c r="E863" s="5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4" x14ac:dyDescent="0.3">
      <c r="A864" s="2"/>
      <c r="B864" s="2"/>
      <c r="C864" s="2"/>
      <c r="D864" s="2"/>
      <c r="E864" s="5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4" x14ac:dyDescent="0.3">
      <c r="A865" s="2"/>
      <c r="B865" s="2"/>
      <c r="C865" s="2"/>
      <c r="D865" s="2"/>
      <c r="E865" s="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4" x14ac:dyDescent="0.3">
      <c r="A866" s="2"/>
      <c r="B866" s="2"/>
      <c r="C866" s="2"/>
      <c r="D866" s="2"/>
      <c r="E866" s="5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4" x14ac:dyDescent="0.3">
      <c r="A867" s="2"/>
      <c r="B867" s="2"/>
      <c r="C867" s="2"/>
      <c r="D867" s="2"/>
      <c r="E867" s="5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4" x14ac:dyDescent="0.3">
      <c r="A868" s="2"/>
      <c r="B868" s="2"/>
      <c r="C868" s="2"/>
      <c r="D868" s="2"/>
      <c r="E868" s="5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4" x14ac:dyDescent="0.3">
      <c r="A869" s="2"/>
      <c r="B869" s="2"/>
      <c r="C869" s="2"/>
      <c r="D869" s="2"/>
      <c r="E869" s="5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4" x14ac:dyDescent="0.3">
      <c r="A870" s="2"/>
      <c r="B870" s="2"/>
      <c r="C870" s="2"/>
      <c r="D870" s="2"/>
      <c r="E870" s="5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4" x14ac:dyDescent="0.3">
      <c r="A871" s="2"/>
      <c r="B871" s="2"/>
      <c r="C871" s="2"/>
      <c r="D871" s="2"/>
      <c r="E871" s="5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4" x14ac:dyDescent="0.3">
      <c r="A872" s="2"/>
      <c r="B872" s="2"/>
      <c r="C872" s="2"/>
      <c r="D872" s="2"/>
      <c r="E872" s="5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4" x14ac:dyDescent="0.3">
      <c r="A873" s="2"/>
      <c r="B873" s="2"/>
      <c r="C873" s="2"/>
      <c r="D873" s="2"/>
      <c r="E873" s="5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4" x14ac:dyDescent="0.3">
      <c r="A874" s="2"/>
      <c r="B874" s="2"/>
      <c r="C874" s="2"/>
      <c r="D874" s="2"/>
      <c r="E874" s="5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4" x14ac:dyDescent="0.3">
      <c r="A875" s="2"/>
      <c r="B875" s="2"/>
      <c r="C875" s="2"/>
      <c r="D875" s="2"/>
      <c r="E875" s="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4" x14ac:dyDescent="0.3">
      <c r="A876" s="2"/>
      <c r="B876" s="2"/>
      <c r="C876" s="2"/>
      <c r="D876" s="2"/>
      <c r="E876" s="5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4" x14ac:dyDescent="0.3">
      <c r="A877" s="2"/>
      <c r="B877" s="2"/>
      <c r="C877" s="2"/>
      <c r="D877" s="2"/>
      <c r="E877" s="5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4" x14ac:dyDescent="0.3">
      <c r="A878" s="2"/>
      <c r="B878" s="2"/>
      <c r="C878" s="2"/>
      <c r="D878" s="2"/>
      <c r="E878" s="5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4" x14ac:dyDescent="0.3">
      <c r="A879" s="2"/>
      <c r="B879" s="2"/>
      <c r="C879" s="2"/>
      <c r="D879" s="2"/>
      <c r="E879" s="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4" x14ac:dyDescent="0.3">
      <c r="A880" s="2"/>
      <c r="B880" s="2"/>
      <c r="C880" s="2"/>
      <c r="D880" s="2"/>
      <c r="E880" s="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4" x14ac:dyDescent="0.3">
      <c r="A881" s="2"/>
      <c r="B881" s="2"/>
      <c r="C881" s="2"/>
      <c r="D881" s="2"/>
      <c r="E881" s="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4" x14ac:dyDescent="0.3">
      <c r="A882" s="2"/>
      <c r="B882" s="2"/>
      <c r="C882" s="2"/>
      <c r="D882" s="2"/>
      <c r="E882" s="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4" x14ac:dyDescent="0.3">
      <c r="A883" s="2"/>
      <c r="B883" s="2"/>
      <c r="C883" s="2"/>
      <c r="D883" s="2"/>
      <c r="E883" s="5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4" x14ac:dyDescent="0.3">
      <c r="A884" s="2"/>
      <c r="B884" s="2"/>
      <c r="C884" s="2"/>
      <c r="D884" s="2"/>
      <c r="E884" s="5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4" x14ac:dyDescent="0.3">
      <c r="A885" s="2"/>
      <c r="B885" s="2"/>
      <c r="C885" s="2"/>
      <c r="D885" s="2"/>
      <c r="E885" s="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4" x14ac:dyDescent="0.3">
      <c r="A886" s="2"/>
      <c r="B886" s="2"/>
      <c r="C886" s="2"/>
      <c r="D886" s="2"/>
      <c r="E886" s="5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4" x14ac:dyDescent="0.3">
      <c r="A887" s="2"/>
      <c r="B887" s="2"/>
      <c r="C887" s="2"/>
      <c r="D887" s="2"/>
      <c r="E887" s="5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4" x14ac:dyDescent="0.3">
      <c r="A888" s="2"/>
      <c r="B888" s="2"/>
      <c r="C888" s="2"/>
      <c r="D888" s="2"/>
      <c r="E888" s="5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4" x14ac:dyDescent="0.3">
      <c r="A889" s="2"/>
      <c r="B889" s="2"/>
      <c r="C889" s="2"/>
      <c r="D889" s="2"/>
      <c r="E889" s="5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4" x14ac:dyDescent="0.3">
      <c r="A890" s="2"/>
      <c r="B890" s="2"/>
      <c r="C890" s="2"/>
      <c r="D890" s="2"/>
      <c r="E890" s="5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4" x14ac:dyDescent="0.3">
      <c r="A891" s="2"/>
      <c r="B891" s="2"/>
      <c r="C891" s="2"/>
      <c r="D891" s="2"/>
      <c r="E891" s="5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4" x14ac:dyDescent="0.3">
      <c r="A892" s="2"/>
      <c r="B892" s="2"/>
      <c r="C892" s="2"/>
      <c r="D892" s="2"/>
      <c r="E892" s="5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4" x14ac:dyDescent="0.3">
      <c r="A893" s="2"/>
      <c r="B893" s="2"/>
      <c r="C893" s="2"/>
      <c r="D893" s="2"/>
      <c r="E893" s="5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4" x14ac:dyDescent="0.3">
      <c r="A894" s="2"/>
      <c r="B894" s="2"/>
      <c r="C894" s="2"/>
      <c r="D894" s="2"/>
      <c r="E894" s="5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4" x14ac:dyDescent="0.3">
      <c r="A895" s="2"/>
      <c r="B895" s="2"/>
      <c r="C895" s="2"/>
      <c r="D895" s="2"/>
      <c r="E895" s="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4" x14ac:dyDescent="0.3">
      <c r="A896" s="2"/>
      <c r="B896" s="2"/>
      <c r="C896" s="2"/>
      <c r="D896" s="2"/>
      <c r="E896" s="5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4" x14ac:dyDescent="0.3">
      <c r="A897" s="2"/>
      <c r="B897" s="2"/>
      <c r="C897" s="2"/>
      <c r="D897" s="2"/>
      <c r="E897" s="5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4" x14ac:dyDescent="0.3">
      <c r="A898" s="2"/>
      <c r="B898" s="2"/>
      <c r="C898" s="2"/>
      <c r="D898" s="2"/>
      <c r="E898" s="5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4" x14ac:dyDescent="0.3">
      <c r="A899" s="2"/>
      <c r="B899" s="2"/>
      <c r="C899" s="2"/>
      <c r="D899" s="2"/>
      <c r="E899" s="5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4" x14ac:dyDescent="0.3">
      <c r="A900" s="2"/>
      <c r="B900" s="2"/>
      <c r="C900" s="2"/>
      <c r="D900" s="2"/>
      <c r="E900" s="5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4" x14ac:dyDescent="0.3">
      <c r="A901" s="2"/>
      <c r="B901" s="2"/>
      <c r="C901" s="2"/>
      <c r="D901" s="2"/>
      <c r="E901" s="5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4" x14ac:dyDescent="0.3">
      <c r="A902" s="2"/>
      <c r="B902" s="2"/>
      <c r="C902" s="2"/>
      <c r="D902" s="2"/>
      <c r="E902" s="5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4" x14ac:dyDescent="0.3">
      <c r="A903" s="2"/>
      <c r="B903" s="2"/>
      <c r="C903" s="2"/>
      <c r="D903" s="2"/>
      <c r="E903" s="5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4" x14ac:dyDescent="0.3">
      <c r="A904" s="2"/>
      <c r="B904" s="2"/>
      <c r="C904" s="2"/>
      <c r="D904" s="2"/>
      <c r="E904" s="5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4" x14ac:dyDescent="0.3">
      <c r="A905" s="2"/>
      <c r="B905" s="2"/>
      <c r="C905" s="2"/>
      <c r="D905" s="2"/>
      <c r="E905" s="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4" x14ac:dyDescent="0.3">
      <c r="A906" s="2"/>
      <c r="B906" s="2"/>
      <c r="C906" s="2"/>
      <c r="D906" s="2"/>
      <c r="E906" s="5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4" x14ac:dyDescent="0.3">
      <c r="A907" s="2"/>
      <c r="B907" s="2"/>
      <c r="C907" s="2"/>
      <c r="D907" s="2"/>
      <c r="E907" s="5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4" x14ac:dyDescent="0.3">
      <c r="A908" s="2"/>
      <c r="B908" s="2"/>
      <c r="C908" s="2"/>
      <c r="D908" s="2"/>
      <c r="E908" s="5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4" x14ac:dyDescent="0.3">
      <c r="A909" s="2"/>
      <c r="B909" s="2"/>
      <c r="C909" s="2"/>
      <c r="D909" s="2"/>
      <c r="E909" s="5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4" x14ac:dyDescent="0.3">
      <c r="A910" s="2"/>
      <c r="B910" s="2"/>
      <c r="C910" s="2"/>
      <c r="D910" s="2"/>
      <c r="E910" s="5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4" x14ac:dyDescent="0.3">
      <c r="A911" s="2"/>
      <c r="B911" s="2"/>
      <c r="C911" s="2"/>
      <c r="D911" s="2"/>
      <c r="E911" s="5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4" x14ac:dyDescent="0.3">
      <c r="A912" s="2"/>
      <c r="B912" s="2"/>
      <c r="C912" s="2"/>
      <c r="D912" s="2"/>
      <c r="E912" s="5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4" x14ac:dyDescent="0.3">
      <c r="A913" s="2"/>
      <c r="B913" s="2"/>
      <c r="C913" s="2"/>
      <c r="D913" s="2"/>
      <c r="E913" s="5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4" x14ac:dyDescent="0.3">
      <c r="A914" s="2"/>
      <c r="B914" s="2"/>
      <c r="C914" s="2"/>
      <c r="D914" s="2"/>
      <c r="E914" s="5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4" x14ac:dyDescent="0.3">
      <c r="A915" s="2"/>
      <c r="B915" s="2"/>
      <c r="C915" s="2"/>
      <c r="D915" s="2"/>
      <c r="E915" s="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4" x14ac:dyDescent="0.3">
      <c r="A916" s="2"/>
      <c r="B916" s="2"/>
      <c r="C916" s="2"/>
      <c r="D916" s="2"/>
      <c r="E916" s="5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4" x14ac:dyDescent="0.3">
      <c r="A917" s="2"/>
      <c r="B917" s="2"/>
      <c r="C917" s="2"/>
      <c r="D917" s="2"/>
      <c r="E917" s="5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4" x14ac:dyDescent="0.3">
      <c r="A918" s="2"/>
      <c r="B918" s="2"/>
      <c r="C918" s="2"/>
      <c r="D918" s="2"/>
      <c r="E918" s="5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4" x14ac:dyDescent="0.3">
      <c r="A919" s="2"/>
      <c r="B919" s="2"/>
      <c r="C919" s="2"/>
      <c r="D919" s="2"/>
      <c r="E919" s="5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4" x14ac:dyDescent="0.3">
      <c r="A920" s="2"/>
      <c r="B920" s="2"/>
      <c r="C920" s="2"/>
      <c r="D920" s="2"/>
      <c r="E920" s="5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4" x14ac:dyDescent="0.3">
      <c r="A921" s="2"/>
      <c r="B921" s="2"/>
      <c r="C921" s="2"/>
      <c r="D921" s="2"/>
      <c r="E921" s="5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4" x14ac:dyDescent="0.3">
      <c r="A922" s="2"/>
      <c r="B922" s="2"/>
      <c r="C922" s="2"/>
      <c r="D922" s="2"/>
      <c r="E922" s="5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4" x14ac:dyDescent="0.3">
      <c r="A923" s="2"/>
      <c r="B923" s="2"/>
      <c r="C923" s="2"/>
      <c r="D923" s="2"/>
      <c r="E923" s="5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4" x14ac:dyDescent="0.3">
      <c r="A924" s="2"/>
      <c r="B924" s="2"/>
      <c r="C924" s="2"/>
      <c r="D924" s="2"/>
      <c r="E924" s="5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4" x14ac:dyDescent="0.3">
      <c r="A925" s="2"/>
      <c r="B925" s="2"/>
      <c r="C925" s="2"/>
      <c r="D925" s="2"/>
      <c r="E925" s="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4" x14ac:dyDescent="0.3">
      <c r="A926" s="2"/>
      <c r="B926" s="2"/>
      <c r="C926" s="2"/>
      <c r="D926" s="2"/>
      <c r="E926" s="5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4" x14ac:dyDescent="0.3">
      <c r="A927" s="2"/>
      <c r="B927" s="2"/>
      <c r="C927" s="2"/>
      <c r="D927" s="2"/>
      <c r="E927" s="5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4" x14ac:dyDescent="0.3">
      <c r="A928" s="2"/>
      <c r="B928" s="2"/>
      <c r="C928" s="2"/>
      <c r="D928" s="2"/>
      <c r="E928" s="5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4" x14ac:dyDescent="0.3">
      <c r="A929" s="2"/>
      <c r="B929" s="2"/>
      <c r="C929" s="2"/>
      <c r="D929" s="2"/>
      <c r="E929" s="5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4" x14ac:dyDescent="0.3">
      <c r="A930" s="2"/>
      <c r="B930" s="2"/>
      <c r="C930" s="2"/>
      <c r="D930" s="2"/>
      <c r="E930" s="5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4" x14ac:dyDescent="0.3">
      <c r="A931" s="2"/>
      <c r="B931" s="2"/>
      <c r="C931" s="2"/>
      <c r="D931" s="2"/>
      <c r="E931" s="5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4" x14ac:dyDescent="0.3">
      <c r="A932" s="2"/>
      <c r="B932" s="2"/>
      <c r="C932" s="2"/>
      <c r="D932" s="2"/>
      <c r="E932" s="5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4" x14ac:dyDescent="0.3">
      <c r="A933" s="2"/>
      <c r="B933" s="2"/>
      <c r="C933" s="2"/>
      <c r="D933" s="2"/>
      <c r="E933" s="5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4" x14ac:dyDescent="0.3">
      <c r="A934" s="2"/>
      <c r="B934" s="2"/>
      <c r="C934" s="2"/>
      <c r="D934" s="2"/>
      <c r="E934" s="5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4" x14ac:dyDescent="0.3">
      <c r="A935" s="2"/>
      <c r="B935" s="2"/>
      <c r="C935" s="2"/>
      <c r="D935" s="2"/>
      <c r="E935" s="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4" x14ac:dyDescent="0.3">
      <c r="A936" s="2"/>
      <c r="B936" s="2"/>
      <c r="C936" s="2"/>
      <c r="D936" s="2"/>
      <c r="E936" s="5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4" x14ac:dyDescent="0.3">
      <c r="A937" s="2"/>
      <c r="B937" s="2"/>
      <c r="C937" s="2"/>
      <c r="D937" s="2"/>
      <c r="E937" s="5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4" x14ac:dyDescent="0.3">
      <c r="A938" s="2"/>
      <c r="B938" s="2"/>
      <c r="C938" s="2"/>
      <c r="D938" s="2"/>
      <c r="E938" s="5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4" x14ac:dyDescent="0.3">
      <c r="A939" s="2"/>
      <c r="B939" s="2"/>
      <c r="C939" s="2"/>
      <c r="D939" s="2"/>
      <c r="E939" s="5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4" x14ac:dyDescent="0.3">
      <c r="A940" s="2"/>
      <c r="B940" s="2"/>
      <c r="C940" s="2"/>
      <c r="D940" s="2"/>
      <c r="E940" s="5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4" x14ac:dyDescent="0.3">
      <c r="A941" s="2"/>
      <c r="B941" s="2"/>
      <c r="C941" s="2"/>
      <c r="D941" s="2"/>
      <c r="E941" s="5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4" x14ac:dyDescent="0.3">
      <c r="A942" s="2"/>
      <c r="B942" s="2"/>
      <c r="C942" s="2"/>
      <c r="D942" s="2"/>
      <c r="E942" s="5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4" x14ac:dyDescent="0.3">
      <c r="A943" s="2"/>
      <c r="B943" s="2"/>
      <c r="C943" s="2"/>
      <c r="D943" s="2"/>
      <c r="E943" s="5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4" x14ac:dyDescent="0.3">
      <c r="A944" s="2"/>
      <c r="B944" s="2"/>
      <c r="C944" s="2"/>
      <c r="D944" s="2"/>
      <c r="E944" s="5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4" x14ac:dyDescent="0.3">
      <c r="A945" s="2"/>
      <c r="B945" s="2"/>
      <c r="C945" s="2"/>
      <c r="D945" s="2"/>
      <c r="E945" s="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4" x14ac:dyDescent="0.3">
      <c r="A946" s="2"/>
      <c r="B946" s="2"/>
      <c r="C946" s="2"/>
      <c r="D946" s="2"/>
      <c r="E946" s="5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4" x14ac:dyDescent="0.3">
      <c r="A947" s="2"/>
      <c r="B947" s="2"/>
      <c r="C947" s="2"/>
      <c r="D947" s="2"/>
      <c r="E947" s="5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4" x14ac:dyDescent="0.3">
      <c r="A948" s="2"/>
      <c r="B948" s="2"/>
      <c r="C948" s="2"/>
      <c r="D948" s="2"/>
      <c r="E948" s="5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4" x14ac:dyDescent="0.3">
      <c r="A949" s="2"/>
      <c r="B949" s="2"/>
      <c r="C949" s="2"/>
      <c r="D949" s="2"/>
      <c r="E949" s="5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4" x14ac:dyDescent="0.3">
      <c r="A950" s="2"/>
      <c r="B950" s="2"/>
      <c r="C950" s="2"/>
      <c r="D950" s="2"/>
      <c r="E950" s="5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4" x14ac:dyDescent="0.3">
      <c r="A951" s="2"/>
      <c r="B951" s="2"/>
      <c r="C951" s="2"/>
      <c r="D951" s="2"/>
      <c r="E951" s="5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4" x14ac:dyDescent="0.3">
      <c r="A952" s="2"/>
      <c r="B952" s="2"/>
      <c r="C952" s="2"/>
      <c r="D952" s="2"/>
      <c r="E952" s="5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4" x14ac:dyDescent="0.3">
      <c r="A953" s="2"/>
      <c r="B953" s="2"/>
      <c r="C953" s="2"/>
      <c r="D953" s="2"/>
      <c r="E953" s="5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4" x14ac:dyDescent="0.3">
      <c r="A954" s="2"/>
      <c r="B954" s="2"/>
      <c r="C954" s="2"/>
      <c r="D954" s="2"/>
      <c r="E954" s="5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4" x14ac:dyDescent="0.3">
      <c r="A955" s="2"/>
      <c r="B955" s="2"/>
      <c r="C955" s="2"/>
      <c r="D955" s="2"/>
      <c r="E955" s="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4" x14ac:dyDescent="0.3">
      <c r="A956" s="2"/>
      <c r="B956" s="2"/>
      <c r="C956" s="2"/>
      <c r="D956" s="2"/>
      <c r="E956" s="5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4" x14ac:dyDescent="0.3">
      <c r="A957" s="2"/>
      <c r="B957" s="2"/>
      <c r="C957" s="2"/>
      <c r="D957" s="2"/>
      <c r="E957" s="5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4" x14ac:dyDescent="0.3">
      <c r="A958" s="2"/>
      <c r="B958" s="2"/>
      <c r="C958" s="2"/>
      <c r="D958" s="2"/>
      <c r="E958" s="5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4" x14ac:dyDescent="0.3">
      <c r="A959" s="2"/>
      <c r="B959" s="2"/>
      <c r="C959" s="2"/>
      <c r="D959" s="2"/>
      <c r="E959" s="5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4" x14ac:dyDescent="0.3">
      <c r="A960" s="2"/>
      <c r="B960" s="2"/>
      <c r="C960" s="2"/>
      <c r="D960" s="2"/>
      <c r="E960" s="5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4" x14ac:dyDescent="0.3">
      <c r="A961" s="2"/>
      <c r="B961" s="2"/>
      <c r="C961" s="2"/>
      <c r="D961" s="2"/>
      <c r="E961" s="5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4" x14ac:dyDescent="0.3">
      <c r="A962" s="2"/>
      <c r="B962" s="2"/>
      <c r="C962" s="2"/>
      <c r="D962" s="2"/>
      <c r="E962" s="5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4" x14ac:dyDescent="0.3">
      <c r="A963" s="2"/>
      <c r="B963" s="2"/>
      <c r="C963" s="2"/>
      <c r="D963" s="2"/>
      <c r="E963" s="5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4" x14ac:dyDescent="0.3">
      <c r="A964" s="2"/>
      <c r="B964" s="2"/>
      <c r="C964" s="2"/>
      <c r="D964" s="2"/>
      <c r="E964" s="5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4" x14ac:dyDescent="0.3">
      <c r="A965" s="2"/>
      <c r="B965" s="2"/>
      <c r="C965" s="2"/>
      <c r="D965" s="2"/>
      <c r="E965" s="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4" x14ac:dyDescent="0.3">
      <c r="A966" s="2"/>
      <c r="B966" s="2"/>
      <c r="C966" s="2"/>
      <c r="D966" s="2"/>
      <c r="E966" s="5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4" x14ac:dyDescent="0.3">
      <c r="A967" s="2"/>
      <c r="B967" s="2"/>
      <c r="C967" s="2"/>
      <c r="D967" s="2"/>
      <c r="E967" s="5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4" x14ac:dyDescent="0.3">
      <c r="A968" s="2"/>
      <c r="B968" s="2"/>
      <c r="C968" s="2"/>
      <c r="D968" s="2"/>
      <c r="E968" s="5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4" x14ac:dyDescent="0.3">
      <c r="A969" s="2"/>
      <c r="B969" s="2"/>
      <c r="C969" s="2"/>
      <c r="D969" s="2"/>
      <c r="E969" s="5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4" x14ac:dyDescent="0.3">
      <c r="A970" s="2"/>
      <c r="B970" s="2"/>
      <c r="C970" s="2"/>
      <c r="D970" s="2"/>
      <c r="E970" s="5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4" x14ac:dyDescent="0.3">
      <c r="A971" s="2"/>
      <c r="B971" s="2"/>
      <c r="C971" s="2"/>
      <c r="D971" s="2"/>
      <c r="E971" s="5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4" x14ac:dyDescent="0.3">
      <c r="A972" s="2"/>
      <c r="B972" s="2"/>
      <c r="C972" s="2"/>
      <c r="D972" s="2"/>
      <c r="E972" s="5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4" x14ac:dyDescent="0.3">
      <c r="A973" s="2"/>
      <c r="B973" s="2"/>
      <c r="C973" s="2"/>
      <c r="D973" s="2"/>
      <c r="E973" s="5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4" x14ac:dyDescent="0.3">
      <c r="A974" s="2"/>
      <c r="B974" s="2"/>
      <c r="C974" s="2"/>
      <c r="D974" s="2"/>
      <c r="E974" s="5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4" x14ac:dyDescent="0.3">
      <c r="A975" s="2"/>
      <c r="B975" s="2"/>
      <c r="C975" s="2"/>
      <c r="D975" s="2"/>
      <c r="E975" s="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4" x14ac:dyDescent="0.3">
      <c r="A976" s="2"/>
      <c r="B976" s="2"/>
      <c r="C976" s="2"/>
      <c r="D976" s="2"/>
      <c r="E976" s="5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4" x14ac:dyDescent="0.3">
      <c r="A977" s="2"/>
      <c r="B977" s="2"/>
      <c r="C977" s="2"/>
      <c r="D977" s="2"/>
      <c r="E977" s="5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4" x14ac:dyDescent="0.3">
      <c r="A978" s="2"/>
      <c r="B978" s="2"/>
      <c r="C978" s="2"/>
      <c r="D978" s="2"/>
      <c r="E978" s="5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4" x14ac:dyDescent="0.3">
      <c r="A979" s="2"/>
      <c r="B979" s="2"/>
      <c r="C979" s="2"/>
      <c r="D979" s="2"/>
      <c r="E979" s="5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4" x14ac:dyDescent="0.3">
      <c r="A980" s="2"/>
      <c r="B980" s="2"/>
      <c r="C980" s="2"/>
      <c r="D980" s="2"/>
      <c r="E980" s="5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4" x14ac:dyDescent="0.3">
      <c r="A981" s="2"/>
      <c r="B981" s="2"/>
      <c r="C981" s="2"/>
      <c r="D981" s="2"/>
      <c r="E981" s="5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4" x14ac:dyDescent="0.3">
      <c r="A982" s="2"/>
      <c r="B982" s="2"/>
      <c r="C982" s="2"/>
      <c r="D982" s="2"/>
      <c r="E982" s="5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4" x14ac:dyDescent="0.3">
      <c r="A983" s="2"/>
      <c r="B983" s="2"/>
      <c r="C983" s="2"/>
      <c r="D983" s="2"/>
      <c r="E983" s="5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4" x14ac:dyDescent="0.3">
      <c r="A984" s="2"/>
      <c r="B984" s="2"/>
      <c r="C984" s="2"/>
      <c r="D984" s="2"/>
      <c r="E984" s="5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4" x14ac:dyDescent="0.3">
      <c r="A985" s="2"/>
      <c r="B985" s="2"/>
      <c r="C985" s="2"/>
      <c r="D985" s="2"/>
      <c r="E985" s="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4" x14ac:dyDescent="0.3">
      <c r="A986" s="2"/>
      <c r="B986" s="2"/>
      <c r="C986" s="2"/>
      <c r="D986" s="2"/>
      <c r="E986" s="5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4" x14ac:dyDescent="0.3">
      <c r="A987" s="2"/>
      <c r="B987" s="2"/>
      <c r="C987" s="2"/>
      <c r="D987" s="2"/>
      <c r="E987" s="5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4" x14ac:dyDescent="0.3">
      <c r="A988" s="2"/>
      <c r="B988" s="2"/>
      <c r="C988" s="2"/>
      <c r="D988" s="2"/>
      <c r="E988" s="5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4" x14ac:dyDescent="0.3">
      <c r="A989" s="2"/>
      <c r="B989" s="2"/>
      <c r="C989" s="2"/>
      <c r="D989" s="2"/>
      <c r="E989" s="5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4" x14ac:dyDescent="0.3">
      <c r="A990" s="2"/>
      <c r="B990" s="2"/>
      <c r="C990" s="2"/>
      <c r="D990" s="2"/>
      <c r="E990" s="5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4" x14ac:dyDescent="0.3">
      <c r="A991" s="2"/>
      <c r="B991" s="2"/>
      <c r="C991" s="2"/>
      <c r="D991" s="2"/>
      <c r="E991" s="5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4" x14ac:dyDescent="0.3">
      <c r="A992" s="2"/>
      <c r="B992" s="2"/>
      <c r="C992" s="2"/>
      <c r="D992" s="2"/>
      <c r="E992" s="5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4" x14ac:dyDescent="0.3">
      <c r="A993" s="2"/>
      <c r="B993" s="2"/>
      <c r="C993" s="2"/>
      <c r="D993" s="2"/>
      <c r="E993" s="5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4" x14ac:dyDescent="0.3">
      <c r="A994" s="2"/>
      <c r="B994" s="2"/>
      <c r="C994" s="2"/>
      <c r="D994" s="2"/>
      <c r="E994" s="5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4" x14ac:dyDescent="0.3">
      <c r="A995" s="2"/>
      <c r="B995" s="2"/>
      <c r="C995" s="2"/>
      <c r="D995" s="2"/>
      <c r="E995" s="5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4" x14ac:dyDescent="0.3">
      <c r="A996" s="2"/>
      <c r="B996" s="2"/>
      <c r="C996" s="2"/>
      <c r="D996" s="2"/>
      <c r="E996" s="5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4" x14ac:dyDescent="0.3">
      <c r="A997" s="2"/>
      <c r="B997" s="2"/>
      <c r="C997" s="2"/>
      <c r="D997" s="2"/>
      <c r="E997" s="5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4" x14ac:dyDescent="0.3">
      <c r="A998" s="2"/>
      <c r="B998" s="2"/>
      <c r="C998" s="2"/>
      <c r="D998" s="2"/>
      <c r="E998" s="5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4" x14ac:dyDescent="0.3">
      <c r="A999" s="2"/>
      <c r="B999" s="2"/>
      <c r="C999" s="2"/>
      <c r="D999" s="2"/>
      <c r="E999" s="5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3">
    <mergeCell ref="A28:H28"/>
    <mergeCell ref="A29:H29"/>
    <mergeCell ref="A55:G55"/>
    <mergeCell ref="A56:G56"/>
    <mergeCell ref="A57:G57"/>
    <mergeCell ref="A41:G41"/>
    <mergeCell ref="A42:G42"/>
    <mergeCell ref="A43:G43"/>
    <mergeCell ref="A1:E1"/>
    <mergeCell ref="A25:F26"/>
    <mergeCell ref="A7:H7"/>
    <mergeCell ref="A8:H8"/>
    <mergeCell ref="A27:H27"/>
  </mergeCells>
  <pageMargins left="0.7" right="0.7" top="0.75" bottom="0.75" header="0.3" footer="0.3"/>
  <ignoredErrors>
    <ignoredError sqref="D63 G6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B993"/>
  <sheetViews>
    <sheetView showGridLines="0" zoomScale="80" zoomScaleNormal="80" workbookViewId="0">
      <selection sqref="A1:H1"/>
    </sheetView>
  </sheetViews>
  <sheetFormatPr baseColWidth="10" defaultColWidth="12.5546875" defaultRowHeight="15" customHeight="1" x14ac:dyDescent="0.3"/>
  <cols>
    <col min="1" max="1" width="49.44140625" customWidth="1"/>
    <col min="2" max="2" width="15.109375" customWidth="1"/>
    <col min="3" max="4" width="14.6640625" customWidth="1"/>
    <col min="5" max="5" width="14.88671875" customWidth="1"/>
    <col min="6" max="6" width="14.88671875" style="90" customWidth="1"/>
    <col min="7" max="7" width="13.33203125" customWidth="1"/>
    <col min="8" max="8" width="12.44140625" customWidth="1"/>
    <col min="9" max="9" width="14.6640625" customWidth="1"/>
    <col min="10" max="27" width="10.109375" customWidth="1"/>
  </cols>
  <sheetData>
    <row r="1" spans="1:27" ht="15" customHeight="1" x14ac:dyDescent="0.3">
      <c r="A1" s="141" t="s">
        <v>0</v>
      </c>
      <c r="B1" s="142"/>
      <c r="C1" s="142"/>
      <c r="D1" s="142"/>
      <c r="E1" s="142"/>
      <c r="F1" s="142"/>
      <c r="G1" s="142"/>
      <c r="H1" s="14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" customHeight="1" x14ac:dyDescent="0.3">
      <c r="A2" s="3" t="s">
        <v>1</v>
      </c>
      <c r="B2" s="4" t="s">
        <v>2</v>
      </c>
      <c r="C2" s="5"/>
      <c r="D2" s="6"/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 customHeight="1" x14ac:dyDescent="0.3">
      <c r="A3" s="3" t="s">
        <v>3</v>
      </c>
      <c r="B3" s="7" t="s">
        <v>4</v>
      </c>
      <c r="C3" s="5"/>
      <c r="D3" s="5"/>
      <c r="E3" s="5"/>
      <c r="F3" s="5"/>
      <c r="G3" s="5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 x14ac:dyDescent="0.3">
      <c r="A4" s="3" t="s">
        <v>5</v>
      </c>
      <c r="B4" s="5" t="s">
        <v>6</v>
      </c>
      <c r="C4" s="5"/>
      <c r="D4" s="5"/>
      <c r="E4" s="5"/>
      <c r="F4" s="5"/>
      <c r="G4" s="5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" customHeight="1" x14ac:dyDescent="0.3">
      <c r="A5" s="3" t="s">
        <v>7</v>
      </c>
      <c r="B5" s="8" t="s">
        <v>106</v>
      </c>
      <c r="C5" s="5"/>
      <c r="D5" s="5"/>
      <c r="E5" s="5"/>
      <c r="F5" s="5"/>
      <c r="G5" s="5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" customHeight="1" x14ac:dyDescent="0.3">
      <c r="A6" s="3"/>
      <c r="B6" s="8"/>
      <c r="C6" s="5"/>
      <c r="D6" s="5"/>
      <c r="E6" s="5"/>
      <c r="F6" s="5"/>
      <c r="G6" s="5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" customHeight="1" x14ac:dyDescent="0.3">
      <c r="A7" s="141" t="s">
        <v>9</v>
      </c>
      <c r="B7" s="141"/>
      <c r="C7" s="141"/>
      <c r="D7" s="141"/>
      <c r="E7" s="141"/>
      <c r="F7" s="141"/>
      <c r="G7" s="141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" customHeight="1" x14ac:dyDescent="0.3">
      <c r="A8" s="141" t="s">
        <v>10</v>
      </c>
      <c r="B8" s="141"/>
      <c r="C8" s="141"/>
      <c r="D8" s="141"/>
      <c r="E8" s="141"/>
      <c r="F8" s="141"/>
      <c r="G8" s="141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4.4" x14ac:dyDescent="0.3">
      <c r="A9" s="2"/>
      <c r="B9" s="2"/>
      <c r="C9" s="2"/>
      <c r="D9" s="2"/>
      <c r="E9" s="2"/>
      <c r="F9" s="8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" customHeight="1" x14ac:dyDescent="0.3">
      <c r="A10" s="9" t="s">
        <v>11</v>
      </c>
      <c r="B10" s="9" t="s">
        <v>12</v>
      </c>
      <c r="C10" s="9" t="s">
        <v>24</v>
      </c>
      <c r="D10" s="9" t="s">
        <v>73</v>
      </c>
      <c r="E10" s="9" t="s">
        <v>22</v>
      </c>
      <c r="F10" s="9" t="s">
        <v>70</v>
      </c>
      <c r="G10" s="9" t="s">
        <v>74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" customHeight="1" x14ac:dyDescent="0.3">
      <c r="A11" s="2"/>
      <c r="B11" s="2"/>
      <c r="C11" s="10"/>
      <c r="D11" s="10"/>
      <c r="E11" s="10"/>
      <c r="F11" s="10"/>
      <c r="G11" s="1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" customHeight="1" x14ac:dyDescent="0.3">
      <c r="A12" s="12" t="s">
        <v>25</v>
      </c>
      <c r="B12" s="50" t="s">
        <v>26</v>
      </c>
      <c r="C12" s="53">
        <f>'1T'!F12</f>
        <v>696</v>
      </c>
      <c r="D12" s="53">
        <f>'2T'!F12</f>
        <v>684</v>
      </c>
      <c r="E12" s="53">
        <f>+'3T'!F12</f>
        <v>432</v>
      </c>
      <c r="F12" s="53">
        <f>+'4T'!F12</f>
        <v>429</v>
      </c>
      <c r="G12" s="53">
        <f t="shared" ref="G12:G23" si="0">+C12+D12+E12+F12</f>
        <v>2241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" customHeight="1" x14ac:dyDescent="0.3">
      <c r="A13" s="12"/>
      <c r="B13" s="50" t="s">
        <v>27</v>
      </c>
      <c r="C13" s="53">
        <f>'1T'!F13</f>
        <v>1218</v>
      </c>
      <c r="D13" s="53">
        <f>'2T'!F13</f>
        <v>2309</v>
      </c>
      <c r="E13" s="53">
        <f>+'3T'!F13</f>
        <v>1396</v>
      </c>
      <c r="F13" s="53">
        <f>+'4T'!F13</f>
        <v>1512</v>
      </c>
      <c r="G13" s="53">
        <f t="shared" si="0"/>
        <v>6435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" customHeight="1" x14ac:dyDescent="0.3">
      <c r="A14" s="12" t="s">
        <v>28</v>
      </c>
      <c r="B14" s="54" t="s">
        <v>26</v>
      </c>
      <c r="C14" s="56">
        <f>'1T'!F14</f>
        <v>299</v>
      </c>
      <c r="D14" s="56">
        <f>'2T'!F14</f>
        <v>118</v>
      </c>
      <c r="E14" s="56">
        <f>+'3T'!F14</f>
        <v>0</v>
      </c>
      <c r="F14" s="56">
        <f>+'4T'!F14</f>
        <v>0</v>
      </c>
      <c r="G14" s="56">
        <f t="shared" si="0"/>
        <v>417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" customHeight="1" x14ac:dyDescent="0.3">
      <c r="A15" s="12"/>
      <c r="B15" s="54" t="s">
        <v>27</v>
      </c>
      <c r="C15" s="56">
        <f>'1T'!F15</f>
        <v>774</v>
      </c>
      <c r="D15" s="56">
        <f>'2T'!F15</f>
        <v>1144</v>
      </c>
      <c r="E15" s="56">
        <f>+'3T'!F15</f>
        <v>445</v>
      </c>
      <c r="F15" s="56">
        <f>+'4T'!F15</f>
        <v>8</v>
      </c>
      <c r="G15" s="56">
        <f t="shared" si="0"/>
        <v>2371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" customHeight="1" x14ac:dyDescent="0.3">
      <c r="A16" s="12" t="s">
        <v>77</v>
      </c>
      <c r="B16" s="50" t="s">
        <v>26</v>
      </c>
      <c r="C16" s="53">
        <f>'1T'!F16</f>
        <v>2387</v>
      </c>
      <c r="D16" s="53">
        <f>'2T'!F16</f>
        <v>548</v>
      </c>
      <c r="E16" s="53">
        <f>+'3T'!F16</f>
        <v>107</v>
      </c>
      <c r="F16" s="53">
        <f>+'4T'!F16</f>
        <v>53</v>
      </c>
      <c r="G16" s="53">
        <f t="shared" si="0"/>
        <v>3095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8" ht="15" customHeight="1" x14ac:dyDescent="0.3">
      <c r="A17" s="12"/>
      <c r="B17" s="50" t="s">
        <v>27</v>
      </c>
      <c r="C17" s="53">
        <f>'1T'!F17</f>
        <v>7296</v>
      </c>
      <c r="D17" s="53">
        <f>'2T'!F17</f>
        <v>9055</v>
      </c>
      <c r="E17" s="53">
        <f>+'3T'!F17</f>
        <v>7022</v>
      </c>
      <c r="F17" s="53">
        <f>+'4T'!F17</f>
        <v>5814</v>
      </c>
      <c r="G17" s="53">
        <f t="shared" si="0"/>
        <v>29187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8" ht="15" customHeight="1" x14ac:dyDescent="0.3">
      <c r="A18" s="12" t="s">
        <v>33</v>
      </c>
      <c r="B18" s="54" t="s">
        <v>26</v>
      </c>
      <c r="C18" s="56">
        <f>'1T'!F18</f>
        <v>2796</v>
      </c>
      <c r="D18" s="56">
        <f>'2T'!F18</f>
        <v>1774</v>
      </c>
      <c r="E18" s="56">
        <f>+'3T'!F18</f>
        <v>221</v>
      </c>
      <c r="F18" s="56">
        <f>+'4T'!F18</f>
        <v>105</v>
      </c>
      <c r="G18" s="56">
        <f t="shared" si="0"/>
        <v>4896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8" ht="15" customHeight="1" x14ac:dyDescent="0.3">
      <c r="A19" s="12"/>
      <c r="B19" s="54" t="s">
        <v>27</v>
      </c>
      <c r="C19" s="56">
        <f>'1T'!F19</f>
        <v>11066</v>
      </c>
      <c r="D19" s="56">
        <f>'2T'!F19</f>
        <v>13471</v>
      </c>
      <c r="E19" s="56">
        <f>+'3T'!F19</f>
        <v>8823</v>
      </c>
      <c r="F19" s="56">
        <f>+'4T'!F19</f>
        <v>5505</v>
      </c>
      <c r="G19" s="56">
        <f t="shared" si="0"/>
        <v>38865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8" ht="15" customHeight="1" x14ac:dyDescent="0.3">
      <c r="A20" s="12" t="s">
        <v>34</v>
      </c>
      <c r="B20" s="50" t="s">
        <v>26</v>
      </c>
      <c r="C20" s="53">
        <f>+'1T'!F20</f>
        <v>359</v>
      </c>
      <c r="D20" s="53">
        <f>+'2T'!F20</f>
        <v>957</v>
      </c>
      <c r="E20" s="53">
        <f>+'3T'!F20</f>
        <v>1581</v>
      </c>
      <c r="F20" s="53">
        <f>+'4T'!F20</f>
        <v>791</v>
      </c>
      <c r="G20" s="53">
        <f t="shared" si="0"/>
        <v>3688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8" ht="14.4" x14ac:dyDescent="0.3">
      <c r="A21" s="2"/>
      <c r="B21" s="50" t="s">
        <v>27</v>
      </c>
      <c r="C21" s="53">
        <f>+'1T'!F21</f>
        <v>430</v>
      </c>
      <c r="D21" s="53">
        <f>+'2T'!F21</f>
        <v>2536</v>
      </c>
      <c r="E21" s="53">
        <f>+'3T'!F21</f>
        <v>3794</v>
      </c>
      <c r="F21" s="53">
        <f>+'4T'!F21</f>
        <v>4998</v>
      </c>
      <c r="G21" s="53">
        <f t="shared" si="0"/>
        <v>11758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8" ht="15" customHeight="1" x14ac:dyDescent="0.3">
      <c r="A22" s="22" t="s">
        <v>32</v>
      </c>
      <c r="B22" s="22" t="s">
        <v>26</v>
      </c>
      <c r="C22" s="61">
        <f>'1T'!F22</f>
        <v>6537</v>
      </c>
      <c r="D22" s="61">
        <f>'2T'!F23</f>
        <v>4081</v>
      </c>
      <c r="E22" s="61">
        <f>'3T'!F22</f>
        <v>2341</v>
      </c>
      <c r="F22" s="61">
        <f>+'4T'!F22</f>
        <v>1378</v>
      </c>
      <c r="G22" s="62">
        <f t="shared" si="0"/>
        <v>14337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8" ht="15" customHeight="1" x14ac:dyDescent="0.3">
      <c r="A23" s="22" t="s">
        <v>32</v>
      </c>
      <c r="B23" s="22" t="s">
        <v>27</v>
      </c>
      <c r="C23" s="24">
        <f>'1T'!F23</f>
        <v>20784</v>
      </c>
      <c r="D23" s="24">
        <f>'2T'!F24</f>
        <v>28515</v>
      </c>
      <c r="E23" s="24">
        <f>'3T'!F23</f>
        <v>21480</v>
      </c>
      <c r="F23" s="61">
        <f>+'4T'!F23</f>
        <v>17837</v>
      </c>
      <c r="G23" s="62">
        <f t="shared" si="0"/>
        <v>88616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8" ht="15" customHeight="1" x14ac:dyDescent="0.3">
      <c r="A24" s="2" t="s">
        <v>43</v>
      </c>
      <c r="B24" s="2"/>
      <c r="C24" s="26"/>
      <c r="D24" s="26"/>
      <c r="E24" s="26"/>
      <c r="F24" s="26"/>
      <c r="G24" s="26"/>
      <c r="H24" s="2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8" ht="15" customHeight="1" x14ac:dyDescent="0.3">
      <c r="A25" s="2" t="s">
        <v>76</v>
      </c>
      <c r="B25" s="2"/>
      <c r="C25" s="2"/>
      <c r="D25" s="2"/>
      <c r="E25" s="2"/>
      <c r="F25" s="80"/>
      <c r="G25" s="2"/>
      <c r="H25" s="26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8" ht="15" customHeight="1" x14ac:dyDescent="0.3">
      <c r="A26" s="2"/>
      <c r="B26" s="2"/>
      <c r="C26" s="2"/>
      <c r="D26" s="2"/>
      <c r="E26" s="2"/>
      <c r="F26" s="8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8" ht="15" customHeight="1" x14ac:dyDescent="0.3">
      <c r="A27" s="141" t="s">
        <v>38</v>
      </c>
      <c r="B27" s="141"/>
      <c r="C27" s="141"/>
      <c r="D27" s="141"/>
      <c r="E27" s="141"/>
      <c r="F27" s="14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8" ht="15" customHeight="1" x14ac:dyDescent="0.3">
      <c r="A28" s="141" t="s">
        <v>39</v>
      </c>
      <c r="B28" s="141"/>
      <c r="C28" s="141"/>
      <c r="D28" s="141"/>
      <c r="E28" s="141"/>
      <c r="F28" s="141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8" ht="15" customHeight="1" x14ac:dyDescent="0.3">
      <c r="A29" s="141" t="s">
        <v>40</v>
      </c>
      <c r="B29" s="141"/>
      <c r="C29" s="141"/>
      <c r="D29" s="141"/>
      <c r="E29" s="141"/>
      <c r="F29" s="141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8" ht="15" customHeight="1" x14ac:dyDescent="0.3">
      <c r="A30" s="2"/>
      <c r="B30" s="2"/>
      <c r="C30" s="2"/>
      <c r="D30" s="2"/>
      <c r="E30" s="2"/>
      <c r="F30" s="8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8" ht="15" customHeight="1" x14ac:dyDescent="0.3">
      <c r="A31" s="9" t="s">
        <v>11</v>
      </c>
      <c r="B31" s="9" t="s">
        <v>24</v>
      </c>
      <c r="C31" s="9" t="s">
        <v>16</v>
      </c>
      <c r="D31" s="9" t="s">
        <v>22</v>
      </c>
      <c r="E31" s="9" t="s">
        <v>70</v>
      </c>
      <c r="F31" s="9" t="s">
        <v>74</v>
      </c>
      <c r="G31" s="9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4.4" x14ac:dyDescent="0.3">
      <c r="A32" s="2"/>
      <c r="B32" s="2"/>
      <c r="C32" s="2"/>
      <c r="D32" s="2"/>
      <c r="E32" s="80"/>
      <c r="F32" s="5"/>
      <c r="G32" s="5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" customHeight="1" x14ac:dyDescent="0.3">
      <c r="A33" s="55" t="s">
        <v>25</v>
      </c>
      <c r="B33" s="63">
        <f>+'1T'!E32</f>
        <v>243600000</v>
      </c>
      <c r="C33" s="63">
        <f>+'2T'!E32</f>
        <v>458700000</v>
      </c>
      <c r="D33" s="63">
        <f>+'3T'!E32</f>
        <v>279200000</v>
      </c>
      <c r="E33" s="96">
        <f>+'4T'!E32</f>
        <v>302400000</v>
      </c>
      <c r="F33" s="64">
        <f t="shared" ref="F33:F38" si="1">+B33+C33+D33+E33</f>
        <v>1283900000</v>
      </c>
      <c r="G33" s="9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" customHeight="1" x14ac:dyDescent="0.3">
      <c r="A34" s="91" t="s">
        <v>28</v>
      </c>
      <c r="B34" s="63">
        <f>+'1T'!E33</f>
        <v>146800000</v>
      </c>
      <c r="C34" s="63">
        <f>+'2T'!E33</f>
        <v>205200000</v>
      </c>
      <c r="D34" s="63">
        <f>+'3T'!E33</f>
        <v>73000000</v>
      </c>
      <c r="E34" s="96">
        <f>+'4T'!E33</f>
        <v>1600000</v>
      </c>
      <c r="F34" s="64">
        <f t="shared" si="1"/>
        <v>426600000</v>
      </c>
      <c r="G34" s="9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" customHeight="1" x14ac:dyDescent="0.3">
      <c r="A35" s="91" t="s">
        <v>77</v>
      </c>
      <c r="B35" s="63">
        <f>+'1T'!E34</f>
        <v>1452300000</v>
      </c>
      <c r="C35" s="63">
        <f>+'2T'!E34</f>
        <v>1797400000</v>
      </c>
      <c r="D35" s="63">
        <f>+'3T'!E34</f>
        <v>1382100000</v>
      </c>
      <c r="E35" s="96">
        <f>+'4T'!E34</f>
        <v>1151120000</v>
      </c>
      <c r="F35" s="64">
        <f t="shared" si="1"/>
        <v>5782920000</v>
      </c>
      <c r="G35" s="9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" customHeight="1" x14ac:dyDescent="0.3">
      <c r="A36" s="55" t="s">
        <v>33</v>
      </c>
      <c r="B36" s="63">
        <f>+'1T'!E35</f>
        <v>2535272000</v>
      </c>
      <c r="C36" s="63">
        <f>+'2T'!E35</f>
        <v>3163302000</v>
      </c>
      <c r="D36" s="63">
        <f>+'3T'!E35</f>
        <v>1929278000</v>
      </c>
      <c r="E36" s="96">
        <f>+'4T'!E35</f>
        <v>1143450000</v>
      </c>
      <c r="F36" s="64">
        <f t="shared" si="1"/>
        <v>8771302000</v>
      </c>
      <c r="G36" s="9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" customHeight="1" x14ac:dyDescent="0.3">
      <c r="A37" s="55" t="s">
        <v>31</v>
      </c>
      <c r="B37" s="63">
        <f>+'1T'!E36</f>
        <v>86000000</v>
      </c>
      <c r="C37" s="63">
        <f>+'2T'!E36</f>
        <v>507200000</v>
      </c>
      <c r="D37" s="63">
        <f>+'3T'!E36</f>
        <v>750350000</v>
      </c>
      <c r="E37" s="96">
        <f>+'4T'!E36</f>
        <v>991500000</v>
      </c>
      <c r="F37" s="64">
        <f t="shared" si="1"/>
        <v>2335050000</v>
      </c>
      <c r="G37" s="95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" customHeight="1" x14ac:dyDescent="0.3">
      <c r="A38" s="65" t="s">
        <v>32</v>
      </c>
      <c r="B38" s="63">
        <f>+'1T'!E51</f>
        <v>4463972000</v>
      </c>
      <c r="C38" s="63">
        <f>+'2T'!E37</f>
        <v>6131802000</v>
      </c>
      <c r="D38" s="63">
        <f>+'3T'!E37</f>
        <v>4413928000</v>
      </c>
      <c r="E38" s="96">
        <f>+'4T'!E37</f>
        <v>3590070000</v>
      </c>
      <c r="F38" s="64">
        <f t="shared" si="1"/>
        <v>18599772000</v>
      </c>
      <c r="G38" s="95"/>
      <c r="H38" s="25" t="s">
        <v>37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" customHeight="1" x14ac:dyDescent="0.3">
      <c r="A39" s="2" t="s">
        <v>43</v>
      </c>
      <c r="B39" s="2"/>
      <c r="C39" s="2"/>
      <c r="D39" s="2"/>
      <c r="E39" s="2"/>
      <c r="F39" s="80"/>
      <c r="G39" s="26"/>
      <c r="H39" s="26" t="s">
        <v>37</v>
      </c>
      <c r="I39" s="26" t="s">
        <v>37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8" ht="15" customHeight="1" x14ac:dyDescent="0.3">
      <c r="A40" s="2"/>
      <c r="B40" s="66"/>
      <c r="C40" s="66"/>
      <c r="D40" s="66"/>
      <c r="E40" s="66"/>
      <c r="F40" s="66"/>
      <c r="G40" s="26"/>
      <c r="H40" s="26" t="s">
        <v>37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8" ht="15" customHeight="1" x14ac:dyDescent="0.3">
      <c r="A41" s="141" t="s">
        <v>45</v>
      </c>
      <c r="B41" s="141"/>
      <c r="C41" s="141"/>
      <c r="D41" s="141"/>
      <c r="E41" s="141"/>
      <c r="F41" s="14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8" ht="15" customHeight="1" x14ac:dyDescent="0.3">
      <c r="A42" s="141" t="s">
        <v>39</v>
      </c>
      <c r="B42" s="141"/>
      <c r="C42" s="141"/>
      <c r="D42" s="141"/>
      <c r="E42" s="141"/>
      <c r="F42" s="14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8" ht="15" customHeight="1" x14ac:dyDescent="0.3">
      <c r="A43" s="141" t="s">
        <v>40</v>
      </c>
      <c r="B43" s="141"/>
      <c r="C43" s="141"/>
      <c r="D43" s="141"/>
      <c r="E43" s="141"/>
      <c r="F43" s="14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8" ht="15" customHeight="1" x14ac:dyDescent="0.3">
      <c r="A44" s="2"/>
      <c r="B44" s="2"/>
      <c r="C44" s="2"/>
      <c r="D44" s="2"/>
      <c r="E44" s="2"/>
      <c r="F44" s="80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8" ht="15" customHeight="1" x14ac:dyDescent="0.3">
      <c r="A45" s="9" t="s">
        <v>46</v>
      </c>
      <c r="B45" s="9" t="s">
        <v>24</v>
      </c>
      <c r="C45" s="9" t="s">
        <v>16</v>
      </c>
      <c r="D45" s="9" t="s">
        <v>22</v>
      </c>
      <c r="E45" s="9" t="s">
        <v>70</v>
      </c>
      <c r="F45" s="9" t="s">
        <v>74</v>
      </c>
      <c r="G45" s="9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5" customHeight="1" x14ac:dyDescent="0.3">
      <c r="A46" s="2"/>
      <c r="B46" s="2"/>
      <c r="C46" s="2"/>
      <c r="D46" s="2"/>
      <c r="E46" s="80"/>
      <c r="F46" s="5"/>
      <c r="G46" s="5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" customHeight="1" x14ac:dyDescent="0.3">
      <c r="A47" s="2" t="s">
        <v>84</v>
      </c>
      <c r="B47" s="26">
        <f>'1T'!E46</f>
        <v>4463972000</v>
      </c>
      <c r="C47" s="26">
        <f>'2T'!E45</f>
        <v>6131802000</v>
      </c>
      <c r="D47" s="26">
        <f>+'3T'!E46</f>
        <v>4413928000</v>
      </c>
      <c r="E47" s="26">
        <f>+E38</f>
        <v>3590070000</v>
      </c>
      <c r="F47" s="25">
        <f>+B47+C47+D47+E47</f>
        <v>18599772000</v>
      </c>
      <c r="G47" s="2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4.4" x14ac:dyDescent="0.3">
      <c r="A48" s="2" t="s">
        <v>48</v>
      </c>
      <c r="B48" s="2"/>
      <c r="C48" s="2"/>
      <c r="D48" s="2"/>
      <c r="E48" s="80"/>
      <c r="F48" s="5"/>
      <c r="G48" s="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4.4" x14ac:dyDescent="0.3">
      <c r="A49" s="2" t="s">
        <v>49</v>
      </c>
      <c r="B49" s="2"/>
      <c r="C49" s="2"/>
      <c r="D49" s="2"/>
      <c r="E49" s="80"/>
      <c r="F49" s="5"/>
      <c r="G49" s="5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4.4" x14ac:dyDescent="0.3">
      <c r="A50" s="2" t="s">
        <v>50</v>
      </c>
      <c r="B50" s="2"/>
      <c r="C50" s="2"/>
      <c r="D50" s="2"/>
      <c r="E50" s="80"/>
      <c r="F50" s="5"/>
      <c r="G50" s="5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4.4" x14ac:dyDescent="0.3">
      <c r="A51" s="2" t="s">
        <v>51</v>
      </c>
      <c r="B51" s="2"/>
      <c r="C51" s="2"/>
      <c r="D51" s="2"/>
      <c r="E51" s="80"/>
      <c r="F51" s="5"/>
      <c r="G51" s="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4.4" x14ac:dyDescent="0.3">
      <c r="A52" s="22" t="s">
        <v>32</v>
      </c>
      <c r="B52" s="24"/>
      <c r="C52" s="24"/>
      <c r="D52" s="24"/>
      <c r="E52" s="27"/>
      <c r="F52" s="27"/>
      <c r="G52" s="2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8" ht="14.4" x14ac:dyDescent="0.3">
      <c r="A53" s="2" t="s">
        <v>43</v>
      </c>
      <c r="B53" s="2"/>
      <c r="C53" s="2"/>
      <c r="D53" s="2"/>
      <c r="E53" s="2"/>
      <c r="F53" s="80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8" ht="14.4" x14ac:dyDescent="0.3">
      <c r="A54" s="2"/>
      <c r="B54" s="2"/>
      <c r="C54" s="2"/>
      <c r="D54" s="2"/>
      <c r="E54" s="2"/>
      <c r="F54" s="80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8" ht="14.4" x14ac:dyDescent="0.3">
      <c r="A55" s="2"/>
      <c r="B55" s="2"/>
      <c r="C55" s="2"/>
      <c r="D55" s="2"/>
      <c r="E55" s="2"/>
      <c r="F55" s="80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8" ht="14.4" x14ac:dyDescent="0.3">
      <c r="A56" s="141" t="s">
        <v>53</v>
      </c>
      <c r="B56" s="141"/>
      <c r="C56" s="141"/>
      <c r="D56" s="141"/>
      <c r="E56" s="141"/>
      <c r="F56" s="14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8" ht="14.4" x14ac:dyDescent="0.3">
      <c r="A57" s="141" t="s">
        <v>54</v>
      </c>
      <c r="B57" s="141"/>
      <c r="C57" s="141"/>
      <c r="D57" s="141"/>
      <c r="E57" s="141"/>
      <c r="F57" s="14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8" ht="14.4" x14ac:dyDescent="0.3">
      <c r="A58" s="141" t="s">
        <v>40</v>
      </c>
      <c r="B58" s="141"/>
      <c r="C58" s="141"/>
      <c r="D58" s="141"/>
      <c r="E58" s="141"/>
      <c r="F58" s="14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8" ht="14.4" x14ac:dyDescent="0.3">
      <c r="A59" s="2"/>
      <c r="B59" s="2"/>
      <c r="C59" s="2"/>
      <c r="D59" s="2"/>
      <c r="E59" s="2"/>
      <c r="F59" s="80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8" ht="14.4" x14ac:dyDescent="0.3">
      <c r="A60" s="9" t="s">
        <v>46</v>
      </c>
      <c r="B60" s="9" t="s">
        <v>24</v>
      </c>
      <c r="C60" s="9" t="s">
        <v>16</v>
      </c>
      <c r="D60" s="9" t="s">
        <v>22</v>
      </c>
      <c r="E60" s="9" t="s">
        <v>70</v>
      </c>
      <c r="F60" s="9" t="s">
        <v>74</v>
      </c>
      <c r="G60" s="9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4.4" x14ac:dyDescent="0.3">
      <c r="A61" s="2"/>
      <c r="B61" s="2"/>
      <c r="C61" s="2"/>
      <c r="D61" s="2"/>
      <c r="E61" s="80"/>
      <c r="F61" s="5"/>
      <c r="G61" s="5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4.4" x14ac:dyDescent="0.3">
      <c r="A62" s="2" t="s">
        <v>85</v>
      </c>
      <c r="B62" s="26">
        <f>'1T'!E61</f>
        <v>347973566</v>
      </c>
      <c r="C62" s="26">
        <f>'2T'!E59</f>
        <v>28117132</v>
      </c>
      <c r="D62" s="26">
        <f>'3T'!E60</f>
        <v>2426134698</v>
      </c>
      <c r="E62" s="26">
        <f>'4T'!E61</f>
        <v>648010264</v>
      </c>
      <c r="F62" s="25">
        <f>D66</f>
        <v>2426134698</v>
      </c>
      <c r="G62" s="25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4.4" x14ac:dyDescent="0.3">
      <c r="A63" s="2" t="s">
        <v>56</v>
      </c>
      <c r="B63" s="26">
        <f>'1T'!E62</f>
        <v>4811945566</v>
      </c>
      <c r="C63" s="26">
        <f>'2T'!E60</f>
        <v>5811945566</v>
      </c>
      <c r="D63" s="26">
        <f>'3T'!E61</f>
        <v>6811945566</v>
      </c>
      <c r="E63" s="26">
        <f>'4T'!E62</f>
        <v>1811945566</v>
      </c>
      <c r="F63" s="25">
        <f>SUM(B63:D63)</f>
        <v>17435836698</v>
      </c>
      <c r="G63" s="25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4.4" x14ac:dyDescent="0.3">
      <c r="A64" s="2" t="s">
        <v>58</v>
      </c>
      <c r="B64" s="26">
        <f>'1T'!E63</f>
        <v>2142709566</v>
      </c>
      <c r="C64" s="26">
        <f>'2T'!E61</f>
        <v>1970187132</v>
      </c>
      <c r="D64" s="26">
        <f>'3T'!E62</f>
        <v>3767708698</v>
      </c>
      <c r="E64" s="26">
        <f>'4T'!E63</f>
        <v>2459955830</v>
      </c>
      <c r="F64" s="25">
        <f>D64</f>
        <v>3767708698</v>
      </c>
      <c r="G64" s="25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4.4" x14ac:dyDescent="0.3">
      <c r="A65" s="2" t="s">
        <v>61</v>
      </c>
      <c r="B65" s="26">
        <f>'1T'!E64</f>
        <v>4463972000</v>
      </c>
      <c r="C65" s="26">
        <f>'2T'!E62</f>
        <v>6131802000</v>
      </c>
      <c r="D65" s="26">
        <f>'3T'!E63</f>
        <v>4413928000</v>
      </c>
      <c r="E65" s="26">
        <f>'4T'!E64</f>
        <v>3590070000</v>
      </c>
      <c r="F65" s="25">
        <f>SUM(B65:D65)</f>
        <v>15009702000</v>
      </c>
      <c r="G65" s="25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4.4" x14ac:dyDescent="0.3">
      <c r="A66" s="2" t="s">
        <v>62</v>
      </c>
      <c r="B66" s="26">
        <f>'1T'!E65</f>
        <v>347973566</v>
      </c>
      <c r="C66" s="26">
        <f>'2T'!E63</f>
        <v>28117132</v>
      </c>
      <c r="D66" s="26">
        <f>'3T'!E64</f>
        <v>2426134698</v>
      </c>
      <c r="E66" s="26">
        <f>'4T'!E65</f>
        <v>648010264</v>
      </c>
      <c r="F66" s="25">
        <f>F62</f>
        <v>2426134698</v>
      </c>
      <c r="G66" s="25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4.4" x14ac:dyDescent="0.3">
      <c r="A67" s="22"/>
      <c r="B67" s="22"/>
      <c r="C67" s="22"/>
      <c r="D67" s="22"/>
      <c r="E67" s="22"/>
      <c r="F67" s="22"/>
      <c r="G67" s="2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8" ht="14.4" x14ac:dyDescent="0.3">
      <c r="A68" s="2" t="s">
        <v>63</v>
      </c>
      <c r="B68" s="2"/>
      <c r="C68" s="2"/>
      <c r="D68" s="2"/>
      <c r="E68" s="2"/>
      <c r="F68" s="80"/>
      <c r="G68" s="26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8" ht="14.4" x14ac:dyDescent="0.3">
      <c r="A69" s="2"/>
      <c r="B69" s="2"/>
      <c r="C69" s="2"/>
      <c r="D69" s="2"/>
      <c r="E69" s="2"/>
      <c r="F69" s="80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8" ht="14.4" x14ac:dyDescent="0.3">
      <c r="A70" s="26" t="s">
        <v>83</v>
      </c>
      <c r="B70" s="2"/>
      <c r="C70" s="2"/>
      <c r="D70" s="2"/>
      <c r="E70" s="2"/>
      <c r="F70" s="80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8" ht="14.4" x14ac:dyDescent="0.3">
      <c r="A71" s="26"/>
      <c r="B71" s="2"/>
      <c r="C71" s="2"/>
      <c r="D71" s="2"/>
      <c r="E71" s="2"/>
      <c r="F71" s="80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8" ht="14.4" x14ac:dyDescent="0.3">
      <c r="A72" s="2"/>
      <c r="B72" s="2"/>
      <c r="C72" s="2"/>
      <c r="D72" s="2"/>
      <c r="E72" s="2"/>
      <c r="F72" s="80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8" ht="14.4" x14ac:dyDescent="0.3">
      <c r="A73" s="2"/>
      <c r="B73" s="2"/>
      <c r="C73" s="2"/>
      <c r="D73" s="2"/>
      <c r="E73" s="2"/>
      <c r="F73" s="80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8" ht="14.4" x14ac:dyDescent="0.3">
      <c r="A74" s="2"/>
      <c r="B74" s="2"/>
      <c r="C74" s="2"/>
      <c r="D74" s="2"/>
      <c r="E74" s="2"/>
      <c r="F74" s="80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8" ht="14.4" x14ac:dyDescent="0.3">
      <c r="A75" s="2"/>
      <c r="B75" s="2"/>
      <c r="C75" s="2"/>
      <c r="D75" s="2"/>
      <c r="E75" s="2"/>
      <c r="F75" s="80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8" ht="14.4" x14ac:dyDescent="0.3">
      <c r="A76" s="2"/>
      <c r="B76" s="2"/>
      <c r="C76" s="2"/>
      <c r="D76" s="2"/>
      <c r="E76" s="2"/>
      <c r="F76" s="80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8" ht="14.4" x14ac:dyDescent="0.3">
      <c r="A77" s="2"/>
      <c r="B77" s="2"/>
      <c r="C77" s="2"/>
      <c r="D77" s="2"/>
      <c r="E77" s="2"/>
      <c r="F77" s="80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8" ht="14.4" x14ac:dyDescent="0.3">
      <c r="A78" s="2"/>
      <c r="B78" s="2"/>
      <c r="C78" s="2"/>
      <c r="D78" s="2"/>
      <c r="E78" s="2"/>
      <c r="F78" s="80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8" ht="14.4" x14ac:dyDescent="0.3">
      <c r="A79" s="2"/>
      <c r="B79" s="2"/>
      <c r="C79" s="2"/>
      <c r="D79" s="2"/>
      <c r="E79" s="2"/>
      <c r="F79" s="80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8" ht="14.4" x14ac:dyDescent="0.3">
      <c r="A80" s="2"/>
      <c r="B80" s="2"/>
      <c r="C80" s="2"/>
      <c r="D80" s="2"/>
      <c r="E80" s="2"/>
      <c r="F80" s="80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.4" x14ac:dyDescent="0.3">
      <c r="A81" s="2"/>
      <c r="B81" s="2"/>
      <c r="C81" s="2"/>
      <c r="D81" s="2"/>
      <c r="E81" s="2"/>
      <c r="F81" s="80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.4" x14ac:dyDescent="0.3">
      <c r="A82" s="2"/>
      <c r="B82" s="2"/>
      <c r="C82" s="2"/>
      <c r="D82" s="2"/>
      <c r="E82" s="2"/>
      <c r="F82" s="80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.4" x14ac:dyDescent="0.3">
      <c r="A83" s="2"/>
      <c r="B83" s="2"/>
      <c r="C83" s="2"/>
      <c r="D83" s="2"/>
      <c r="E83" s="2"/>
      <c r="F83" s="80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4" x14ac:dyDescent="0.3">
      <c r="A84" s="2"/>
      <c r="B84" s="2"/>
      <c r="C84" s="2"/>
      <c r="D84" s="2"/>
      <c r="E84" s="2"/>
      <c r="F84" s="80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.4" x14ac:dyDescent="0.3">
      <c r="A85" s="2"/>
      <c r="B85" s="2"/>
      <c r="C85" s="2"/>
      <c r="D85" s="2"/>
      <c r="E85" s="2"/>
      <c r="F85" s="80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4" x14ac:dyDescent="0.3">
      <c r="A86" s="2"/>
      <c r="B86" s="2"/>
      <c r="C86" s="2"/>
      <c r="D86" s="2"/>
      <c r="E86" s="2"/>
      <c r="F86" s="80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.4" x14ac:dyDescent="0.3">
      <c r="A87" s="2"/>
      <c r="B87" s="2"/>
      <c r="C87" s="2"/>
      <c r="D87" s="2"/>
      <c r="E87" s="2"/>
      <c r="F87" s="80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4" x14ac:dyDescent="0.3">
      <c r="A88" s="2"/>
      <c r="B88" s="2"/>
      <c r="C88" s="2"/>
      <c r="D88" s="2"/>
      <c r="E88" s="2"/>
      <c r="F88" s="80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.4" x14ac:dyDescent="0.3">
      <c r="A89" s="2"/>
      <c r="B89" s="2"/>
      <c r="C89" s="2"/>
      <c r="D89" s="2"/>
      <c r="E89" s="2"/>
      <c r="F89" s="80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.4" x14ac:dyDescent="0.3">
      <c r="A90" s="2"/>
      <c r="B90" s="2"/>
      <c r="C90" s="2"/>
      <c r="D90" s="2"/>
      <c r="E90" s="2"/>
      <c r="F90" s="80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.4" x14ac:dyDescent="0.3">
      <c r="A91" s="2"/>
      <c r="B91" s="2"/>
      <c r="C91" s="2"/>
      <c r="D91" s="2"/>
      <c r="E91" s="2"/>
      <c r="F91" s="80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.4" x14ac:dyDescent="0.3">
      <c r="A92" s="2"/>
      <c r="B92" s="2"/>
      <c r="C92" s="2"/>
      <c r="D92" s="2"/>
      <c r="E92" s="2"/>
      <c r="F92" s="80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.4" x14ac:dyDescent="0.3">
      <c r="A93" s="2"/>
      <c r="B93" s="2"/>
      <c r="C93" s="2"/>
      <c r="D93" s="2"/>
      <c r="E93" s="2"/>
      <c r="F93" s="80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.4" x14ac:dyDescent="0.3">
      <c r="A94" s="2"/>
      <c r="B94" s="2"/>
      <c r="C94" s="2"/>
      <c r="D94" s="2"/>
      <c r="E94" s="2"/>
      <c r="F94" s="80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.4" x14ac:dyDescent="0.3">
      <c r="A95" s="2"/>
      <c r="B95" s="2"/>
      <c r="C95" s="2"/>
      <c r="D95" s="2"/>
      <c r="E95" s="2"/>
      <c r="F95" s="80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.4" x14ac:dyDescent="0.3">
      <c r="A96" s="2"/>
      <c r="B96" s="2"/>
      <c r="C96" s="2"/>
      <c r="D96" s="2"/>
      <c r="E96" s="2"/>
      <c r="F96" s="80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.4" x14ac:dyDescent="0.3">
      <c r="A97" s="2"/>
      <c r="B97" s="2"/>
      <c r="C97" s="2"/>
      <c r="D97" s="2"/>
      <c r="E97" s="2"/>
      <c r="F97" s="80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.4" x14ac:dyDescent="0.3">
      <c r="A98" s="2"/>
      <c r="B98" s="2"/>
      <c r="C98" s="2"/>
      <c r="D98" s="2"/>
      <c r="E98" s="2"/>
      <c r="F98" s="80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.4" x14ac:dyDescent="0.3">
      <c r="A99" s="2"/>
      <c r="B99" s="2"/>
      <c r="C99" s="2"/>
      <c r="D99" s="2"/>
      <c r="E99" s="2"/>
      <c r="F99" s="80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.4" x14ac:dyDescent="0.3">
      <c r="A100" s="2"/>
      <c r="B100" s="2"/>
      <c r="C100" s="2"/>
      <c r="D100" s="2"/>
      <c r="E100" s="2"/>
      <c r="F100" s="80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4.4" x14ac:dyDescent="0.3">
      <c r="A101" s="2"/>
      <c r="B101" s="2"/>
      <c r="C101" s="2"/>
      <c r="D101" s="2"/>
      <c r="E101" s="2"/>
      <c r="F101" s="80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.4" x14ac:dyDescent="0.3">
      <c r="A102" s="2"/>
      <c r="B102" s="2"/>
      <c r="C102" s="2"/>
      <c r="D102" s="2"/>
      <c r="E102" s="2"/>
      <c r="F102" s="80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4.4" x14ac:dyDescent="0.3">
      <c r="A103" s="2"/>
      <c r="B103" s="2"/>
      <c r="C103" s="2"/>
      <c r="D103" s="2"/>
      <c r="E103" s="2"/>
      <c r="F103" s="80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4.4" x14ac:dyDescent="0.3">
      <c r="A104" s="2"/>
      <c r="B104" s="2"/>
      <c r="C104" s="2"/>
      <c r="D104" s="2"/>
      <c r="E104" s="2"/>
      <c r="F104" s="80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4.4" x14ac:dyDescent="0.3">
      <c r="A105" s="2"/>
      <c r="B105" s="2"/>
      <c r="C105" s="2"/>
      <c r="D105" s="2"/>
      <c r="E105" s="2"/>
      <c r="F105" s="80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4.4" x14ac:dyDescent="0.3">
      <c r="A106" s="2"/>
      <c r="B106" s="2"/>
      <c r="C106" s="2"/>
      <c r="D106" s="2"/>
      <c r="E106" s="2"/>
      <c r="F106" s="80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4.4" x14ac:dyDescent="0.3">
      <c r="A107" s="2"/>
      <c r="B107" s="2"/>
      <c r="C107" s="2"/>
      <c r="D107" s="2"/>
      <c r="E107" s="2"/>
      <c r="F107" s="80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4.4" x14ac:dyDescent="0.3">
      <c r="A108" s="2"/>
      <c r="B108" s="2"/>
      <c r="C108" s="2"/>
      <c r="D108" s="2"/>
      <c r="E108" s="2"/>
      <c r="F108" s="80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4.4" x14ac:dyDescent="0.3">
      <c r="A109" s="2"/>
      <c r="B109" s="2"/>
      <c r="C109" s="2"/>
      <c r="D109" s="2"/>
      <c r="E109" s="2"/>
      <c r="F109" s="80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4.4" x14ac:dyDescent="0.3">
      <c r="A110" s="2"/>
      <c r="B110" s="2"/>
      <c r="C110" s="2"/>
      <c r="D110" s="2"/>
      <c r="E110" s="2"/>
      <c r="F110" s="80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.4" x14ac:dyDescent="0.3">
      <c r="A111" s="2"/>
      <c r="B111" s="2"/>
      <c r="C111" s="2"/>
      <c r="D111" s="2"/>
      <c r="E111" s="2"/>
      <c r="F111" s="80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4.4" x14ac:dyDescent="0.3">
      <c r="A112" s="2"/>
      <c r="B112" s="2"/>
      <c r="C112" s="2"/>
      <c r="D112" s="2"/>
      <c r="E112" s="2"/>
      <c r="F112" s="80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4.4" x14ac:dyDescent="0.3">
      <c r="A113" s="2"/>
      <c r="B113" s="2"/>
      <c r="C113" s="2"/>
      <c r="D113" s="2"/>
      <c r="E113" s="2"/>
      <c r="F113" s="80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4.4" x14ac:dyDescent="0.3">
      <c r="A114" s="2"/>
      <c r="B114" s="2"/>
      <c r="C114" s="2"/>
      <c r="D114" s="2"/>
      <c r="E114" s="2"/>
      <c r="F114" s="80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.4" x14ac:dyDescent="0.3">
      <c r="A115" s="2"/>
      <c r="B115" s="2"/>
      <c r="C115" s="2"/>
      <c r="D115" s="2"/>
      <c r="E115" s="2"/>
      <c r="F115" s="80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.4" x14ac:dyDescent="0.3">
      <c r="A116" s="2"/>
      <c r="B116" s="2"/>
      <c r="C116" s="2"/>
      <c r="D116" s="2"/>
      <c r="E116" s="2"/>
      <c r="F116" s="80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4.4" x14ac:dyDescent="0.3">
      <c r="A117" s="2"/>
      <c r="B117" s="2"/>
      <c r="C117" s="2"/>
      <c r="D117" s="2"/>
      <c r="E117" s="2"/>
      <c r="F117" s="80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.4" x14ac:dyDescent="0.3">
      <c r="A118" s="2"/>
      <c r="B118" s="2"/>
      <c r="C118" s="2"/>
      <c r="D118" s="2"/>
      <c r="E118" s="2"/>
      <c r="F118" s="80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4.4" x14ac:dyDescent="0.3">
      <c r="A119" s="2"/>
      <c r="B119" s="2"/>
      <c r="C119" s="2"/>
      <c r="D119" s="2"/>
      <c r="E119" s="2"/>
      <c r="F119" s="80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4.4" x14ac:dyDescent="0.3">
      <c r="A120" s="2"/>
      <c r="B120" s="2"/>
      <c r="C120" s="2"/>
      <c r="D120" s="2"/>
      <c r="E120" s="2"/>
      <c r="F120" s="80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4.4" x14ac:dyDescent="0.3">
      <c r="A121" s="2"/>
      <c r="B121" s="2"/>
      <c r="C121" s="2"/>
      <c r="D121" s="2"/>
      <c r="E121" s="2"/>
      <c r="F121" s="80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.4" x14ac:dyDescent="0.3">
      <c r="A122" s="2"/>
      <c r="B122" s="2"/>
      <c r="C122" s="2"/>
      <c r="D122" s="2"/>
      <c r="E122" s="2"/>
      <c r="F122" s="80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4.4" x14ac:dyDescent="0.3">
      <c r="A123" s="2"/>
      <c r="B123" s="2"/>
      <c r="C123" s="2"/>
      <c r="D123" s="2"/>
      <c r="E123" s="2"/>
      <c r="F123" s="80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4.4" x14ac:dyDescent="0.3">
      <c r="A124" s="2"/>
      <c r="B124" s="2"/>
      <c r="C124" s="2"/>
      <c r="D124" s="2"/>
      <c r="E124" s="2"/>
      <c r="F124" s="80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4.4" x14ac:dyDescent="0.3">
      <c r="A125" s="2"/>
      <c r="B125" s="2"/>
      <c r="C125" s="2"/>
      <c r="D125" s="2"/>
      <c r="E125" s="2"/>
      <c r="F125" s="80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4.4" x14ac:dyDescent="0.3">
      <c r="A126" s="2"/>
      <c r="B126" s="2"/>
      <c r="C126" s="2"/>
      <c r="D126" s="2"/>
      <c r="E126" s="2"/>
      <c r="F126" s="80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4.4" x14ac:dyDescent="0.3">
      <c r="A127" s="2"/>
      <c r="B127" s="2"/>
      <c r="C127" s="2"/>
      <c r="D127" s="2"/>
      <c r="E127" s="2"/>
      <c r="F127" s="80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4.4" x14ac:dyDescent="0.3">
      <c r="A128" s="2"/>
      <c r="B128" s="2"/>
      <c r="C128" s="2"/>
      <c r="D128" s="2"/>
      <c r="E128" s="2"/>
      <c r="F128" s="80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4.4" x14ac:dyDescent="0.3">
      <c r="A129" s="2"/>
      <c r="B129" s="2"/>
      <c r="C129" s="2"/>
      <c r="D129" s="2"/>
      <c r="E129" s="2"/>
      <c r="F129" s="80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4.4" x14ac:dyDescent="0.3">
      <c r="A130" s="2"/>
      <c r="B130" s="2"/>
      <c r="C130" s="2"/>
      <c r="D130" s="2"/>
      <c r="E130" s="2"/>
      <c r="F130" s="80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4.4" x14ac:dyDescent="0.3">
      <c r="A131" s="2"/>
      <c r="B131" s="2"/>
      <c r="C131" s="2"/>
      <c r="D131" s="2"/>
      <c r="E131" s="2"/>
      <c r="F131" s="80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4.4" x14ac:dyDescent="0.3">
      <c r="A132" s="2"/>
      <c r="B132" s="2"/>
      <c r="C132" s="2"/>
      <c r="D132" s="2"/>
      <c r="E132" s="2"/>
      <c r="F132" s="80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4.4" x14ac:dyDescent="0.3">
      <c r="A133" s="2"/>
      <c r="B133" s="2"/>
      <c r="C133" s="2"/>
      <c r="D133" s="2"/>
      <c r="E133" s="2"/>
      <c r="F133" s="80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4.4" x14ac:dyDescent="0.3">
      <c r="A134" s="2"/>
      <c r="B134" s="2"/>
      <c r="C134" s="2"/>
      <c r="D134" s="2"/>
      <c r="E134" s="2"/>
      <c r="F134" s="80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4.4" x14ac:dyDescent="0.3">
      <c r="A135" s="2"/>
      <c r="B135" s="2"/>
      <c r="C135" s="2"/>
      <c r="D135" s="2"/>
      <c r="E135" s="2"/>
      <c r="F135" s="80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4.4" x14ac:dyDescent="0.3">
      <c r="A136" s="2"/>
      <c r="B136" s="2"/>
      <c r="C136" s="2"/>
      <c r="D136" s="2"/>
      <c r="E136" s="2"/>
      <c r="F136" s="80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4.4" x14ac:dyDescent="0.3">
      <c r="A137" s="2"/>
      <c r="B137" s="2"/>
      <c r="C137" s="2"/>
      <c r="D137" s="2"/>
      <c r="E137" s="2"/>
      <c r="F137" s="80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4.4" x14ac:dyDescent="0.3">
      <c r="A138" s="2"/>
      <c r="B138" s="2"/>
      <c r="C138" s="2"/>
      <c r="D138" s="2"/>
      <c r="E138" s="2"/>
      <c r="F138" s="80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4.4" x14ac:dyDescent="0.3">
      <c r="A139" s="2"/>
      <c r="B139" s="2"/>
      <c r="C139" s="2"/>
      <c r="D139" s="2"/>
      <c r="E139" s="2"/>
      <c r="F139" s="80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4.4" x14ac:dyDescent="0.3">
      <c r="A140" s="2"/>
      <c r="B140" s="2"/>
      <c r="C140" s="2"/>
      <c r="D140" s="2"/>
      <c r="E140" s="2"/>
      <c r="F140" s="80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4.4" x14ac:dyDescent="0.3">
      <c r="A141" s="2"/>
      <c r="B141" s="2"/>
      <c r="C141" s="2"/>
      <c r="D141" s="2"/>
      <c r="E141" s="2"/>
      <c r="F141" s="80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4.4" x14ac:dyDescent="0.3">
      <c r="A142" s="2"/>
      <c r="B142" s="2"/>
      <c r="C142" s="2"/>
      <c r="D142" s="2"/>
      <c r="E142" s="2"/>
      <c r="F142" s="80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4.4" x14ac:dyDescent="0.3">
      <c r="A143" s="2"/>
      <c r="B143" s="2"/>
      <c r="C143" s="2"/>
      <c r="D143" s="2"/>
      <c r="E143" s="2"/>
      <c r="F143" s="80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4.4" x14ac:dyDescent="0.3">
      <c r="A144" s="2"/>
      <c r="B144" s="2"/>
      <c r="C144" s="2"/>
      <c r="D144" s="2"/>
      <c r="E144" s="2"/>
      <c r="F144" s="80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4.4" x14ac:dyDescent="0.3">
      <c r="A145" s="2"/>
      <c r="B145" s="2"/>
      <c r="C145" s="2"/>
      <c r="D145" s="2"/>
      <c r="E145" s="2"/>
      <c r="F145" s="80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4.4" x14ac:dyDescent="0.3">
      <c r="A146" s="2"/>
      <c r="B146" s="2"/>
      <c r="C146" s="2"/>
      <c r="D146" s="2"/>
      <c r="E146" s="2"/>
      <c r="F146" s="80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4.4" x14ac:dyDescent="0.3">
      <c r="A147" s="2"/>
      <c r="B147" s="2"/>
      <c r="C147" s="2"/>
      <c r="D147" s="2"/>
      <c r="E147" s="2"/>
      <c r="F147" s="80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4.4" x14ac:dyDescent="0.3">
      <c r="A148" s="2"/>
      <c r="B148" s="2"/>
      <c r="C148" s="2"/>
      <c r="D148" s="2"/>
      <c r="E148" s="2"/>
      <c r="F148" s="80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4.4" x14ac:dyDescent="0.3">
      <c r="A149" s="2"/>
      <c r="B149" s="2"/>
      <c r="C149" s="2"/>
      <c r="D149" s="2"/>
      <c r="E149" s="2"/>
      <c r="F149" s="80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4.4" x14ac:dyDescent="0.3">
      <c r="A150" s="2"/>
      <c r="B150" s="2"/>
      <c r="C150" s="2"/>
      <c r="D150" s="2"/>
      <c r="E150" s="2"/>
      <c r="F150" s="80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4.4" x14ac:dyDescent="0.3">
      <c r="A151" s="2"/>
      <c r="B151" s="2"/>
      <c r="C151" s="2"/>
      <c r="D151" s="2"/>
      <c r="E151" s="2"/>
      <c r="F151" s="80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4.4" x14ac:dyDescent="0.3">
      <c r="A152" s="2"/>
      <c r="B152" s="2"/>
      <c r="C152" s="2"/>
      <c r="D152" s="2"/>
      <c r="E152" s="2"/>
      <c r="F152" s="80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4.4" x14ac:dyDescent="0.3">
      <c r="A153" s="2"/>
      <c r="B153" s="2"/>
      <c r="C153" s="2"/>
      <c r="D153" s="2"/>
      <c r="E153" s="2"/>
      <c r="F153" s="80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4.4" x14ac:dyDescent="0.3">
      <c r="A154" s="2"/>
      <c r="B154" s="2"/>
      <c r="C154" s="2"/>
      <c r="D154" s="2"/>
      <c r="E154" s="2"/>
      <c r="F154" s="80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.4" x14ac:dyDescent="0.3">
      <c r="A155" s="2"/>
      <c r="B155" s="2"/>
      <c r="C155" s="2"/>
      <c r="D155" s="2"/>
      <c r="E155" s="2"/>
      <c r="F155" s="80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4.4" x14ac:dyDescent="0.3">
      <c r="A156" s="2"/>
      <c r="B156" s="2"/>
      <c r="C156" s="2"/>
      <c r="D156" s="2"/>
      <c r="E156" s="2"/>
      <c r="F156" s="80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4.4" x14ac:dyDescent="0.3">
      <c r="A157" s="2"/>
      <c r="B157" s="2"/>
      <c r="C157" s="2"/>
      <c r="D157" s="2"/>
      <c r="E157" s="2"/>
      <c r="F157" s="80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4.4" x14ac:dyDescent="0.3">
      <c r="A158" s="2"/>
      <c r="B158" s="2"/>
      <c r="C158" s="2"/>
      <c r="D158" s="2"/>
      <c r="E158" s="2"/>
      <c r="F158" s="80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4.4" x14ac:dyDescent="0.3">
      <c r="A159" s="2"/>
      <c r="B159" s="2"/>
      <c r="C159" s="2"/>
      <c r="D159" s="2"/>
      <c r="E159" s="2"/>
      <c r="F159" s="80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4.4" x14ac:dyDescent="0.3">
      <c r="A160" s="2"/>
      <c r="B160" s="2"/>
      <c r="C160" s="2"/>
      <c r="D160" s="2"/>
      <c r="E160" s="2"/>
      <c r="F160" s="80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4.4" x14ac:dyDescent="0.3">
      <c r="A161" s="2"/>
      <c r="B161" s="2"/>
      <c r="C161" s="2"/>
      <c r="D161" s="2"/>
      <c r="E161" s="2"/>
      <c r="F161" s="80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4.4" x14ac:dyDescent="0.3">
      <c r="A162" s="2"/>
      <c r="B162" s="2"/>
      <c r="C162" s="2"/>
      <c r="D162" s="2"/>
      <c r="E162" s="2"/>
      <c r="F162" s="80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4.4" x14ac:dyDescent="0.3">
      <c r="A163" s="2"/>
      <c r="B163" s="2"/>
      <c r="C163" s="2"/>
      <c r="D163" s="2"/>
      <c r="E163" s="2"/>
      <c r="F163" s="80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4.4" x14ac:dyDescent="0.3">
      <c r="A164" s="2"/>
      <c r="B164" s="2"/>
      <c r="C164" s="2"/>
      <c r="D164" s="2"/>
      <c r="E164" s="2"/>
      <c r="F164" s="80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4.4" x14ac:dyDescent="0.3">
      <c r="A165" s="2"/>
      <c r="B165" s="2"/>
      <c r="C165" s="2"/>
      <c r="D165" s="2"/>
      <c r="E165" s="2"/>
      <c r="F165" s="80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.4" x14ac:dyDescent="0.3">
      <c r="A166" s="2"/>
      <c r="B166" s="2"/>
      <c r="C166" s="2"/>
      <c r="D166" s="2"/>
      <c r="E166" s="2"/>
      <c r="F166" s="80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4.4" x14ac:dyDescent="0.3">
      <c r="A167" s="2"/>
      <c r="B167" s="2"/>
      <c r="C167" s="2"/>
      <c r="D167" s="2"/>
      <c r="E167" s="2"/>
      <c r="F167" s="80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4.4" x14ac:dyDescent="0.3">
      <c r="A168" s="2"/>
      <c r="B168" s="2"/>
      <c r="C168" s="2"/>
      <c r="D168" s="2"/>
      <c r="E168" s="2"/>
      <c r="F168" s="80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4.4" x14ac:dyDescent="0.3">
      <c r="A169" s="2"/>
      <c r="B169" s="2"/>
      <c r="C169" s="2"/>
      <c r="D169" s="2"/>
      <c r="E169" s="2"/>
      <c r="F169" s="80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4.4" x14ac:dyDescent="0.3">
      <c r="A170" s="2"/>
      <c r="B170" s="2"/>
      <c r="C170" s="2"/>
      <c r="D170" s="2"/>
      <c r="E170" s="2"/>
      <c r="F170" s="80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4.4" x14ac:dyDescent="0.3">
      <c r="A171" s="2"/>
      <c r="B171" s="2"/>
      <c r="C171" s="2"/>
      <c r="D171" s="2"/>
      <c r="E171" s="2"/>
      <c r="F171" s="80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4.4" x14ac:dyDescent="0.3">
      <c r="A172" s="2"/>
      <c r="B172" s="2"/>
      <c r="C172" s="2"/>
      <c r="D172" s="2"/>
      <c r="E172" s="2"/>
      <c r="F172" s="80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4.4" x14ac:dyDescent="0.3">
      <c r="A173" s="2"/>
      <c r="B173" s="2"/>
      <c r="C173" s="2"/>
      <c r="D173" s="2"/>
      <c r="E173" s="2"/>
      <c r="F173" s="80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4.4" x14ac:dyDescent="0.3">
      <c r="A174" s="2"/>
      <c r="B174" s="2"/>
      <c r="C174" s="2"/>
      <c r="D174" s="2"/>
      <c r="E174" s="2"/>
      <c r="F174" s="80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4.4" x14ac:dyDescent="0.3">
      <c r="A175" s="2"/>
      <c r="B175" s="2"/>
      <c r="C175" s="2"/>
      <c r="D175" s="2"/>
      <c r="E175" s="2"/>
      <c r="F175" s="80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4.4" x14ac:dyDescent="0.3">
      <c r="A176" s="2"/>
      <c r="B176" s="2"/>
      <c r="C176" s="2"/>
      <c r="D176" s="2"/>
      <c r="E176" s="2"/>
      <c r="F176" s="80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4.4" x14ac:dyDescent="0.3">
      <c r="A177" s="2"/>
      <c r="B177" s="2"/>
      <c r="C177" s="2"/>
      <c r="D177" s="2"/>
      <c r="E177" s="2"/>
      <c r="F177" s="80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4.4" x14ac:dyDescent="0.3">
      <c r="A178" s="2"/>
      <c r="B178" s="2"/>
      <c r="C178" s="2"/>
      <c r="D178" s="2"/>
      <c r="E178" s="2"/>
      <c r="F178" s="80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4.4" x14ac:dyDescent="0.3">
      <c r="A179" s="2"/>
      <c r="B179" s="2"/>
      <c r="C179" s="2"/>
      <c r="D179" s="2"/>
      <c r="E179" s="2"/>
      <c r="F179" s="80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4.4" x14ac:dyDescent="0.3">
      <c r="A180" s="2"/>
      <c r="B180" s="2"/>
      <c r="C180" s="2"/>
      <c r="D180" s="2"/>
      <c r="E180" s="2"/>
      <c r="F180" s="80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4.4" x14ac:dyDescent="0.3">
      <c r="A181" s="2"/>
      <c r="B181" s="2"/>
      <c r="C181" s="2"/>
      <c r="D181" s="2"/>
      <c r="E181" s="2"/>
      <c r="F181" s="80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4.4" x14ac:dyDescent="0.3">
      <c r="A182" s="2"/>
      <c r="B182" s="2"/>
      <c r="C182" s="2"/>
      <c r="D182" s="2"/>
      <c r="E182" s="2"/>
      <c r="F182" s="80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4.4" x14ac:dyDescent="0.3">
      <c r="A183" s="2"/>
      <c r="B183" s="2"/>
      <c r="C183" s="2"/>
      <c r="D183" s="2"/>
      <c r="E183" s="2"/>
      <c r="F183" s="80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4.4" x14ac:dyDescent="0.3">
      <c r="A184" s="2"/>
      <c r="B184" s="2"/>
      <c r="C184" s="2"/>
      <c r="D184" s="2"/>
      <c r="E184" s="2"/>
      <c r="F184" s="80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4.4" x14ac:dyDescent="0.3">
      <c r="A185" s="2"/>
      <c r="B185" s="2"/>
      <c r="C185" s="2"/>
      <c r="D185" s="2"/>
      <c r="E185" s="2"/>
      <c r="F185" s="80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4.4" x14ac:dyDescent="0.3">
      <c r="A186" s="2"/>
      <c r="B186" s="2"/>
      <c r="C186" s="2"/>
      <c r="D186" s="2"/>
      <c r="E186" s="2"/>
      <c r="F186" s="80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4.4" x14ac:dyDescent="0.3">
      <c r="A187" s="2"/>
      <c r="B187" s="2"/>
      <c r="C187" s="2"/>
      <c r="D187" s="2"/>
      <c r="E187" s="2"/>
      <c r="F187" s="80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4.4" x14ac:dyDescent="0.3">
      <c r="A188" s="2"/>
      <c r="B188" s="2"/>
      <c r="C188" s="2"/>
      <c r="D188" s="2"/>
      <c r="E188" s="2"/>
      <c r="F188" s="80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4.4" x14ac:dyDescent="0.3">
      <c r="A189" s="2"/>
      <c r="B189" s="2"/>
      <c r="C189" s="2"/>
      <c r="D189" s="2"/>
      <c r="E189" s="2"/>
      <c r="F189" s="80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4.4" x14ac:dyDescent="0.3">
      <c r="A190" s="2"/>
      <c r="B190" s="2"/>
      <c r="C190" s="2"/>
      <c r="D190" s="2"/>
      <c r="E190" s="2"/>
      <c r="F190" s="80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4.4" x14ac:dyDescent="0.3">
      <c r="A191" s="2"/>
      <c r="B191" s="2"/>
      <c r="C191" s="2"/>
      <c r="D191" s="2"/>
      <c r="E191" s="2"/>
      <c r="F191" s="80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4.4" x14ac:dyDescent="0.3">
      <c r="A192" s="2"/>
      <c r="B192" s="2"/>
      <c r="C192" s="2"/>
      <c r="D192" s="2"/>
      <c r="E192" s="2"/>
      <c r="F192" s="80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4.4" x14ac:dyDescent="0.3">
      <c r="A193" s="2"/>
      <c r="B193" s="2"/>
      <c r="C193" s="2"/>
      <c r="D193" s="2"/>
      <c r="E193" s="2"/>
      <c r="F193" s="80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4.4" x14ac:dyDescent="0.3">
      <c r="A194" s="2"/>
      <c r="B194" s="2"/>
      <c r="C194" s="2"/>
      <c r="D194" s="2"/>
      <c r="E194" s="2"/>
      <c r="F194" s="80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4.4" x14ac:dyDescent="0.3">
      <c r="A195" s="2"/>
      <c r="B195" s="2"/>
      <c r="C195" s="2"/>
      <c r="D195" s="2"/>
      <c r="E195" s="2"/>
      <c r="F195" s="80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4.4" x14ac:dyDescent="0.3">
      <c r="A196" s="2"/>
      <c r="B196" s="2"/>
      <c r="C196" s="2"/>
      <c r="D196" s="2"/>
      <c r="E196" s="2"/>
      <c r="F196" s="80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4.4" x14ac:dyDescent="0.3">
      <c r="A197" s="2"/>
      <c r="B197" s="2"/>
      <c r="C197" s="2"/>
      <c r="D197" s="2"/>
      <c r="E197" s="2"/>
      <c r="F197" s="80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4.4" x14ac:dyDescent="0.3">
      <c r="A198" s="2"/>
      <c r="B198" s="2"/>
      <c r="C198" s="2"/>
      <c r="D198" s="2"/>
      <c r="E198" s="2"/>
      <c r="F198" s="80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4.4" x14ac:dyDescent="0.3">
      <c r="A199" s="2"/>
      <c r="B199" s="2"/>
      <c r="C199" s="2"/>
      <c r="D199" s="2"/>
      <c r="E199" s="2"/>
      <c r="F199" s="80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4.4" x14ac:dyDescent="0.3">
      <c r="A200" s="2"/>
      <c r="B200" s="2"/>
      <c r="C200" s="2"/>
      <c r="D200" s="2"/>
      <c r="E200" s="2"/>
      <c r="F200" s="80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4.4" x14ac:dyDescent="0.3">
      <c r="A201" s="2"/>
      <c r="B201" s="2"/>
      <c r="C201" s="2"/>
      <c r="D201" s="2"/>
      <c r="E201" s="2"/>
      <c r="F201" s="80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4.4" x14ac:dyDescent="0.3">
      <c r="A202" s="2"/>
      <c r="B202" s="2"/>
      <c r="C202" s="2"/>
      <c r="D202" s="2"/>
      <c r="E202" s="2"/>
      <c r="F202" s="80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4.4" x14ac:dyDescent="0.3">
      <c r="A203" s="2"/>
      <c r="B203" s="2"/>
      <c r="C203" s="2"/>
      <c r="D203" s="2"/>
      <c r="E203" s="2"/>
      <c r="F203" s="80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4.4" x14ac:dyDescent="0.3">
      <c r="A204" s="2"/>
      <c r="B204" s="2"/>
      <c r="C204" s="2"/>
      <c r="D204" s="2"/>
      <c r="E204" s="2"/>
      <c r="F204" s="80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4.4" x14ac:dyDescent="0.3">
      <c r="A205" s="2"/>
      <c r="B205" s="2"/>
      <c r="C205" s="2"/>
      <c r="D205" s="2"/>
      <c r="E205" s="2"/>
      <c r="F205" s="80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4.4" x14ac:dyDescent="0.3">
      <c r="A206" s="2"/>
      <c r="B206" s="2"/>
      <c r="C206" s="2"/>
      <c r="D206" s="2"/>
      <c r="E206" s="2"/>
      <c r="F206" s="80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4.4" x14ac:dyDescent="0.3">
      <c r="A207" s="2"/>
      <c r="B207" s="2"/>
      <c r="C207" s="2"/>
      <c r="D207" s="2"/>
      <c r="E207" s="2"/>
      <c r="F207" s="80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4.4" x14ac:dyDescent="0.3">
      <c r="A208" s="2"/>
      <c r="B208" s="2"/>
      <c r="C208" s="2"/>
      <c r="D208" s="2"/>
      <c r="E208" s="2"/>
      <c r="F208" s="80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4.4" x14ac:dyDescent="0.3">
      <c r="A209" s="2"/>
      <c r="B209" s="2"/>
      <c r="C209" s="2"/>
      <c r="D209" s="2"/>
      <c r="E209" s="2"/>
      <c r="F209" s="80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4.4" x14ac:dyDescent="0.3">
      <c r="A210" s="2"/>
      <c r="B210" s="2"/>
      <c r="C210" s="2"/>
      <c r="D210" s="2"/>
      <c r="E210" s="2"/>
      <c r="F210" s="80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4.4" x14ac:dyDescent="0.3">
      <c r="A211" s="2"/>
      <c r="B211" s="2"/>
      <c r="C211" s="2"/>
      <c r="D211" s="2"/>
      <c r="E211" s="2"/>
      <c r="F211" s="80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4.4" x14ac:dyDescent="0.3">
      <c r="A212" s="2"/>
      <c r="B212" s="2"/>
      <c r="C212" s="2"/>
      <c r="D212" s="2"/>
      <c r="E212" s="2"/>
      <c r="F212" s="80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4.4" x14ac:dyDescent="0.3">
      <c r="A213" s="2"/>
      <c r="B213" s="2"/>
      <c r="C213" s="2"/>
      <c r="D213" s="2"/>
      <c r="E213" s="2"/>
      <c r="F213" s="80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4.4" x14ac:dyDescent="0.3">
      <c r="A214" s="2"/>
      <c r="B214" s="2"/>
      <c r="C214" s="2"/>
      <c r="D214" s="2"/>
      <c r="E214" s="2"/>
      <c r="F214" s="80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4.4" x14ac:dyDescent="0.3">
      <c r="A215" s="2"/>
      <c r="B215" s="2"/>
      <c r="C215" s="2"/>
      <c r="D215" s="2"/>
      <c r="E215" s="2"/>
      <c r="F215" s="80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4.4" x14ac:dyDescent="0.3">
      <c r="A216" s="2"/>
      <c r="B216" s="2"/>
      <c r="C216" s="2"/>
      <c r="D216" s="2"/>
      <c r="E216" s="2"/>
      <c r="F216" s="80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4.4" x14ac:dyDescent="0.3">
      <c r="A217" s="2"/>
      <c r="B217" s="2"/>
      <c r="C217" s="2"/>
      <c r="D217" s="2"/>
      <c r="E217" s="2"/>
      <c r="F217" s="80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4.4" x14ac:dyDescent="0.3">
      <c r="A218" s="2"/>
      <c r="B218" s="2"/>
      <c r="C218" s="2"/>
      <c r="D218" s="2"/>
      <c r="E218" s="2"/>
      <c r="F218" s="80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4.4" x14ac:dyDescent="0.3">
      <c r="A219" s="2"/>
      <c r="B219" s="2"/>
      <c r="C219" s="2"/>
      <c r="D219" s="2"/>
      <c r="E219" s="2"/>
      <c r="F219" s="80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4.4" x14ac:dyDescent="0.3">
      <c r="A220" s="2"/>
      <c r="B220" s="2"/>
      <c r="C220" s="2"/>
      <c r="D220" s="2"/>
      <c r="E220" s="2"/>
      <c r="F220" s="80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4.4" x14ac:dyDescent="0.3">
      <c r="A221" s="2"/>
      <c r="B221" s="2"/>
      <c r="C221" s="2"/>
      <c r="D221" s="2"/>
      <c r="E221" s="2"/>
      <c r="F221" s="80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4.4" x14ac:dyDescent="0.3">
      <c r="A222" s="2"/>
      <c r="B222" s="2"/>
      <c r="C222" s="2"/>
      <c r="D222" s="2"/>
      <c r="E222" s="2"/>
      <c r="F222" s="80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4.4" x14ac:dyDescent="0.3">
      <c r="A223" s="2"/>
      <c r="B223" s="2"/>
      <c r="C223" s="2"/>
      <c r="D223" s="2"/>
      <c r="E223" s="2"/>
      <c r="F223" s="80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4.4" x14ac:dyDescent="0.3">
      <c r="A224" s="2"/>
      <c r="B224" s="2"/>
      <c r="C224" s="2"/>
      <c r="D224" s="2"/>
      <c r="E224" s="2"/>
      <c r="F224" s="80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4.4" x14ac:dyDescent="0.3">
      <c r="A225" s="2"/>
      <c r="B225" s="2"/>
      <c r="C225" s="2"/>
      <c r="D225" s="2"/>
      <c r="E225" s="2"/>
      <c r="F225" s="80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4.4" x14ac:dyDescent="0.3">
      <c r="A226" s="2"/>
      <c r="B226" s="2"/>
      <c r="C226" s="2"/>
      <c r="D226" s="2"/>
      <c r="E226" s="2"/>
      <c r="F226" s="80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4.4" x14ac:dyDescent="0.3">
      <c r="A227" s="2"/>
      <c r="B227" s="2"/>
      <c r="C227" s="2"/>
      <c r="D227" s="2"/>
      <c r="E227" s="2"/>
      <c r="F227" s="80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4.4" x14ac:dyDescent="0.3">
      <c r="A228" s="2"/>
      <c r="B228" s="2"/>
      <c r="C228" s="2"/>
      <c r="D228" s="2"/>
      <c r="E228" s="2"/>
      <c r="F228" s="80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4.4" x14ac:dyDescent="0.3">
      <c r="A229" s="2"/>
      <c r="B229" s="2"/>
      <c r="C229" s="2"/>
      <c r="D229" s="2"/>
      <c r="E229" s="2"/>
      <c r="F229" s="80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4.4" x14ac:dyDescent="0.3">
      <c r="A230" s="2"/>
      <c r="B230" s="2"/>
      <c r="C230" s="2"/>
      <c r="D230" s="2"/>
      <c r="E230" s="2"/>
      <c r="F230" s="80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4.4" x14ac:dyDescent="0.3">
      <c r="A231" s="2"/>
      <c r="B231" s="2"/>
      <c r="C231" s="2"/>
      <c r="D231" s="2"/>
      <c r="E231" s="2"/>
      <c r="F231" s="80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4.4" x14ac:dyDescent="0.3">
      <c r="A232" s="2"/>
      <c r="B232" s="2"/>
      <c r="C232" s="2"/>
      <c r="D232" s="2"/>
      <c r="E232" s="2"/>
      <c r="F232" s="80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4.4" x14ac:dyDescent="0.3">
      <c r="A233" s="2"/>
      <c r="B233" s="2"/>
      <c r="C233" s="2"/>
      <c r="D233" s="2"/>
      <c r="E233" s="2"/>
      <c r="F233" s="80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4.4" x14ac:dyDescent="0.3">
      <c r="A234" s="2"/>
      <c r="B234" s="2"/>
      <c r="C234" s="2"/>
      <c r="D234" s="2"/>
      <c r="E234" s="2"/>
      <c r="F234" s="80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4.4" x14ac:dyDescent="0.3">
      <c r="A235" s="2"/>
      <c r="B235" s="2"/>
      <c r="C235" s="2"/>
      <c r="D235" s="2"/>
      <c r="E235" s="2"/>
      <c r="F235" s="80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4.4" x14ac:dyDescent="0.3">
      <c r="A236" s="2"/>
      <c r="B236" s="2"/>
      <c r="C236" s="2"/>
      <c r="D236" s="2"/>
      <c r="E236" s="2"/>
      <c r="F236" s="80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4.4" x14ac:dyDescent="0.3">
      <c r="A237" s="2"/>
      <c r="B237" s="2"/>
      <c r="C237" s="2"/>
      <c r="D237" s="2"/>
      <c r="E237" s="2"/>
      <c r="F237" s="80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4.4" x14ac:dyDescent="0.3">
      <c r="A238" s="2"/>
      <c r="B238" s="2"/>
      <c r="C238" s="2"/>
      <c r="D238" s="2"/>
      <c r="E238" s="2"/>
      <c r="F238" s="80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4.4" x14ac:dyDescent="0.3">
      <c r="A239" s="2"/>
      <c r="B239" s="2"/>
      <c r="C239" s="2"/>
      <c r="D239" s="2"/>
      <c r="E239" s="2"/>
      <c r="F239" s="80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4.4" x14ac:dyDescent="0.3">
      <c r="A240" s="2"/>
      <c r="B240" s="2"/>
      <c r="C240" s="2"/>
      <c r="D240" s="2"/>
      <c r="E240" s="2"/>
      <c r="F240" s="80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4.4" x14ac:dyDescent="0.3">
      <c r="A241" s="2"/>
      <c r="B241" s="2"/>
      <c r="C241" s="2"/>
      <c r="D241" s="2"/>
      <c r="E241" s="2"/>
      <c r="F241" s="80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4.4" x14ac:dyDescent="0.3">
      <c r="A242" s="2"/>
      <c r="B242" s="2"/>
      <c r="C242" s="2"/>
      <c r="D242" s="2"/>
      <c r="E242" s="2"/>
      <c r="F242" s="80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4.4" x14ac:dyDescent="0.3">
      <c r="A243" s="2"/>
      <c r="B243" s="2"/>
      <c r="C243" s="2"/>
      <c r="D243" s="2"/>
      <c r="E243" s="2"/>
      <c r="F243" s="80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4.4" x14ac:dyDescent="0.3">
      <c r="A244" s="2"/>
      <c r="B244" s="2"/>
      <c r="C244" s="2"/>
      <c r="D244" s="2"/>
      <c r="E244" s="2"/>
      <c r="F244" s="80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4.4" x14ac:dyDescent="0.3">
      <c r="A245" s="2"/>
      <c r="B245" s="2"/>
      <c r="C245" s="2"/>
      <c r="D245" s="2"/>
      <c r="E245" s="2"/>
      <c r="F245" s="80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4.4" x14ac:dyDescent="0.3">
      <c r="A246" s="2"/>
      <c r="B246" s="2"/>
      <c r="C246" s="2"/>
      <c r="D246" s="2"/>
      <c r="E246" s="2"/>
      <c r="F246" s="80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4.4" x14ac:dyDescent="0.3">
      <c r="A247" s="2"/>
      <c r="B247" s="2"/>
      <c r="C247" s="2"/>
      <c r="D247" s="2"/>
      <c r="E247" s="2"/>
      <c r="F247" s="80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4.4" x14ac:dyDescent="0.3">
      <c r="A248" s="2"/>
      <c r="B248" s="2"/>
      <c r="C248" s="2"/>
      <c r="D248" s="2"/>
      <c r="E248" s="2"/>
      <c r="F248" s="80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4.4" x14ac:dyDescent="0.3">
      <c r="A249" s="2"/>
      <c r="B249" s="2"/>
      <c r="C249" s="2"/>
      <c r="D249" s="2"/>
      <c r="E249" s="2"/>
      <c r="F249" s="80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4.4" x14ac:dyDescent="0.3">
      <c r="A250" s="2"/>
      <c r="B250" s="2"/>
      <c r="C250" s="2"/>
      <c r="D250" s="2"/>
      <c r="E250" s="2"/>
      <c r="F250" s="80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4.4" x14ac:dyDescent="0.3">
      <c r="A251" s="2"/>
      <c r="B251" s="2"/>
      <c r="C251" s="2"/>
      <c r="D251" s="2"/>
      <c r="E251" s="2"/>
      <c r="F251" s="80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4.4" x14ac:dyDescent="0.3">
      <c r="A252" s="2"/>
      <c r="B252" s="2"/>
      <c r="C252" s="2"/>
      <c r="D252" s="2"/>
      <c r="E252" s="2"/>
      <c r="F252" s="80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4.4" x14ac:dyDescent="0.3">
      <c r="A253" s="2"/>
      <c r="B253" s="2"/>
      <c r="C253" s="2"/>
      <c r="D253" s="2"/>
      <c r="E253" s="2"/>
      <c r="F253" s="80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4.4" x14ac:dyDescent="0.3">
      <c r="A254" s="2"/>
      <c r="B254" s="2"/>
      <c r="C254" s="2"/>
      <c r="D254" s="2"/>
      <c r="E254" s="2"/>
      <c r="F254" s="80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4.4" x14ac:dyDescent="0.3">
      <c r="A255" s="2"/>
      <c r="B255" s="2"/>
      <c r="C255" s="2"/>
      <c r="D255" s="2"/>
      <c r="E255" s="2"/>
      <c r="F255" s="80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4.4" x14ac:dyDescent="0.3">
      <c r="A256" s="2"/>
      <c r="B256" s="2"/>
      <c r="C256" s="2"/>
      <c r="D256" s="2"/>
      <c r="E256" s="2"/>
      <c r="F256" s="80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4.4" x14ac:dyDescent="0.3">
      <c r="A257" s="2"/>
      <c r="B257" s="2"/>
      <c r="C257" s="2"/>
      <c r="D257" s="2"/>
      <c r="E257" s="2"/>
      <c r="F257" s="80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4.4" x14ac:dyDescent="0.3">
      <c r="A258" s="2"/>
      <c r="B258" s="2"/>
      <c r="C258" s="2"/>
      <c r="D258" s="2"/>
      <c r="E258" s="2"/>
      <c r="F258" s="80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4.4" x14ac:dyDescent="0.3">
      <c r="A259" s="2"/>
      <c r="B259" s="2"/>
      <c r="C259" s="2"/>
      <c r="D259" s="2"/>
      <c r="E259" s="2"/>
      <c r="F259" s="80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4.4" x14ac:dyDescent="0.3">
      <c r="A260" s="2"/>
      <c r="B260" s="2"/>
      <c r="C260" s="2"/>
      <c r="D260" s="2"/>
      <c r="E260" s="2"/>
      <c r="F260" s="80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4.4" x14ac:dyDescent="0.3">
      <c r="A261" s="2"/>
      <c r="B261" s="2"/>
      <c r="C261" s="2"/>
      <c r="D261" s="2"/>
      <c r="E261" s="2"/>
      <c r="F261" s="80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4.4" x14ac:dyDescent="0.3">
      <c r="A262" s="2"/>
      <c r="B262" s="2"/>
      <c r="C262" s="2"/>
      <c r="D262" s="2"/>
      <c r="E262" s="2"/>
      <c r="F262" s="80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4.4" x14ac:dyDescent="0.3">
      <c r="A263" s="2"/>
      <c r="B263" s="2"/>
      <c r="C263" s="2"/>
      <c r="D263" s="2"/>
      <c r="E263" s="2"/>
      <c r="F263" s="80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4.4" x14ac:dyDescent="0.3">
      <c r="A264" s="2"/>
      <c r="B264" s="2"/>
      <c r="C264" s="2"/>
      <c r="D264" s="2"/>
      <c r="E264" s="2"/>
      <c r="F264" s="80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4.4" x14ac:dyDescent="0.3">
      <c r="A265" s="2"/>
      <c r="B265" s="2"/>
      <c r="C265" s="2"/>
      <c r="D265" s="2"/>
      <c r="E265" s="2"/>
      <c r="F265" s="80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4.4" x14ac:dyDescent="0.3">
      <c r="A266" s="2"/>
      <c r="B266" s="2"/>
      <c r="C266" s="2"/>
      <c r="D266" s="2"/>
      <c r="E266" s="2"/>
      <c r="F266" s="80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4.4" x14ac:dyDescent="0.3">
      <c r="A267" s="2"/>
      <c r="B267" s="2"/>
      <c r="C267" s="2"/>
      <c r="D267" s="2"/>
      <c r="E267" s="2"/>
      <c r="F267" s="80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4.4" x14ac:dyDescent="0.3">
      <c r="A268" s="2"/>
      <c r="B268" s="2"/>
      <c r="C268" s="2"/>
      <c r="D268" s="2"/>
      <c r="E268" s="2"/>
      <c r="F268" s="80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4.4" x14ac:dyDescent="0.3">
      <c r="A269" s="2"/>
      <c r="B269" s="2"/>
      <c r="C269" s="2"/>
      <c r="D269" s="2"/>
      <c r="E269" s="2"/>
      <c r="F269" s="80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4.4" x14ac:dyDescent="0.3">
      <c r="A270" s="2"/>
      <c r="B270" s="2"/>
      <c r="C270" s="2"/>
      <c r="D270" s="2"/>
      <c r="E270" s="2"/>
      <c r="F270" s="80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4.4" x14ac:dyDescent="0.3">
      <c r="A271" s="2"/>
      <c r="B271" s="2"/>
      <c r="C271" s="2"/>
      <c r="D271" s="2"/>
      <c r="E271" s="2"/>
      <c r="F271" s="80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4.4" x14ac:dyDescent="0.3">
      <c r="A272" s="2"/>
      <c r="B272" s="2"/>
      <c r="C272" s="2"/>
      <c r="D272" s="2"/>
      <c r="E272" s="2"/>
      <c r="F272" s="80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4.4" x14ac:dyDescent="0.3">
      <c r="A273" s="2"/>
      <c r="B273" s="2"/>
      <c r="C273" s="2"/>
      <c r="D273" s="2"/>
      <c r="E273" s="2"/>
      <c r="F273" s="80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4.4" x14ac:dyDescent="0.3">
      <c r="A274" s="2"/>
      <c r="B274" s="2"/>
      <c r="C274" s="2"/>
      <c r="D274" s="2"/>
      <c r="E274" s="2"/>
      <c r="F274" s="80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4.4" x14ac:dyDescent="0.3">
      <c r="A275" s="2"/>
      <c r="B275" s="2"/>
      <c r="C275" s="2"/>
      <c r="D275" s="2"/>
      <c r="E275" s="2"/>
      <c r="F275" s="80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4.4" x14ac:dyDescent="0.3">
      <c r="A276" s="2"/>
      <c r="B276" s="2"/>
      <c r="C276" s="2"/>
      <c r="D276" s="2"/>
      <c r="E276" s="2"/>
      <c r="F276" s="80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4.4" x14ac:dyDescent="0.3">
      <c r="A277" s="2"/>
      <c r="B277" s="2"/>
      <c r="C277" s="2"/>
      <c r="D277" s="2"/>
      <c r="E277" s="2"/>
      <c r="F277" s="80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4.4" x14ac:dyDescent="0.3">
      <c r="A278" s="2"/>
      <c r="B278" s="2"/>
      <c r="C278" s="2"/>
      <c r="D278" s="2"/>
      <c r="E278" s="2"/>
      <c r="F278" s="80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4.4" x14ac:dyDescent="0.3">
      <c r="A279" s="2"/>
      <c r="B279" s="2"/>
      <c r="C279" s="2"/>
      <c r="D279" s="2"/>
      <c r="E279" s="2"/>
      <c r="F279" s="80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4.4" x14ac:dyDescent="0.3">
      <c r="A280" s="2"/>
      <c r="B280" s="2"/>
      <c r="C280" s="2"/>
      <c r="D280" s="2"/>
      <c r="E280" s="2"/>
      <c r="F280" s="80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4.4" x14ac:dyDescent="0.3">
      <c r="A281" s="2"/>
      <c r="B281" s="2"/>
      <c r="C281" s="2"/>
      <c r="D281" s="2"/>
      <c r="E281" s="2"/>
      <c r="F281" s="80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4.4" x14ac:dyDescent="0.3">
      <c r="A282" s="2"/>
      <c r="B282" s="2"/>
      <c r="C282" s="2"/>
      <c r="D282" s="2"/>
      <c r="E282" s="2"/>
      <c r="F282" s="80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4.4" x14ac:dyDescent="0.3">
      <c r="A283" s="2"/>
      <c r="B283" s="2"/>
      <c r="C283" s="2"/>
      <c r="D283" s="2"/>
      <c r="E283" s="2"/>
      <c r="F283" s="80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4.4" x14ac:dyDescent="0.3">
      <c r="A284" s="2"/>
      <c r="B284" s="2"/>
      <c r="C284" s="2"/>
      <c r="D284" s="2"/>
      <c r="E284" s="2"/>
      <c r="F284" s="80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4.4" x14ac:dyDescent="0.3">
      <c r="A285" s="2"/>
      <c r="B285" s="2"/>
      <c r="C285" s="2"/>
      <c r="D285" s="2"/>
      <c r="E285" s="2"/>
      <c r="F285" s="80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4.4" x14ac:dyDescent="0.3">
      <c r="A286" s="2"/>
      <c r="B286" s="2"/>
      <c r="C286" s="2"/>
      <c r="D286" s="2"/>
      <c r="E286" s="2"/>
      <c r="F286" s="80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4.4" x14ac:dyDescent="0.3">
      <c r="A287" s="2"/>
      <c r="B287" s="2"/>
      <c r="C287" s="2"/>
      <c r="D287" s="2"/>
      <c r="E287" s="2"/>
      <c r="F287" s="80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4.4" x14ac:dyDescent="0.3">
      <c r="A288" s="2"/>
      <c r="B288" s="2"/>
      <c r="C288" s="2"/>
      <c r="D288" s="2"/>
      <c r="E288" s="2"/>
      <c r="F288" s="80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4.4" x14ac:dyDescent="0.3">
      <c r="A289" s="2"/>
      <c r="B289" s="2"/>
      <c r="C289" s="2"/>
      <c r="D289" s="2"/>
      <c r="E289" s="2"/>
      <c r="F289" s="80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4.4" x14ac:dyDescent="0.3">
      <c r="A290" s="2"/>
      <c r="B290" s="2"/>
      <c r="C290" s="2"/>
      <c r="D290" s="2"/>
      <c r="E290" s="2"/>
      <c r="F290" s="80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4.4" x14ac:dyDescent="0.3">
      <c r="A291" s="2"/>
      <c r="B291" s="2"/>
      <c r="C291" s="2"/>
      <c r="D291" s="2"/>
      <c r="E291" s="2"/>
      <c r="F291" s="80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4.4" x14ac:dyDescent="0.3">
      <c r="A292" s="2"/>
      <c r="B292" s="2"/>
      <c r="C292" s="2"/>
      <c r="D292" s="2"/>
      <c r="E292" s="2"/>
      <c r="F292" s="80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4.4" x14ac:dyDescent="0.3">
      <c r="A293" s="2"/>
      <c r="B293" s="2"/>
      <c r="C293" s="2"/>
      <c r="D293" s="2"/>
      <c r="E293" s="2"/>
      <c r="F293" s="80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4.4" x14ac:dyDescent="0.3">
      <c r="A294" s="2"/>
      <c r="B294" s="2"/>
      <c r="C294" s="2"/>
      <c r="D294" s="2"/>
      <c r="E294" s="2"/>
      <c r="F294" s="80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4.4" x14ac:dyDescent="0.3">
      <c r="A295" s="2"/>
      <c r="B295" s="2"/>
      <c r="C295" s="2"/>
      <c r="D295" s="2"/>
      <c r="E295" s="2"/>
      <c r="F295" s="80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4.4" x14ac:dyDescent="0.3">
      <c r="A296" s="2"/>
      <c r="B296" s="2"/>
      <c r="C296" s="2"/>
      <c r="D296" s="2"/>
      <c r="E296" s="2"/>
      <c r="F296" s="80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4.4" x14ac:dyDescent="0.3">
      <c r="A297" s="2"/>
      <c r="B297" s="2"/>
      <c r="C297" s="2"/>
      <c r="D297" s="2"/>
      <c r="E297" s="2"/>
      <c r="F297" s="80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4.4" x14ac:dyDescent="0.3">
      <c r="A298" s="2"/>
      <c r="B298" s="2"/>
      <c r="C298" s="2"/>
      <c r="D298" s="2"/>
      <c r="E298" s="2"/>
      <c r="F298" s="80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4.4" x14ac:dyDescent="0.3">
      <c r="A299" s="2"/>
      <c r="B299" s="2"/>
      <c r="C299" s="2"/>
      <c r="D299" s="2"/>
      <c r="E299" s="2"/>
      <c r="F299" s="80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4.4" x14ac:dyDescent="0.3">
      <c r="A300" s="2"/>
      <c r="B300" s="2"/>
      <c r="C300" s="2"/>
      <c r="D300" s="2"/>
      <c r="E300" s="2"/>
      <c r="F300" s="80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4.4" x14ac:dyDescent="0.3">
      <c r="A301" s="2"/>
      <c r="B301" s="2"/>
      <c r="C301" s="2"/>
      <c r="D301" s="2"/>
      <c r="E301" s="2"/>
      <c r="F301" s="80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4.4" x14ac:dyDescent="0.3">
      <c r="A302" s="2"/>
      <c r="B302" s="2"/>
      <c r="C302" s="2"/>
      <c r="D302" s="2"/>
      <c r="E302" s="2"/>
      <c r="F302" s="80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4.4" x14ac:dyDescent="0.3">
      <c r="A303" s="2"/>
      <c r="B303" s="2"/>
      <c r="C303" s="2"/>
      <c r="D303" s="2"/>
      <c r="E303" s="2"/>
      <c r="F303" s="80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4.4" x14ac:dyDescent="0.3">
      <c r="A304" s="2"/>
      <c r="B304" s="2"/>
      <c r="C304" s="2"/>
      <c r="D304" s="2"/>
      <c r="E304" s="2"/>
      <c r="F304" s="80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4.4" x14ac:dyDescent="0.3">
      <c r="A305" s="2"/>
      <c r="B305" s="2"/>
      <c r="C305" s="2"/>
      <c r="D305" s="2"/>
      <c r="E305" s="2"/>
      <c r="F305" s="80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4.4" x14ac:dyDescent="0.3">
      <c r="A306" s="2"/>
      <c r="B306" s="2"/>
      <c r="C306" s="2"/>
      <c r="D306" s="2"/>
      <c r="E306" s="2"/>
      <c r="F306" s="80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4.4" x14ac:dyDescent="0.3">
      <c r="A307" s="2"/>
      <c r="B307" s="2"/>
      <c r="C307" s="2"/>
      <c r="D307" s="2"/>
      <c r="E307" s="2"/>
      <c r="F307" s="80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4.4" x14ac:dyDescent="0.3">
      <c r="A308" s="2"/>
      <c r="B308" s="2"/>
      <c r="C308" s="2"/>
      <c r="D308" s="2"/>
      <c r="E308" s="2"/>
      <c r="F308" s="80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4.4" x14ac:dyDescent="0.3">
      <c r="A309" s="2"/>
      <c r="B309" s="2"/>
      <c r="C309" s="2"/>
      <c r="D309" s="2"/>
      <c r="E309" s="2"/>
      <c r="F309" s="80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4.4" x14ac:dyDescent="0.3">
      <c r="A310" s="2"/>
      <c r="B310" s="2"/>
      <c r="C310" s="2"/>
      <c r="D310" s="2"/>
      <c r="E310" s="2"/>
      <c r="F310" s="80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4.4" x14ac:dyDescent="0.3">
      <c r="A311" s="2"/>
      <c r="B311" s="2"/>
      <c r="C311" s="2"/>
      <c r="D311" s="2"/>
      <c r="E311" s="2"/>
      <c r="F311" s="80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4.4" x14ac:dyDescent="0.3">
      <c r="A312" s="2"/>
      <c r="B312" s="2"/>
      <c r="C312" s="2"/>
      <c r="D312" s="2"/>
      <c r="E312" s="2"/>
      <c r="F312" s="80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4.4" x14ac:dyDescent="0.3">
      <c r="A313" s="2"/>
      <c r="B313" s="2"/>
      <c r="C313" s="2"/>
      <c r="D313" s="2"/>
      <c r="E313" s="2"/>
      <c r="F313" s="80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4.4" x14ac:dyDescent="0.3">
      <c r="A314" s="2"/>
      <c r="B314" s="2"/>
      <c r="C314" s="2"/>
      <c r="D314" s="2"/>
      <c r="E314" s="2"/>
      <c r="F314" s="80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4.4" x14ac:dyDescent="0.3">
      <c r="A315" s="2"/>
      <c r="B315" s="2"/>
      <c r="C315" s="2"/>
      <c r="D315" s="2"/>
      <c r="E315" s="2"/>
      <c r="F315" s="80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4.4" x14ac:dyDescent="0.3">
      <c r="A316" s="2"/>
      <c r="B316" s="2"/>
      <c r="C316" s="2"/>
      <c r="D316" s="2"/>
      <c r="E316" s="2"/>
      <c r="F316" s="80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4.4" x14ac:dyDescent="0.3">
      <c r="A317" s="2"/>
      <c r="B317" s="2"/>
      <c r="C317" s="2"/>
      <c r="D317" s="2"/>
      <c r="E317" s="2"/>
      <c r="F317" s="80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4.4" x14ac:dyDescent="0.3">
      <c r="A318" s="2"/>
      <c r="B318" s="2"/>
      <c r="C318" s="2"/>
      <c r="D318" s="2"/>
      <c r="E318" s="2"/>
      <c r="F318" s="80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4.4" x14ac:dyDescent="0.3">
      <c r="A319" s="2"/>
      <c r="B319" s="2"/>
      <c r="C319" s="2"/>
      <c r="D319" s="2"/>
      <c r="E319" s="2"/>
      <c r="F319" s="80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4.4" x14ac:dyDescent="0.3">
      <c r="A320" s="2"/>
      <c r="B320" s="2"/>
      <c r="C320" s="2"/>
      <c r="D320" s="2"/>
      <c r="E320" s="2"/>
      <c r="F320" s="80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4.4" x14ac:dyDescent="0.3">
      <c r="A321" s="2"/>
      <c r="B321" s="2"/>
      <c r="C321" s="2"/>
      <c r="D321" s="2"/>
      <c r="E321" s="2"/>
      <c r="F321" s="80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4.4" x14ac:dyDescent="0.3">
      <c r="A322" s="2"/>
      <c r="B322" s="2"/>
      <c r="C322" s="2"/>
      <c r="D322" s="2"/>
      <c r="E322" s="2"/>
      <c r="F322" s="80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4.4" x14ac:dyDescent="0.3">
      <c r="A323" s="2"/>
      <c r="B323" s="2"/>
      <c r="C323" s="2"/>
      <c r="D323" s="2"/>
      <c r="E323" s="2"/>
      <c r="F323" s="80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4.4" x14ac:dyDescent="0.3">
      <c r="A324" s="2"/>
      <c r="B324" s="2"/>
      <c r="C324" s="2"/>
      <c r="D324" s="2"/>
      <c r="E324" s="2"/>
      <c r="F324" s="80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4.4" x14ac:dyDescent="0.3">
      <c r="A325" s="2"/>
      <c r="B325" s="2"/>
      <c r="C325" s="2"/>
      <c r="D325" s="2"/>
      <c r="E325" s="2"/>
      <c r="F325" s="80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4.4" x14ac:dyDescent="0.3">
      <c r="A326" s="2"/>
      <c r="B326" s="2"/>
      <c r="C326" s="2"/>
      <c r="D326" s="2"/>
      <c r="E326" s="2"/>
      <c r="F326" s="80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4.4" x14ac:dyDescent="0.3">
      <c r="A327" s="2"/>
      <c r="B327" s="2"/>
      <c r="C327" s="2"/>
      <c r="D327" s="2"/>
      <c r="E327" s="2"/>
      <c r="F327" s="80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4.4" x14ac:dyDescent="0.3">
      <c r="A328" s="2"/>
      <c r="B328" s="2"/>
      <c r="C328" s="2"/>
      <c r="D328" s="2"/>
      <c r="E328" s="2"/>
      <c r="F328" s="80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4.4" x14ac:dyDescent="0.3">
      <c r="A329" s="2"/>
      <c r="B329" s="2"/>
      <c r="C329" s="2"/>
      <c r="D329" s="2"/>
      <c r="E329" s="2"/>
      <c r="F329" s="80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4.4" x14ac:dyDescent="0.3">
      <c r="A330" s="2"/>
      <c r="B330" s="2"/>
      <c r="C330" s="2"/>
      <c r="D330" s="2"/>
      <c r="E330" s="2"/>
      <c r="F330" s="80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4.4" x14ac:dyDescent="0.3">
      <c r="A331" s="2"/>
      <c r="B331" s="2"/>
      <c r="C331" s="2"/>
      <c r="D331" s="2"/>
      <c r="E331" s="2"/>
      <c r="F331" s="80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4.4" x14ac:dyDescent="0.3">
      <c r="A332" s="2"/>
      <c r="B332" s="2"/>
      <c r="C332" s="2"/>
      <c r="D332" s="2"/>
      <c r="E332" s="2"/>
      <c r="F332" s="80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4.4" x14ac:dyDescent="0.3">
      <c r="A333" s="2"/>
      <c r="B333" s="2"/>
      <c r="C333" s="2"/>
      <c r="D333" s="2"/>
      <c r="E333" s="2"/>
      <c r="F333" s="80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4.4" x14ac:dyDescent="0.3">
      <c r="A334" s="2"/>
      <c r="B334" s="2"/>
      <c r="C334" s="2"/>
      <c r="D334" s="2"/>
      <c r="E334" s="2"/>
      <c r="F334" s="80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4.4" x14ac:dyDescent="0.3">
      <c r="A335" s="2"/>
      <c r="B335" s="2"/>
      <c r="C335" s="2"/>
      <c r="D335" s="2"/>
      <c r="E335" s="2"/>
      <c r="F335" s="80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4.4" x14ac:dyDescent="0.3">
      <c r="A336" s="2"/>
      <c r="B336" s="2"/>
      <c r="C336" s="2"/>
      <c r="D336" s="2"/>
      <c r="E336" s="2"/>
      <c r="F336" s="80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4.4" x14ac:dyDescent="0.3">
      <c r="A337" s="2"/>
      <c r="B337" s="2"/>
      <c r="C337" s="2"/>
      <c r="D337" s="2"/>
      <c r="E337" s="2"/>
      <c r="F337" s="80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4.4" x14ac:dyDescent="0.3">
      <c r="A338" s="2"/>
      <c r="B338" s="2"/>
      <c r="C338" s="2"/>
      <c r="D338" s="2"/>
      <c r="E338" s="2"/>
      <c r="F338" s="80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4.4" x14ac:dyDescent="0.3">
      <c r="A339" s="2"/>
      <c r="B339" s="2"/>
      <c r="C339" s="2"/>
      <c r="D339" s="2"/>
      <c r="E339" s="2"/>
      <c r="F339" s="80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4.4" x14ac:dyDescent="0.3">
      <c r="A340" s="2"/>
      <c r="B340" s="2"/>
      <c r="C340" s="2"/>
      <c r="D340" s="2"/>
      <c r="E340" s="2"/>
      <c r="F340" s="80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4.4" x14ac:dyDescent="0.3">
      <c r="A341" s="2"/>
      <c r="B341" s="2"/>
      <c r="C341" s="2"/>
      <c r="D341" s="2"/>
      <c r="E341" s="2"/>
      <c r="F341" s="80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4.4" x14ac:dyDescent="0.3">
      <c r="A342" s="2"/>
      <c r="B342" s="2"/>
      <c r="C342" s="2"/>
      <c r="D342" s="2"/>
      <c r="E342" s="2"/>
      <c r="F342" s="80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4.4" x14ac:dyDescent="0.3">
      <c r="A343" s="2"/>
      <c r="B343" s="2"/>
      <c r="C343" s="2"/>
      <c r="D343" s="2"/>
      <c r="E343" s="2"/>
      <c r="F343" s="80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4.4" x14ac:dyDescent="0.3">
      <c r="A344" s="2"/>
      <c r="B344" s="2"/>
      <c r="C344" s="2"/>
      <c r="D344" s="2"/>
      <c r="E344" s="2"/>
      <c r="F344" s="80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4.4" x14ac:dyDescent="0.3">
      <c r="A345" s="2"/>
      <c r="B345" s="2"/>
      <c r="C345" s="2"/>
      <c r="D345" s="2"/>
      <c r="E345" s="2"/>
      <c r="F345" s="80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4.4" x14ac:dyDescent="0.3">
      <c r="A346" s="2"/>
      <c r="B346" s="2"/>
      <c r="C346" s="2"/>
      <c r="D346" s="2"/>
      <c r="E346" s="2"/>
      <c r="F346" s="80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4.4" x14ac:dyDescent="0.3">
      <c r="A347" s="2"/>
      <c r="B347" s="2"/>
      <c r="C347" s="2"/>
      <c r="D347" s="2"/>
      <c r="E347" s="2"/>
      <c r="F347" s="80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4.4" x14ac:dyDescent="0.3">
      <c r="A348" s="2"/>
      <c r="B348" s="2"/>
      <c r="C348" s="2"/>
      <c r="D348" s="2"/>
      <c r="E348" s="2"/>
      <c r="F348" s="80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4.4" x14ac:dyDescent="0.3">
      <c r="A349" s="2"/>
      <c r="B349" s="2"/>
      <c r="C349" s="2"/>
      <c r="D349" s="2"/>
      <c r="E349" s="2"/>
      <c r="F349" s="80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4.4" x14ac:dyDescent="0.3">
      <c r="A350" s="2"/>
      <c r="B350" s="2"/>
      <c r="C350" s="2"/>
      <c r="D350" s="2"/>
      <c r="E350" s="2"/>
      <c r="F350" s="80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4.4" x14ac:dyDescent="0.3">
      <c r="A351" s="2"/>
      <c r="B351" s="2"/>
      <c r="C351" s="2"/>
      <c r="D351" s="2"/>
      <c r="E351" s="2"/>
      <c r="F351" s="80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4.4" x14ac:dyDescent="0.3">
      <c r="A352" s="2"/>
      <c r="B352" s="2"/>
      <c r="C352" s="2"/>
      <c r="D352" s="2"/>
      <c r="E352" s="2"/>
      <c r="F352" s="80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4.4" x14ac:dyDescent="0.3">
      <c r="A353" s="2"/>
      <c r="B353" s="2"/>
      <c r="C353" s="2"/>
      <c r="D353" s="2"/>
      <c r="E353" s="2"/>
      <c r="F353" s="80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4.4" x14ac:dyDescent="0.3">
      <c r="A354" s="2"/>
      <c r="B354" s="2"/>
      <c r="C354" s="2"/>
      <c r="D354" s="2"/>
      <c r="E354" s="2"/>
      <c r="F354" s="80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4.4" x14ac:dyDescent="0.3">
      <c r="A355" s="2"/>
      <c r="B355" s="2"/>
      <c r="C355" s="2"/>
      <c r="D355" s="2"/>
      <c r="E355" s="2"/>
      <c r="F355" s="80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4.4" x14ac:dyDescent="0.3">
      <c r="A356" s="2"/>
      <c r="B356" s="2"/>
      <c r="C356" s="2"/>
      <c r="D356" s="2"/>
      <c r="E356" s="2"/>
      <c r="F356" s="80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4.4" x14ac:dyDescent="0.3">
      <c r="A357" s="2"/>
      <c r="B357" s="2"/>
      <c r="C357" s="2"/>
      <c r="D357" s="2"/>
      <c r="E357" s="2"/>
      <c r="F357" s="80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4.4" x14ac:dyDescent="0.3">
      <c r="A358" s="2"/>
      <c r="B358" s="2"/>
      <c r="C358" s="2"/>
      <c r="D358" s="2"/>
      <c r="E358" s="2"/>
      <c r="F358" s="80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4.4" x14ac:dyDescent="0.3">
      <c r="A359" s="2"/>
      <c r="B359" s="2"/>
      <c r="C359" s="2"/>
      <c r="D359" s="2"/>
      <c r="E359" s="2"/>
      <c r="F359" s="80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4.4" x14ac:dyDescent="0.3">
      <c r="A360" s="2"/>
      <c r="B360" s="2"/>
      <c r="C360" s="2"/>
      <c r="D360" s="2"/>
      <c r="E360" s="2"/>
      <c r="F360" s="80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4.4" x14ac:dyDescent="0.3">
      <c r="A361" s="2"/>
      <c r="B361" s="2"/>
      <c r="C361" s="2"/>
      <c r="D361" s="2"/>
      <c r="E361" s="2"/>
      <c r="F361" s="80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4.4" x14ac:dyDescent="0.3">
      <c r="A362" s="2"/>
      <c r="B362" s="2"/>
      <c r="C362" s="2"/>
      <c r="D362" s="2"/>
      <c r="E362" s="2"/>
      <c r="F362" s="80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4.4" x14ac:dyDescent="0.3">
      <c r="A363" s="2"/>
      <c r="B363" s="2"/>
      <c r="C363" s="2"/>
      <c r="D363" s="2"/>
      <c r="E363" s="2"/>
      <c r="F363" s="80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4.4" x14ac:dyDescent="0.3">
      <c r="A364" s="2"/>
      <c r="B364" s="2"/>
      <c r="C364" s="2"/>
      <c r="D364" s="2"/>
      <c r="E364" s="2"/>
      <c r="F364" s="80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4.4" x14ac:dyDescent="0.3">
      <c r="A365" s="2"/>
      <c r="B365" s="2"/>
      <c r="C365" s="2"/>
      <c r="D365" s="2"/>
      <c r="E365" s="2"/>
      <c r="F365" s="80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4.4" x14ac:dyDescent="0.3">
      <c r="A366" s="2"/>
      <c r="B366" s="2"/>
      <c r="C366" s="2"/>
      <c r="D366" s="2"/>
      <c r="E366" s="2"/>
      <c r="F366" s="80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4.4" x14ac:dyDescent="0.3">
      <c r="A367" s="2"/>
      <c r="B367" s="2"/>
      <c r="C367" s="2"/>
      <c r="D367" s="2"/>
      <c r="E367" s="2"/>
      <c r="F367" s="80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4.4" x14ac:dyDescent="0.3">
      <c r="A368" s="2"/>
      <c r="B368" s="2"/>
      <c r="C368" s="2"/>
      <c r="D368" s="2"/>
      <c r="E368" s="2"/>
      <c r="F368" s="80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4.4" x14ac:dyDescent="0.3">
      <c r="A369" s="2"/>
      <c r="B369" s="2"/>
      <c r="C369" s="2"/>
      <c r="D369" s="2"/>
      <c r="E369" s="2"/>
      <c r="F369" s="80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4.4" x14ac:dyDescent="0.3">
      <c r="A370" s="2"/>
      <c r="B370" s="2"/>
      <c r="C370" s="2"/>
      <c r="D370" s="2"/>
      <c r="E370" s="2"/>
      <c r="F370" s="80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4.4" x14ac:dyDescent="0.3">
      <c r="A371" s="2"/>
      <c r="B371" s="2"/>
      <c r="C371" s="2"/>
      <c r="D371" s="2"/>
      <c r="E371" s="2"/>
      <c r="F371" s="80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4.4" x14ac:dyDescent="0.3">
      <c r="A372" s="2"/>
      <c r="B372" s="2"/>
      <c r="C372" s="2"/>
      <c r="D372" s="2"/>
      <c r="E372" s="2"/>
      <c r="F372" s="80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4.4" x14ac:dyDescent="0.3">
      <c r="A373" s="2"/>
      <c r="B373" s="2"/>
      <c r="C373" s="2"/>
      <c r="D373" s="2"/>
      <c r="E373" s="2"/>
      <c r="F373" s="80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4.4" x14ac:dyDescent="0.3">
      <c r="A374" s="2"/>
      <c r="B374" s="2"/>
      <c r="C374" s="2"/>
      <c r="D374" s="2"/>
      <c r="E374" s="2"/>
      <c r="F374" s="80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4.4" x14ac:dyDescent="0.3">
      <c r="A375" s="2"/>
      <c r="B375" s="2"/>
      <c r="C375" s="2"/>
      <c r="D375" s="2"/>
      <c r="E375" s="2"/>
      <c r="F375" s="80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4.4" x14ac:dyDescent="0.3">
      <c r="A376" s="2"/>
      <c r="B376" s="2"/>
      <c r="C376" s="2"/>
      <c r="D376" s="2"/>
      <c r="E376" s="2"/>
      <c r="F376" s="80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4.4" x14ac:dyDescent="0.3">
      <c r="A377" s="2"/>
      <c r="B377" s="2"/>
      <c r="C377" s="2"/>
      <c r="D377" s="2"/>
      <c r="E377" s="2"/>
      <c r="F377" s="80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4.4" x14ac:dyDescent="0.3">
      <c r="A378" s="2"/>
      <c r="B378" s="2"/>
      <c r="C378" s="2"/>
      <c r="D378" s="2"/>
      <c r="E378" s="2"/>
      <c r="F378" s="80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4.4" x14ac:dyDescent="0.3">
      <c r="A379" s="2"/>
      <c r="B379" s="2"/>
      <c r="C379" s="2"/>
      <c r="D379" s="2"/>
      <c r="E379" s="2"/>
      <c r="F379" s="80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4.4" x14ac:dyDescent="0.3">
      <c r="A380" s="2"/>
      <c r="B380" s="2"/>
      <c r="C380" s="2"/>
      <c r="D380" s="2"/>
      <c r="E380" s="2"/>
      <c r="F380" s="80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4.4" x14ac:dyDescent="0.3">
      <c r="A381" s="2"/>
      <c r="B381" s="2"/>
      <c r="C381" s="2"/>
      <c r="D381" s="2"/>
      <c r="E381" s="2"/>
      <c r="F381" s="80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4.4" x14ac:dyDescent="0.3">
      <c r="A382" s="2"/>
      <c r="B382" s="2"/>
      <c r="C382" s="2"/>
      <c r="D382" s="2"/>
      <c r="E382" s="2"/>
      <c r="F382" s="80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4.4" x14ac:dyDescent="0.3">
      <c r="A383" s="2"/>
      <c r="B383" s="2"/>
      <c r="C383" s="2"/>
      <c r="D383" s="2"/>
      <c r="E383" s="2"/>
      <c r="F383" s="80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4.4" x14ac:dyDescent="0.3">
      <c r="A384" s="2"/>
      <c r="B384" s="2"/>
      <c r="C384" s="2"/>
      <c r="D384" s="2"/>
      <c r="E384" s="2"/>
      <c r="F384" s="80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4.4" x14ac:dyDescent="0.3">
      <c r="A385" s="2"/>
      <c r="B385" s="2"/>
      <c r="C385" s="2"/>
      <c r="D385" s="2"/>
      <c r="E385" s="2"/>
      <c r="F385" s="80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4.4" x14ac:dyDescent="0.3">
      <c r="A386" s="2"/>
      <c r="B386" s="2"/>
      <c r="C386" s="2"/>
      <c r="D386" s="2"/>
      <c r="E386" s="2"/>
      <c r="F386" s="80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4.4" x14ac:dyDescent="0.3">
      <c r="A387" s="2"/>
      <c r="B387" s="2"/>
      <c r="C387" s="2"/>
      <c r="D387" s="2"/>
      <c r="E387" s="2"/>
      <c r="F387" s="80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4.4" x14ac:dyDescent="0.3">
      <c r="A388" s="2"/>
      <c r="B388" s="2"/>
      <c r="C388" s="2"/>
      <c r="D388" s="2"/>
      <c r="E388" s="2"/>
      <c r="F388" s="80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4.4" x14ac:dyDescent="0.3">
      <c r="A389" s="2"/>
      <c r="B389" s="2"/>
      <c r="C389" s="2"/>
      <c r="D389" s="2"/>
      <c r="E389" s="2"/>
      <c r="F389" s="80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4.4" x14ac:dyDescent="0.3">
      <c r="A390" s="2"/>
      <c r="B390" s="2"/>
      <c r="C390" s="2"/>
      <c r="D390" s="2"/>
      <c r="E390" s="2"/>
      <c r="F390" s="80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4.4" x14ac:dyDescent="0.3">
      <c r="A391" s="2"/>
      <c r="B391" s="2"/>
      <c r="C391" s="2"/>
      <c r="D391" s="2"/>
      <c r="E391" s="2"/>
      <c r="F391" s="80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4.4" x14ac:dyDescent="0.3">
      <c r="A392" s="2"/>
      <c r="B392" s="2"/>
      <c r="C392" s="2"/>
      <c r="D392" s="2"/>
      <c r="E392" s="2"/>
      <c r="F392" s="80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4.4" x14ac:dyDescent="0.3">
      <c r="A393" s="2"/>
      <c r="B393" s="2"/>
      <c r="C393" s="2"/>
      <c r="D393" s="2"/>
      <c r="E393" s="2"/>
      <c r="F393" s="80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4.4" x14ac:dyDescent="0.3">
      <c r="A394" s="2"/>
      <c r="B394" s="2"/>
      <c r="C394" s="2"/>
      <c r="D394" s="2"/>
      <c r="E394" s="2"/>
      <c r="F394" s="80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4.4" x14ac:dyDescent="0.3">
      <c r="A395" s="2"/>
      <c r="B395" s="2"/>
      <c r="C395" s="2"/>
      <c r="D395" s="2"/>
      <c r="E395" s="2"/>
      <c r="F395" s="80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4.4" x14ac:dyDescent="0.3">
      <c r="A396" s="2"/>
      <c r="B396" s="2"/>
      <c r="C396" s="2"/>
      <c r="D396" s="2"/>
      <c r="E396" s="2"/>
      <c r="F396" s="80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4.4" x14ac:dyDescent="0.3">
      <c r="A397" s="2"/>
      <c r="B397" s="2"/>
      <c r="C397" s="2"/>
      <c r="D397" s="2"/>
      <c r="E397" s="2"/>
      <c r="F397" s="80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4.4" x14ac:dyDescent="0.3">
      <c r="A398" s="2"/>
      <c r="B398" s="2"/>
      <c r="C398" s="2"/>
      <c r="D398" s="2"/>
      <c r="E398" s="2"/>
      <c r="F398" s="80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4.4" x14ac:dyDescent="0.3">
      <c r="A399" s="2"/>
      <c r="B399" s="2"/>
      <c r="C399" s="2"/>
      <c r="D399" s="2"/>
      <c r="E399" s="2"/>
      <c r="F399" s="80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4.4" x14ac:dyDescent="0.3">
      <c r="A400" s="2"/>
      <c r="B400" s="2"/>
      <c r="C400" s="2"/>
      <c r="D400" s="2"/>
      <c r="E400" s="2"/>
      <c r="F400" s="80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4.4" x14ac:dyDescent="0.3">
      <c r="A401" s="2"/>
      <c r="B401" s="2"/>
      <c r="C401" s="2"/>
      <c r="D401" s="2"/>
      <c r="E401" s="2"/>
      <c r="F401" s="80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4.4" x14ac:dyDescent="0.3">
      <c r="A402" s="2"/>
      <c r="B402" s="2"/>
      <c r="C402" s="2"/>
      <c r="D402" s="2"/>
      <c r="E402" s="2"/>
      <c r="F402" s="80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4.4" x14ac:dyDescent="0.3">
      <c r="A403" s="2"/>
      <c r="B403" s="2"/>
      <c r="C403" s="2"/>
      <c r="D403" s="2"/>
      <c r="E403" s="2"/>
      <c r="F403" s="80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4.4" x14ac:dyDescent="0.3">
      <c r="A404" s="2"/>
      <c r="B404" s="2"/>
      <c r="C404" s="2"/>
      <c r="D404" s="2"/>
      <c r="E404" s="2"/>
      <c r="F404" s="80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4.4" x14ac:dyDescent="0.3">
      <c r="A405" s="2"/>
      <c r="B405" s="2"/>
      <c r="C405" s="2"/>
      <c r="D405" s="2"/>
      <c r="E405" s="2"/>
      <c r="F405" s="80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4.4" x14ac:dyDescent="0.3">
      <c r="A406" s="2"/>
      <c r="B406" s="2"/>
      <c r="C406" s="2"/>
      <c r="D406" s="2"/>
      <c r="E406" s="2"/>
      <c r="F406" s="80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4.4" x14ac:dyDescent="0.3">
      <c r="A407" s="2"/>
      <c r="B407" s="2"/>
      <c r="C407" s="2"/>
      <c r="D407" s="2"/>
      <c r="E407" s="2"/>
      <c r="F407" s="80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4.4" x14ac:dyDescent="0.3">
      <c r="A408" s="2"/>
      <c r="B408" s="2"/>
      <c r="C408" s="2"/>
      <c r="D408" s="2"/>
      <c r="E408" s="2"/>
      <c r="F408" s="80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4.4" x14ac:dyDescent="0.3">
      <c r="A409" s="2"/>
      <c r="B409" s="2"/>
      <c r="C409" s="2"/>
      <c r="D409" s="2"/>
      <c r="E409" s="2"/>
      <c r="F409" s="80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4.4" x14ac:dyDescent="0.3">
      <c r="A410" s="2"/>
      <c r="B410" s="2"/>
      <c r="C410" s="2"/>
      <c r="D410" s="2"/>
      <c r="E410" s="2"/>
      <c r="F410" s="80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4.4" x14ac:dyDescent="0.3">
      <c r="A411" s="2"/>
      <c r="B411" s="2"/>
      <c r="C411" s="2"/>
      <c r="D411" s="2"/>
      <c r="E411" s="2"/>
      <c r="F411" s="80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4.4" x14ac:dyDescent="0.3">
      <c r="A412" s="2"/>
      <c r="B412" s="2"/>
      <c r="C412" s="2"/>
      <c r="D412" s="2"/>
      <c r="E412" s="2"/>
      <c r="F412" s="80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4.4" x14ac:dyDescent="0.3">
      <c r="A413" s="2"/>
      <c r="B413" s="2"/>
      <c r="C413" s="2"/>
      <c r="D413" s="2"/>
      <c r="E413" s="2"/>
      <c r="F413" s="80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4.4" x14ac:dyDescent="0.3">
      <c r="A414" s="2"/>
      <c r="B414" s="2"/>
      <c r="C414" s="2"/>
      <c r="D414" s="2"/>
      <c r="E414" s="2"/>
      <c r="F414" s="80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4.4" x14ac:dyDescent="0.3">
      <c r="A415" s="2"/>
      <c r="B415" s="2"/>
      <c r="C415" s="2"/>
      <c r="D415" s="2"/>
      <c r="E415" s="2"/>
      <c r="F415" s="80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4.4" x14ac:dyDescent="0.3">
      <c r="A416" s="2"/>
      <c r="B416" s="2"/>
      <c r="C416" s="2"/>
      <c r="D416" s="2"/>
      <c r="E416" s="2"/>
      <c r="F416" s="80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4.4" x14ac:dyDescent="0.3">
      <c r="A417" s="2"/>
      <c r="B417" s="2"/>
      <c r="C417" s="2"/>
      <c r="D417" s="2"/>
      <c r="E417" s="2"/>
      <c r="F417" s="80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4.4" x14ac:dyDescent="0.3">
      <c r="A418" s="2"/>
      <c r="B418" s="2"/>
      <c r="C418" s="2"/>
      <c r="D418" s="2"/>
      <c r="E418" s="2"/>
      <c r="F418" s="80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4.4" x14ac:dyDescent="0.3">
      <c r="A419" s="2"/>
      <c r="B419" s="2"/>
      <c r="C419" s="2"/>
      <c r="D419" s="2"/>
      <c r="E419" s="2"/>
      <c r="F419" s="80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4.4" x14ac:dyDescent="0.3">
      <c r="A420" s="2"/>
      <c r="B420" s="2"/>
      <c r="C420" s="2"/>
      <c r="D420" s="2"/>
      <c r="E420" s="2"/>
      <c r="F420" s="80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4.4" x14ac:dyDescent="0.3">
      <c r="A421" s="2"/>
      <c r="B421" s="2"/>
      <c r="C421" s="2"/>
      <c r="D421" s="2"/>
      <c r="E421" s="2"/>
      <c r="F421" s="80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4.4" x14ac:dyDescent="0.3">
      <c r="A422" s="2"/>
      <c r="B422" s="2"/>
      <c r="C422" s="2"/>
      <c r="D422" s="2"/>
      <c r="E422" s="2"/>
      <c r="F422" s="80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4.4" x14ac:dyDescent="0.3">
      <c r="A423" s="2"/>
      <c r="B423" s="2"/>
      <c r="C423" s="2"/>
      <c r="D423" s="2"/>
      <c r="E423" s="2"/>
      <c r="F423" s="80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4.4" x14ac:dyDescent="0.3">
      <c r="A424" s="2"/>
      <c r="B424" s="2"/>
      <c r="C424" s="2"/>
      <c r="D424" s="2"/>
      <c r="E424" s="2"/>
      <c r="F424" s="80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4.4" x14ac:dyDescent="0.3">
      <c r="A425" s="2"/>
      <c r="B425" s="2"/>
      <c r="C425" s="2"/>
      <c r="D425" s="2"/>
      <c r="E425" s="2"/>
      <c r="F425" s="80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4.4" x14ac:dyDescent="0.3">
      <c r="A426" s="2"/>
      <c r="B426" s="2"/>
      <c r="C426" s="2"/>
      <c r="D426" s="2"/>
      <c r="E426" s="2"/>
      <c r="F426" s="80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4.4" x14ac:dyDescent="0.3">
      <c r="A427" s="2"/>
      <c r="B427" s="2"/>
      <c r="C427" s="2"/>
      <c r="D427" s="2"/>
      <c r="E427" s="2"/>
      <c r="F427" s="80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4.4" x14ac:dyDescent="0.3">
      <c r="A428" s="2"/>
      <c r="B428" s="2"/>
      <c r="C428" s="2"/>
      <c r="D428" s="2"/>
      <c r="E428" s="2"/>
      <c r="F428" s="80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4.4" x14ac:dyDescent="0.3">
      <c r="A429" s="2"/>
      <c r="B429" s="2"/>
      <c r="C429" s="2"/>
      <c r="D429" s="2"/>
      <c r="E429" s="2"/>
      <c r="F429" s="80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4.4" x14ac:dyDescent="0.3">
      <c r="A430" s="2"/>
      <c r="B430" s="2"/>
      <c r="C430" s="2"/>
      <c r="D430" s="2"/>
      <c r="E430" s="2"/>
      <c r="F430" s="80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4.4" x14ac:dyDescent="0.3">
      <c r="A431" s="2"/>
      <c r="B431" s="2"/>
      <c r="C431" s="2"/>
      <c r="D431" s="2"/>
      <c r="E431" s="2"/>
      <c r="F431" s="80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4.4" x14ac:dyDescent="0.3">
      <c r="A432" s="2"/>
      <c r="B432" s="2"/>
      <c r="C432" s="2"/>
      <c r="D432" s="2"/>
      <c r="E432" s="2"/>
      <c r="F432" s="80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4.4" x14ac:dyDescent="0.3">
      <c r="A433" s="2"/>
      <c r="B433" s="2"/>
      <c r="C433" s="2"/>
      <c r="D433" s="2"/>
      <c r="E433" s="2"/>
      <c r="F433" s="80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4.4" x14ac:dyDescent="0.3">
      <c r="A434" s="2"/>
      <c r="B434" s="2"/>
      <c r="C434" s="2"/>
      <c r="D434" s="2"/>
      <c r="E434" s="2"/>
      <c r="F434" s="80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4.4" x14ac:dyDescent="0.3">
      <c r="A435" s="2"/>
      <c r="B435" s="2"/>
      <c r="C435" s="2"/>
      <c r="D435" s="2"/>
      <c r="E435" s="2"/>
      <c r="F435" s="80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4.4" x14ac:dyDescent="0.3">
      <c r="A436" s="2"/>
      <c r="B436" s="2"/>
      <c r="C436" s="2"/>
      <c r="D436" s="2"/>
      <c r="E436" s="2"/>
      <c r="F436" s="80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4.4" x14ac:dyDescent="0.3">
      <c r="A437" s="2"/>
      <c r="B437" s="2"/>
      <c r="C437" s="2"/>
      <c r="D437" s="2"/>
      <c r="E437" s="2"/>
      <c r="F437" s="80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4.4" x14ac:dyDescent="0.3">
      <c r="A438" s="2"/>
      <c r="B438" s="2"/>
      <c r="C438" s="2"/>
      <c r="D438" s="2"/>
      <c r="E438" s="2"/>
      <c r="F438" s="80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4.4" x14ac:dyDescent="0.3">
      <c r="A439" s="2"/>
      <c r="B439" s="2"/>
      <c r="C439" s="2"/>
      <c r="D439" s="2"/>
      <c r="E439" s="2"/>
      <c r="F439" s="80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4.4" x14ac:dyDescent="0.3">
      <c r="A440" s="2"/>
      <c r="B440" s="2"/>
      <c r="C440" s="2"/>
      <c r="D440" s="2"/>
      <c r="E440" s="2"/>
      <c r="F440" s="80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4.4" x14ac:dyDescent="0.3">
      <c r="A441" s="2"/>
      <c r="B441" s="2"/>
      <c r="C441" s="2"/>
      <c r="D441" s="2"/>
      <c r="E441" s="2"/>
      <c r="F441" s="80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4.4" x14ac:dyDescent="0.3">
      <c r="A442" s="2"/>
      <c r="B442" s="2"/>
      <c r="C442" s="2"/>
      <c r="D442" s="2"/>
      <c r="E442" s="2"/>
      <c r="F442" s="80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4.4" x14ac:dyDescent="0.3">
      <c r="A443" s="2"/>
      <c r="B443" s="2"/>
      <c r="C443" s="2"/>
      <c r="D443" s="2"/>
      <c r="E443" s="2"/>
      <c r="F443" s="80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4.4" x14ac:dyDescent="0.3">
      <c r="A444" s="2"/>
      <c r="B444" s="2"/>
      <c r="C444" s="2"/>
      <c r="D444" s="2"/>
      <c r="E444" s="2"/>
      <c r="F444" s="80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4.4" x14ac:dyDescent="0.3">
      <c r="A445" s="2"/>
      <c r="B445" s="2"/>
      <c r="C445" s="2"/>
      <c r="D445" s="2"/>
      <c r="E445" s="2"/>
      <c r="F445" s="80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4.4" x14ac:dyDescent="0.3">
      <c r="A446" s="2"/>
      <c r="B446" s="2"/>
      <c r="C446" s="2"/>
      <c r="D446" s="2"/>
      <c r="E446" s="2"/>
      <c r="F446" s="80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4.4" x14ac:dyDescent="0.3">
      <c r="A447" s="2"/>
      <c r="B447" s="2"/>
      <c r="C447" s="2"/>
      <c r="D447" s="2"/>
      <c r="E447" s="2"/>
      <c r="F447" s="80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4.4" x14ac:dyDescent="0.3">
      <c r="A448" s="2"/>
      <c r="B448" s="2"/>
      <c r="C448" s="2"/>
      <c r="D448" s="2"/>
      <c r="E448" s="2"/>
      <c r="F448" s="80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4.4" x14ac:dyDescent="0.3">
      <c r="A449" s="2"/>
      <c r="B449" s="2"/>
      <c r="C449" s="2"/>
      <c r="D449" s="2"/>
      <c r="E449" s="2"/>
      <c r="F449" s="80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4.4" x14ac:dyDescent="0.3">
      <c r="A450" s="2"/>
      <c r="B450" s="2"/>
      <c r="C450" s="2"/>
      <c r="D450" s="2"/>
      <c r="E450" s="2"/>
      <c r="F450" s="80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4.4" x14ac:dyDescent="0.3">
      <c r="A451" s="2"/>
      <c r="B451" s="2"/>
      <c r="C451" s="2"/>
      <c r="D451" s="2"/>
      <c r="E451" s="2"/>
      <c r="F451" s="80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4.4" x14ac:dyDescent="0.3">
      <c r="A452" s="2"/>
      <c r="B452" s="2"/>
      <c r="C452" s="2"/>
      <c r="D452" s="2"/>
      <c r="E452" s="2"/>
      <c r="F452" s="80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4.4" x14ac:dyDescent="0.3">
      <c r="A453" s="2"/>
      <c r="B453" s="2"/>
      <c r="C453" s="2"/>
      <c r="D453" s="2"/>
      <c r="E453" s="2"/>
      <c r="F453" s="80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4.4" x14ac:dyDescent="0.3">
      <c r="A454" s="2"/>
      <c r="B454" s="2"/>
      <c r="C454" s="2"/>
      <c r="D454" s="2"/>
      <c r="E454" s="2"/>
      <c r="F454" s="80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4.4" x14ac:dyDescent="0.3">
      <c r="A455" s="2"/>
      <c r="B455" s="2"/>
      <c r="C455" s="2"/>
      <c r="D455" s="2"/>
      <c r="E455" s="2"/>
      <c r="F455" s="80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4.4" x14ac:dyDescent="0.3">
      <c r="A456" s="2"/>
      <c r="B456" s="2"/>
      <c r="C456" s="2"/>
      <c r="D456" s="2"/>
      <c r="E456" s="2"/>
      <c r="F456" s="80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4.4" x14ac:dyDescent="0.3">
      <c r="A457" s="2"/>
      <c r="B457" s="2"/>
      <c r="C457" s="2"/>
      <c r="D457" s="2"/>
      <c r="E457" s="2"/>
      <c r="F457" s="80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4.4" x14ac:dyDescent="0.3">
      <c r="A458" s="2"/>
      <c r="B458" s="2"/>
      <c r="C458" s="2"/>
      <c r="D458" s="2"/>
      <c r="E458" s="2"/>
      <c r="F458" s="80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4.4" x14ac:dyDescent="0.3">
      <c r="A459" s="2"/>
      <c r="B459" s="2"/>
      <c r="C459" s="2"/>
      <c r="D459" s="2"/>
      <c r="E459" s="2"/>
      <c r="F459" s="80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4.4" x14ac:dyDescent="0.3">
      <c r="A460" s="2"/>
      <c r="B460" s="2"/>
      <c r="C460" s="2"/>
      <c r="D460" s="2"/>
      <c r="E460" s="2"/>
      <c r="F460" s="80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4.4" x14ac:dyDescent="0.3">
      <c r="A461" s="2"/>
      <c r="B461" s="2"/>
      <c r="C461" s="2"/>
      <c r="D461" s="2"/>
      <c r="E461" s="2"/>
      <c r="F461" s="80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4.4" x14ac:dyDescent="0.3">
      <c r="A462" s="2"/>
      <c r="B462" s="2"/>
      <c r="C462" s="2"/>
      <c r="D462" s="2"/>
      <c r="E462" s="2"/>
      <c r="F462" s="80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4.4" x14ac:dyDescent="0.3">
      <c r="A463" s="2"/>
      <c r="B463" s="2"/>
      <c r="C463" s="2"/>
      <c r="D463" s="2"/>
      <c r="E463" s="2"/>
      <c r="F463" s="80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4.4" x14ac:dyDescent="0.3">
      <c r="A464" s="2"/>
      <c r="B464" s="2"/>
      <c r="C464" s="2"/>
      <c r="D464" s="2"/>
      <c r="E464" s="2"/>
      <c r="F464" s="80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4.4" x14ac:dyDescent="0.3">
      <c r="A465" s="2"/>
      <c r="B465" s="2"/>
      <c r="C465" s="2"/>
      <c r="D465" s="2"/>
      <c r="E465" s="2"/>
      <c r="F465" s="80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4.4" x14ac:dyDescent="0.3">
      <c r="A466" s="2"/>
      <c r="B466" s="2"/>
      <c r="C466" s="2"/>
      <c r="D466" s="2"/>
      <c r="E466" s="2"/>
      <c r="F466" s="80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4.4" x14ac:dyDescent="0.3">
      <c r="A467" s="2"/>
      <c r="B467" s="2"/>
      <c r="C467" s="2"/>
      <c r="D467" s="2"/>
      <c r="E467" s="2"/>
      <c r="F467" s="80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4.4" x14ac:dyDescent="0.3">
      <c r="A468" s="2"/>
      <c r="B468" s="2"/>
      <c r="C468" s="2"/>
      <c r="D468" s="2"/>
      <c r="E468" s="2"/>
      <c r="F468" s="80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4.4" x14ac:dyDescent="0.3">
      <c r="A469" s="2"/>
      <c r="B469" s="2"/>
      <c r="C469" s="2"/>
      <c r="D469" s="2"/>
      <c r="E469" s="2"/>
      <c r="F469" s="80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4.4" x14ac:dyDescent="0.3">
      <c r="A470" s="2"/>
      <c r="B470" s="2"/>
      <c r="C470" s="2"/>
      <c r="D470" s="2"/>
      <c r="E470" s="2"/>
      <c r="F470" s="80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4.4" x14ac:dyDescent="0.3">
      <c r="A471" s="2"/>
      <c r="B471" s="2"/>
      <c r="C471" s="2"/>
      <c r="D471" s="2"/>
      <c r="E471" s="2"/>
      <c r="F471" s="80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4.4" x14ac:dyDescent="0.3">
      <c r="A472" s="2"/>
      <c r="B472" s="2"/>
      <c r="C472" s="2"/>
      <c r="D472" s="2"/>
      <c r="E472" s="2"/>
      <c r="F472" s="80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4.4" x14ac:dyDescent="0.3">
      <c r="A473" s="2"/>
      <c r="B473" s="2"/>
      <c r="C473" s="2"/>
      <c r="D473" s="2"/>
      <c r="E473" s="2"/>
      <c r="F473" s="80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4.4" x14ac:dyDescent="0.3">
      <c r="A474" s="2"/>
      <c r="B474" s="2"/>
      <c r="C474" s="2"/>
      <c r="D474" s="2"/>
      <c r="E474" s="2"/>
      <c r="F474" s="80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4.4" x14ac:dyDescent="0.3">
      <c r="A475" s="2"/>
      <c r="B475" s="2"/>
      <c r="C475" s="2"/>
      <c r="D475" s="2"/>
      <c r="E475" s="2"/>
      <c r="F475" s="80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4.4" x14ac:dyDescent="0.3">
      <c r="A476" s="2"/>
      <c r="B476" s="2"/>
      <c r="C476" s="2"/>
      <c r="D476" s="2"/>
      <c r="E476" s="2"/>
      <c r="F476" s="80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4.4" x14ac:dyDescent="0.3">
      <c r="A477" s="2"/>
      <c r="B477" s="2"/>
      <c r="C477" s="2"/>
      <c r="D477" s="2"/>
      <c r="E477" s="2"/>
      <c r="F477" s="80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4.4" x14ac:dyDescent="0.3">
      <c r="A478" s="2"/>
      <c r="B478" s="2"/>
      <c r="C478" s="2"/>
      <c r="D478" s="2"/>
      <c r="E478" s="2"/>
      <c r="F478" s="80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4.4" x14ac:dyDescent="0.3">
      <c r="A479" s="2"/>
      <c r="B479" s="2"/>
      <c r="C479" s="2"/>
      <c r="D479" s="2"/>
      <c r="E479" s="2"/>
      <c r="F479" s="80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4.4" x14ac:dyDescent="0.3">
      <c r="A480" s="2"/>
      <c r="B480" s="2"/>
      <c r="C480" s="2"/>
      <c r="D480" s="2"/>
      <c r="E480" s="2"/>
      <c r="F480" s="80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4.4" x14ac:dyDescent="0.3">
      <c r="A481" s="2"/>
      <c r="B481" s="2"/>
      <c r="C481" s="2"/>
      <c r="D481" s="2"/>
      <c r="E481" s="2"/>
      <c r="F481" s="80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4.4" x14ac:dyDescent="0.3">
      <c r="A482" s="2"/>
      <c r="B482" s="2"/>
      <c r="C482" s="2"/>
      <c r="D482" s="2"/>
      <c r="E482" s="2"/>
      <c r="F482" s="80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4.4" x14ac:dyDescent="0.3">
      <c r="A483" s="2"/>
      <c r="B483" s="2"/>
      <c r="C483" s="2"/>
      <c r="D483" s="2"/>
      <c r="E483" s="2"/>
      <c r="F483" s="80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4.4" x14ac:dyDescent="0.3">
      <c r="A484" s="2"/>
      <c r="B484" s="2"/>
      <c r="C484" s="2"/>
      <c r="D484" s="2"/>
      <c r="E484" s="2"/>
      <c r="F484" s="80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4.4" x14ac:dyDescent="0.3">
      <c r="A485" s="2"/>
      <c r="B485" s="2"/>
      <c r="C485" s="2"/>
      <c r="D485" s="2"/>
      <c r="E485" s="2"/>
      <c r="F485" s="80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4.4" x14ac:dyDescent="0.3">
      <c r="A486" s="2"/>
      <c r="B486" s="2"/>
      <c r="C486" s="2"/>
      <c r="D486" s="2"/>
      <c r="E486" s="2"/>
      <c r="F486" s="80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4.4" x14ac:dyDescent="0.3">
      <c r="A487" s="2"/>
      <c r="B487" s="2"/>
      <c r="C487" s="2"/>
      <c r="D487" s="2"/>
      <c r="E487" s="2"/>
      <c r="F487" s="80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4.4" x14ac:dyDescent="0.3">
      <c r="A488" s="2"/>
      <c r="B488" s="2"/>
      <c r="C488" s="2"/>
      <c r="D488" s="2"/>
      <c r="E488" s="2"/>
      <c r="F488" s="80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4.4" x14ac:dyDescent="0.3">
      <c r="A489" s="2"/>
      <c r="B489" s="2"/>
      <c r="C489" s="2"/>
      <c r="D489" s="2"/>
      <c r="E489" s="2"/>
      <c r="F489" s="80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4.4" x14ac:dyDescent="0.3">
      <c r="A490" s="2"/>
      <c r="B490" s="2"/>
      <c r="C490" s="2"/>
      <c r="D490" s="2"/>
      <c r="E490" s="2"/>
      <c r="F490" s="80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4.4" x14ac:dyDescent="0.3">
      <c r="A491" s="2"/>
      <c r="B491" s="2"/>
      <c r="C491" s="2"/>
      <c r="D491" s="2"/>
      <c r="E491" s="2"/>
      <c r="F491" s="80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4.4" x14ac:dyDescent="0.3">
      <c r="A492" s="2"/>
      <c r="B492" s="2"/>
      <c r="C492" s="2"/>
      <c r="D492" s="2"/>
      <c r="E492" s="2"/>
      <c r="F492" s="80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4.4" x14ac:dyDescent="0.3">
      <c r="A493" s="2"/>
      <c r="B493" s="2"/>
      <c r="C493" s="2"/>
      <c r="D493" s="2"/>
      <c r="E493" s="2"/>
      <c r="F493" s="80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4.4" x14ac:dyDescent="0.3">
      <c r="A494" s="2"/>
      <c r="B494" s="2"/>
      <c r="C494" s="2"/>
      <c r="D494" s="2"/>
      <c r="E494" s="2"/>
      <c r="F494" s="80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4.4" x14ac:dyDescent="0.3">
      <c r="A495" s="2"/>
      <c r="B495" s="2"/>
      <c r="C495" s="2"/>
      <c r="D495" s="2"/>
      <c r="E495" s="2"/>
      <c r="F495" s="80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4.4" x14ac:dyDescent="0.3">
      <c r="A496" s="2"/>
      <c r="B496" s="2"/>
      <c r="C496" s="2"/>
      <c r="D496" s="2"/>
      <c r="E496" s="2"/>
      <c r="F496" s="80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4.4" x14ac:dyDescent="0.3">
      <c r="A497" s="2"/>
      <c r="B497" s="2"/>
      <c r="C497" s="2"/>
      <c r="D497" s="2"/>
      <c r="E497" s="2"/>
      <c r="F497" s="80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4.4" x14ac:dyDescent="0.3">
      <c r="A498" s="2"/>
      <c r="B498" s="2"/>
      <c r="C498" s="2"/>
      <c r="D498" s="2"/>
      <c r="E498" s="2"/>
      <c r="F498" s="80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4.4" x14ac:dyDescent="0.3">
      <c r="A499" s="2"/>
      <c r="B499" s="2"/>
      <c r="C499" s="2"/>
      <c r="D499" s="2"/>
      <c r="E499" s="2"/>
      <c r="F499" s="80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4.4" x14ac:dyDescent="0.3">
      <c r="A500" s="2"/>
      <c r="B500" s="2"/>
      <c r="C500" s="2"/>
      <c r="D500" s="2"/>
      <c r="E500" s="2"/>
      <c r="F500" s="80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4.4" x14ac:dyDescent="0.3">
      <c r="A501" s="2"/>
      <c r="B501" s="2"/>
      <c r="C501" s="2"/>
      <c r="D501" s="2"/>
      <c r="E501" s="2"/>
      <c r="F501" s="80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4.4" x14ac:dyDescent="0.3">
      <c r="A502" s="2"/>
      <c r="B502" s="2"/>
      <c r="C502" s="2"/>
      <c r="D502" s="2"/>
      <c r="E502" s="2"/>
      <c r="F502" s="80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4.4" x14ac:dyDescent="0.3">
      <c r="A503" s="2"/>
      <c r="B503" s="2"/>
      <c r="C503" s="2"/>
      <c r="D503" s="2"/>
      <c r="E503" s="2"/>
      <c r="F503" s="80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4.4" x14ac:dyDescent="0.3">
      <c r="A504" s="2"/>
      <c r="B504" s="2"/>
      <c r="C504" s="2"/>
      <c r="D504" s="2"/>
      <c r="E504" s="2"/>
      <c r="F504" s="80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4.4" x14ac:dyDescent="0.3">
      <c r="A505" s="2"/>
      <c r="B505" s="2"/>
      <c r="C505" s="2"/>
      <c r="D505" s="2"/>
      <c r="E505" s="2"/>
      <c r="F505" s="80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4.4" x14ac:dyDescent="0.3">
      <c r="A506" s="2"/>
      <c r="B506" s="2"/>
      <c r="C506" s="2"/>
      <c r="D506" s="2"/>
      <c r="E506" s="2"/>
      <c r="F506" s="80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4.4" x14ac:dyDescent="0.3">
      <c r="A507" s="2"/>
      <c r="B507" s="2"/>
      <c r="C507" s="2"/>
      <c r="D507" s="2"/>
      <c r="E507" s="2"/>
      <c r="F507" s="80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4.4" x14ac:dyDescent="0.3">
      <c r="A508" s="2"/>
      <c r="B508" s="2"/>
      <c r="C508" s="2"/>
      <c r="D508" s="2"/>
      <c r="E508" s="2"/>
      <c r="F508" s="80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4.4" x14ac:dyDescent="0.3">
      <c r="A509" s="2"/>
      <c r="B509" s="2"/>
      <c r="C509" s="2"/>
      <c r="D509" s="2"/>
      <c r="E509" s="2"/>
      <c r="F509" s="80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4.4" x14ac:dyDescent="0.3">
      <c r="A510" s="2"/>
      <c r="B510" s="2"/>
      <c r="C510" s="2"/>
      <c r="D510" s="2"/>
      <c r="E510" s="2"/>
      <c r="F510" s="80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4.4" x14ac:dyDescent="0.3">
      <c r="A511" s="2"/>
      <c r="B511" s="2"/>
      <c r="C511" s="2"/>
      <c r="D511" s="2"/>
      <c r="E511" s="2"/>
      <c r="F511" s="80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4.4" x14ac:dyDescent="0.3">
      <c r="A512" s="2"/>
      <c r="B512" s="2"/>
      <c r="C512" s="2"/>
      <c r="D512" s="2"/>
      <c r="E512" s="2"/>
      <c r="F512" s="80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4.4" x14ac:dyDescent="0.3">
      <c r="A513" s="2"/>
      <c r="B513" s="2"/>
      <c r="C513" s="2"/>
      <c r="D513" s="2"/>
      <c r="E513" s="2"/>
      <c r="F513" s="80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4.4" x14ac:dyDescent="0.3">
      <c r="A514" s="2"/>
      <c r="B514" s="2"/>
      <c r="C514" s="2"/>
      <c r="D514" s="2"/>
      <c r="E514" s="2"/>
      <c r="F514" s="80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4.4" x14ac:dyDescent="0.3">
      <c r="A515" s="2"/>
      <c r="B515" s="2"/>
      <c r="C515" s="2"/>
      <c r="D515" s="2"/>
      <c r="E515" s="2"/>
      <c r="F515" s="80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4.4" x14ac:dyDescent="0.3">
      <c r="A516" s="2"/>
      <c r="B516" s="2"/>
      <c r="C516" s="2"/>
      <c r="D516" s="2"/>
      <c r="E516" s="2"/>
      <c r="F516" s="80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4.4" x14ac:dyDescent="0.3">
      <c r="A517" s="2"/>
      <c r="B517" s="2"/>
      <c r="C517" s="2"/>
      <c r="D517" s="2"/>
      <c r="E517" s="2"/>
      <c r="F517" s="80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4.4" x14ac:dyDescent="0.3">
      <c r="A518" s="2"/>
      <c r="B518" s="2"/>
      <c r="C518" s="2"/>
      <c r="D518" s="2"/>
      <c r="E518" s="2"/>
      <c r="F518" s="80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4.4" x14ac:dyDescent="0.3">
      <c r="A519" s="2"/>
      <c r="B519" s="2"/>
      <c r="C519" s="2"/>
      <c r="D519" s="2"/>
      <c r="E519" s="2"/>
      <c r="F519" s="80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4.4" x14ac:dyDescent="0.3">
      <c r="A520" s="2"/>
      <c r="B520" s="2"/>
      <c r="C520" s="2"/>
      <c r="D520" s="2"/>
      <c r="E520" s="2"/>
      <c r="F520" s="80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4.4" x14ac:dyDescent="0.3">
      <c r="A521" s="2"/>
      <c r="B521" s="2"/>
      <c r="C521" s="2"/>
      <c r="D521" s="2"/>
      <c r="E521" s="2"/>
      <c r="F521" s="80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4.4" x14ac:dyDescent="0.3">
      <c r="A522" s="2"/>
      <c r="B522" s="2"/>
      <c r="C522" s="2"/>
      <c r="D522" s="2"/>
      <c r="E522" s="2"/>
      <c r="F522" s="80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4.4" x14ac:dyDescent="0.3">
      <c r="A523" s="2"/>
      <c r="B523" s="2"/>
      <c r="C523" s="2"/>
      <c r="D523" s="2"/>
      <c r="E523" s="2"/>
      <c r="F523" s="80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4.4" x14ac:dyDescent="0.3">
      <c r="A524" s="2"/>
      <c r="B524" s="2"/>
      <c r="C524" s="2"/>
      <c r="D524" s="2"/>
      <c r="E524" s="2"/>
      <c r="F524" s="80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4.4" x14ac:dyDescent="0.3">
      <c r="A525" s="2"/>
      <c r="B525" s="2"/>
      <c r="C525" s="2"/>
      <c r="D525" s="2"/>
      <c r="E525" s="2"/>
      <c r="F525" s="80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4.4" x14ac:dyDescent="0.3">
      <c r="A526" s="2"/>
      <c r="B526" s="2"/>
      <c r="C526" s="2"/>
      <c r="D526" s="2"/>
      <c r="E526" s="2"/>
      <c r="F526" s="80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4.4" x14ac:dyDescent="0.3">
      <c r="A527" s="2"/>
      <c r="B527" s="2"/>
      <c r="C527" s="2"/>
      <c r="D527" s="2"/>
      <c r="E527" s="2"/>
      <c r="F527" s="80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4.4" x14ac:dyDescent="0.3">
      <c r="A528" s="2"/>
      <c r="B528" s="2"/>
      <c r="C528" s="2"/>
      <c r="D528" s="2"/>
      <c r="E528" s="2"/>
      <c r="F528" s="80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4.4" x14ac:dyDescent="0.3">
      <c r="A529" s="2"/>
      <c r="B529" s="2"/>
      <c r="C529" s="2"/>
      <c r="D529" s="2"/>
      <c r="E529" s="2"/>
      <c r="F529" s="80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4.4" x14ac:dyDescent="0.3">
      <c r="A530" s="2"/>
      <c r="B530" s="2"/>
      <c r="C530" s="2"/>
      <c r="D530" s="2"/>
      <c r="E530" s="2"/>
      <c r="F530" s="80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4.4" x14ac:dyDescent="0.3">
      <c r="A531" s="2"/>
      <c r="B531" s="2"/>
      <c r="C531" s="2"/>
      <c r="D531" s="2"/>
      <c r="E531" s="2"/>
      <c r="F531" s="80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4.4" x14ac:dyDescent="0.3">
      <c r="A532" s="2"/>
      <c r="B532" s="2"/>
      <c r="C532" s="2"/>
      <c r="D532" s="2"/>
      <c r="E532" s="2"/>
      <c r="F532" s="80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4.4" x14ac:dyDescent="0.3">
      <c r="A533" s="2"/>
      <c r="B533" s="2"/>
      <c r="C533" s="2"/>
      <c r="D533" s="2"/>
      <c r="E533" s="2"/>
      <c r="F533" s="80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4.4" x14ac:dyDescent="0.3">
      <c r="A534" s="2"/>
      <c r="B534" s="2"/>
      <c r="C534" s="2"/>
      <c r="D534" s="2"/>
      <c r="E534" s="2"/>
      <c r="F534" s="80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4.4" x14ac:dyDescent="0.3">
      <c r="A535" s="2"/>
      <c r="B535" s="2"/>
      <c r="C535" s="2"/>
      <c r="D535" s="2"/>
      <c r="E535" s="2"/>
      <c r="F535" s="80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4.4" x14ac:dyDescent="0.3">
      <c r="A536" s="2"/>
      <c r="B536" s="2"/>
      <c r="C536" s="2"/>
      <c r="D536" s="2"/>
      <c r="E536" s="2"/>
      <c r="F536" s="80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4.4" x14ac:dyDescent="0.3">
      <c r="A537" s="2"/>
      <c r="B537" s="2"/>
      <c r="C537" s="2"/>
      <c r="D537" s="2"/>
      <c r="E537" s="2"/>
      <c r="F537" s="80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4.4" x14ac:dyDescent="0.3">
      <c r="A538" s="2"/>
      <c r="B538" s="2"/>
      <c r="C538" s="2"/>
      <c r="D538" s="2"/>
      <c r="E538" s="2"/>
      <c r="F538" s="80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4.4" x14ac:dyDescent="0.3">
      <c r="A539" s="2"/>
      <c r="B539" s="2"/>
      <c r="C539" s="2"/>
      <c r="D539" s="2"/>
      <c r="E539" s="2"/>
      <c r="F539" s="80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4.4" x14ac:dyDescent="0.3">
      <c r="A540" s="2"/>
      <c r="B540" s="2"/>
      <c r="C540" s="2"/>
      <c r="D540" s="2"/>
      <c r="E540" s="2"/>
      <c r="F540" s="80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4.4" x14ac:dyDescent="0.3">
      <c r="A541" s="2"/>
      <c r="B541" s="2"/>
      <c r="C541" s="2"/>
      <c r="D541" s="2"/>
      <c r="E541" s="2"/>
      <c r="F541" s="80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4.4" x14ac:dyDescent="0.3">
      <c r="A542" s="2"/>
      <c r="B542" s="2"/>
      <c r="C542" s="2"/>
      <c r="D542" s="2"/>
      <c r="E542" s="2"/>
      <c r="F542" s="80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4.4" x14ac:dyDescent="0.3">
      <c r="A543" s="2"/>
      <c r="B543" s="2"/>
      <c r="C543" s="2"/>
      <c r="D543" s="2"/>
      <c r="E543" s="2"/>
      <c r="F543" s="80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4.4" x14ac:dyDescent="0.3">
      <c r="A544" s="2"/>
      <c r="B544" s="2"/>
      <c r="C544" s="2"/>
      <c r="D544" s="2"/>
      <c r="E544" s="2"/>
      <c r="F544" s="80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4.4" x14ac:dyDescent="0.3">
      <c r="A545" s="2"/>
      <c r="B545" s="2"/>
      <c r="C545" s="2"/>
      <c r="D545" s="2"/>
      <c r="E545" s="2"/>
      <c r="F545" s="80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4.4" x14ac:dyDescent="0.3">
      <c r="A546" s="2"/>
      <c r="B546" s="2"/>
      <c r="C546" s="2"/>
      <c r="D546" s="2"/>
      <c r="E546" s="2"/>
      <c r="F546" s="80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4.4" x14ac:dyDescent="0.3">
      <c r="A547" s="2"/>
      <c r="B547" s="2"/>
      <c r="C547" s="2"/>
      <c r="D547" s="2"/>
      <c r="E547" s="2"/>
      <c r="F547" s="80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4.4" x14ac:dyDescent="0.3">
      <c r="A548" s="2"/>
      <c r="B548" s="2"/>
      <c r="C548" s="2"/>
      <c r="D548" s="2"/>
      <c r="E548" s="2"/>
      <c r="F548" s="80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4.4" x14ac:dyDescent="0.3">
      <c r="A549" s="2"/>
      <c r="B549" s="2"/>
      <c r="C549" s="2"/>
      <c r="D549" s="2"/>
      <c r="E549" s="2"/>
      <c r="F549" s="80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4.4" x14ac:dyDescent="0.3">
      <c r="A550" s="2"/>
      <c r="B550" s="2"/>
      <c r="C550" s="2"/>
      <c r="D550" s="2"/>
      <c r="E550" s="2"/>
      <c r="F550" s="80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4.4" x14ac:dyDescent="0.3">
      <c r="A551" s="2"/>
      <c r="B551" s="2"/>
      <c r="C551" s="2"/>
      <c r="D551" s="2"/>
      <c r="E551" s="2"/>
      <c r="F551" s="80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4.4" x14ac:dyDescent="0.3">
      <c r="A552" s="2"/>
      <c r="B552" s="2"/>
      <c r="C552" s="2"/>
      <c r="D552" s="2"/>
      <c r="E552" s="2"/>
      <c r="F552" s="80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4.4" x14ac:dyDescent="0.3">
      <c r="A553" s="2"/>
      <c r="B553" s="2"/>
      <c r="C553" s="2"/>
      <c r="D553" s="2"/>
      <c r="E553" s="2"/>
      <c r="F553" s="80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4.4" x14ac:dyDescent="0.3">
      <c r="A554" s="2"/>
      <c r="B554" s="2"/>
      <c r="C554" s="2"/>
      <c r="D554" s="2"/>
      <c r="E554" s="2"/>
      <c r="F554" s="80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4.4" x14ac:dyDescent="0.3">
      <c r="A555" s="2"/>
      <c r="B555" s="2"/>
      <c r="C555" s="2"/>
      <c r="D555" s="2"/>
      <c r="E555" s="2"/>
      <c r="F555" s="80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4.4" x14ac:dyDescent="0.3">
      <c r="A556" s="2"/>
      <c r="B556" s="2"/>
      <c r="C556" s="2"/>
      <c r="D556" s="2"/>
      <c r="E556" s="2"/>
      <c r="F556" s="80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4.4" x14ac:dyDescent="0.3">
      <c r="A557" s="2"/>
      <c r="B557" s="2"/>
      <c r="C557" s="2"/>
      <c r="D557" s="2"/>
      <c r="E557" s="2"/>
      <c r="F557" s="80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4.4" x14ac:dyDescent="0.3">
      <c r="A558" s="2"/>
      <c r="B558" s="2"/>
      <c r="C558" s="2"/>
      <c r="D558" s="2"/>
      <c r="E558" s="2"/>
      <c r="F558" s="80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4.4" x14ac:dyDescent="0.3">
      <c r="A559" s="2"/>
      <c r="B559" s="2"/>
      <c r="C559" s="2"/>
      <c r="D559" s="2"/>
      <c r="E559" s="2"/>
      <c r="F559" s="80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4.4" x14ac:dyDescent="0.3">
      <c r="A560" s="2"/>
      <c r="B560" s="2"/>
      <c r="C560" s="2"/>
      <c r="D560" s="2"/>
      <c r="E560" s="2"/>
      <c r="F560" s="80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4.4" x14ac:dyDescent="0.3">
      <c r="A561" s="2"/>
      <c r="B561" s="2"/>
      <c r="C561" s="2"/>
      <c r="D561" s="2"/>
      <c r="E561" s="2"/>
      <c r="F561" s="80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4.4" x14ac:dyDescent="0.3">
      <c r="A562" s="2"/>
      <c r="B562" s="2"/>
      <c r="C562" s="2"/>
      <c r="D562" s="2"/>
      <c r="E562" s="2"/>
      <c r="F562" s="80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4.4" x14ac:dyDescent="0.3">
      <c r="A563" s="2"/>
      <c r="B563" s="2"/>
      <c r="C563" s="2"/>
      <c r="D563" s="2"/>
      <c r="E563" s="2"/>
      <c r="F563" s="80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4.4" x14ac:dyDescent="0.3">
      <c r="A564" s="2"/>
      <c r="B564" s="2"/>
      <c r="C564" s="2"/>
      <c r="D564" s="2"/>
      <c r="E564" s="2"/>
      <c r="F564" s="80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4.4" x14ac:dyDescent="0.3">
      <c r="A565" s="2"/>
      <c r="B565" s="2"/>
      <c r="C565" s="2"/>
      <c r="D565" s="2"/>
      <c r="E565" s="2"/>
      <c r="F565" s="80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4.4" x14ac:dyDescent="0.3">
      <c r="A566" s="2"/>
      <c r="B566" s="2"/>
      <c r="C566" s="2"/>
      <c r="D566" s="2"/>
      <c r="E566" s="2"/>
      <c r="F566" s="80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4.4" x14ac:dyDescent="0.3">
      <c r="A567" s="2"/>
      <c r="B567" s="2"/>
      <c r="C567" s="2"/>
      <c r="D567" s="2"/>
      <c r="E567" s="2"/>
      <c r="F567" s="80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4.4" x14ac:dyDescent="0.3">
      <c r="A568" s="2"/>
      <c r="B568" s="2"/>
      <c r="C568" s="2"/>
      <c r="D568" s="2"/>
      <c r="E568" s="2"/>
      <c r="F568" s="80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4.4" x14ac:dyDescent="0.3">
      <c r="A569" s="2"/>
      <c r="B569" s="2"/>
      <c r="C569" s="2"/>
      <c r="D569" s="2"/>
      <c r="E569" s="2"/>
      <c r="F569" s="80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4.4" x14ac:dyDescent="0.3">
      <c r="A570" s="2"/>
      <c r="B570" s="2"/>
      <c r="C570" s="2"/>
      <c r="D570" s="2"/>
      <c r="E570" s="2"/>
      <c r="F570" s="80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4.4" x14ac:dyDescent="0.3">
      <c r="A571" s="2"/>
      <c r="B571" s="2"/>
      <c r="C571" s="2"/>
      <c r="D571" s="2"/>
      <c r="E571" s="2"/>
      <c r="F571" s="80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4.4" x14ac:dyDescent="0.3">
      <c r="A572" s="2"/>
      <c r="B572" s="2"/>
      <c r="C572" s="2"/>
      <c r="D572" s="2"/>
      <c r="E572" s="2"/>
      <c r="F572" s="80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4.4" x14ac:dyDescent="0.3">
      <c r="A573" s="2"/>
      <c r="B573" s="2"/>
      <c r="C573" s="2"/>
      <c r="D573" s="2"/>
      <c r="E573" s="2"/>
      <c r="F573" s="80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4.4" x14ac:dyDescent="0.3">
      <c r="A574" s="2"/>
      <c r="B574" s="2"/>
      <c r="C574" s="2"/>
      <c r="D574" s="2"/>
      <c r="E574" s="2"/>
      <c r="F574" s="80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4.4" x14ac:dyDescent="0.3">
      <c r="A575" s="2"/>
      <c r="B575" s="2"/>
      <c r="C575" s="2"/>
      <c r="D575" s="2"/>
      <c r="E575" s="2"/>
      <c r="F575" s="80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4.4" x14ac:dyDescent="0.3">
      <c r="A576" s="2"/>
      <c r="B576" s="2"/>
      <c r="C576" s="2"/>
      <c r="D576" s="2"/>
      <c r="E576" s="2"/>
      <c r="F576" s="80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4.4" x14ac:dyDescent="0.3">
      <c r="A577" s="2"/>
      <c r="B577" s="2"/>
      <c r="C577" s="2"/>
      <c r="D577" s="2"/>
      <c r="E577" s="2"/>
      <c r="F577" s="80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4.4" x14ac:dyDescent="0.3">
      <c r="A578" s="2"/>
      <c r="B578" s="2"/>
      <c r="C578" s="2"/>
      <c r="D578" s="2"/>
      <c r="E578" s="2"/>
      <c r="F578" s="80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4.4" x14ac:dyDescent="0.3">
      <c r="A579" s="2"/>
      <c r="B579" s="2"/>
      <c r="C579" s="2"/>
      <c r="D579" s="2"/>
      <c r="E579" s="2"/>
      <c r="F579" s="80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4.4" x14ac:dyDescent="0.3">
      <c r="A580" s="2"/>
      <c r="B580" s="2"/>
      <c r="C580" s="2"/>
      <c r="D580" s="2"/>
      <c r="E580" s="2"/>
      <c r="F580" s="80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4.4" x14ac:dyDescent="0.3">
      <c r="A581" s="2"/>
      <c r="B581" s="2"/>
      <c r="C581" s="2"/>
      <c r="D581" s="2"/>
      <c r="E581" s="2"/>
      <c r="F581" s="80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4.4" x14ac:dyDescent="0.3">
      <c r="A582" s="2"/>
      <c r="B582" s="2"/>
      <c r="C582" s="2"/>
      <c r="D582" s="2"/>
      <c r="E582" s="2"/>
      <c r="F582" s="80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4.4" x14ac:dyDescent="0.3">
      <c r="A583" s="2"/>
      <c r="B583" s="2"/>
      <c r="C583" s="2"/>
      <c r="D583" s="2"/>
      <c r="E583" s="2"/>
      <c r="F583" s="80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4.4" x14ac:dyDescent="0.3">
      <c r="A584" s="2"/>
      <c r="B584" s="2"/>
      <c r="C584" s="2"/>
      <c r="D584" s="2"/>
      <c r="E584" s="2"/>
      <c r="F584" s="80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4.4" x14ac:dyDescent="0.3">
      <c r="A585" s="2"/>
      <c r="B585" s="2"/>
      <c r="C585" s="2"/>
      <c r="D585" s="2"/>
      <c r="E585" s="2"/>
      <c r="F585" s="80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4.4" x14ac:dyDescent="0.3">
      <c r="A586" s="2"/>
      <c r="B586" s="2"/>
      <c r="C586" s="2"/>
      <c r="D586" s="2"/>
      <c r="E586" s="2"/>
      <c r="F586" s="80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4.4" x14ac:dyDescent="0.3">
      <c r="A587" s="2"/>
      <c r="B587" s="2"/>
      <c r="C587" s="2"/>
      <c r="D587" s="2"/>
      <c r="E587" s="2"/>
      <c r="F587" s="80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4.4" x14ac:dyDescent="0.3">
      <c r="A588" s="2"/>
      <c r="B588" s="2"/>
      <c r="C588" s="2"/>
      <c r="D588" s="2"/>
      <c r="E588" s="2"/>
      <c r="F588" s="80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4.4" x14ac:dyDescent="0.3">
      <c r="A589" s="2"/>
      <c r="B589" s="2"/>
      <c r="C589" s="2"/>
      <c r="D589" s="2"/>
      <c r="E589" s="2"/>
      <c r="F589" s="80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4.4" x14ac:dyDescent="0.3">
      <c r="A590" s="2"/>
      <c r="B590" s="2"/>
      <c r="C590" s="2"/>
      <c r="D590" s="2"/>
      <c r="E590" s="2"/>
      <c r="F590" s="80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4.4" x14ac:dyDescent="0.3">
      <c r="A591" s="2"/>
      <c r="B591" s="2"/>
      <c r="C591" s="2"/>
      <c r="D591" s="2"/>
      <c r="E591" s="2"/>
      <c r="F591" s="80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4.4" x14ac:dyDescent="0.3">
      <c r="A592" s="2"/>
      <c r="B592" s="2"/>
      <c r="C592" s="2"/>
      <c r="D592" s="2"/>
      <c r="E592" s="2"/>
      <c r="F592" s="80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4.4" x14ac:dyDescent="0.3">
      <c r="A593" s="2"/>
      <c r="B593" s="2"/>
      <c r="C593" s="2"/>
      <c r="D593" s="2"/>
      <c r="E593" s="2"/>
      <c r="F593" s="80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4.4" x14ac:dyDescent="0.3">
      <c r="A594" s="2"/>
      <c r="B594" s="2"/>
      <c r="C594" s="2"/>
      <c r="D594" s="2"/>
      <c r="E594" s="2"/>
      <c r="F594" s="80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4.4" x14ac:dyDescent="0.3">
      <c r="A595" s="2"/>
      <c r="B595" s="2"/>
      <c r="C595" s="2"/>
      <c r="D595" s="2"/>
      <c r="E595" s="2"/>
      <c r="F595" s="80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4.4" x14ac:dyDescent="0.3">
      <c r="A596" s="2"/>
      <c r="B596" s="2"/>
      <c r="C596" s="2"/>
      <c r="D596" s="2"/>
      <c r="E596" s="2"/>
      <c r="F596" s="80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4.4" x14ac:dyDescent="0.3">
      <c r="A597" s="2"/>
      <c r="B597" s="2"/>
      <c r="C597" s="2"/>
      <c r="D597" s="2"/>
      <c r="E597" s="2"/>
      <c r="F597" s="80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4.4" x14ac:dyDescent="0.3">
      <c r="A598" s="2"/>
      <c r="B598" s="2"/>
      <c r="C598" s="2"/>
      <c r="D598" s="2"/>
      <c r="E598" s="2"/>
      <c r="F598" s="80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4.4" x14ac:dyDescent="0.3">
      <c r="A599" s="2"/>
      <c r="B599" s="2"/>
      <c r="C599" s="2"/>
      <c r="D599" s="2"/>
      <c r="E599" s="2"/>
      <c r="F599" s="80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4.4" x14ac:dyDescent="0.3">
      <c r="A600" s="2"/>
      <c r="B600" s="2"/>
      <c r="C600" s="2"/>
      <c r="D600" s="2"/>
      <c r="E600" s="2"/>
      <c r="F600" s="80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4.4" x14ac:dyDescent="0.3">
      <c r="A601" s="2"/>
      <c r="B601" s="2"/>
      <c r="C601" s="2"/>
      <c r="D601" s="2"/>
      <c r="E601" s="2"/>
      <c r="F601" s="80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4.4" x14ac:dyDescent="0.3">
      <c r="A602" s="2"/>
      <c r="B602" s="2"/>
      <c r="C602" s="2"/>
      <c r="D602" s="2"/>
      <c r="E602" s="2"/>
      <c r="F602" s="80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4.4" x14ac:dyDescent="0.3">
      <c r="A603" s="2"/>
      <c r="B603" s="2"/>
      <c r="C603" s="2"/>
      <c r="D603" s="2"/>
      <c r="E603" s="2"/>
      <c r="F603" s="80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4.4" x14ac:dyDescent="0.3">
      <c r="A604" s="2"/>
      <c r="B604" s="2"/>
      <c r="C604" s="2"/>
      <c r="D604" s="2"/>
      <c r="E604" s="2"/>
      <c r="F604" s="80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4.4" x14ac:dyDescent="0.3">
      <c r="A605" s="2"/>
      <c r="B605" s="2"/>
      <c r="C605" s="2"/>
      <c r="D605" s="2"/>
      <c r="E605" s="2"/>
      <c r="F605" s="80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4.4" x14ac:dyDescent="0.3">
      <c r="A606" s="2"/>
      <c r="B606" s="2"/>
      <c r="C606" s="2"/>
      <c r="D606" s="2"/>
      <c r="E606" s="2"/>
      <c r="F606" s="80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4.4" x14ac:dyDescent="0.3">
      <c r="A607" s="2"/>
      <c r="B607" s="2"/>
      <c r="C607" s="2"/>
      <c r="D607" s="2"/>
      <c r="E607" s="2"/>
      <c r="F607" s="80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4.4" x14ac:dyDescent="0.3">
      <c r="A608" s="2"/>
      <c r="B608" s="2"/>
      <c r="C608" s="2"/>
      <c r="D608" s="2"/>
      <c r="E608" s="2"/>
      <c r="F608" s="80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4.4" x14ac:dyDescent="0.3">
      <c r="A609" s="2"/>
      <c r="B609" s="2"/>
      <c r="C609" s="2"/>
      <c r="D609" s="2"/>
      <c r="E609" s="2"/>
      <c r="F609" s="80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4.4" x14ac:dyDescent="0.3">
      <c r="A610" s="2"/>
      <c r="B610" s="2"/>
      <c r="C610" s="2"/>
      <c r="D610" s="2"/>
      <c r="E610" s="2"/>
      <c r="F610" s="80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4.4" x14ac:dyDescent="0.3">
      <c r="A611" s="2"/>
      <c r="B611" s="2"/>
      <c r="C611" s="2"/>
      <c r="D611" s="2"/>
      <c r="E611" s="2"/>
      <c r="F611" s="80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4.4" x14ac:dyDescent="0.3">
      <c r="A612" s="2"/>
      <c r="B612" s="2"/>
      <c r="C612" s="2"/>
      <c r="D612" s="2"/>
      <c r="E612" s="2"/>
      <c r="F612" s="80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4.4" x14ac:dyDescent="0.3">
      <c r="A613" s="2"/>
      <c r="B613" s="2"/>
      <c r="C613" s="2"/>
      <c r="D613" s="2"/>
      <c r="E613" s="2"/>
      <c r="F613" s="80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4.4" x14ac:dyDescent="0.3">
      <c r="A614" s="2"/>
      <c r="B614" s="2"/>
      <c r="C614" s="2"/>
      <c r="D614" s="2"/>
      <c r="E614" s="2"/>
      <c r="F614" s="80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4.4" x14ac:dyDescent="0.3">
      <c r="A615" s="2"/>
      <c r="B615" s="2"/>
      <c r="C615" s="2"/>
      <c r="D615" s="2"/>
      <c r="E615" s="2"/>
      <c r="F615" s="80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4.4" x14ac:dyDescent="0.3">
      <c r="A616" s="2"/>
      <c r="B616" s="2"/>
      <c r="C616" s="2"/>
      <c r="D616" s="2"/>
      <c r="E616" s="2"/>
      <c r="F616" s="80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4.4" x14ac:dyDescent="0.3">
      <c r="A617" s="2"/>
      <c r="B617" s="2"/>
      <c r="C617" s="2"/>
      <c r="D617" s="2"/>
      <c r="E617" s="2"/>
      <c r="F617" s="80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4.4" x14ac:dyDescent="0.3">
      <c r="A618" s="2"/>
      <c r="B618" s="2"/>
      <c r="C618" s="2"/>
      <c r="D618" s="2"/>
      <c r="E618" s="2"/>
      <c r="F618" s="80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4.4" x14ac:dyDescent="0.3">
      <c r="A619" s="2"/>
      <c r="B619" s="2"/>
      <c r="C619" s="2"/>
      <c r="D619" s="2"/>
      <c r="E619" s="2"/>
      <c r="F619" s="80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4.4" x14ac:dyDescent="0.3">
      <c r="A620" s="2"/>
      <c r="B620" s="2"/>
      <c r="C620" s="2"/>
      <c r="D620" s="2"/>
      <c r="E620" s="2"/>
      <c r="F620" s="80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4.4" x14ac:dyDescent="0.3">
      <c r="A621" s="2"/>
      <c r="B621" s="2"/>
      <c r="C621" s="2"/>
      <c r="D621" s="2"/>
      <c r="E621" s="2"/>
      <c r="F621" s="80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4.4" x14ac:dyDescent="0.3">
      <c r="A622" s="2"/>
      <c r="B622" s="2"/>
      <c r="C622" s="2"/>
      <c r="D622" s="2"/>
      <c r="E622" s="2"/>
      <c r="F622" s="80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4.4" x14ac:dyDescent="0.3">
      <c r="A623" s="2"/>
      <c r="B623" s="2"/>
      <c r="C623" s="2"/>
      <c r="D623" s="2"/>
      <c r="E623" s="2"/>
      <c r="F623" s="80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4.4" x14ac:dyDescent="0.3">
      <c r="A624" s="2"/>
      <c r="B624" s="2"/>
      <c r="C624" s="2"/>
      <c r="D624" s="2"/>
      <c r="E624" s="2"/>
      <c r="F624" s="80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4.4" x14ac:dyDescent="0.3">
      <c r="A625" s="2"/>
      <c r="B625" s="2"/>
      <c r="C625" s="2"/>
      <c r="D625" s="2"/>
      <c r="E625" s="2"/>
      <c r="F625" s="80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4.4" x14ac:dyDescent="0.3">
      <c r="A626" s="2"/>
      <c r="B626" s="2"/>
      <c r="C626" s="2"/>
      <c r="D626" s="2"/>
      <c r="E626" s="2"/>
      <c r="F626" s="80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4.4" x14ac:dyDescent="0.3">
      <c r="A627" s="2"/>
      <c r="B627" s="2"/>
      <c r="C627" s="2"/>
      <c r="D627" s="2"/>
      <c r="E627" s="2"/>
      <c r="F627" s="80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4.4" x14ac:dyDescent="0.3">
      <c r="A628" s="2"/>
      <c r="B628" s="2"/>
      <c r="C628" s="2"/>
      <c r="D628" s="2"/>
      <c r="E628" s="2"/>
      <c r="F628" s="80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4.4" x14ac:dyDescent="0.3">
      <c r="A629" s="2"/>
      <c r="B629" s="2"/>
      <c r="C629" s="2"/>
      <c r="D629" s="2"/>
      <c r="E629" s="2"/>
      <c r="F629" s="80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4.4" x14ac:dyDescent="0.3">
      <c r="A630" s="2"/>
      <c r="B630" s="2"/>
      <c r="C630" s="2"/>
      <c r="D630" s="2"/>
      <c r="E630" s="2"/>
      <c r="F630" s="80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4.4" x14ac:dyDescent="0.3">
      <c r="A631" s="2"/>
      <c r="B631" s="2"/>
      <c r="C631" s="2"/>
      <c r="D631" s="2"/>
      <c r="E631" s="2"/>
      <c r="F631" s="80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4.4" x14ac:dyDescent="0.3">
      <c r="A632" s="2"/>
      <c r="B632" s="2"/>
      <c r="C632" s="2"/>
      <c r="D632" s="2"/>
      <c r="E632" s="2"/>
      <c r="F632" s="80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4.4" x14ac:dyDescent="0.3">
      <c r="A633" s="2"/>
      <c r="B633" s="2"/>
      <c r="C633" s="2"/>
      <c r="D633" s="2"/>
      <c r="E633" s="2"/>
      <c r="F633" s="80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4.4" x14ac:dyDescent="0.3">
      <c r="A634" s="2"/>
      <c r="B634" s="2"/>
      <c r="C634" s="2"/>
      <c r="D634" s="2"/>
      <c r="E634" s="2"/>
      <c r="F634" s="80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4.4" x14ac:dyDescent="0.3">
      <c r="A635" s="2"/>
      <c r="B635" s="2"/>
      <c r="C635" s="2"/>
      <c r="D635" s="2"/>
      <c r="E635" s="2"/>
      <c r="F635" s="80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4.4" x14ac:dyDescent="0.3">
      <c r="A636" s="2"/>
      <c r="B636" s="2"/>
      <c r="C636" s="2"/>
      <c r="D636" s="2"/>
      <c r="E636" s="2"/>
      <c r="F636" s="80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4.4" x14ac:dyDescent="0.3">
      <c r="A637" s="2"/>
      <c r="B637" s="2"/>
      <c r="C637" s="2"/>
      <c r="D637" s="2"/>
      <c r="E637" s="2"/>
      <c r="F637" s="80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4.4" x14ac:dyDescent="0.3">
      <c r="A638" s="2"/>
      <c r="B638" s="2"/>
      <c r="C638" s="2"/>
      <c r="D638" s="2"/>
      <c r="E638" s="2"/>
      <c r="F638" s="80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4.4" x14ac:dyDescent="0.3">
      <c r="A639" s="2"/>
      <c r="B639" s="2"/>
      <c r="C639" s="2"/>
      <c r="D639" s="2"/>
      <c r="E639" s="2"/>
      <c r="F639" s="80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4.4" x14ac:dyDescent="0.3">
      <c r="A640" s="2"/>
      <c r="B640" s="2"/>
      <c r="C640" s="2"/>
      <c r="D640" s="2"/>
      <c r="E640" s="2"/>
      <c r="F640" s="80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4.4" x14ac:dyDescent="0.3">
      <c r="A641" s="2"/>
      <c r="B641" s="2"/>
      <c r="C641" s="2"/>
      <c r="D641" s="2"/>
      <c r="E641" s="2"/>
      <c r="F641" s="80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4.4" x14ac:dyDescent="0.3">
      <c r="A642" s="2"/>
      <c r="B642" s="2"/>
      <c r="C642" s="2"/>
      <c r="D642" s="2"/>
      <c r="E642" s="2"/>
      <c r="F642" s="80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4.4" x14ac:dyDescent="0.3">
      <c r="A643" s="2"/>
      <c r="B643" s="2"/>
      <c r="C643" s="2"/>
      <c r="D643" s="2"/>
      <c r="E643" s="2"/>
      <c r="F643" s="80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4.4" x14ac:dyDescent="0.3">
      <c r="A644" s="2"/>
      <c r="B644" s="2"/>
      <c r="C644" s="2"/>
      <c r="D644" s="2"/>
      <c r="E644" s="2"/>
      <c r="F644" s="80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4.4" x14ac:dyDescent="0.3">
      <c r="A645" s="2"/>
      <c r="B645" s="2"/>
      <c r="C645" s="2"/>
      <c r="D645" s="2"/>
      <c r="E645" s="2"/>
      <c r="F645" s="80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4.4" x14ac:dyDescent="0.3">
      <c r="A646" s="2"/>
      <c r="B646" s="2"/>
      <c r="C646" s="2"/>
      <c r="D646" s="2"/>
      <c r="E646" s="2"/>
      <c r="F646" s="80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4.4" x14ac:dyDescent="0.3">
      <c r="A647" s="2"/>
      <c r="B647" s="2"/>
      <c r="C647" s="2"/>
      <c r="D647" s="2"/>
      <c r="E647" s="2"/>
      <c r="F647" s="80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4.4" x14ac:dyDescent="0.3">
      <c r="A648" s="2"/>
      <c r="B648" s="2"/>
      <c r="C648" s="2"/>
      <c r="D648" s="2"/>
      <c r="E648" s="2"/>
      <c r="F648" s="80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4.4" x14ac:dyDescent="0.3">
      <c r="A649" s="2"/>
      <c r="B649" s="2"/>
      <c r="C649" s="2"/>
      <c r="D649" s="2"/>
      <c r="E649" s="2"/>
      <c r="F649" s="80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4.4" x14ac:dyDescent="0.3">
      <c r="A650" s="2"/>
      <c r="B650" s="2"/>
      <c r="C650" s="2"/>
      <c r="D650" s="2"/>
      <c r="E650" s="2"/>
      <c r="F650" s="80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4.4" x14ac:dyDescent="0.3">
      <c r="A651" s="2"/>
      <c r="B651" s="2"/>
      <c r="C651" s="2"/>
      <c r="D651" s="2"/>
      <c r="E651" s="2"/>
      <c r="F651" s="80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4.4" x14ac:dyDescent="0.3">
      <c r="A652" s="2"/>
      <c r="B652" s="2"/>
      <c r="C652" s="2"/>
      <c r="D652" s="2"/>
      <c r="E652" s="2"/>
      <c r="F652" s="80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4.4" x14ac:dyDescent="0.3">
      <c r="A653" s="2"/>
      <c r="B653" s="2"/>
      <c r="C653" s="2"/>
      <c r="D653" s="2"/>
      <c r="E653" s="2"/>
      <c r="F653" s="80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4.4" x14ac:dyDescent="0.3">
      <c r="A654" s="2"/>
      <c r="B654" s="2"/>
      <c r="C654" s="2"/>
      <c r="D654" s="2"/>
      <c r="E654" s="2"/>
      <c r="F654" s="80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4.4" x14ac:dyDescent="0.3">
      <c r="A655" s="2"/>
      <c r="B655" s="2"/>
      <c r="C655" s="2"/>
      <c r="D655" s="2"/>
      <c r="E655" s="2"/>
      <c r="F655" s="80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4.4" x14ac:dyDescent="0.3">
      <c r="A656" s="2"/>
      <c r="B656" s="2"/>
      <c r="C656" s="2"/>
      <c r="D656" s="2"/>
      <c r="E656" s="2"/>
      <c r="F656" s="80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4.4" x14ac:dyDescent="0.3">
      <c r="A657" s="2"/>
      <c r="B657" s="2"/>
      <c r="C657" s="2"/>
      <c r="D657" s="2"/>
      <c r="E657" s="2"/>
      <c r="F657" s="80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4.4" x14ac:dyDescent="0.3">
      <c r="A658" s="2"/>
      <c r="B658" s="2"/>
      <c r="C658" s="2"/>
      <c r="D658" s="2"/>
      <c r="E658" s="2"/>
      <c r="F658" s="80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4.4" x14ac:dyDescent="0.3">
      <c r="A659" s="2"/>
      <c r="B659" s="2"/>
      <c r="C659" s="2"/>
      <c r="D659" s="2"/>
      <c r="E659" s="2"/>
      <c r="F659" s="80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4.4" x14ac:dyDescent="0.3">
      <c r="A660" s="2"/>
      <c r="B660" s="2"/>
      <c r="C660" s="2"/>
      <c r="D660" s="2"/>
      <c r="E660" s="2"/>
      <c r="F660" s="80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4.4" x14ac:dyDescent="0.3">
      <c r="A661" s="2"/>
      <c r="B661" s="2"/>
      <c r="C661" s="2"/>
      <c r="D661" s="2"/>
      <c r="E661" s="2"/>
      <c r="F661" s="80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4.4" x14ac:dyDescent="0.3">
      <c r="A662" s="2"/>
      <c r="B662" s="2"/>
      <c r="C662" s="2"/>
      <c r="D662" s="2"/>
      <c r="E662" s="2"/>
      <c r="F662" s="80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4.4" x14ac:dyDescent="0.3">
      <c r="A663" s="2"/>
      <c r="B663" s="2"/>
      <c r="C663" s="2"/>
      <c r="D663" s="2"/>
      <c r="E663" s="2"/>
      <c r="F663" s="80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4.4" x14ac:dyDescent="0.3">
      <c r="A664" s="2"/>
      <c r="B664" s="2"/>
      <c r="C664" s="2"/>
      <c r="D664" s="2"/>
      <c r="E664" s="2"/>
      <c r="F664" s="80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4.4" x14ac:dyDescent="0.3">
      <c r="A665" s="2"/>
      <c r="B665" s="2"/>
      <c r="C665" s="2"/>
      <c r="D665" s="2"/>
      <c r="E665" s="2"/>
      <c r="F665" s="80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4.4" x14ac:dyDescent="0.3">
      <c r="A666" s="2"/>
      <c r="B666" s="2"/>
      <c r="C666" s="2"/>
      <c r="D666" s="2"/>
      <c r="E666" s="2"/>
      <c r="F666" s="80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4.4" x14ac:dyDescent="0.3">
      <c r="A667" s="2"/>
      <c r="B667" s="2"/>
      <c r="C667" s="2"/>
      <c r="D667" s="2"/>
      <c r="E667" s="2"/>
      <c r="F667" s="80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4.4" x14ac:dyDescent="0.3">
      <c r="A668" s="2"/>
      <c r="B668" s="2"/>
      <c r="C668" s="2"/>
      <c r="D668" s="2"/>
      <c r="E668" s="2"/>
      <c r="F668" s="80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4.4" x14ac:dyDescent="0.3">
      <c r="A669" s="2"/>
      <c r="B669" s="2"/>
      <c r="C669" s="2"/>
      <c r="D669" s="2"/>
      <c r="E669" s="2"/>
      <c r="F669" s="80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4.4" x14ac:dyDescent="0.3">
      <c r="A670" s="2"/>
      <c r="B670" s="2"/>
      <c r="C670" s="2"/>
      <c r="D670" s="2"/>
      <c r="E670" s="2"/>
      <c r="F670" s="80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4.4" x14ac:dyDescent="0.3">
      <c r="A671" s="2"/>
      <c r="B671" s="2"/>
      <c r="C671" s="2"/>
      <c r="D671" s="2"/>
      <c r="E671" s="2"/>
      <c r="F671" s="80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4.4" x14ac:dyDescent="0.3">
      <c r="A672" s="2"/>
      <c r="B672" s="2"/>
      <c r="C672" s="2"/>
      <c r="D672" s="2"/>
      <c r="E672" s="2"/>
      <c r="F672" s="80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4.4" x14ac:dyDescent="0.3">
      <c r="A673" s="2"/>
      <c r="B673" s="2"/>
      <c r="C673" s="2"/>
      <c r="D673" s="2"/>
      <c r="E673" s="2"/>
      <c r="F673" s="80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4.4" x14ac:dyDescent="0.3">
      <c r="A674" s="2"/>
      <c r="B674" s="2"/>
      <c r="C674" s="2"/>
      <c r="D674" s="2"/>
      <c r="E674" s="2"/>
      <c r="F674" s="80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4.4" x14ac:dyDescent="0.3">
      <c r="A675" s="2"/>
      <c r="B675" s="2"/>
      <c r="C675" s="2"/>
      <c r="D675" s="2"/>
      <c r="E675" s="2"/>
      <c r="F675" s="80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4.4" x14ac:dyDescent="0.3">
      <c r="A676" s="2"/>
      <c r="B676" s="2"/>
      <c r="C676" s="2"/>
      <c r="D676" s="2"/>
      <c r="E676" s="2"/>
      <c r="F676" s="80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4.4" x14ac:dyDescent="0.3">
      <c r="A677" s="2"/>
      <c r="B677" s="2"/>
      <c r="C677" s="2"/>
      <c r="D677" s="2"/>
      <c r="E677" s="2"/>
      <c r="F677" s="80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4.4" x14ac:dyDescent="0.3">
      <c r="A678" s="2"/>
      <c r="B678" s="2"/>
      <c r="C678" s="2"/>
      <c r="D678" s="2"/>
      <c r="E678" s="2"/>
      <c r="F678" s="80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4.4" x14ac:dyDescent="0.3">
      <c r="A679" s="2"/>
      <c r="B679" s="2"/>
      <c r="C679" s="2"/>
      <c r="D679" s="2"/>
      <c r="E679" s="2"/>
      <c r="F679" s="80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4.4" x14ac:dyDescent="0.3">
      <c r="A680" s="2"/>
      <c r="B680" s="2"/>
      <c r="C680" s="2"/>
      <c r="D680" s="2"/>
      <c r="E680" s="2"/>
      <c r="F680" s="80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4.4" x14ac:dyDescent="0.3">
      <c r="A681" s="2"/>
      <c r="B681" s="2"/>
      <c r="C681" s="2"/>
      <c r="D681" s="2"/>
      <c r="E681" s="2"/>
      <c r="F681" s="80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4.4" x14ac:dyDescent="0.3">
      <c r="A682" s="2"/>
      <c r="B682" s="2"/>
      <c r="C682" s="2"/>
      <c r="D682" s="2"/>
      <c r="E682" s="2"/>
      <c r="F682" s="80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4.4" x14ac:dyDescent="0.3">
      <c r="A683" s="2"/>
      <c r="B683" s="2"/>
      <c r="C683" s="2"/>
      <c r="D683" s="2"/>
      <c r="E683" s="2"/>
      <c r="F683" s="80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4.4" x14ac:dyDescent="0.3">
      <c r="A684" s="2"/>
      <c r="B684" s="2"/>
      <c r="C684" s="2"/>
      <c r="D684" s="2"/>
      <c r="E684" s="2"/>
      <c r="F684" s="80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4.4" x14ac:dyDescent="0.3">
      <c r="A685" s="2"/>
      <c r="B685" s="2"/>
      <c r="C685" s="2"/>
      <c r="D685" s="2"/>
      <c r="E685" s="2"/>
      <c r="F685" s="80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4.4" x14ac:dyDescent="0.3">
      <c r="A686" s="2"/>
      <c r="B686" s="2"/>
      <c r="C686" s="2"/>
      <c r="D686" s="2"/>
      <c r="E686" s="2"/>
      <c r="F686" s="80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4.4" x14ac:dyDescent="0.3">
      <c r="A687" s="2"/>
      <c r="B687" s="2"/>
      <c r="C687" s="2"/>
      <c r="D687" s="2"/>
      <c r="E687" s="2"/>
      <c r="F687" s="80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4.4" x14ac:dyDescent="0.3">
      <c r="A688" s="2"/>
      <c r="B688" s="2"/>
      <c r="C688" s="2"/>
      <c r="D688" s="2"/>
      <c r="E688" s="2"/>
      <c r="F688" s="80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4.4" x14ac:dyDescent="0.3">
      <c r="A689" s="2"/>
      <c r="B689" s="2"/>
      <c r="C689" s="2"/>
      <c r="D689" s="2"/>
      <c r="E689" s="2"/>
      <c r="F689" s="80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4.4" x14ac:dyDescent="0.3">
      <c r="A690" s="2"/>
      <c r="B690" s="2"/>
      <c r="C690" s="2"/>
      <c r="D690" s="2"/>
      <c r="E690" s="2"/>
      <c r="F690" s="80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4.4" x14ac:dyDescent="0.3">
      <c r="A691" s="2"/>
      <c r="B691" s="2"/>
      <c r="C691" s="2"/>
      <c r="D691" s="2"/>
      <c r="E691" s="2"/>
      <c r="F691" s="80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4.4" x14ac:dyDescent="0.3">
      <c r="A692" s="2"/>
      <c r="B692" s="2"/>
      <c r="C692" s="2"/>
      <c r="D692" s="2"/>
      <c r="E692" s="2"/>
      <c r="F692" s="80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4.4" x14ac:dyDescent="0.3">
      <c r="A693" s="2"/>
      <c r="B693" s="2"/>
      <c r="C693" s="2"/>
      <c r="D693" s="2"/>
      <c r="E693" s="2"/>
      <c r="F693" s="80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4.4" x14ac:dyDescent="0.3">
      <c r="A694" s="2"/>
      <c r="B694" s="2"/>
      <c r="C694" s="2"/>
      <c r="D694" s="2"/>
      <c r="E694" s="2"/>
      <c r="F694" s="80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4.4" x14ac:dyDescent="0.3">
      <c r="A695" s="2"/>
      <c r="B695" s="2"/>
      <c r="C695" s="2"/>
      <c r="D695" s="2"/>
      <c r="E695" s="2"/>
      <c r="F695" s="80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4.4" x14ac:dyDescent="0.3">
      <c r="A696" s="2"/>
      <c r="B696" s="2"/>
      <c r="C696" s="2"/>
      <c r="D696" s="2"/>
      <c r="E696" s="2"/>
      <c r="F696" s="80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4.4" x14ac:dyDescent="0.3">
      <c r="A697" s="2"/>
      <c r="B697" s="2"/>
      <c r="C697" s="2"/>
      <c r="D697" s="2"/>
      <c r="E697" s="2"/>
      <c r="F697" s="80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4.4" x14ac:dyDescent="0.3">
      <c r="A698" s="2"/>
      <c r="B698" s="2"/>
      <c r="C698" s="2"/>
      <c r="D698" s="2"/>
      <c r="E698" s="2"/>
      <c r="F698" s="80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4.4" x14ac:dyDescent="0.3">
      <c r="A699" s="2"/>
      <c r="B699" s="2"/>
      <c r="C699" s="2"/>
      <c r="D699" s="2"/>
      <c r="E699" s="2"/>
      <c r="F699" s="80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4.4" x14ac:dyDescent="0.3">
      <c r="A700" s="2"/>
      <c r="B700" s="2"/>
      <c r="C700" s="2"/>
      <c r="D700" s="2"/>
      <c r="E700" s="2"/>
      <c r="F700" s="80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4.4" x14ac:dyDescent="0.3">
      <c r="A701" s="2"/>
      <c r="B701" s="2"/>
      <c r="C701" s="2"/>
      <c r="D701" s="2"/>
      <c r="E701" s="2"/>
      <c r="F701" s="80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4.4" x14ac:dyDescent="0.3">
      <c r="A702" s="2"/>
      <c r="B702" s="2"/>
      <c r="C702" s="2"/>
      <c r="D702" s="2"/>
      <c r="E702" s="2"/>
      <c r="F702" s="80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4.4" x14ac:dyDescent="0.3">
      <c r="A703" s="2"/>
      <c r="B703" s="2"/>
      <c r="C703" s="2"/>
      <c r="D703" s="2"/>
      <c r="E703" s="2"/>
      <c r="F703" s="80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4.4" x14ac:dyDescent="0.3">
      <c r="A704" s="2"/>
      <c r="B704" s="2"/>
      <c r="C704" s="2"/>
      <c r="D704" s="2"/>
      <c r="E704" s="2"/>
      <c r="F704" s="80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4.4" x14ac:dyDescent="0.3">
      <c r="A705" s="2"/>
      <c r="B705" s="2"/>
      <c r="C705" s="2"/>
      <c r="D705" s="2"/>
      <c r="E705" s="2"/>
      <c r="F705" s="80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4.4" x14ac:dyDescent="0.3">
      <c r="A706" s="2"/>
      <c r="B706" s="2"/>
      <c r="C706" s="2"/>
      <c r="D706" s="2"/>
      <c r="E706" s="2"/>
      <c r="F706" s="80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4.4" x14ac:dyDescent="0.3">
      <c r="A707" s="2"/>
      <c r="B707" s="2"/>
      <c r="C707" s="2"/>
      <c r="D707" s="2"/>
      <c r="E707" s="2"/>
      <c r="F707" s="80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4.4" x14ac:dyDescent="0.3">
      <c r="A708" s="2"/>
      <c r="B708" s="2"/>
      <c r="C708" s="2"/>
      <c r="D708" s="2"/>
      <c r="E708" s="2"/>
      <c r="F708" s="80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4.4" x14ac:dyDescent="0.3">
      <c r="A709" s="2"/>
      <c r="B709" s="2"/>
      <c r="C709" s="2"/>
      <c r="D709" s="2"/>
      <c r="E709" s="2"/>
      <c r="F709" s="80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4.4" x14ac:dyDescent="0.3">
      <c r="A710" s="2"/>
      <c r="B710" s="2"/>
      <c r="C710" s="2"/>
      <c r="D710" s="2"/>
      <c r="E710" s="2"/>
      <c r="F710" s="80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4.4" x14ac:dyDescent="0.3">
      <c r="A711" s="2"/>
      <c r="B711" s="2"/>
      <c r="C711" s="2"/>
      <c r="D711" s="2"/>
      <c r="E711" s="2"/>
      <c r="F711" s="80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4.4" x14ac:dyDescent="0.3">
      <c r="A712" s="2"/>
      <c r="B712" s="2"/>
      <c r="C712" s="2"/>
      <c r="D712" s="2"/>
      <c r="E712" s="2"/>
      <c r="F712" s="80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4.4" x14ac:dyDescent="0.3">
      <c r="A713" s="2"/>
      <c r="B713" s="2"/>
      <c r="C713" s="2"/>
      <c r="D713" s="2"/>
      <c r="E713" s="2"/>
      <c r="F713" s="80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4.4" x14ac:dyDescent="0.3">
      <c r="A714" s="2"/>
      <c r="B714" s="2"/>
      <c r="C714" s="2"/>
      <c r="D714" s="2"/>
      <c r="E714" s="2"/>
      <c r="F714" s="80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4.4" x14ac:dyDescent="0.3">
      <c r="A715" s="2"/>
      <c r="B715" s="2"/>
      <c r="C715" s="2"/>
      <c r="D715" s="2"/>
      <c r="E715" s="2"/>
      <c r="F715" s="80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4.4" x14ac:dyDescent="0.3">
      <c r="A716" s="2"/>
      <c r="B716" s="2"/>
      <c r="C716" s="2"/>
      <c r="D716" s="2"/>
      <c r="E716" s="2"/>
      <c r="F716" s="80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4.4" x14ac:dyDescent="0.3">
      <c r="A717" s="2"/>
      <c r="B717" s="2"/>
      <c r="C717" s="2"/>
      <c r="D717" s="2"/>
      <c r="E717" s="2"/>
      <c r="F717" s="80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4.4" x14ac:dyDescent="0.3">
      <c r="A718" s="2"/>
      <c r="B718" s="2"/>
      <c r="C718" s="2"/>
      <c r="D718" s="2"/>
      <c r="E718" s="2"/>
      <c r="F718" s="80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4.4" x14ac:dyDescent="0.3">
      <c r="A719" s="2"/>
      <c r="B719" s="2"/>
      <c r="C719" s="2"/>
      <c r="D719" s="2"/>
      <c r="E719" s="2"/>
      <c r="F719" s="80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4.4" x14ac:dyDescent="0.3">
      <c r="A720" s="2"/>
      <c r="B720" s="2"/>
      <c r="C720" s="2"/>
      <c r="D720" s="2"/>
      <c r="E720" s="2"/>
      <c r="F720" s="80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4.4" x14ac:dyDescent="0.3">
      <c r="A721" s="2"/>
      <c r="B721" s="2"/>
      <c r="C721" s="2"/>
      <c r="D721" s="2"/>
      <c r="E721" s="2"/>
      <c r="F721" s="80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4.4" x14ac:dyDescent="0.3">
      <c r="A722" s="2"/>
      <c r="B722" s="2"/>
      <c r="C722" s="2"/>
      <c r="D722" s="2"/>
      <c r="E722" s="2"/>
      <c r="F722" s="80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4.4" x14ac:dyDescent="0.3">
      <c r="A723" s="2"/>
      <c r="B723" s="2"/>
      <c r="C723" s="2"/>
      <c r="D723" s="2"/>
      <c r="E723" s="2"/>
      <c r="F723" s="80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4.4" x14ac:dyDescent="0.3">
      <c r="A724" s="2"/>
      <c r="B724" s="2"/>
      <c r="C724" s="2"/>
      <c r="D724" s="2"/>
      <c r="E724" s="2"/>
      <c r="F724" s="80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4.4" x14ac:dyDescent="0.3">
      <c r="A725" s="2"/>
      <c r="B725" s="2"/>
      <c r="C725" s="2"/>
      <c r="D725" s="2"/>
      <c r="E725" s="2"/>
      <c r="F725" s="80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4.4" x14ac:dyDescent="0.3">
      <c r="A726" s="2"/>
      <c r="B726" s="2"/>
      <c r="C726" s="2"/>
      <c r="D726" s="2"/>
      <c r="E726" s="2"/>
      <c r="F726" s="80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4.4" x14ac:dyDescent="0.3">
      <c r="A727" s="2"/>
      <c r="B727" s="2"/>
      <c r="C727" s="2"/>
      <c r="D727" s="2"/>
      <c r="E727" s="2"/>
      <c r="F727" s="80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4.4" x14ac:dyDescent="0.3">
      <c r="A728" s="2"/>
      <c r="B728" s="2"/>
      <c r="C728" s="2"/>
      <c r="D728" s="2"/>
      <c r="E728" s="2"/>
      <c r="F728" s="80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4.4" x14ac:dyDescent="0.3">
      <c r="A729" s="2"/>
      <c r="B729" s="2"/>
      <c r="C729" s="2"/>
      <c r="D729" s="2"/>
      <c r="E729" s="2"/>
      <c r="F729" s="80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4.4" x14ac:dyDescent="0.3">
      <c r="A730" s="2"/>
      <c r="B730" s="2"/>
      <c r="C730" s="2"/>
      <c r="D730" s="2"/>
      <c r="E730" s="2"/>
      <c r="F730" s="80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4.4" x14ac:dyDescent="0.3">
      <c r="A731" s="2"/>
      <c r="B731" s="2"/>
      <c r="C731" s="2"/>
      <c r="D731" s="2"/>
      <c r="E731" s="2"/>
      <c r="F731" s="80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4.4" x14ac:dyDescent="0.3">
      <c r="A732" s="2"/>
      <c r="B732" s="2"/>
      <c r="C732" s="2"/>
      <c r="D732" s="2"/>
      <c r="E732" s="2"/>
      <c r="F732" s="80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4.4" x14ac:dyDescent="0.3">
      <c r="A733" s="2"/>
      <c r="B733" s="2"/>
      <c r="C733" s="2"/>
      <c r="D733" s="2"/>
      <c r="E733" s="2"/>
      <c r="F733" s="80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4.4" x14ac:dyDescent="0.3">
      <c r="A734" s="2"/>
      <c r="B734" s="2"/>
      <c r="C734" s="2"/>
      <c r="D734" s="2"/>
      <c r="E734" s="2"/>
      <c r="F734" s="80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4.4" x14ac:dyDescent="0.3">
      <c r="A735" s="2"/>
      <c r="B735" s="2"/>
      <c r="C735" s="2"/>
      <c r="D735" s="2"/>
      <c r="E735" s="2"/>
      <c r="F735" s="80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4.4" x14ac:dyDescent="0.3">
      <c r="A736" s="2"/>
      <c r="B736" s="2"/>
      <c r="C736" s="2"/>
      <c r="D736" s="2"/>
      <c r="E736" s="2"/>
      <c r="F736" s="80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4.4" x14ac:dyDescent="0.3">
      <c r="A737" s="2"/>
      <c r="B737" s="2"/>
      <c r="C737" s="2"/>
      <c r="D737" s="2"/>
      <c r="E737" s="2"/>
      <c r="F737" s="80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4.4" x14ac:dyDescent="0.3">
      <c r="A738" s="2"/>
      <c r="B738" s="2"/>
      <c r="C738" s="2"/>
      <c r="D738" s="2"/>
      <c r="E738" s="2"/>
      <c r="F738" s="80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4.4" x14ac:dyDescent="0.3">
      <c r="A739" s="2"/>
      <c r="B739" s="2"/>
      <c r="C739" s="2"/>
      <c r="D739" s="2"/>
      <c r="E739" s="2"/>
      <c r="F739" s="80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4.4" x14ac:dyDescent="0.3">
      <c r="A740" s="2"/>
      <c r="B740" s="2"/>
      <c r="C740" s="2"/>
      <c r="D740" s="2"/>
      <c r="E740" s="2"/>
      <c r="F740" s="80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4.4" x14ac:dyDescent="0.3">
      <c r="A741" s="2"/>
      <c r="B741" s="2"/>
      <c r="C741" s="2"/>
      <c r="D741" s="2"/>
      <c r="E741" s="2"/>
      <c r="F741" s="80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4.4" x14ac:dyDescent="0.3">
      <c r="A742" s="2"/>
      <c r="B742" s="2"/>
      <c r="C742" s="2"/>
      <c r="D742" s="2"/>
      <c r="E742" s="2"/>
      <c r="F742" s="80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4.4" x14ac:dyDescent="0.3">
      <c r="A743" s="2"/>
      <c r="B743" s="2"/>
      <c r="C743" s="2"/>
      <c r="D743" s="2"/>
      <c r="E743" s="2"/>
      <c r="F743" s="80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4.4" x14ac:dyDescent="0.3">
      <c r="A744" s="2"/>
      <c r="B744" s="2"/>
      <c r="C744" s="2"/>
      <c r="D744" s="2"/>
      <c r="E744" s="2"/>
      <c r="F744" s="80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4.4" x14ac:dyDescent="0.3">
      <c r="A745" s="2"/>
      <c r="B745" s="2"/>
      <c r="C745" s="2"/>
      <c r="D745" s="2"/>
      <c r="E745" s="2"/>
      <c r="F745" s="80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4.4" x14ac:dyDescent="0.3">
      <c r="A746" s="2"/>
      <c r="B746" s="2"/>
      <c r="C746" s="2"/>
      <c r="D746" s="2"/>
      <c r="E746" s="2"/>
      <c r="F746" s="80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4.4" x14ac:dyDescent="0.3">
      <c r="A747" s="2"/>
      <c r="B747" s="2"/>
      <c r="C747" s="2"/>
      <c r="D747" s="2"/>
      <c r="E747" s="2"/>
      <c r="F747" s="80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4.4" x14ac:dyDescent="0.3">
      <c r="A748" s="2"/>
      <c r="B748" s="2"/>
      <c r="C748" s="2"/>
      <c r="D748" s="2"/>
      <c r="E748" s="2"/>
      <c r="F748" s="80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4.4" x14ac:dyDescent="0.3">
      <c r="A749" s="2"/>
      <c r="B749" s="2"/>
      <c r="C749" s="2"/>
      <c r="D749" s="2"/>
      <c r="E749" s="2"/>
      <c r="F749" s="80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4.4" x14ac:dyDescent="0.3">
      <c r="A750" s="2"/>
      <c r="B750" s="2"/>
      <c r="C750" s="2"/>
      <c r="D750" s="2"/>
      <c r="E750" s="2"/>
      <c r="F750" s="80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4.4" x14ac:dyDescent="0.3">
      <c r="A751" s="2"/>
      <c r="B751" s="2"/>
      <c r="C751" s="2"/>
      <c r="D751" s="2"/>
      <c r="E751" s="2"/>
      <c r="F751" s="80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4.4" x14ac:dyDescent="0.3">
      <c r="A752" s="2"/>
      <c r="B752" s="2"/>
      <c r="C752" s="2"/>
      <c r="D752" s="2"/>
      <c r="E752" s="2"/>
      <c r="F752" s="80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4.4" x14ac:dyDescent="0.3">
      <c r="A753" s="2"/>
      <c r="B753" s="2"/>
      <c r="C753" s="2"/>
      <c r="D753" s="2"/>
      <c r="E753" s="2"/>
      <c r="F753" s="80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4.4" x14ac:dyDescent="0.3">
      <c r="A754" s="2"/>
      <c r="B754" s="2"/>
      <c r="C754" s="2"/>
      <c r="D754" s="2"/>
      <c r="E754" s="2"/>
      <c r="F754" s="80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4.4" x14ac:dyDescent="0.3">
      <c r="A755" s="2"/>
      <c r="B755" s="2"/>
      <c r="C755" s="2"/>
      <c r="D755" s="2"/>
      <c r="E755" s="2"/>
      <c r="F755" s="80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4.4" x14ac:dyDescent="0.3">
      <c r="A756" s="2"/>
      <c r="B756" s="2"/>
      <c r="C756" s="2"/>
      <c r="D756" s="2"/>
      <c r="E756" s="2"/>
      <c r="F756" s="80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4.4" x14ac:dyDescent="0.3">
      <c r="A757" s="2"/>
      <c r="B757" s="2"/>
      <c r="C757" s="2"/>
      <c r="D757" s="2"/>
      <c r="E757" s="2"/>
      <c r="F757" s="80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4.4" x14ac:dyDescent="0.3">
      <c r="A758" s="2"/>
      <c r="B758" s="2"/>
      <c r="C758" s="2"/>
      <c r="D758" s="2"/>
      <c r="E758" s="2"/>
      <c r="F758" s="80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4.4" x14ac:dyDescent="0.3">
      <c r="A759" s="2"/>
      <c r="B759" s="2"/>
      <c r="C759" s="2"/>
      <c r="D759" s="2"/>
      <c r="E759" s="2"/>
      <c r="F759" s="80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4.4" x14ac:dyDescent="0.3">
      <c r="A760" s="2"/>
      <c r="B760" s="2"/>
      <c r="C760" s="2"/>
      <c r="D760" s="2"/>
      <c r="E760" s="2"/>
      <c r="F760" s="80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4.4" x14ac:dyDescent="0.3">
      <c r="A761" s="2"/>
      <c r="B761" s="2"/>
      <c r="C761" s="2"/>
      <c r="D761" s="2"/>
      <c r="E761" s="2"/>
      <c r="F761" s="80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4.4" x14ac:dyDescent="0.3">
      <c r="A762" s="2"/>
      <c r="B762" s="2"/>
      <c r="C762" s="2"/>
      <c r="D762" s="2"/>
      <c r="E762" s="2"/>
      <c r="F762" s="80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4.4" x14ac:dyDescent="0.3">
      <c r="A763" s="2"/>
      <c r="B763" s="2"/>
      <c r="C763" s="2"/>
      <c r="D763" s="2"/>
      <c r="E763" s="2"/>
      <c r="F763" s="80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4.4" x14ac:dyDescent="0.3">
      <c r="A764" s="2"/>
      <c r="B764" s="2"/>
      <c r="C764" s="2"/>
      <c r="D764" s="2"/>
      <c r="E764" s="2"/>
      <c r="F764" s="80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4.4" x14ac:dyDescent="0.3">
      <c r="A765" s="2"/>
      <c r="B765" s="2"/>
      <c r="C765" s="2"/>
      <c r="D765" s="2"/>
      <c r="E765" s="2"/>
      <c r="F765" s="80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4.4" x14ac:dyDescent="0.3">
      <c r="A766" s="2"/>
      <c r="B766" s="2"/>
      <c r="C766" s="2"/>
      <c r="D766" s="2"/>
      <c r="E766" s="2"/>
      <c r="F766" s="80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4.4" x14ac:dyDescent="0.3">
      <c r="A767" s="2"/>
      <c r="B767" s="2"/>
      <c r="C767" s="2"/>
      <c r="D767" s="2"/>
      <c r="E767" s="2"/>
      <c r="F767" s="80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4.4" x14ac:dyDescent="0.3">
      <c r="A768" s="2"/>
      <c r="B768" s="2"/>
      <c r="C768" s="2"/>
      <c r="D768" s="2"/>
      <c r="E768" s="2"/>
      <c r="F768" s="80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4.4" x14ac:dyDescent="0.3">
      <c r="A769" s="2"/>
      <c r="B769" s="2"/>
      <c r="C769" s="2"/>
      <c r="D769" s="2"/>
      <c r="E769" s="2"/>
      <c r="F769" s="80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4.4" x14ac:dyDescent="0.3">
      <c r="A770" s="2"/>
      <c r="B770" s="2"/>
      <c r="C770" s="2"/>
      <c r="D770" s="2"/>
      <c r="E770" s="2"/>
      <c r="F770" s="80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4.4" x14ac:dyDescent="0.3">
      <c r="A771" s="2"/>
      <c r="B771" s="2"/>
      <c r="C771" s="2"/>
      <c r="D771" s="2"/>
      <c r="E771" s="2"/>
      <c r="F771" s="80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4.4" x14ac:dyDescent="0.3">
      <c r="A772" s="2"/>
      <c r="B772" s="2"/>
      <c r="C772" s="2"/>
      <c r="D772" s="2"/>
      <c r="E772" s="2"/>
      <c r="F772" s="80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4.4" x14ac:dyDescent="0.3">
      <c r="A773" s="2"/>
      <c r="B773" s="2"/>
      <c r="C773" s="2"/>
      <c r="D773" s="2"/>
      <c r="E773" s="2"/>
      <c r="F773" s="80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4.4" x14ac:dyDescent="0.3">
      <c r="A774" s="2"/>
      <c r="B774" s="2"/>
      <c r="C774" s="2"/>
      <c r="D774" s="2"/>
      <c r="E774" s="2"/>
      <c r="F774" s="80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4.4" x14ac:dyDescent="0.3">
      <c r="A775" s="2"/>
      <c r="B775" s="2"/>
      <c r="C775" s="2"/>
      <c r="D775" s="2"/>
      <c r="E775" s="2"/>
      <c r="F775" s="80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4.4" x14ac:dyDescent="0.3">
      <c r="A776" s="2"/>
      <c r="B776" s="2"/>
      <c r="C776" s="2"/>
      <c r="D776" s="2"/>
      <c r="E776" s="2"/>
      <c r="F776" s="80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4.4" x14ac:dyDescent="0.3">
      <c r="A777" s="2"/>
      <c r="B777" s="2"/>
      <c r="C777" s="2"/>
      <c r="D777" s="2"/>
      <c r="E777" s="2"/>
      <c r="F777" s="80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4.4" x14ac:dyDescent="0.3">
      <c r="A778" s="2"/>
      <c r="B778" s="2"/>
      <c r="C778" s="2"/>
      <c r="D778" s="2"/>
      <c r="E778" s="2"/>
      <c r="F778" s="80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4.4" x14ac:dyDescent="0.3">
      <c r="A779" s="2"/>
      <c r="B779" s="2"/>
      <c r="C779" s="2"/>
      <c r="D779" s="2"/>
      <c r="E779" s="2"/>
      <c r="F779" s="80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4.4" x14ac:dyDescent="0.3">
      <c r="A780" s="2"/>
      <c r="B780" s="2"/>
      <c r="C780" s="2"/>
      <c r="D780" s="2"/>
      <c r="E780" s="2"/>
      <c r="F780" s="80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4.4" x14ac:dyDescent="0.3">
      <c r="A781" s="2"/>
      <c r="B781" s="2"/>
      <c r="C781" s="2"/>
      <c r="D781" s="2"/>
      <c r="E781" s="2"/>
      <c r="F781" s="80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4.4" x14ac:dyDescent="0.3">
      <c r="A782" s="2"/>
      <c r="B782" s="2"/>
      <c r="C782" s="2"/>
      <c r="D782" s="2"/>
      <c r="E782" s="2"/>
      <c r="F782" s="80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4.4" x14ac:dyDescent="0.3">
      <c r="A783" s="2"/>
      <c r="B783" s="2"/>
      <c r="C783" s="2"/>
      <c r="D783" s="2"/>
      <c r="E783" s="2"/>
      <c r="F783" s="80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4.4" x14ac:dyDescent="0.3">
      <c r="A784" s="2"/>
      <c r="B784" s="2"/>
      <c r="C784" s="2"/>
      <c r="D784" s="2"/>
      <c r="E784" s="2"/>
      <c r="F784" s="80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4.4" x14ac:dyDescent="0.3">
      <c r="A785" s="2"/>
      <c r="B785" s="2"/>
      <c r="C785" s="2"/>
      <c r="D785" s="2"/>
      <c r="E785" s="2"/>
      <c r="F785" s="80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4.4" x14ac:dyDescent="0.3">
      <c r="A786" s="2"/>
      <c r="B786" s="2"/>
      <c r="C786" s="2"/>
      <c r="D786" s="2"/>
      <c r="E786" s="2"/>
      <c r="F786" s="80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4.4" x14ac:dyDescent="0.3">
      <c r="A787" s="2"/>
      <c r="B787" s="2"/>
      <c r="C787" s="2"/>
      <c r="D787" s="2"/>
      <c r="E787" s="2"/>
      <c r="F787" s="80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4.4" x14ac:dyDescent="0.3">
      <c r="A788" s="2"/>
      <c r="B788" s="2"/>
      <c r="C788" s="2"/>
      <c r="D788" s="2"/>
      <c r="E788" s="2"/>
      <c r="F788" s="80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4.4" x14ac:dyDescent="0.3">
      <c r="A789" s="2"/>
      <c r="B789" s="2"/>
      <c r="C789" s="2"/>
      <c r="D789" s="2"/>
      <c r="E789" s="2"/>
      <c r="F789" s="80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4.4" x14ac:dyDescent="0.3">
      <c r="A790" s="2"/>
      <c r="B790" s="2"/>
      <c r="C790" s="2"/>
      <c r="D790" s="2"/>
      <c r="E790" s="2"/>
      <c r="F790" s="80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4.4" x14ac:dyDescent="0.3">
      <c r="A791" s="2"/>
      <c r="B791" s="2"/>
      <c r="C791" s="2"/>
      <c r="D791" s="2"/>
      <c r="E791" s="2"/>
      <c r="F791" s="80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4.4" x14ac:dyDescent="0.3">
      <c r="A792" s="2"/>
      <c r="B792" s="2"/>
      <c r="C792" s="2"/>
      <c r="D792" s="2"/>
      <c r="E792" s="2"/>
      <c r="F792" s="80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4.4" x14ac:dyDescent="0.3">
      <c r="A793" s="2"/>
      <c r="B793" s="2"/>
      <c r="C793" s="2"/>
      <c r="D793" s="2"/>
      <c r="E793" s="2"/>
      <c r="F793" s="80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4.4" x14ac:dyDescent="0.3">
      <c r="A794" s="2"/>
      <c r="B794" s="2"/>
      <c r="C794" s="2"/>
      <c r="D794" s="2"/>
      <c r="E794" s="2"/>
      <c r="F794" s="80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4.4" x14ac:dyDescent="0.3">
      <c r="A795" s="2"/>
      <c r="B795" s="2"/>
      <c r="C795" s="2"/>
      <c r="D795" s="2"/>
      <c r="E795" s="2"/>
      <c r="F795" s="80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4.4" x14ac:dyDescent="0.3">
      <c r="A796" s="2"/>
      <c r="B796" s="2"/>
      <c r="C796" s="2"/>
      <c r="D796" s="2"/>
      <c r="E796" s="2"/>
      <c r="F796" s="80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4.4" x14ac:dyDescent="0.3">
      <c r="A797" s="2"/>
      <c r="B797" s="2"/>
      <c r="C797" s="2"/>
      <c r="D797" s="2"/>
      <c r="E797" s="2"/>
      <c r="F797" s="80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4.4" x14ac:dyDescent="0.3">
      <c r="A798" s="2"/>
      <c r="B798" s="2"/>
      <c r="C798" s="2"/>
      <c r="D798" s="2"/>
      <c r="E798" s="2"/>
      <c r="F798" s="80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4.4" x14ac:dyDescent="0.3">
      <c r="A799" s="2"/>
      <c r="B799" s="2"/>
      <c r="C799" s="2"/>
      <c r="D799" s="2"/>
      <c r="E799" s="2"/>
      <c r="F799" s="80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4.4" x14ac:dyDescent="0.3">
      <c r="A800" s="2"/>
      <c r="B800" s="2"/>
      <c r="C800" s="2"/>
      <c r="D800" s="2"/>
      <c r="E800" s="2"/>
      <c r="F800" s="80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4.4" x14ac:dyDescent="0.3">
      <c r="A801" s="2"/>
      <c r="B801" s="2"/>
      <c r="C801" s="2"/>
      <c r="D801" s="2"/>
      <c r="E801" s="2"/>
      <c r="F801" s="80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4.4" x14ac:dyDescent="0.3">
      <c r="A802" s="2"/>
      <c r="B802" s="2"/>
      <c r="C802" s="2"/>
      <c r="D802" s="2"/>
      <c r="E802" s="2"/>
      <c r="F802" s="80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4.4" x14ac:dyDescent="0.3">
      <c r="A803" s="2"/>
      <c r="B803" s="2"/>
      <c r="C803" s="2"/>
      <c r="D803" s="2"/>
      <c r="E803" s="2"/>
      <c r="F803" s="80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4.4" x14ac:dyDescent="0.3">
      <c r="A804" s="2"/>
      <c r="B804" s="2"/>
      <c r="C804" s="2"/>
      <c r="D804" s="2"/>
      <c r="E804" s="2"/>
      <c r="F804" s="80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4.4" x14ac:dyDescent="0.3">
      <c r="A805" s="2"/>
      <c r="B805" s="2"/>
      <c r="C805" s="2"/>
      <c r="D805" s="2"/>
      <c r="E805" s="2"/>
      <c r="F805" s="80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4.4" x14ac:dyDescent="0.3">
      <c r="A806" s="2"/>
      <c r="B806" s="2"/>
      <c r="C806" s="2"/>
      <c r="D806" s="2"/>
      <c r="E806" s="2"/>
      <c r="F806" s="80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4.4" x14ac:dyDescent="0.3">
      <c r="A807" s="2"/>
      <c r="B807" s="2"/>
      <c r="C807" s="2"/>
      <c r="D807" s="2"/>
      <c r="E807" s="2"/>
      <c r="F807" s="80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4.4" x14ac:dyDescent="0.3">
      <c r="A808" s="2"/>
      <c r="B808" s="2"/>
      <c r="C808" s="2"/>
      <c r="D808" s="2"/>
      <c r="E808" s="2"/>
      <c r="F808" s="80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4.4" x14ac:dyDescent="0.3">
      <c r="A809" s="2"/>
      <c r="B809" s="2"/>
      <c r="C809" s="2"/>
      <c r="D809" s="2"/>
      <c r="E809" s="2"/>
      <c r="F809" s="80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4.4" x14ac:dyDescent="0.3">
      <c r="A810" s="2"/>
      <c r="B810" s="2"/>
      <c r="C810" s="2"/>
      <c r="D810" s="2"/>
      <c r="E810" s="2"/>
      <c r="F810" s="80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4.4" x14ac:dyDescent="0.3">
      <c r="A811" s="2"/>
      <c r="B811" s="2"/>
      <c r="C811" s="2"/>
      <c r="D811" s="2"/>
      <c r="E811" s="2"/>
      <c r="F811" s="80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4.4" x14ac:dyDescent="0.3">
      <c r="A812" s="2"/>
      <c r="B812" s="2"/>
      <c r="C812" s="2"/>
      <c r="D812" s="2"/>
      <c r="E812" s="2"/>
      <c r="F812" s="80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4.4" x14ac:dyDescent="0.3">
      <c r="A813" s="2"/>
      <c r="B813" s="2"/>
      <c r="C813" s="2"/>
      <c r="D813" s="2"/>
      <c r="E813" s="2"/>
      <c r="F813" s="80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4.4" x14ac:dyDescent="0.3">
      <c r="A814" s="2"/>
      <c r="B814" s="2"/>
      <c r="C814" s="2"/>
      <c r="D814" s="2"/>
      <c r="E814" s="2"/>
      <c r="F814" s="80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4.4" x14ac:dyDescent="0.3">
      <c r="A815" s="2"/>
      <c r="B815" s="2"/>
      <c r="C815" s="2"/>
      <c r="D815" s="2"/>
      <c r="E815" s="2"/>
      <c r="F815" s="80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4.4" x14ac:dyDescent="0.3">
      <c r="A816" s="2"/>
      <c r="B816" s="2"/>
      <c r="C816" s="2"/>
      <c r="D816" s="2"/>
      <c r="E816" s="2"/>
      <c r="F816" s="80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4.4" x14ac:dyDescent="0.3">
      <c r="A817" s="2"/>
      <c r="B817" s="2"/>
      <c r="C817" s="2"/>
      <c r="D817" s="2"/>
      <c r="E817" s="2"/>
      <c r="F817" s="80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4.4" x14ac:dyDescent="0.3">
      <c r="A818" s="2"/>
      <c r="B818" s="2"/>
      <c r="C818" s="2"/>
      <c r="D818" s="2"/>
      <c r="E818" s="2"/>
      <c r="F818" s="80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4.4" x14ac:dyDescent="0.3">
      <c r="A819" s="2"/>
      <c r="B819" s="2"/>
      <c r="C819" s="2"/>
      <c r="D819" s="2"/>
      <c r="E819" s="2"/>
      <c r="F819" s="80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4.4" x14ac:dyDescent="0.3">
      <c r="A820" s="2"/>
      <c r="B820" s="2"/>
      <c r="C820" s="2"/>
      <c r="D820" s="2"/>
      <c r="E820" s="2"/>
      <c r="F820" s="80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4.4" x14ac:dyDescent="0.3">
      <c r="A821" s="2"/>
      <c r="B821" s="2"/>
      <c r="C821" s="2"/>
      <c r="D821" s="2"/>
      <c r="E821" s="2"/>
      <c r="F821" s="80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4.4" x14ac:dyDescent="0.3">
      <c r="A822" s="2"/>
      <c r="B822" s="2"/>
      <c r="C822" s="2"/>
      <c r="D822" s="2"/>
      <c r="E822" s="2"/>
      <c r="F822" s="80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4.4" x14ac:dyDescent="0.3">
      <c r="A823" s="2"/>
      <c r="B823" s="2"/>
      <c r="C823" s="2"/>
      <c r="D823" s="2"/>
      <c r="E823" s="2"/>
      <c r="F823" s="80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4.4" x14ac:dyDescent="0.3">
      <c r="A824" s="2"/>
      <c r="B824" s="2"/>
      <c r="C824" s="2"/>
      <c r="D824" s="2"/>
      <c r="E824" s="2"/>
      <c r="F824" s="80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4.4" x14ac:dyDescent="0.3">
      <c r="A825" s="2"/>
      <c r="B825" s="2"/>
      <c r="C825" s="2"/>
      <c r="D825" s="2"/>
      <c r="E825" s="2"/>
      <c r="F825" s="80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4.4" x14ac:dyDescent="0.3">
      <c r="A826" s="2"/>
      <c r="B826" s="2"/>
      <c r="C826" s="2"/>
      <c r="D826" s="2"/>
      <c r="E826" s="2"/>
      <c r="F826" s="80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4.4" x14ac:dyDescent="0.3">
      <c r="A827" s="2"/>
      <c r="B827" s="2"/>
      <c r="C827" s="2"/>
      <c r="D827" s="2"/>
      <c r="E827" s="2"/>
      <c r="F827" s="80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4.4" x14ac:dyDescent="0.3">
      <c r="A828" s="2"/>
      <c r="B828" s="2"/>
      <c r="C828" s="2"/>
      <c r="D828" s="2"/>
      <c r="E828" s="2"/>
      <c r="F828" s="80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4.4" x14ac:dyDescent="0.3">
      <c r="A829" s="2"/>
      <c r="B829" s="2"/>
      <c r="C829" s="2"/>
      <c r="D829" s="2"/>
      <c r="E829" s="2"/>
      <c r="F829" s="80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4.4" x14ac:dyDescent="0.3">
      <c r="A830" s="2"/>
      <c r="B830" s="2"/>
      <c r="C830" s="2"/>
      <c r="D830" s="2"/>
      <c r="E830" s="2"/>
      <c r="F830" s="80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4.4" x14ac:dyDescent="0.3">
      <c r="A831" s="2"/>
      <c r="B831" s="2"/>
      <c r="C831" s="2"/>
      <c r="D831" s="2"/>
      <c r="E831" s="2"/>
      <c r="F831" s="80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4.4" x14ac:dyDescent="0.3">
      <c r="A832" s="2"/>
      <c r="B832" s="2"/>
      <c r="C832" s="2"/>
      <c r="D832" s="2"/>
      <c r="E832" s="2"/>
      <c r="F832" s="80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4.4" x14ac:dyDescent="0.3">
      <c r="A833" s="2"/>
      <c r="B833" s="2"/>
      <c r="C833" s="2"/>
      <c r="D833" s="2"/>
      <c r="E833" s="2"/>
      <c r="F833" s="80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4.4" x14ac:dyDescent="0.3">
      <c r="A834" s="2"/>
      <c r="B834" s="2"/>
      <c r="C834" s="2"/>
      <c r="D834" s="2"/>
      <c r="E834" s="2"/>
      <c r="F834" s="80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4.4" x14ac:dyDescent="0.3">
      <c r="A835" s="2"/>
      <c r="B835" s="2"/>
      <c r="C835" s="2"/>
      <c r="D835" s="2"/>
      <c r="E835" s="2"/>
      <c r="F835" s="80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4.4" x14ac:dyDescent="0.3">
      <c r="A836" s="2"/>
      <c r="B836" s="2"/>
      <c r="C836" s="2"/>
      <c r="D836" s="2"/>
      <c r="E836" s="2"/>
      <c r="F836" s="80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4.4" x14ac:dyDescent="0.3">
      <c r="A837" s="2"/>
      <c r="B837" s="2"/>
      <c r="C837" s="2"/>
      <c r="D837" s="2"/>
      <c r="E837" s="2"/>
      <c r="F837" s="80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4.4" x14ac:dyDescent="0.3">
      <c r="A838" s="2"/>
      <c r="B838" s="2"/>
      <c r="C838" s="2"/>
      <c r="D838" s="2"/>
      <c r="E838" s="2"/>
      <c r="F838" s="80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4.4" x14ac:dyDescent="0.3">
      <c r="A839" s="2"/>
      <c r="B839" s="2"/>
      <c r="C839" s="2"/>
      <c r="D839" s="2"/>
      <c r="E839" s="2"/>
      <c r="F839" s="80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4.4" x14ac:dyDescent="0.3">
      <c r="A840" s="2"/>
      <c r="B840" s="2"/>
      <c r="C840" s="2"/>
      <c r="D840" s="2"/>
      <c r="E840" s="2"/>
      <c r="F840" s="80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4.4" x14ac:dyDescent="0.3">
      <c r="A841" s="2"/>
      <c r="B841" s="2"/>
      <c r="C841" s="2"/>
      <c r="D841" s="2"/>
      <c r="E841" s="2"/>
      <c r="F841" s="80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4.4" x14ac:dyDescent="0.3">
      <c r="A842" s="2"/>
      <c r="B842" s="2"/>
      <c r="C842" s="2"/>
      <c r="D842" s="2"/>
      <c r="E842" s="2"/>
      <c r="F842" s="80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4.4" x14ac:dyDescent="0.3">
      <c r="A843" s="2"/>
      <c r="B843" s="2"/>
      <c r="C843" s="2"/>
      <c r="D843" s="2"/>
      <c r="E843" s="2"/>
      <c r="F843" s="80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4.4" x14ac:dyDescent="0.3">
      <c r="A844" s="2"/>
      <c r="B844" s="2"/>
      <c r="C844" s="2"/>
      <c r="D844" s="2"/>
      <c r="E844" s="2"/>
      <c r="F844" s="80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4.4" x14ac:dyDescent="0.3">
      <c r="A845" s="2"/>
      <c r="B845" s="2"/>
      <c r="C845" s="2"/>
      <c r="D845" s="2"/>
      <c r="E845" s="2"/>
      <c r="F845" s="80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4.4" x14ac:dyDescent="0.3">
      <c r="A846" s="2"/>
      <c r="B846" s="2"/>
      <c r="C846" s="2"/>
      <c r="D846" s="2"/>
      <c r="E846" s="2"/>
      <c r="F846" s="80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4.4" x14ac:dyDescent="0.3">
      <c r="A847" s="2"/>
      <c r="B847" s="2"/>
      <c r="C847" s="2"/>
      <c r="D847" s="2"/>
      <c r="E847" s="2"/>
      <c r="F847" s="80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4.4" x14ac:dyDescent="0.3">
      <c r="A848" s="2"/>
      <c r="B848" s="2"/>
      <c r="C848" s="2"/>
      <c r="D848" s="2"/>
      <c r="E848" s="2"/>
      <c r="F848" s="80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4.4" x14ac:dyDescent="0.3">
      <c r="A849" s="2"/>
      <c r="B849" s="2"/>
      <c r="C849" s="2"/>
      <c r="D849" s="2"/>
      <c r="E849" s="2"/>
      <c r="F849" s="80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4.4" x14ac:dyDescent="0.3">
      <c r="A850" s="2"/>
      <c r="B850" s="2"/>
      <c r="C850" s="2"/>
      <c r="D850" s="2"/>
      <c r="E850" s="2"/>
      <c r="F850" s="80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4.4" x14ac:dyDescent="0.3">
      <c r="A851" s="2"/>
      <c r="B851" s="2"/>
      <c r="C851" s="2"/>
      <c r="D851" s="2"/>
      <c r="E851" s="2"/>
      <c r="F851" s="80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4.4" x14ac:dyDescent="0.3">
      <c r="A852" s="2"/>
      <c r="B852" s="2"/>
      <c r="C852" s="2"/>
      <c r="D852" s="2"/>
      <c r="E852" s="2"/>
      <c r="F852" s="80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4.4" x14ac:dyDescent="0.3">
      <c r="A853" s="2"/>
      <c r="B853" s="2"/>
      <c r="C853" s="2"/>
      <c r="D853" s="2"/>
      <c r="E853" s="2"/>
      <c r="F853" s="80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4.4" x14ac:dyDescent="0.3">
      <c r="A854" s="2"/>
      <c r="B854" s="2"/>
      <c r="C854" s="2"/>
      <c r="D854" s="2"/>
      <c r="E854" s="2"/>
      <c r="F854" s="80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4.4" x14ac:dyDescent="0.3">
      <c r="A855" s="2"/>
      <c r="B855" s="2"/>
      <c r="C855" s="2"/>
      <c r="D855" s="2"/>
      <c r="E855" s="2"/>
      <c r="F855" s="80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4.4" x14ac:dyDescent="0.3">
      <c r="A856" s="2"/>
      <c r="B856" s="2"/>
      <c r="C856" s="2"/>
      <c r="D856" s="2"/>
      <c r="E856" s="2"/>
      <c r="F856" s="80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4.4" x14ac:dyDescent="0.3">
      <c r="A857" s="2"/>
      <c r="B857" s="2"/>
      <c r="C857" s="2"/>
      <c r="D857" s="2"/>
      <c r="E857" s="2"/>
      <c r="F857" s="80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4.4" x14ac:dyDescent="0.3">
      <c r="A858" s="2"/>
      <c r="B858" s="2"/>
      <c r="C858" s="2"/>
      <c r="D858" s="2"/>
      <c r="E858" s="2"/>
      <c r="F858" s="80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4.4" x14ac:dyDescent="0.3">
      <c r="A859" s="2"/>
      <c r="B859" s="2"/>
      <c r="C859" s="2"/>
      <c r="D859" s="2"/>
      <c r="E859" s="2"/>
      <c r="F859" s="80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4.4" x14ac:dyDescent="0.3">
      <c r="A860" s="2"/>
      <c r="B860" s="2"/>
      <c r="C860" s="2"/>
      <c r="D860" s="2"/>
      <c r="E860" s="2"/>
      <c r="F860" s="80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4.4" x14ac:dyDescent="0.3">
      <c r="A861" s="2"/>
      <c r="B861" s="2"/>
      <c r="C861" s="2"/>
      <c r="D861" s="2"/>
      <c r="E861" s="2"/>
      <c r="F861" s="80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4.4" x14ac:dyDescent="0.3">
      <c r="A862" s="2"/>
      <c r="B862" s="2"/>
      <c r="C862" s="2"/>
      <c r="D862" s="2"/>
      <c r="E862" s="2"/>
      <c r="F862" s="80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4.4" x14ac:dyDescent="0.3">
      <c r="A863" s="2"/>
      <c r="B863" s="2"/>
      <c r="C863" s="2"/>
      <c r="D863" s="2"/>
      <c r="E863" s="2"/>
      <c r="F863" s="80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4.4" x14ac:dyDescent="0.3">
      <c r="A864" s="2"/>
      <c r="B864" s="2"/>
      <c r="C864" s="2"/>
      <c r="D864" s="2"/>
      <c r="E864" s="2"/>
      <c r="F864" s="80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4.4" x14ac:dyDescent="0.3">
      <c r="A865" s="2"/>
      <c r="B865" s="2"/>
      <c r="C865" s="2"/>
      <c r="D865" s="2"/>
      <c r="E865" s="2"/>
      <c r="F865" s="80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4.4" x14ac:dyDescent="0.3">
      <c r="A866" s="2"/>
      <c r="B866" s="2"/>
      <c r="C866" s="2"/>
      <c r="D866" s="2"/>
      <c r="E866" s="2"/>
      <c r="F866" s="80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4.4" x14ac:dyDescent="0.3">
      <c r="A867" s="2"/>
      <c r="B867" s="2"/>
      <c r="C867" s="2"/>
      <c r="D867" s="2"/>
      <c r="E867" s="2"/>
      <c r="F867" s="80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4.4" x14ac:dyDescent="0.3">
      <c r="A868" s="2"/>
      <c r="B868" s="2"/>
      <c r="C868" s="2"/>
      <c r="D868" s="2"/>
      <c r="E868" s="2"/>
      <c r="F868" s="80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4.4" x14ac:dyDescent="0.3">
      <c r="A869" s="2"/>
      <c r="B869" s="2"/>
      <c r="C869" s="2"/>
      <c r="D869" s="2"/>
      <c r="E869" s="2"/>
      <c r="F869" s="80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4.4" x14ac:dyDescent="0.3">
      <c r="A870" s="2"/>
      <c r="B870" s="2"/>
      <c r="C870" s="2"/>
      <c r="D870" s="2"/>
      <c r="E870" s="2"/>
      <c r="F870" s="80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4.4" x14ac:dyDescent="0.3">
      <c r="A871" s="2"/>
      <c r="B871" s="2"/>
      <c r="C871" s="2"/>
      <c r="D871" s="2"/>
      <c r="E871" s="2"/>
      <c r="F871" s="80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4.4" x14ac:dyDescent="0.3">
      <c r="A872" s="2"/>
      <c r="B872" s="2"/>
      <c r="C872" s="2"/>
      <c r="D872" s="2"/>
      <c r="E872" s="2"/>
      <c r="F872" s="80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4.4" x14ac:dyDescent="0.3">
      <c r="A873" s="2"/>
      <c r="B873" s="2"/>
      <c r="C873" s="2"/>
      <c r="D873" s="2"/>
      <c r="E873" s="2"/>
      <c r="F873" s="80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4.4" x14ac:dyDescent="0.3">
      <c r="A874" s="2"/>
      <c r="B874" s="2"/>
      <c r="C874" s="2"/>
      <c r="D874" s="2"/>
      <c r="E874" s="2"/>
      <c r="F874" s="80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4.4" x14ac:dyDescent="0.3">
      <c r="A875" s="2"/>
      <c r="B875" s="2"/>
      <c r="C875" s="2"/>
      <c r="D875" s="2"/>
      <c r="E875" s="2"/>
      <c r="F875" s="80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4.4" x14ac:dyDescent="0.3">
      <c r="A876" s="2"/>
      <c r="B876" s="2"/>
      <c r="C876" s="2"/>
      <c r="D876" s="2"/>
      <c r="E876" s="2"/>
      <c r="F876" s="80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4.4" x14ac:dyDescent="0.3">
      <c r="A877" s="2"/>
      <c r="B877" s="2"/>
      <c r="C877" s="2"/>
      <c r="D877" s="2"/>
      <c r="E877" s="2"/>
      <c r="F877" s="80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4.4" x14ac:dyDescent="0.3">
      <c r="A878" s="2"/>
      <c r="B878" s="2"/>
      <c r="C878" s="2"/>
      <c r="D878" s="2"/>
      <c r="E878" s="2"/>
      <c r="F878" s="80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4.4" x14ac:dyDescent="0.3">
      <c r="A879" s="2"/>
      <c r="B879" s="2"/>
      <c r="C879" s="2"/>
      <c r="D879" s="2"/>
      <c r="E879" s="2"/>
      <c r="F879" s="80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4.4" x14ac:dyDescent="0.3">
      <c r="A880" s="2"/>
      <c r="B880" s="2"/>
      <c r="C880" s="2"/>
      <c r="D880" s="2"/>
      <c r="E880" s="2"/>
      <c r="F880" s="80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4.4" x14ac:dyDescent="0.3">
      <c r="A881" s="2"/>
      <c r="B881" s="2"/>
      <c r="C881" s="2"/>
      <c r="D881" s="2"/>
      <c r="E881" s="2"/>
      <c r="F881" s="80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4.4" x14ac:dyDescent="0.3">
      <c r="A882" s="2"/>
      <c r="B882" s="2"/>
      <c r="C882" s="2"/>
      <c r="D882" s="2"/>
      <c r="E882" s="2"/>
      <c r="F882" s="80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4.4" x14ac:dyDescent="0.3">
      <c r="A883" s="2"/>
      <c r="B883" s="2"/>
      <c r="C883" s="2"/>
      <c r="D883" s="2"/>
      <c r="E883" s="2"/>
      <c r="F883" s="80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4.4" x14ac:dyDescent="0.3">
      <c r="A884" s="2"/>
      <c r="B884" s="2"/>
      <c r="C884" s="2"/>
      <c r="D884" s="2"/>
      <c r="E884" s="2"/>
      <c r="F884" s="80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4.4" x14ac:dyDescent="0.3">
      <c r="A885" s="2"/>
      <c r="B885" s="2"/>
      <c r="C885" s="2"/>
      <c r="D885" s="2"/>
      <c r="E885" s="2"/>
      <c r="F885" s="80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4.4" x14ac:dyDescent="0.3">
      <c r="A886" s="2"/>
      <c r="B886" s="2"/>
      <c r="C886" s="2"/>
      <c r="D886" s="2"/>
      <c r="E886" s="2"/>
      <c r="F886" s="80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4.4" x14ac:dyDescent="0.3">
      <c r="A887" s="2"/>
      <c r="B887" s="2"/>
      <c r="C887" s="2"/>
      <c r="D887" s="2"/>
      <c r="E887" s="2"/>
      <c r="F887" s="80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4.4" x14ac:dyDescent="0.3">
      <c r="A888" s="2"/>
      <c r="B888" s="2"/>
      <c r="C888" s="2"/>
      <c r="D888" s="2"/>
      <c r="E888" s="2"/>
      <c r="F888" s="80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4.4" x14ac:dyDescent="0.3">
      <c r="A889" s="2"/>
      <c r="B889" s="2"/>
      <c r="C889" s="2"/>
      <c r="D889" s="2"/>
      <c r="E889" s="2"/>
      <c r="F889" s="80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4.4" x14ac:dyDescent="0.3">
      <c r="A890" s="2"/>
      <c r="B890" s="2"/>
      <c r="C890" s="2"/>
      <c r="D890" s="2"/>
      <c r="E890" s="2"/>
      <c r="F890" s="80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4.4" x14ac:dyDescent="0.3">
      <c r="A891" s="2"/>
      <c r="B891" s="2"/>
      <c r="C891" s="2"/>
      <c r="D891" s="2"/>
      <c r="E891" s="2"/>
      <c r="F891" s="80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4.4" x14ac:dyDescent="0.3">
      <c r="A892" s="2"/>
      <c r="B892" s="2"/>
      <c r="C892" s="2"/>
      <c r="D892" s="2"/>
      <c r="E892" s="2"/>
      <c r="F892" s="80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4.4" x14ac:dyDescent="0.3">
      <c r="A893" s="2"/>
      <c r="B893" s="2"/>
      <c r="C893" s="2"/>
      <c r="D893" s="2"/>
      <c r="E893" s="2"/>
      <c r="F893" s="80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4.4" x14ac:dyDescent="0.3">
      <c r="A894" s="2"/>
      <c r="B894" s="2"/>
      <c r="C894" s="2"/>
      <c r="D894" s="2"/>
      <c r="E894" s="2"/>
      <c r="F894" s="80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4.4" x14ac:dyDescent="0.3">
      <c r="A895" s="2"/>
      <c r="B895" s="2"/>
      <c r="C895" s="2"/>
      <c r="D895" s="2"/>
      <c r="E895" s="2"/>
      <c r="F895" s="80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4.4" x14ac:dyDescent="0.3">
      <c r="A896" s="2"/>
      <c r="B896" s="2"/>
      <c r="C896" s="2"/>
      <c r="D896" s="2"/>
      <c r="E896" s="2"/>
      <c r="F896" s="80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4.4" x14ac:dyDescent="0.3">
      <c r="A897" s="2"/>
      <c r="B897" s="2"/>
      <c r="C897" s="2"/>
      <c r="D897" s="2"/>
      <c r="E897" s="2"/>
      <c r="F897" s="80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4.4" x14ac:dyDescent="0.3">
      <c r="A898" s="2"/>
      <c r="B898" s="2"/>
      <c r="C898" s="2"/>
      <c r="D898" s="2"/>
      <c r="E898" s="2"/>
      <c r="F898" s="80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4.4" x14ac:dyDescent="0.3">
      <c r="A899" s="2"/>
      <c r="B899" s="2"/>
      <c r="C899" s="2"/>
      <c r="D899" s="2"/>
      <c r="E899" s="2"/>
      <c r="F899" s="80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4.4" x14ac:dyDescent="0.3">
      <c r="A900" s="2"/>
      <c r="B900" s="2"/>
      <c r="C900" s="2"/>
      <c r="D900" s="2"/>
      <c r="E900" s="2"/>
      <c r="F900" s="80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4.4" x14ac:dyDescent="0.3">
      <c r="A901" s="2"/>
      <c r="B901" s="2"/>
      <c r="C901" s="2"/>
      <c r="D901" s="2"/>
      <c r="E901" s="2"/>
      <c r="F901" s="80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4.4" x14ac:dyDescent="0.3">
      <c r="A902" s="2"/>
      <c r="B902" s="2"/>
      <c r="C902" s="2"/>
      <c r="D902" s="2"/>
      <c r="E902" s="2"/>
      <c r="F902" s="80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4.4" x14ac:dyDescent="0.3">
      <c r="A903" s="2"/>
      <c r="B903" s="2"/>
      <c r="C903" s="2"/>
      <c r="D903" s="2"/>
      <c r="E903" s="2"/>
      <c r="F903" s="80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4.4" x14ac:dyDescent="0.3">
      <c r="A904" s="2"/>
      <c r="B904" s="2"/>
      <c r="C904" s="2"/>
      <c r="D904" s="2"/>
      <c r="E904" s="2"/>
      <c r="F904" s="80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4.4" x14ac:dyDescent="0.3">
      <c r="A905" s="2"/>
      <c r="B905" s="2"/>
      <c r="C905" s="2"/>
      <c r="D905" s="2"/>
      <c r="E905" s="2"/>
      <c r="F905" s="80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4.4" x14ac:dyDescent="0.3">
      <c r="A906" s="2"/>
      <c r="B906" s="2"/>
      <c r="C906" s="2"/>
      <c r="D906" s="2"/>
      <c r="E906" s="2"/>
      <c r="F906" s="80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4.4" x14ac:dyDescent="0.3">
      <c r="A907" s="2"/>
      <c r="B907" s="2"/>
      <c r="C907" s="2"/>
      <c r="D907" s="2"/>
      <c r="E907" s="2"/>
      <c r="F907" s="80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4.4" x14ac:dyDescent="0.3">
      <c r="A908" s="2"/>
      <c r="B908" s="2"/>
      <c r="C908" s="2"/>
      <c r="D908" s="2"/>
      <c r="E908" s="2"/>
      <c r="F908" s="80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4.4" x14ac:dyDescent="0.3">
      <c r="A909" s="2"/>
      <c r="B909" s="2"/>
      <c r="C909" s="2"/>
      <c r="D909" s="2"/>
      <c r="E909" s="2"/>
      <c r="F909" s="80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4.4" x14ac:dyDescent="0.3">
      <c r="A910" s="2"/>
      <c r="B910" s="2"/>
      <c r="C910" s="2"/>
      <c r="D910" s="2"/>
      <c r="E910" s="2"/>
      <c r="F910" s="80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4.4" x14ac:dyDescent="0.3">
      <c r="A911" s="2"/>
      <c r="B911" s="2"/>
      <c r="C911" s="2"/>
      <c r="D911" s="2"/>
      <c r="E911" s="2"/>
      <c r="F911" s="80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4.4" x14ac:dyDescent="0.3">
      <c r="A912" s="2"/>
      <c r="B912" s="2"/>
      <c r="C912" s="2"/>
      <c r="D912" s="2"/>
      <c r="E912" s="2"/>
      <c r="F912" s="80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4.4" x14ac:dyDescent="0.3">
      <c r="A913" s="2"/>
      <c r="B913" s="2"/>
      <c r="C913" s="2"/>
      <c r="D913" s="2"/>
      <c r="E913" s="2"/>
      <c r="F913" s="80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4.4" x14ac:dyDescent="0.3">
      <c r="A914" s="2"/>
      <c r="B914" s="2"/>
      <c r="C914" s="2"/>
      <c r="D914" s="2"/>
      <c r="E914" s="2"/>
      <c r="F914" s="80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4.4" x14ac:dyDescent="0.3">
      <c r="A915" s="2"/>
      <c r="B915" s="2"/>
      <c r="C915" s="2"/>
      <c r="D915" s="2"/>
      <c r="E915" s="2"/>
      <c r="F915" s="80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4.4" x14ac:dyDescent="0.3">
      <c r="A916" s="2"/>
      <c r="B916" s="2"/>
      <c r="C916" s="2"/>
      <c r="D916" s="2"/>
      <c r="E916" s="2"/>
      <c r="F916" s="80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4.4" x14ac:dyDescent="0.3">
      <c r="A917" s="2"/>
      <c r="B917" s="2"/>
      <c r="C917" s="2"/>
      <c r="D917" s="2"/>
      <c r="E917" s="2"/>
      <c r="F917" s="80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4.4" x14ac:dyDescent="0.3">
      <c r="A918" s="2"/>
      <c r="B918" s="2"/>
      <c r="C918" s="2"/>
      <c r="D918" s="2"/>
      <c r="E918" s="2"/>
      <c r="F918" s="80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4.4" x14ac:dyDescent="0.3">
      <c r="A919" s="2"/>
      <c r="B919" s="2"/>
      <c r="C919" s="2"/>
      <c r="D919" s="2"/>
      <c r="E919" s="2"/>
      <c r="F919" s="80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4.4" x14ac:dyDescent="0.3">
      <c r="A920" s="2"/>
      <c r="B920" s="2"/>
      <c r="C920" s="2"/>
      <c r="D920" s="2"/>
      <c r="E920" s="2"/>
      <c r="F920" s="80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4.4" x14ac:dyDescent="0.3">
      <c r="A921" s="2"/>
      <c r="B921" s="2"/>
      <c r="C921" s="2"/>
      <c r="D921" s="2"/>
      <c r="E921" s="2"/>
      <c r="F921" s="80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4.4" x14ac:dyDescent="0.3">
      <c r="A922" s="2"/>
      <c r="B922" s="2"/>
      <c r="C922" s="2"/>
      <c r="D922" s="2"/>
      <c r="E922" s="2"/>
      <c r="F922" s="80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4.4" x14ac:dyDescent="0.3">
      <c r="A923" s="2"/>
      <c r="B923" s="2"/>
      <c r="C923" s="2"/>
      <c r="D923" s="2"/>
      <c r="E923" s="2"/>
      <c r="F923" s="80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4.4" x14ac:dyDescent="0.3">
      <c r="A924" s="2"/>
      <c r="B924" s="2"/>
      <c r="C924" s="2"/>
      <c r="D924" s="2"/>
      <c r="E924" s="2"/>
      <c r="F924" s="80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4.4" x14ac:dyDescent="0.3">
      <c r="A925" s="2"/>
      <c r="B925" s="2"/>
      <c r="C925" s="2"/>
      <c r="D925" s="2"/>
      <c r="E925" s="2"/>
      <c r="F925" s="80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4.4" x14ac:dyDescent="0.3">
      <c r="A926" s="2"/>
      <c r="B926" s="2"/>
      <c r="C926" s="2"/>
      <c r="D926" s="2"/>
      <c r="E926" s="2"/>
      <c r="F926" s="80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4.4" x14ac:dyDescent="0.3">
      <c r="A927" s="2"/>
      <c r="B927" s="2"/>
      <c r="C927" s="2"/>
      <c r="D927" s="2"/>
      <c r="E927" s="2"/>
      <c r="F927" s="80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4.4" x14ac:dyDescent="0.3">
      <c r="A928" s="2"/>
      <c r="B928" s="2"/>
      <c r="C928" s="2"/>
      <c r="D928" s="2"/>
      <c r="E928" s="2"/>
      <c r="F928" s="80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4.4" x14ac:dyDescent="0.3">
      <c r="A929" s="2"/>
      <c r="B929" s="2"/>
      <c r="C929" s="2"/>
      <c r="D929" s="2"/>
      <c r="E929" s="2"/>
      <c r="F929" s="80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4.4" x14ac:dyDescent="0.3">
      <c r="A930" s="2"/>
      <c r="B930" s="2"/>
      <c r="C930" s="2"/>
      <c r="D930" s="2"/>
      <c r="E930" s="2"/>
      <c r="F930" s="80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4.4" x14ac:dyDescent="0.3">
      <c r="A931" s="2"/>
      <c r="B931" s="2"/>
      <c r="C931" s="2"/>
      <c r="D931" s="2"/>
      <c r="E931" s="2"/>
      <c r="F931" s="80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4.4" x14ac:dyDescent="0.3">
      <c r="A932" s="2"/>
      <c r="B932" s="2"/>
      <c r="C932" s="2"/>
      <c r="D932" s="2"/>
      <c r="E932" s="2"/>
      <c r="F932" s="80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4.4" x14ac:dyDescent="0.3">
      <c r="A933" s="2"/>
      <c r="B933" s="2"/>
      <c r="C933" s="2"/>
      <c r="D933" s="2"/>
      <c r="E933" s="2"/>
      <c r="F933" s="80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4.4" x14ac:dyDescent="0.3">
      <c r="A934" s="2"/>
      <c r="B934" s="2"/>
      <c r="C934" s="2"/>
      <c r="D934" s="2"/>
      <c r="E934" s="2"/>
      <c r="F934" s="80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4.4" x14ac:dyDescent="0.3">
      <c r="A935" s="2"/>
      <c r="B935" s="2"/>
      <c r="C935" s="2"/>
      <c r="D935" s="2"/>
      <c r="E935" s="2"/>
      <c r="F935" s="80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4.4" x14ac:dyDescent="0.3">
      <c r="A936" s="2"/>
      <c r="B936" s="2"/>
      <c r="C936" s="2"/>
      <c r="D936" s="2"/>
      <c r="E936" s="2"/>
      <c r="F936" s="80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4.4" x14ac:dyDescent="0.3">
      <c r="A937" s="2"/>
      <c r="B937" s="2"/>
      <c r="C937" s="2"/>
      <c r="D937" s="2"/>
      <c r="E937" s="2"/>
      <c r="F937" s="80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4.4" x14ac:dyDescent="0.3">
      <c r="A938" s="2"/>
      <c r="B938" s="2"/>
      <c r="C938" s="2"/>
      <c r="D938" s="2"/>
      <c r="E938" s="2"/>
      <c r="F938" s="80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4.4" x14ac:dyDescent="0.3">
      <c r="A939" s="2"/>
      <c r="B939" s="2"/>
      <c r="C939" s="2"/>
      <c r="D939" s="2"/>
      <c r="E939" s="2"/>
      <c r="F939" s="80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4.4" x14ac:dyDescent="0.3">
      <c r="A940" s="2"/>
      <c r="B940" s="2"/>
      <c r="C940" s="2"/>
      <c r="D940" s="2"/>
      <c r="E940" s="2"/>
      <c r="F940" s="80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4.4" x14ac:dyDescent="0.3">
      <c r="A941" s="2"/>
      <c r="B941" s="2"/>
      <c r="C941" s="2"/>
      <c r="D941" s="2"/>
      <c r="E941" s="2"/>
      <c r="F941" s="80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4.4" x14ac:dyDescent="0.3">
      <c r="A942" s="2"/>
      <c r="B942" s="2"/>
      <c r="C942" s="2"/>
      <c r="D942" s="2"/>
      <c r="E942" s="2"/>
      <c r="F942" s="80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4.4" x14ac:dyDescent="0.3">
      <c r="A943" s="2"/>
      <c r="B943" s="2"/>
      <c r="C943" s="2"/>
      <c r="D943" s="2"/>
      <c r="E943" s="2"/>
      <c r="F943" s="80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4.4" x14ac:dyDescent="0.3">
      <c r="A944" s="2"/>
      <c r="B944" s="2"/>
      <c r="C944" s="2"/>
      <c r="D944" s="2"/>
      <c r="E944" s="2"/>
      <c r="F944" s="80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4.4" x14ac:dyDescent="0.3">
      <c r="A945" s="2"/>
      <c r="B945" s="2"/>
      <c r="C945" s="2"/>
      <c r="D945" s="2"/>
      <c r="E945" s="2"/>
      <c r="F945" s="80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4.4" x14ac:dyDescent="0.3">
      <c r="A946" s="2"/>
      <c r="B946" s="2"/>
      <c r="C946" s="2"/>
      <c r="D946" s="2"/>
      <c r="E946" s="2"/>
      <c r="F946" s="80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4.4" x14ac:dyDescent="0.3">
      <c r="A947" s="2"/>
      <c r="B947" s="2"/>
      <c r="C947" s="2"/>
      <c r="D947" s="2"/>
      <c r="E947" s="2"/>
      <c r="F947" s="80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4.4" x14ac:dyDescent="0.3">
      <c r="A948" s="2"/>
      <c r="B948" s="2"/>
      <c r="C948" s="2"/>
      <c r="D948" s="2"/>
      <c r="E948" s="2"/>
      <c r="F948" s="80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4.4" x14ac:dyDescent="0.3">
      <c r="A949" s="2"/>
      <c r="B949" s="2"/>
      <c r="C949" s="2"/>
      <c r="D949" s="2"/>
      <c r="E949" s="2"/>
      <c r="F949" s="80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4.4" x14ac:dyDescent="0.3">
      <c r="A950" s="2"/>
      <c r="B950" s="2"/>
      <c r="C950" s="2"/>
      <c r="D950" s="2"/>
      <c r="E950" s="2"/>
      <c r="F950" s="80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4.4" x14ac:dyDescent="0.3">
      <c r="A951" s="2"/>
      <c r="B951" s="2"/>
      <c r="C951" s="2"/>
      <c r="D951" s="2"/>
      <c r="E951" s="2"/>
      <c r="F951" s="80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4.4" x14ac:dyDescent="0.3">
      <c r="A952" s="2"/>
      <c r="B952" s="2"/>
      <c r="C952" s="2"/>
      <c r="D952" s="2"/>
      <c r="E952" s="2"/>
      <c r="F952" s="80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4.4" x14ac:dyDescent="0.3">
      <c r="A953" s="2"/>
      <c r="B953" s="2"/>
      <c r="C953" s="2"/>
      <c r="D953" s="2"/>
      <c r="E953" s="2"/>
      <c r="F953" s="80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4.4" x14ac:dyDescent="0.3">
      <c r="A954" s="2"/>
      <c r="B954" s="2"/>
      <c r="C954" s="2"/>
      <c r="D954" s="2"/>
      <c r="E954" s="2"/>
      <c r="F954" s="80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4.4" x14ac:dyDescent="0.3">
      <c r="A955" s="2"/>
      <c r="B955" s="2"/>
      <c r="C955" s="2"/>
      <c r="D955" s="2"/>
      <c r="E955" s="2"/>
      <c r="F955" s="80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4.4" x14ac:dyDescent="0.3">
      <c r="A956" s="2"/>
      <c r="B956" s="2"/>
      <c r="C956" s="2"/>
      <c r="D956" s="2"/>
      <c r="E956" s="2"/>
      <c r="F956" s="80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4.4" x14ac:dyDescent="0.3">
      <c r="A957" s="2"/>
      <c r="B957" s="2"/>
      <c r="C957" s="2"/>
      <c r="D957" s="2"/>
      <c r="E957" s="2"/>
      <c r="F957" s="80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4.4" x14ac:dyDescent="0.3">
      <c r="A958" s="2"/>
      <c r="B958" s="2"/>
      <c r="C958" s="2"/>
      <c r="D958" s="2"/>
      <c r="E958" s="2"/>
      <c r="F958" s="80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4.4" x14ac:dyDescent="0.3">
      <c r="A959" s="2"/>
      <c r="B959" s="2"/>
      <c r="C959" s="2"/>
      <c r="D959" s="2"/>
      <c r="E959" s="2"/>
      <c r="F959" s="80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4.4" x14ac:dyDescent="0.3">
      <c r="A960" s="2"/>
      <c r="B960" s="2"/>
      <c r="C960" s="2"/>
      <c r="D960" s="2"/>
      <c r="E960" s="2"/>
      <c r="F960" s="80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4.4" x14ac:dyDescent="0.3">
      <c r="A961" s="2"/>
      <c r="B961" s="2"/>
      <c r="C961" s="2"/>
      <c r="D961" s="2"/>
      <c r="E961" s="2"/>
      <c r="F961" s="80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4.4" x14ac:dyDescent="0.3">
      <c r="A962" s="2"/>
      <c r="B962" s="2"/>
      <c r="C962" s="2"/>
      <c r="D962" s="2"/>
      <c r="E962" s="2"/>
      <c r="F962" s="80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4.4" x14ac:dyDescent="0.3">
      <c r="A963" s="2"/>
      <c r="B963" s="2"/>
      <c r="C963" s="2"/>
      <c r="D963" s="2"/>
      <c r="E963" s="2"/>
      <c r="F963" s="80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4.4" x14ac:dyDescent="0.3">
      <c r="A964" s="2"/>
      <c r="B964" s="2"/>
      <c r="C964" s="2"/>
      <c r="D964" s="2"/>
      <c r="E964" s="2"/>
      <c r="F964" s="80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4.4" x14ac:dyDescent="0.3">
      <c r="A965" s="2"/>
      <c r="B965" s="2"/>
      <c r="C965" s="2"/>
      <c r="D965" s="2"/>
      <c r="E965" s="2"/>
      <c r="F965" s="80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4.4" x14ac:dyDescent="0.3">
      <c r="A966" s="2"/>
      <c r="B966" s="2"/>
      <c r="C966" s="2"/>
      <c r="D966" s="2"/>
      <c r="E966" s="2"/>
      <c r="F966" s="80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4.4" x14ac:dyDescent="0.3">
      <c r="A967" s="2"/>
      <c r="B967" s="2"/>
      <c r="C967" s="2"/>
      <c r="D967" s="2"/>
      <c r="E967" s="2"/>
      <c r="F967" s="80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4.4" x14ac:dyDescent="0.3">
      <c r="A968" s="2"/>
      <c r="B968" s="2"/>
      <c r="C968" s="2"/>
      <c r="D968" s="2"/>
      <c r="E968" s="2"/>
      <c r="F968" s="80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4.4" x14ac:dyDescent="0.3">
      <c r="A969" s="2"/>
      <c r="B969" s="2"/>
      <c r="C969" s="2"/>
      <c r="D969" s="2"/>
      <c r="E969" s="2"/>
      <c r="F969" s="80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4.4" x14ac:dyDescent="0.3">
      <c r="A970" s="2"/>
      <c r="B970" s="2"/>
      <c r="C970" s="2"/>
      <c r="D970" s="2"/>
      <c r="E970" s="2"/>
      <c r="F970" s="80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4.4" x14ac:dyDescent="0.3">
      <c r="A971" s="2"/>
      <c r="B971" s="2"/>
      <c r="C971" s="2"/>
      <c r="D971" s="2"/>
      <c r="E971" s="2"/>
      <c r="F971" s="80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4.4" x14ac:dyDescent="0.3">
      <c r="A972" s="2"/>
      <c r="B972" s="2"/>
      <c r="C972" s="2"/>
      <c r="D972" s="2"/>
      <c r="E972" s="2"/>
      <c r="F972" s="80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4.4" x14ac:dyDescent="0.3">
      <c r="A973" s="2"/>
      <c r="B973" s="2"/>
      <c r="C973" s="2"/>
      <c r="D973" s="2"/>
      <c r="E973" s="2"/>
      <c r="F973" s="80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4.4" x14ac:dyDescent="0.3">
      <c r="A974" s="2"/>
      <c r="B974" s="2"/>
      <c r="C974" s="2"/>
      <c r="D974" s="2"/>
      <c r="E974" s="2"/>
      <c r="F974" s="80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4.4" x14ac:dyDescent="0.3">
      <c r="A975" s="2"/>
      <c r="B975" s="2"/>
      <c r="C975" s="2"/>
      <c r="D975" s="2"/>
      <c r="E975" s="2"/>
      <c r="F975" s="80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4.4" x14ac:dyDescent="0.3">
      <c r="A976" s="2"/>
      <c r="B976" s="2"/>
      <c r="C976" s="2"/>
      <c r="D976" s="2"/>
      <c r="E976" s="2"/>
      <c r="F976" s="80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4.4" x14ac:dyDescent="0.3">
      <c r="A977" s="2"/>
      <c r="B977" s="2"/>
      <c r="C977" s="2"/>
      <c r="D977" s="2"/>
      <c r="E977" s="2"/>
      <c r="F977" s="80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4.4" x14ac:dyDescent="0.3">
      <c r="A978" s="2"/>
      <c r="B978" s="2"/>
      <c r="C978" s="2"/>
      <c r="D978" s="2"/>
      <c r="E978" s="2"/>
      <c r="F978" s="80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4.4" x14ac:dyDescent="0.3">
      <c r="A979" s="2"/>
      <c r="B979" s="2"/>
      <c r="C979" s="2"/>
      <c r="D979" s="2"/>
      <c r="E979" s="2"/>
      <c r="F979" s="80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4.4" x14ac:dyDescent="0.3">
      <c r="A980" s="2"/>
      <c r="B980" s="2"/>
      <c r="C980" s="2"/>
      <c r="D980" s="2"/>
      <c r="E980" s="2"/>
      <c r="F980" s="80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4.4" x14ac:dyDescent="0.3">
      <c r="A981" s="2"/>
      <c r="B981" s="2"/>
      <c r="C981" s="2"/>
      <c r="D981" s="2"/>
      <c r="E981" s="2"/>
      <c r="F981" s="80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4.4" x14ac:dyDescent="0.3">
      <c r="A982" s="2"/>
      <c r="B982" s="2"/>
      <c r="C982" s="2"/>
      <c r="D982" s="2"/>
      <c r="E982" s="2"/>
      <c r="F982" s="80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4.4" x14ac:dyDescent="0.3">
      <c r="A983" s="2"/>
      <c r="B983" s="2"/>
      <c r="C983" s="2"/>
      <c r="D983" s="2"/>
      <c r="E983" s="2"/>
      <c r="F983" s="80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4.4" x14ac:dyDescent="0.3">
      <c r="A984" s="2"/>
      <c r="B984" s="2"/>
      <c r="C984" s="2"/>
      <c r="D984" s="2"/>
      <c r="E984" s="2"/>
      <c r="F984" s="80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4.4" x14ac:dyDescent="0.3">
      <c r="A985" s="2"/>
      <c r="B985" s="2"/>
      <c r="C985" s="2"/>
      <c r="D985" s="2"/>
      <c r="E985" s="2"/>
      <c r="F985" s="80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4.4" x14ac:dyDescent="0.3">
      <c r="A986" s="2"/>
      <c r="B986" s="2"/>
      <c r="C986" s="2"/>
      <c r="D986" s="2"/>
      <c r="E986" s="2"/>
      <c r="F986" s="80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4.4" x14ac:dyDescent="0.3">
      <c r="A987" s="2"/>
      <c r="B987" s="2"/>
      <c r="C987" s="2"/>
      <c r="D987" s="2"/>
      <c r="E987" s="2"/>
      <c r="F987" s="80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4.4" x14ac:dyDescent="0.3">
      <c r="A988" s="2"/>
      <c r="B988" s="2"/>
      <c r="C988" s="2"/>
      <c r="D988" s="2"/>
      <c r="E988" s="2"/>
      <c r="F988" s="80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4.4" x14ac:dyDescent="0.3">
      <c r="A989" s="2"/>
      <c r="B989" s="2"/>
      <c r="C989" s="2"/>
      <c r="D989" s="2"/>
      <c r="E989" s="2"/>
      <c r="F989" s="80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4.4" x14ac:dyDescent="0.3">
      <c r="A990" s="2"/>
      <c r="B990" s="2"/>
      <c r="C990" s="2"/>
      <c r="D990" s="2"/>
      <c r="E990" s="2"/>
      <c r="F990" s="80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4.4" x14ac:dyDescent="0.3">
      <c r="A991" s="2"/>
      <c r="B991" s="2"/>
      <c r="C991" s="2"/>
      <c r="D991" s="2"/>
      <c r="E991" s="2"/>
      <c r="F991" s="80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4.4" x14ac:dyDescent="0.3">
      <c r="A992" s="2"/>
      <c r="B992" s="2"/>
      <c r="C992" s="2"/>
      <c r="D992" s="2"/>
      <c r="E992" s="2"/>
      <c r="F992" s="80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4.4" x14ac:dyDescent="0.3">
      <c r="A993" s="2"/>
      <c r="B993" s="2"/>
      <c r="C993" s="2"/>
      <c r="D993" s="2"/>
      <c r="E993" s="2"/>
      <c r="F993" s="80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</sheetData>
  <mergeCells count="12">
    <mergeCell ref="A57:F57"/>
    <mergeCell ref="A58:F58"/>
    <mergeCell ref="A29:F29"/>
    <mergeCell ref="A41:F41"/>
    <mergeCell ref="A42:F42"/>
    <mergeCell ref="A43:F43"/>
    <mergeCell ref="A56:F56"/>
    <mergeCell ref="A1:H1"/>
    <mergeCell ref="A7:G7"/>
    <mergeCell ref="A8:G8"/>
    <mergeCell ref="A27:F27"/>
    <mergeCell ref="A28:F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997"/>
  <sheetViews>
    <sheetView showGridLines="0" zoomScale="80" zoomScaleNormal="80" workbookViewId="0">
      <selection sqref="A1:G1"/>
    </sheetView>
  </sheetViews>
  <sheetFormatPr baseColWidth="10" defaultColWidth="12.5546875" defaultRowHeight="15" customHeight="1" x14ac:dyDescent="0.3"/>
  <cols>
    <col min="1" max="1" width="45.44140625" customWidth="1"/>
    <col min="2" max="2" width="16.109375" customWidth="1"/>
    <col min="3" max="4" width="14.33203125" customWidth="1"/>
    <col min="5" max="5" width="14" customWidth="1"/>
    <col min="6" max="6" width="15.109375" bestFit="1" customWidth="1"/>
    <col min="7" max="7" width="9.88671875" customWidth="1"/>
    <col min="8" max="26" width="10.109375" customWidth="1"/>
  </cols>
  <sheetData>
    <row r="1" spans="1:26" ht="14.4" x14ac:dyDescent="0.3">
      <c r="A1" s="147" t="s">
        <v>0</v>
      </c>
      <c r="B1" s="142"/>
      <c r="C1" s="142"/>
      <c r="D1" s="142"/>
      <c r="E1" s="142"/>
      <c r="F1" s="142"/>
      <c r="G1" s="142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4.4" x14ac:dyDescent="0.3">
      <c r="A2" s="57" t="s">
        <v>1</v>
      </c>
      <c r="B2" s="68" t="s">
        <v>2</v>
      </c>
      <c r="C2" s="25"/>
      <c r="D2" s="69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4.4" x14ac:dyDescent="0.3">
      <c r="A3" s="57" t="s">
        <v>3</v>
      </c>
      <c r="B3" s="68" t="s">
        <v>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4.4" x14ac:dyDescent="0.3">
      <c r="A4" s="57" t="s">
        <v>5</v>
      </c>
      <c r="B4" s="25" t="s">
        <v>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4.4" x14ac:dyDescent="0.3">
      <c r="A5" s="57" t="s">
        <v>7</v>
      </c>
      <c r="B5" s="70">
        <v>2022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4.4" x14ac:dyDescent="0.3">
      <c r="A6" s="67"/>
      <c r="B6" s="67"/>
      <c r="C6" s="67"/>
      <c r="D6" s="67"/>
      <c r="E6" s="67"/>
      <c r="F6" s="67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4.4" x14ac:dyDescent="0.3">
      <c r="A7" s="147" t="s">
        <v>9</v>
      </c>
      <c r="B7" s="142"/>
      <c r="C7" s="142"/>
      <c r="D7" s="142"/>
      <c r="E7" s="142"/>
      <c r="F7" s="142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4.4" x14ac:dyDescent="0.3">
      <c r="A8" s="147" t="s">
        <v>10</v>
      </c>
      <c r="B8" s="142"/>
      <c r="C8" s="142"/>
      <c r="D8" s="142"/>
      <c r="E8" s="142"/>
      <c r="F8" s="142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4.4" x14ac:dyDescent="0.3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4.4" x14ac:dyDescent="0.3">
      <c r="A10" s="9" t="s">
        <v>11</v>
      </c>
      <c r="B10" s="71" t="s">
        <v>12</v>
      </c>
      <c r="C10" s="71" t="s">
        <v>24</v>
      </c>
      <c r="D10" s="71" t="s">
        <v>16</v>
      </c>
      <c r="E10" s="71" t="s">
        <v>22</v>
      </c>
      <c r="F10" s="71" t="s">
        <v>70</v>
      </c>
      <c r="G10" s="71" t="s">
        <v>86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4.4" x14ac:dyDescent="0.3">
      <c r="A11" s="26"/>
      <c r="B11" s="26"/>
      <c r="C11" s="26"/>
      <c r="D11" s="26"/>
      <c r="E11" s="26"/>
      <c r="F11" s="26"/>
      <c r="G11" s="25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4.4" x14ac:dyDescent="0.3">
      <c r="A12" s="43" t="s">
        <v>25</v>
      </c>
      <c r="B12" s="43" t="s">
        <v>26</v>
      </c>
      <c r="C12" s="59">
        <f>'1T'!F12</f>
        <v>696</v>
      </c>
      <c r="D12" s="59">
        <f>'2T'!F12</f>
        <v>684</v>
      </c>
      <c r="E12" s="59">
        <f>+'3T'!F12</f>
        <v>432</v>
      </c>
      <c r="F12" s="59">
        <f>+'4T'!F12</f>
        <v>429</v>
      </c>
      <c r="G12" s="57">
        <f t="shared" ref="G12:G21" si="0">SUM(C12:F12)</f>
        <v>2241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4.4" x14ac:dyDescent="0.3">
      <c r="A13" s="43"/>
      <c r="B13" s="43" t="s">
        <v>27</v>
      </c>
      <c r="C13" s="59">
        <f>'1T'!F13</f>
        <v>1218</v>
      </c>
      <c r="D13" s="59">
        <f>'2T'!F13</f>
        <v>2309</v>
      </c>
      <c r="E13" s="59">
        <f>+'3T'!F13</f>
        <v>1396</v>
      </c>
      <c r="F13" s="59">
        <f>+'4T'!F13</f>
        <v>1512</v>
      </c>
      <c r="G13" s="57">
        <f t="shared" si="0"/>
        <v>6435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4.4" x14ac:dyDescent="0.3">
      <c r="A14" s="43" t="s">
        <v>28</v>
      </c>
      <c r="B14" s="43" t="s">
        <v>26</v>
      </c>
      <c r="C14" s="59">
        <f>'1T'!F14</f>
        <v>299</v>
      </c>
      <c r="D14" s="59">
        <f>'2T'!F14</f>
        <v>118</v>
      </c>
      <c r="E14" s="59">
        <f>+'3T'!F14</f>
        <v>0</v>
      </c>
      <c r="F14" s="59">
        <f>+'4T'!F14</f>
        <v>0</v>
      </c>
      <c r="G14" s="57">
        <f t="shared" si="0"/>
        <v>417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4.4" x14ac:dyDescent="0.3">
      <c r="A15" s="43"/>
      <c r="B15" s="43" t="s">
        <v>27</v>
      </c>
      <c r="C15" s="59">
        <f>'1T'!F15</f>
        <v>774</v>
      </c>
      <c r="D15" s="59">
        <f>'2T'!F15</f>
        <v>1144</v>
      </c>
      <c r="E15" s="59">
        <f>+'3T'!F15</f>
        <v>445</v>
      </c>
      <c r="F15" s="59">
        <f>+'4T'!F15</f>
        <v>8</v>
      </c>
      <c r="G15" s="57">
        <f t="shared" si="0"/>
        <v>2371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5" customHeight="1" x14ac:dyDescent="0.3">
      <c r="A16" s="43" t="s">
        <v>29</v>
      </c>
      <c r="B16" s="43" t="s">
        <v>26</v>
      </c>
      <c r="C16" s="59">
        <f>'1T'!F16</f>
        <v>2387</v>
      </c>
      <c r="D16" s="59">
        <f>'2T'!F16</f>
        <v>548</v>
      </c>
      <c r="E16" s="59">
        <f>+'3T'!F16</f>
        <v>107</v>
      </c>
      <c r="F16" s="59">
        <f>+'4T'!F16</f>
        <v>53</v>
      </c>
      <c r="G16" s="57">
        <f t="shared" si="0"/>
        <v>3095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5" customHeight="1" x14ac:dyDescent="0.3">
      <c r="A17" s="43"/>
      <c r="B17" s="43" t="s">
        <v>27</v>
      </c>
      <c r="C17" s="59">
        <f>'1T'!F17</f>
        <v>7296</v>
      </c>
      <c r="D17" s="59">
        <f>'2T'!F17</f>
        <v>9055</v>
      </c>
      <c r="E17" s="59">
        <f>+'3T'!F17</f>
        <v>7022</v>
      </c>
      <c r="F17" s="59">
        <f>+'4T'!F17</f>
        <v>5814</v>
      </c>
      <c r="G17" s="57">
        <f t="shared" si="0"/>
        <v>29187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5" customHeight="1" x14ac:dyDescent="0.3">
      <c r="A18" s="43" t="s">
        <v>33</v>
      </c>
      <c r="B18" s="43" t="s">
        <v>26</v>
      </c>
      <c r="C18" s="59">
        <f>'1T'!F18</f>
        <v>2796</v>
      </c>
      <c r="D18" s="59">
        <f>'2T'!F18</f>
        <v>1774</v>
      </c>
      <c r="E18" s="59">
        <f>+'3T'!F18</f>
        <v>221</v>
      </c>
      <c r="F18" s="59">
        <f>+'4T'!F18</f>
        <v>105</v>
      </c>
      <c r="G18" s="57">
        <f t="shared" si="0"/>
        <v>4896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5" customHeight="1" x14ac:dyDescent="0.3">
      <c r="A19" s="43"/>
      <c r="B19" s="43" t="s">
        <v>27</v>
      </c>
      <c r="C19" s="59">
        <f>'1T'!F19</f>
        <v>11066</v>
      </c>
      <c r="D19" s="59">
        <f>'2T'!F19</f>
        <v>13471</v>
      </c>
      <c r="E19" s="59">
        <f>+'3T'!F19</f>
        <v>8823</v>
      </c>
      <c r="F19" s="59">
        <f>+'4T'!F19</f>
        <v>5505</v>
      </c>
      <c r="G19" s="57">
        <f t="shared" si="0"/>
        <v>38865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5" customHeight="1" x14ac:dyDescent="0.3">
      <c r="A20" s="43" t="s">
        <v>87</v>
      </c>
      <c r="B20" s="43" t="s">
        <v>26</v>
      </c>
      <c r="C20" s="59">
        <f>'1T'!F20</f>
        <v>359</v>
      </c>
      <c r="D20" s="59">
        <f>'2T'!F20</f>
        <v>957</v>
      </c>
      <c r="E20" s="59">
        <f>+'3T'!F20</f>
        <v>1581</v>
      </c>
      <c r="F20" s="59">
        <f>+'4T'!F20</f>
        <v>791</v>
      </c>
      <c r="G20" s="57">
        <f t="shared" si="0"/>
        <v>3688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4.4" x14ac:dyDescent="0.3">
      <c r="A21" s="26"/>
      <c r="B21" s="26" t="s">
        <v>27</v>
      </c>
      <c r="C21" s="26">
        <f>'1T'!F21</f>
        <v>430</v>
      </c>
      <c r="D21" s="26">
        <f>'2T'!F21</f>
        <v>2536</v>
      </c>
      <c r="E21" s="26">
        <f>+'3T'!F21</f>
        <v>3794</v>
      </c>
      <c r="F21" s="26">
        <f>+'4T'!F21</f>
        <v>4998</v>
      </c>
      <c r="G21" s="57">
        <f t="shared" si="0"/>
        <v>11758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" customHeight="1" x14ac:dyDescent="0.3">
      <c r="A22" s="27" t="s">
        <v>32</v>
      </c>
      <c r="B22" s="27" t="s">
        <v>26</v>
      </c>
      <c r="C22" s="27">
        <f>'1T'!F22</f>
        <v>6537</v>
      </c>
      <c r="D22" s="27">
        <f>'2T'!F23</f>
        <v>4081</v>
      </c>
      <c r="E22" s="27">
        <f>'3T'!F22</f>
        <v>2341</v>
      </c>
      <c r="F22" s="27">
        <f>'4T'!F22</f>
        <v>1378</v>
      </c>
      <c r="G22" s="27">
        <f>+G12+G14+G16+G18+G20</f>
        <v>14337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" customHeight="1" x14ac:dyDescent="0.3">
      <c r="A23" s="27" t="s">
        <v>32</v>
      </c>
      <c r="B23" s="27" t="s">
        <v>27</v>
      </c>
      <c r="C23" s="27">
        <f>'1T'!F23</f>
        <v>20784</v>
      </c>
      <c r="D23" s="27">
        <f>'2T'!F24</f>
        <v>28515</v>
      </c>
      <c r="E23" s="27">
        <f>'3T'!F23</f>
        <v>21480</v>
      </c>
      <c r="F23" s="27">
        <f>'4T'!F23</f>
        <v>17837</v>
      </c>
      <c r="G23" s="27">
        <f>+G13+G15+G17+G19+G21</f>
        <v>88616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" customHeight="1" x14ac:dyDescent="0.3">
      <c r="A24" s="26" t="s">
        <v>43</v>
      </c>
      <c r="B24" s="26"/>
      <c r="C24" s="26"/>
      <c r="D24" s="26"/>
      <c r="E24" s="26"/>
      <c r="F24" s="26" t="s">
        <v>37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" customHeight="1" x14ac:dyDescent="0.3">
      <c r="A25" s="148"/>
      <c r="B25" s="142"/>
      <c r="C25" s="142"/>
      <c r="D25" s="142"/>
      <c r="E25" s="142"/>
      <c r="F25" s="142"/>
      <c r="G25" s="142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" customHeight="1" x14ac:dyDescent="0.3">
      <c r="A26" s="147" t="s">
        <v>38</v>
      </c>
      <c r="B26" s="142"/>
      <c r="C26" s="142"/>
      <c r="D26" s="142"/>
      <c r="E26" s="142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" customHeight="1" x14ac:dyDescent="0.3">
      <c r="A27" s="147" t="s">
        <v>39</v>
      </c>
      <c r="B27" s="142"/>
      <c r="C27" s="142"/>
      <c r="D27" s="142"/>
      <c r="E27" s="142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" customHeight="1" x14ac:dyDescent="0.3">
      <c r="A28" s="147" t="s">
        <v>40</v>
      </c>
      <c r="B28" s="142"/>
      <c r="C28" s="142"/>
      <c r="D28" s="142"/>
      <c r="E28" s="142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" customHeight="1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" customHeight="1" x14ac:dyDescent="0.3">
      <c r="A30" s="9" t="s">
        <v>11</v>
      </c>
      <c r="B30" s="71" t="s">
        <v>88</v>
      </c>
      <c r="C30" s="71" t="s">
        <v>16</v>
      </c>
      <c r="D30" s="71" t="s">
        <v>22</v>
      </c>
      <c r="E30" s="71" t="s">
        <v>70</v>
      </c>
      <c r="F30" s="71" t="s">
        <v>86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" customHeight="1" x14ac:dyDescent="0.3">
      <c r="A31" s="26"/>
      <c r="B31" s="26"/>
      <c r="C31" s="26"/>
      <c r="D31" s="26"/>
      <c r="E31" s="26"/>
      <c r="F31" s="25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" customHeight="1" x14ac:dyDescent="0.3">
      <c r="A32" s="43" t="s">
        <v>25</v>
      </c>
      <c r="B32" s="26">
        <f>+'1T'!E32</f>
        <v>243600000</v>
      </c>
      <c r="C32" s="26">
        <f>'2T'!E32</f>
        <v>458700000</v>
      </c>
      <c r="D32" s="72">
        <f>+'3T'!E32</f>
        <v>279200000</v>
      </c>
      <c r="E32" s="26">
        <f>+'4T'!E32</f>
        <v>302400000</v>
      </c>
      <c r="F32" s="25">
        <f>SUM(B32:E32)</f>
        <v>1283900000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" customHeight="1" x14ac:dyDescent="0.3">
      <c r="A33" s="43" t="s">
        <v>28</v>
      </c>
      <c r="B33" s="26">
        <f>+'1T'!E33</f>
        <v>146800000</v>
      </c>
      <c r="C33" s="26">
        <f>'2T'!E33</f>
        <v>205200000</v>
      </c>
      <c r="D33" s="72">
        <f>+'3T'!E33</f>
        <v>73000000</v>
      </c>
      <c r="E33" s="26">
        <f>+'4T'!E33</f>
        <v>1600000</v>
      </c>
      <c r="F33" s="25">
        <f>SUM(B33:E33)</f>
        <v>426600000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" customHeight="1" x14ac:dyDescent="0.3">
      <c r="A34" s="43" t="s">
        <v>77</v>
      </c>
      <c r="B34" s="26">
        <f>+'1T'!E34</f>
        <v>1452300000</v>
      </c>
      <c r="C34" s="26">
        <f>'2T'!E34</f>
        <v>1797400000</v>
      </c>
      <c r="D34" s="72">
        <f>+'3T'!E34</f>
        <v>1382100000</v>
      </c>
      <c r="E34" s="26">
        <f>+'4T'!E34</f>
        <v>1151120000</v>
      </c>
      <c r="F34" s="25">
        <f>SUM(B34:E34)</f>
        <v>5782920000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" customHeight="1" x14ac:dyDescent="0.3">
      <c r="A35" s="43" t="s">
        <v>72</v>
      </c>
      <c r="B35" s="26">
        <f>+'1T'!E35</f>
        <v>2535272000</v>
      </c>
      <c r="C35" s="26">
        <f>'2T'!E35</f>
        <v>3163302000</v>
      </c>
      <c r="D35" s="72">
        <f>+'3T'!E35</f>
        <v>1929278000</v>
      </c>
      <c r="E35" s="26">
        <f>+'4T'!E35</f>
        <v>1143450000</v>
      </c>
      <c r="F35" s="25">
        <f>SUM(B35:E35)</f>
        <v>8771302000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" customHeight="1" x14ac:dyDescent="0.3">
      <c r="A36" s="26" t="s">
        <v>34</v>
      </c>
      <c r="B36" s="26">
        <f>'1T'!E36</f>
        <v>86000000</v>
      </c>
      <c r="C36" s="26">
        <f>'2T'!E36</f>
        <v>507200000</v>
      </c>
      <c r="D36" s="72">
        <f>+'3T'!E36</f>
        <v>750350000</v>
      </c>
      <c r="E36" s="26">
        <f>+'4T'!E36</f>
        <v>991500000</v>
      </c>
      <c r="F36" s="25">
        <f>SUM(B36:E36)</f>
        <v>2335050000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" customHeight="1" x14ac:dyDescent="0.3">
      <c r="A37" s="27" t="s">
        <v>32</v>
      </c>
      <c r="B37" s="27">
        <f>SUM(B32:B36)</f>
        <v>4463972000</v>
      </c>
      <c r="C37" s="27">
        <f>SUM(C32:C36)</f>
        <v>6131802000</v>
      </c>
      <c r="D37" s="27">
        <f>SUM(D32:D36)</f>
        <v>4413928000</v>
      </c>
      <c r="E37" s="27">
        <f>SUM(E32:E36)</f>
        <v>3590070000</v>
      </c>
      <c r="F37" s="27">
        <f>+B37+C37+D37+E37</f>
        <v>18599772000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" customHeight="1" x14ac:dyDescent="0.3">
      <c r="A38" s="26" t="s">
        <v>43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" customHeight="1" x14ac:dyDescent="0.3">
      <c r="A39" s="26"/>
      <c r="B39" s="26" t="s">
        <v>37</v>
      </c>
      <c r="C39" s="26" t="s">
        <v>37</v>
      </c>
      <c r="D39" s="26" t="s">
        <v>37</v>
      </c>
      <c r="E39" s="26" t="s">
        <v>37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" customHeight="1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" customHeight="1" x14ac:dyDescent="0.3">
      <c r="A41" s="147" t="s">
        <v>45</v>
      </c>
      <c r="B41" s="142"/>
      <c r="C41" s="142"/>
      <c r="D41" s="142"/>
      <c r="E41" s="142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" customHeight="1" x14ac:dyDescent="0.3">
      <c r="A42" s="147" t="s">
        <v>39</v>
      </c>
      <c r="B42" s="142"/>
      <c r="C42" s="142"/>
      <c r="D42" s="142"/>
      <c r="E42" s="142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" customHeight="1" x14ac:dyDescent="0.3">
      <c r="A43" s="147" t="s">
        <v>40</v>
      </c>
      <c r="B43" s="142"/>
      <c r="C43" s="142"/>
      <c r="D43" s="142"/>
      <c r="E43" s="142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" customHeight="1" x14ac:dyDescent="0.3">
      <c r="A45" s="71" t="s">
        <v>46</v>
      </c>
      <c r="B45" s="71" t="s">
        <v>24</v>
      </c>
      <c r="C45" s="71" t="s">
        <v>16</v>
      </c>
      <c r="D45" s="71" t="s">
        <v>22</v>
      </c>
      <c r="E45" s="71" t="s">
        <v>70</v>
      </c>
      <c r="F45" s="71" t="s">
        <v>86</v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" customHeight="1" x14ac:dyDescent="0.3">
      <c r="A46" s="26"/>
      <c r="B46" s="26"/>
      <c r="C46" s="26"/>
      <c r="D46" s="26"/>
      <c r="E46" s="26"/>
      <c r="F46" s="25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4.4" x14ac:dyDescent="0.3">
      <c r="A47" s="26" t="s">
        <v>84</v>
      </c>
      <c r="B47" s="26">
        <f>'1T'!E46</f>
        <v>4463972000</v>
      </c>
      <c r="C47" s="26">
        <f>'2T'!E45</f>
        <v>6131802000</v>
      </c>
      <c r="D47" s="26">
        <f>+'3T'!E46</f>
        <v>4413928000</v>
      </c>
      <c r="E47" s="26">
        <f>+'4T'!E47</f>
        <v>3590070000</v>
      </c>
      <c r="F47" s="25">
        <f>SUM(B47:E47)</f>
        <v>18599772000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4.4" x14ac:dyDescent="0.3">
      <c r="A48" s="26" t="s">
        <v>48</v>
      </c>
      <c r="B48" s="26"/>
      <c r="C48" s="26"/>
      <c r="D48" s="26"/>
      <c r="E48" s="26"/>
      <c r="F48" s="25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4.4" x14ac:dyDescent="0.3">
      <c r="A49" s="26" t="s">
        <v>49</v>
      </c>
      <c r="B49" s="26" t="s">
        <v>37</v>
      </c>
      <c r="C49" s="26" t="s">
        <v>37</v>
      </c>
      <c r="D49" s="26" t="s">
        <v>37</v>
      </c>
      <c r="E49" s="26" t="s">
        <v>37</v>
      </c>
      <c r="F49" s="25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4.4" x14ac:dyDescent="0.3">
      <c r="A50" s="26" t="s">
        <v>50</v>
      </c>
      <c r="B50" s="26"/>
      <c r="C50" s="26"/>
      <c r="D50" s="26"/>
      <c r="E50" s="26"/>
      <c r="F50" s="25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4.4" x14ac:dyDescent="0.3">
      <c r="A51" s="26" t="s">
        <v>51</v>
      </c>
      <c r="B51" s="26"/>
      <c r="C51" s="26"/>
      <c r="D51" s="26"/>
      <c r="E51" s="26"/>
      <c r="F51" s="25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4.4" x14ac:dyDescent="0.3">
      <c r="A52" s="27" t="s">
        <v>32</v>
      </c>
      <c r="B52" s="27">
        <f>+B47</f>
        <v>4463972000</v>
      </c>
      <c r="C52" s="27">
        <f>+C47</f>
        <v>6131802000</v>
      </c>
      <c r="D52" s="27">
        <f>+D47</f>
        <v>4413928000</v>
      </c>
      <c r="E52" s="27">
        <f>+E47</f>
        <v>3590070000</v>
      </c>
      <c r="F52" s="27">
        <f>+F47</f>
        <v>18599772000</v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4.4" x14ac:dyDescent="0.3">
      <c r="A53" s="26" t="s">
        <v>43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4.4" x14ac:dyDescent="0.3">
      <c r="A54" s="149"/>
      <c r="B54" s="142"/>
      <c r="C54" s="142"/>
      <c r="D54" s="142"/>
      <c r="E54" s="142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4.4" x14ac:dyDescent="0.3">
      <c r="A55" s="147" t="s">
        <v>54</v>
      </c>
      <c r="B55" s="142"/>
      <c r="C55" s="142"/>
      <c r="D55" s="142"/>
      <c r="E55" s="142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4.4" x14ac:dyDescent="0.3">
      <c r="A56" s="147" t="s">
        <v>40</v>
      </c>
      <c r="B56" s="142"/>
      <c r="C56" s="142"/>
      <c r="D56" s="142"/>
      <c r="E56" s="142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4.4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4.4" x14ac:dyDescent="0.3">
      <c r="A58" s="71" t="s">
        <v>46</v>
      </c>
      <c r="B58" s="71" t="s">
        <v>24</v>
      </c>
      <c r="C58" s="71" t="s">
        <v>16</v>
      </c>
      <c r="D58" s="71" t="s">
        <v>22</v>
      </c>
      <c r="E58" s="71" t="s">
        <v>70</v>
      </c>
      <c r="F58" s="71" t="s">
        <v>86</v>
      </c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4.4" x14ac:dyDescent="0.3">
      <c r="A59" s="26"/>
      <c r="B59" s="26"/>
      <c r="C59" s="26"/>
      <c r="D59" s="26"/>
      <c r="E59" s="26"/>
      <c r="F59" s="25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4.4" x14ac:dyDescent="0.3">
      <c r="A60" s="26" t="s">
        <v>90</v>
      </c>
      <c r="B60" s="26">
        <f>'1T'!E61</f>
        <v>347973566</v>
      </c>
      <c r="C60" s="26">
        <f>'2T'!E59</f>
        <v>28117132</v>
      </c>
      <c r="D60" s="26">
        <f>'3T'!E60</f>
        <v>2426134698</v>
      </c>
      <c r="E60" s="26">
        <f>'4T'!E61</f>
        <v>648010264</v>
      </c>
      <c r="F60" s="25">
        <f>+E64</f>
        <v>648010264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4.4" x14ac:dyDescent="0.3">
      <c r="A61" s="26" t="s">
        <v>56</v>
      </c>
      <c r="B61" s="26">
        <f>'1T'!E62</f>
        <v>4811945566</v>
      </c>
      <c r="C61" s="26">
        <f>'2T'!E60</f>
        <v>5811945566</v>
      </c>
      <c r="D61" s="26">
        <f>'3T'!E61</f>
        <v>6811945566</v>
      </c>
      <c r="E61" s="26">
        <f>'4T'!E62</f>
        <v>1811945566</v>
      </c>
      <c r="F61" s="25">
        <f>SUM(B61:E61)</f>
        <v>19247782264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4.4" x14ac:dyDescent="0.3">
      <c r="A62" s="26" t="s">
        <v>58</v>
      </c>
      <c r="B62" s="26">
        <f>'1T'!E63</f>
        <v>2142709566</v>
      </c>
      <c r="C62" s="26">
        <f>'2T'!E61</f>
        <v>1970187132</v>
      </c>
      <c r="D62" s="26">
        <f>'3T'!E62</f>
        <v>3767708698</v>
      </c>
      <c r="E62" s="26">
        <f>'4T'!E63</f>
        <v>2459955830</v>
      </c>
      <c r="F62" s="25">
        <f>E62</f>
        <v>2459955830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4.4" x14ac:dyDescent="0.3">
      <c r="A63" s="26" t="s">
        <v>61</v>
      </c>
      <c r="B63" s="26">
        <f>'1T'!E64</f>
        <v>4463972000</v>
      </c>
      <c r="C63" s="26">
        <f>'2T'!E62</f>
        <v>6131802000</v>
      </c>
      <c r="D63" s="26">
        <f>'3T'!E63</f>
        <v>4413928000</v>
      </c>
      <c r="E63" s="26">
        <f>'4T'!E64</f>
        <v>3590070000</v>
      </c>
      <c r="F63" s="25">
        <f>SUM(B63:E63)</f>
        <v>18599772000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4.4" x14ac:dyDescent="0.3">
      <c r="A64" s="26" t="s">
        <v>62</v>
      </c>
      <c r="B64" s="26">
        <f>'1T'!E65</f>
        <v>347973566</v>
      </c>
      <c r="C64" s="26">
        <f>'2T'!E63</f>
        <v>28117132</v>
      </c>
      <c r="D64" s="26">
        <f>'3T'!E64</f>
        <v>2426134698</v>
      </c>
      <c r="E64" s="26">
        <f>'4T'!E65</f>
        <v>648010264</v>
      </c>
      <c r="F64" s="25">
        <f>F60</f>
        <v>648010264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4.4" x14ac:dyDescent="0.3">
      <c r="A65" s="24"/>
      <c r="B65" s="24"/>
      <c r="C65" s="24"/>
      <c r="D65" s="24"/>
      <c r="E65" s="24"/>
      <c r="F65" s="24" t="s">
        <v>37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4.4" x14ac:dyDescent="0.3">
      <c r="A66" s="26" t="s">
        <v>63</v>
      </c>
      <c r="B66" s="26"/>
      <c r="C66" s="26"/>
      <c r="D66" s="26"/>
      <c r="E66" s="26"/>
      <c r="F66" s="26">
        <v>0</v>
      </c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4.4" x14ac:dyDescent="0.3">
      <c r="A67" s="43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" customHeight="1" x14ac:dyDescent="0.3">
      <c r="A68" s="82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4.4" x14ac:dyDescent="0.3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4.4" x14ac:dyDescent="0.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4.4" x14ac:dyDescent="0.3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4.4" x14ac:dyDescent="0.3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4.4" x14ac:dyDescent="0.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4.4" x14ac:dyDescent="0.3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4.4" x14ac:dyDescent="0.3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4.4" x14ac:dyDescent="0.3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4.4" x14ac:dyDescent="0.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4.4" x14ac:dyDescent="0.3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4.4" x14ac:dyDescent="0.3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4.4" x14ac:dyDescent="0.3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4.4" x14ac:dyDescent="0.3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4.4" x14ac:dyDescent="0.3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4.4" x14ac:dyDescent="0.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4.4" x14ac:dyDescent="0.3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4.4" x14ac:dyDescent="0.3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4.4" x14ac:dyDescent="0.3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4.4" x14ac:dyDescent="0.3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4.4" x14ac:dyDescent="0.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4.4" x14ac:dyDescent="0.3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4.4" x14ac:dyDescent="0.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4.4" x14ac:dyDescent="0.3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4.4" x14ac:dyDescent="0.3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4.4" x14ac:dyDescent="0.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4.4" x14ac:dyDescent="0.3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4.4" x14ac:dyDescent="0.3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4.4" x14ac:dyDescent="0.3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4.4" x14ac:dyDescent="0.3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4.4" x14ac:dyDescent="0.3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4.4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4.4" x14ac:dyDescent="0.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4.4" x14ac:dyDescent="0.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4.4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4.4" x14ac:dyDescent="0.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4.4" x14ac:dyDescent="0.3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4.4" x14ac:dyDescent="0.3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4.4" x14ac:dyDescent="0.3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4.4" x14ac:dyDescent="0.3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4.4" x14ac:dyDescent="0.3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4.4" x14ac:dyDescent="0.3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4.4" x14ac:dyDescent="0.3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4.4" x14ac:dyDescent="0.3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4.4" x14ac:dyDescent="0.3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4.4" x14ac:dyDescent="0.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4.4" x14ac:dyDescent="0.3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4.4" x14ac:dyDescent="0.3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4.4" x14ac:dyDescent="0.3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4.4" x14ac:dyDescent="0.3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4.4" x14ac:dyDescent="0.3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4.4" x14ac:dyDescent="0.3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4.4" x14ac:dyDescent="0.3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4.4" x14ac:dyDescent="0.3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4.4" x14ac:dyDescent="0.3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4.4" x14ac:dyDescent="0.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4.4" x14ac:dyDescent="0.3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4.4" x14ac:dyDescent="0.3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4.4" x14ac:dyDescent="0.3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4.4" x14ac:dyDescent="0.3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4.4" x14ac:dyDescent="0.3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4.4" x14ac:dyDescent="0.3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4.4" x14ac:dyDescent="0.3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4.4" x14ac:dyDescent="0.3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4.4" x14ac:dyDescent="0.3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4.4" x14ac:dyDescent="0.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4.4" x14ac:dyDescent="0.3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4.4" x14ac:dyDescent="0.3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4.4" x14ac:dyDescent="0.3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4.4" x14ac:dyDescent="0.3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4.4" x14ac:dyDescent="0.3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4.4" x14ac:dyDescent="0.3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4.4" x14ac:dyDescent="0.3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4.4" x14ac:dyDescent="0.3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4.4" x14ac:dyDescent="0.3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4.4" x14ac:dyDescent="0.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4.4" x14ac:dyDescent="0.3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4.4" x14ac:dyDescent="0.3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4.4" x14ac:dyDescent="0.3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4.4" x14ac:dyDescent="0.3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4.4" x14ac:dyDescent="0.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4.4" x14ac:dyDescent="0.3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4.4" x14ac:dyDescent="0.3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4.4" x14ac:dyDescent="0.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4.4" x14ac:dyDescent="0.3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4.4" x14ac:dyDescent="0.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4.4" x14ac:dyDescent="0.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4.4" x14ac:dyDescent="0.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4.4" x14ac:dyDescent="0.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4.4" x14ac:dyDescent="0.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4.4" x14ac:dyDescent="0.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4.4" x14ac:dyDescent="0.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4.4" x14ac:dyDescent="0.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4.4" x14ac:dyDescent="0.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4.4" x14ac:dyDescent="0.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4.4" x14ac:dyDescent="0.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4.4" x14ac:dyDescent="0.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4.4" x14ac:dyDescent="0.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4.4" x14ac:dyDescent="0.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4.4" x14ac:dyDescent="0.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4.4" x14ac:dyDescent="0.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4.4" x14ac:dyDescent="0.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4.4" x14ac:dyDescent="0.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4.4" x14ac:dyDescent="0.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4.4" x14ac:dyDescent="0.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4.4" x14ac:dyDescent="0.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4.4" x14ac:dyDescent="0.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4.4" x14ac:dyDescent="0.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4.4" x14ac:dyDescent="0.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4.4" x14ac:dyDescent="0.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4.4" x14ac:dyDescent="0.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4.4" x14ac:dyDescent="0.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4.4" x14ac:dyDescent="0.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4.4" x14ac:dyDescent="0.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4.4" x14ac:dyDescent="0.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4.4" x14ac:dyDescent="0.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4.4" x14ac:dyDescent="0.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4.4" x14ac:dyDescent="0.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4.4" x14ac:dyDescent="0.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4.4" x14ac:dyDescent="0.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4.4" x14ac:dyDescent="0.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4.4" x14ac:dyDescent="0.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4.4" x14ac:dyDescent="0.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4.4" x14ac:dyDescent="0.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4.4" x14ac:dyDescent="0.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4.4" x14ac:dyDescent="0.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4.4" x14ac:dyDescent="0.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4.4" x14ac:dyDescent="0.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4.4" x14ac:dyDescent="0.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4.4" x14ac:dyDescent="0.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4.4" x14ac:dyDescent="0.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4.4" x14ac:dyDescent="0.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4.4" x14ac:dyDescent="0.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4.4" x14ac:dyDescent="0.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4.4" x14ac:dyDescent="0.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4.4" x14ac:dyDescent="0.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4.4" x14ac:dyDescent="0.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4.4" x14ac:dyDescent="0.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4.4" x14ac:dyDescent="0.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4.4" x14ac:dyDescent="0.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4.4" x14ac:dyDescent="0.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4.4" x14ac:dyDescent="0.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4.4" x14ac:dyDescent="0.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4.4" x14ac:dyDescent="0.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4.4" x14ac:dyDescent="0.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4.4" x14ac:dyDescent="0.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4.4" x14ac:dyDescent="0.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4.4" x14ac:dyDescent="0.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4.4" x14ac:dyDescent="0.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4.4" x14ac:dyDescent="0.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4.4" x14ac:dyDescent="0.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4.4" x14ac:dyDescent="0.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4.4" x14ac:dyDescent="0.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4.4" x14ac:dyDescent="0.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4.4" x14ac:dyDescent="0.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4.4" x14ac:dyDescent="0.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4.4" x14ac:dyDescent="0.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4.4" x14ac:dyDescent="0.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4.4" x14ac:dyDescent="0.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4.4" x14ac:dyDescent="0.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4.4" x14ac:dyDescent="0.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4.4" x14ac:dyDescent="0.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4.4" x14ac:dyDescent="0.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4.4" x14ac:dyDescent="0.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4.4" x14ac:dyDescent="0.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4.4" x14ac:dyDescent="0.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4.4" x14ac:dyDescent="0.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4.4" x14ac:dyDescent="0.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4.4" x14ac:dyDescent="0.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4.4" x14ac:dyDescent="0.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4.4" x14ac:dyDescent="0.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4.4" x14ac:dyDescent="0.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4.4" x14ac:dyDescent="0.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4.4" x14ac:dyDescent="0.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4.4" x14ac:dyDescent="0.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4.4" x14ac:dyDescent="0.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4.4" x14ac:dyDescent="0.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4.4" x14ac:dyDescent="0.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4.4" x14ac:dyDescent="0.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4.4" x14ac:dyDescent="0.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4.4" x14ac:dyDescent="0.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4.4" x14ac:dyDescent="0.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4.4" x14ac:dyDescent="0.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4.4" x14ac:dyDescent="0.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4.4" x14ac:dyDescent="0.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4.4" x14ac:dyDescent="0.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4.4" x14ac:dyDescent="0.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4.4" x14ac:dyDescent="0.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4.4" x14ac:dyDescent="0.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4.4" x14ac:dyDescent="0.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4.4" x14ac:dyDescent="0.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4.4" x14ac:dyDescent="0.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4.4" x14ac:dyDescent="0.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4.4" x14ac:dyDescent="0.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4.4" x14ac:dyDescent="0.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4.4" x14ac:dyDescent="0.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4.4" x14ac:dyDescent="0.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4.4" x14ac:dyDescent="0.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4.4" x14ac:dyDescent="0.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4.4" x14ac:dyDescent="0.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4.4" x14ac:dyDescent="0.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4.4" x14ac:dyDescent="0.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4.4" x14ac:dyDescent="0.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4.4" x14ac:dyDescent="0.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4.4" x14ac:dyDescent="0.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4.4" x14ac:dyDescent="0.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4.4" x14ac:dyDescent="0.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4.4" x14ac:dyDescent="0.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4.4" x14ac:dyDescent="0.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4.4" x14ac:dyDescent="0.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4.4" x14ac:dyDescent="0.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4.4" x14ac:dyDescent="0.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4.4" x14ac:dyDescent="0.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4.4" x14ac:dyDescent="0.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4.4" x14ac:dyDescent="0.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4.4" x14ac:dyDescent="0.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4.4" x14ac:dyDescent="0.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4.4" x14ac:dyDescent="0.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4.4" x14ac:dyDescent="0.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4.4" x14ac:dyDescent="0.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4.4" x14ac:dyDescent="0.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4.4" x14ac:dyDescent="0.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4.4" x14ac:dyDescent="0.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4.4" x14ac:dyDescent="0.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4.4" x14ac:dyDescent="0.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4.4" x14ac:dyDescent="0.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4.4" x14ac:dyDescent="0.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4.4" x14ac:dyDescent="0.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4.4" x14ac:dyDescent="0.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4.4" x14ac:dyDescent="0.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4.4" x14ac:dyDescent="0.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4.4" x14ac:dyDescent="0.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4.4" x14ac:dyDescent="0.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4.4" x14ac:dyDescent="0.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4.4" x14ac:dyDescent="0.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4.4" x14ac:dyDescent="0.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4.4" x14ac:dyDescent="0.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4.4" x14ac:dyDescent="0.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4.4" x14ac:dyDescent="0.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4.4" x14ac:dyDescent="0.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4.4" x14ac:dyDescent="0.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4.4" x14ac:dyDescent="0.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4.4" x14ac:dyDescent="0.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4.4" x14ac:dyDescent="0.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4.4" x14ac:dyDescent="0.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4.4" x14ac:dyDescent="0.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4.4" x14ac:dyDescent="0.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4.4" x14ac:dyDescent="0.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4.4" x14ac:dyDescent="0.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4.4" x14ac:dyDescent="0.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4.4" x14ac:dyDescent="0.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4.4" x14ac:dyDescent="0.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4.4" x14ac:dyDescent="0.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4.4" x14ac:dyDescent="0.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4.4" x14ac:dyDescent="0.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4.4" x14ac:dyDescent="0.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4.4" x14ac:dyDescent="0.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4.4" x14ac:dyDescent="0.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4.4" x14ac:dyDescent="0.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4.4" x14ac:dyDescent="0.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4.4" x14ac:dyDescent="0.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4.4" x14ac:dyDescent="0.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4.4" x14ac:dyDescent="0.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4.4" x14ac:dyDescent="0.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4.4" x14ac:dyDescent="0.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4.4" x14ac:dyDescent="0.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4.4" x14ac:dyDescent="0.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4.4" x14ac:dyDescent="0.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4.4" x14ac:dyDescent="0.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4.4" x14ac:dyDescent="0.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4.4" x14ac:dyDescent="0.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4.4" x14ac:dyDescent="0.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4.4" x14ac:dyDescent="0.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4.4" x14ac:dyDescent="0.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4.4" x14ac:dyDescent="0.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4.4" x14ac:dyDescent="0.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4.4" x14ac:dyDescent="0.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4.4" x14ac:dyDescent="0.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4.4" x14ac:dyDescent="0.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4.4" x14ac:dyDescent="0.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4.4" x14ac:dyDescent="0.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4.4" x14ac:dyDescent="0.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4.4" x14ac:dyDescent="0.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4.4" x14ac:dyDescent="0.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4.4" x14ac:dyDescent="0.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4.4" x14ac:dyDescent="0.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4.4" x14ac:dyDescent="0.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4.4" x14ac:dyDescent="0.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4.4" x14ac:dyDescent="0.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4.4" x14ac:dyDescent="0.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4.4" x14ac:dyDescent="0.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4.4" x14ac:dyDescent="0.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4.4" x14ac:dyDescent="0.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4.4" x14ac:dyDescent="0.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4.4" x14ac:dyDescent="0.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4.4" x14ac:dyDescent="0.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4.4" x14ac:dyDescent="0.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4.4" x14ac:dyDescent="0.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4.4" x14ac:dyDescent="0.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4.4" x14ac:dyDescent="0.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4.4" x14ac:dyDescent="0.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4.4" x14ac:dyDescent="0.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4.4" x14ac:dyDescent="0.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4.4" x14ac:dyDescent="0.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4.4" x14ac:dyDescent="0.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4.4" x14ac:dyDescent="0.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4.4" x14ac:dyDescent="0.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4.4" x14ac:dyDescent="0.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4.4" x14ac:dyDescent="0.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4.4" x14ac:dyDescent="0.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4.4" x14ac:dyDescent="0.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4.4" x14ac:dyDescent="0.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4.4" x14ac:dyDescent="0.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4.4" x14ac:dyDescent="0.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4.4" x14ac:dyDescent="0.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4.4" x14ac:dyDescent="0.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4.4" x14ac:dyDescent="0.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4.4" x14ac:dyDescent="0.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4.4" x14ac:dyDescent="0.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4.4" x14ac:dyDescent="0.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4.4" x14ac:dyDescent="0.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4.4" x14ac:dyDescent="0.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4.4" x14ac:dyDescent="0.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4.4" x14ac:dyDescent="0.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4.4" x14ac:dyDescent="0.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4.4" x14ac:dyDescent="0.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4.4" x14ac:dyDescent="0.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4.4" x14ac:dyDescent="0.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4.4" x14ac:dyDescent="0.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4.4" x14ac:dyDescent="0.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4.4" x14ac:dyDescent="0.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4.4" x14ac:dyDescent="0.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4.4" x14ac:dyDescent="0.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4.4" x14ac:dyDescent="0.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4.4" x14ac:dyDescent="0.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4.4" x14ac:dyDescent="0.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4.4" x14ac:dyDescent="0.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4.4" x14ac:dyDescent="0.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4.4" x14ac:dyDescent="0.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4.4" x14ac:dyDescent="0.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4.4" x14ac:dyDescent="0.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4.4" x14ac:dyDescent="0.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4.4" x14ac:dyDescent="0.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4.4" x14ac:dyDescent="0.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4.4" x14ac:dyDescent="0.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4.4" x14ac:dyDescent="0.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4.4" x14ac:dyDescent="0.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4.4" x14ac:dyDescent="0.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4.4" x14ac:dyDescent="0.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4.4" x14ac:dyDescent="0.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4.4" x14ac:dyDescent="0.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4.4" x14ac:dyDescent="0.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4.4" x14ac:dyDescent="0.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4.4" x14ac:dyDescent="0.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4.4" x14ac:dyDescent="0.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4.4" x14ac:dyDescent="0.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4.4" x14ac:dyDescent="0.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4.4" x14ac:dyDescent="0.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4.4" x14ac:dyDescent="0.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4.4" x14ac:dyDescent="0.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4.4" x14ac:dyDescent="0.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4.4" x14ac:dyDescent="0.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4.4" x14ac:dyDescent="0.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4.4" x14ac:dyDescent="0.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4.4" x14ac:dyDescent="0.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4.4" x14ac:dyDescent="0.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4.4" x14ac:dyDescent="0.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4.4" x14ac:dyDescent="0.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4.4" x14ac:dyDescent="0.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4.4" x14ac:dyDescent="0.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4.4" x14ac:dyDescent="0.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4.4" x14ac:dyDescent="0.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4.4" x14ac:dyDescent="0.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4.4" x14ac:dyDescent="0.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4.4" x14ac:dyDescent="0.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4.4" x14ac:dyDescent="0.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4.4" x14ac:dyDescent="0.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4.4" x14ac:dyDescent="0.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4.4" x14ac:dyDescent="0.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4.4" x14ac:dyDescent="0.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4.4" x14ac:dyDescent="0.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4.4" x14ac:dyDescent="0.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4.4" x14ac:dyDescent="0.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4.4" x14ac:dyDescent="0.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4.4" x14ac:dyDescent="0.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4.4" x14ac:dyDescent="0.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4.4" x14ac:dyDescent="0.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4.4" x14ac:dyDescent="0.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4.4" x14ac:dyDescent="0.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4.4" x14ac:dyDescent="0.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4.4" x14ac:dyDescent="0.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4.4" x14ac:dyDescent="0.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4.4" x14ac:dyDescent="0.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4.4" x14ac:dyDescent="0.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4.4" x14ac:dyDescent="0.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4.4" x14ac:dyDescent="0.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4.4" x14ac:dyDescent="0.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4.4" x14ac:dyDescent="0.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4.4" x14ac:dyDescent="0.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4.4" x14ac:dyDescent="0.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4.4" x14ac:dyDescent="0.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4.4" x14ac:dyDescent="0.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4.4" x14ac:dyDescent="0.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4.4" x14ac:dyDescent="0.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4.4" x14ac:dyDescent="0.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4.4" x14ac:dyDescent="0.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4.4" x14ac:dyDescent="0.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4.4" x14ac:dyDescent="0.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4.4" x14ac:dyDescent="0.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4.4" x14ac:dyDescent="0.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4.4" x14ac:dyDescent="0.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4.4" x14ac:dyDescent="0.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4.4" x14ac:dyDescent="0.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4.4" x14ac:dyDescent="0.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4.4" x14ac:dyDescent="0.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4.4" x14ac:dyDescent="0.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4.4" x14ac:dyDescent="0.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4.4" x14ac:dyDescent="0.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4.4" x14ac:dyDescent="0.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4.4" x14ac:dyDescent="0.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4.4" x14ac:dyDescent="0.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4.4" x14ac:dyDescent="0.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4.4" x14ac:dyDescent="0.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4.4" x14ac:dyDescent="0.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4.4" x14ac:dyDescent="0.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4.4" x14ac:dyDescent="0.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4.4" x14ac:dyDescent="0.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4.4" x14ac:dyDescent="0.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4.4" x14ac:dyDescent="0.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4.4" x14ac:dyDescent="0.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4.4" x14ac:dyDescent="0.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4.4" x14ac:dyDescent="0.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4.4" x14ac:dyDescent="0.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4.4" x14ac:dyDescent="0.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4.4" x14ac:dyDescent="0.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4.4" x14ac:dyDescent="0.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4.4" x14ac:dyDescent="0.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4.4" x14ac:dyDescent="0.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4.4" x14ac:dyDescent="0.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4.4" x14ac:dyDescent="0.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4.4" x14ac:dyDescent="0.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4.4" x14ac:dyDescent="0.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4.4" x14ac:dyDescent="0.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4.4" x14ac:dyDescent="0.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4.4" x14ac:dyDescent="0.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4.4" x14ac:dyDescent="0.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4.4" x14ac:dyDescent="0.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4.4" x14ac:dyDescent="0.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4.4" x14ac:dyDescent="0.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4.4" x14ac:dyDescent="0.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4.4" x14ac:dyDescent="0.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4.4" x14ac:dyDescent="0.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4.4" x14ac:dyDescent="0.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4.4" x14ac:dyDescent="0.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4.4" x14ac:dyDescent="0.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4.4" x14ac:dyDescent="0.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4.4" x14ac:dyDescent="0.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4.4" x14ac:dyDescent="0.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4.4" x14ac:dyDescent="0.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4.4" x14ac:dyDescent="0.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4.4" x14ac:dyDescent="0.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4.4" x14ac:dyDescent="0.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4.4" x14ac:dyDescent="0.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4.4" x14ac:dyDescent="0.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4.4" x14ac:dyDescent="0.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4.4" x14ac:dyDescent="0.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4.4" x14ac:dyDescent="0.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4.4" x14ac:dyDescent="0.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4.4" x14ac:dyDescent="0.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4.4" x14ac:dyDescent="0.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4.4" x14ac:dyDescent="0.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4.4" x14ac:dyDescent="0.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4.4" x14ac:dyDescent="0.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4.4" x14ac:dyDescent="0.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4.4" x14ac:dyDescent="0.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4.4" x14ac:dyDescent="0.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4.4" x14ac:dyDescent="0.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4.4" x14ac:dyDescent="0.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4.4" x14ac:dyDescent="0.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4.4" x14ac:dyDescent="0.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4.4" x14ac:dyDescent="0.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4.4" x14ac:dyDescent="0.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4.4" x14ac:dyDescent="0.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4.4" x14ac:dyDescent="0.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4.4" x14ac:dyDescent="0.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4.4" x14ac:dyDescent="0.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4.4" x14ac:dyDescent="0.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4.4" x14ac:dyDescent="0.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4.4" x14ac:dyDescent="0.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4.4" x14ac:dyDescent="0.3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4.4" x14ac:dyDescent="0.3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4.4" x14ac:dyDescent="0.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4.4" x14ac:dyDescent="0.3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4.4" x14ac:dyDescent="0.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4.4" x14ac:dyDescent="0.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4.4" x14ac:dyDescent="0.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4.4" x14ac:dyDescent="0.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4.4" x14ac:dyDescent="0.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4.4" x14ac:dyDescent="0.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4.4" x14ac:dyDescent="0.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4.4" x14ac:dyDescent="0.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4.4" x14ac:dyDescent="0.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4.4" x14ac:dyDescent="0.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4.4" x14ac:dyDescent="0.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4.4" x14ac:dyDescent="0.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4.4" x14ac:dyDescent="0.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4.4" x14ac:dyDescent="0.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4.4" x14ac:dyDescent="0.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4.4" x14ac:dyDescent="0.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4.4" x14ac:dyDescent="0.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4.4" x14ac:dyDescent="0.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4.4" x14ac:dyDescent="0.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4.4" x14ac:dyDescent="0.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4.4" x14ac:dyDescent="0.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4.4" x14ac:dyDescent="0.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4.4" x14ac:dyDescent="0.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4.4" x14ac:dyDescent="0.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4.4" x14ac:dyDescent="0.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4.4" x14ac:dyDescent="0.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4.4" x14ac:dyDescent="0.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4.4" x14ac:dyDescent="0.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4.4" x14ac:dyDescent="0.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4.4" x14ac:dyDescent="0.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4.4" x14ac:dyDescent="0.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4.4" x14ac:dyDescent="0.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4.4" x14ac:dyDescent="0.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4.4" x14ac:dyDescent="0.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4.4" x14ac:dyDescent="0.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4.4" x14ac:dyDescent="0.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4.4" x14ac:dyDescent="0.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4.4" x14ac:dyDescent="0.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4.4" x14ac:dyDescent="0.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4.4" x14ac:dyDescent="0.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4.4" x14ac:dyDescent="0.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4.4" x14ac:dyDescent="0.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4.4" x14ac:dyDescent="0.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4.4" x14ac:dyDescent="0.3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4.4" x14ac:dyDescent="0.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4.4" x14ac:dyDescent="0.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4.4" x14ac:dyDescent="0.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4.4" x14ac:dyDescent="0.3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4.4" x14ac:dyDescent="0.3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4.4" x14ac:dyDescent="0.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4.4" x14ac:dyDescent="0.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4.4" x14ac:dyDescent="0.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4.4" x14ac:dyDescent="0.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4.4" x14ac:dyDescent="0.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4.4" x14ac:dyDescent="0.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4.4" x14ac:dyDescent="0.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4.4" x14ac:dyDescent="0.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4.4" x14ac:dyDescent="0.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4.4" x14ac:dyDescent="0.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4.4" x14ac:dyDescent="0.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4.4" x14ac:dyDescent="0.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4.4" x14ac:dyDescent="0.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4.4" x14ac:dyDescent="0.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4.4" x14ac:dyDescent="0.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4.4" x14ac:dyDescent="0.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4.4" x14ac:dyDescent="0.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4.4" x14ac:dyDescent="0.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4.4" x14ac:dyDescent="0.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4.4" x14ac:dyDescent="0.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4.4" x14ac:dyDescent="0.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4.4" x14ac:dyDescent="0.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4.4" x14ac:dyDescent="0.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4.4" x14ac:dyDescent="0.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4.4" x14ac:dyDescent="0.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4.4" x14ac:dyDescent="0.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4.4" x14ac:dyDescent="0.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4.4" x14ac:dyDescent="0.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4.4" x14ac:dyDescent="0.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4.4" x14ac:dyDescent="0.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4.4" x14ac:dyDescent="0.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4.4" x14ac:dyDescent="0.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4.4" x14ac:dyDescent="0.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4.4" x14ac:dyDescent="0.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4.4" x14ac:dyDescent="0.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4.4" x14ac:dyDescent="0.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4.4" x14ac:dyDescent="0.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4.4" x14ac:dyDescent="0.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4.4" x14ac:dyDescent="0.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4.4" x14ac:dyDescent="0.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4.4" x14ac:dyDescent="0.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4.4" x14ac:dyDescent="0.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4.4" x14ac:dyDescent="0.3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4.4" x14ac:dyDescent="0.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4.4" x14ac:dyDescent="0.3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4.4" x14ac:dyDescent="0.3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4.4" x14ac:dyDescent="0.3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4.4" x14ac:dyDescent="0.3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4.4" x14ac:dyDescent="0.3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4.4" x14ac:dyDescent="0.3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4.4" x14ac:dyDescent="0.3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4.4" x14ac:dyDescent="0.3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4.4" x14ac:dyDescent="0.3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4.4" x14ac:dyDescent="0.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4.4" x14ac:dyDescent="0.3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4.4" x14ac:dyDescent="0.3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4.4" x14ac:dyDescent="0.3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4.4" x14ac:dyDescent="0.3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4.4" x14ac:dyDescent="0.3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4.4" x14ac:dyDescent="0.3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4.4" x14ac:dyDescent="0.3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4.4" x14ac:dyDescent="0.3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4.4" x14ac:dyDescent="0.3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4.4" x14ac:dyDescent="0.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4.4" x14ac:dyDescent="0.3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4.4" x14ac:dyDescent="0.3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4.4" x14ac:dyDescent="0.3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4.4" x14ac:dyDescent="0.3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4.4" x14ac:dyDescent="0.3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4.4" x14ac:dyDescent="0.3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4.4" x14ac:dyDescent="0.3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4.4" x14ac:dyDescent="0.3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4.4" x14ac:dyDescent="0.3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4.4" x14ac:dyDescent="0.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4.4" x14ac:dyDescent="0.3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4.4" x14ac:dyDescent="0.3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4.4" x14ac:dyDescent="0.3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4.4" x14ac:dyDescent="0.3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4.4" x14ac:dyDescent="0.3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4.4" x14ac:dyDescent="0.3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4.4" x14ac:dyDescent="0.3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4.4" x14ac:dyDescent="0.3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4.4" x14ac:dyDescent="0.3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4.4" x14ac:dyDescent="0.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4.4" x14ac:dyDescent="0.3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4.4" x14ac:dyDescent="0.3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4.4" x14ac:dyDescent="0.3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4.4" x14ac:dyDescent="0.3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4.4" x14ac:dyDescent="0.3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4.4" x14ac:dyDescent="0.3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4.4" x14ac:dyDescent="0.3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4.4" x14ac:dyDescent="0.3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4.4" x14ac:dyDescent="0.3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4.4" x14ac:dyDescent="0.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4.4" x14ac:dyDescent="0.3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4.4" x14ac:dyDescent="0.3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4.4" x14ac:dyDescent="0.3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4.4" x14ac:dyDescent="0.3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4.4" x14ac:dyDescent="0.3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4.4" x14ac:dyDescent="0.3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4.4" x14ac:dyDescent="0.3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4.4" x14ac:dyDescent="0.3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4.4" x14ac:dyDescent="0.3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4.4" x14ac:dyDescent="0.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4.4" x14ac:dyDescent="0.3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4.4" x14ac:dyDescent="0.3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4.4" x14ac:dyDescent="0.3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4.4" x14ac:dyDescent="0.3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4.4" x14ac:dyDescent="0.3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4.4" x14ac:dyDescent="0.3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4.4" x14ac:dyDescent="0.3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4.4" x14ac:dyDescent="0.3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4.4" x14ac:dyDescent="0.3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4.4" x14ac:dyDescent="0.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4.4" x14ac:dyDescent="0.3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4.4" x14ac:dyDescent="0.3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4.4" x14ac:dyDescent="0.3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4.4" x14ac:dyDescent="0.3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4.4" x14ac:dyDescent="0.3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4.4" x14ac:dyDescent="0.3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4.4" x14ac:dyDescent="0.3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4.4" x14ac:dyDescent="0.3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4.4" x14ac:dyDescent="0.3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4.4" x14ac:dyDescent="0.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4.4" x14ac:dyDescent="0.3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4.4" x14ac:dyDescent="0.3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4.4" x14ac:dyDescent="0.3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4.4" x14ac:dyDescent="0.3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4.4" x14ac:dyDescent="0.3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4.4" x14ac:dyDescent="0.3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4.4" x14ac:dyDescent="0.3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4.4" x14ac:dyDescent="0.3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4.4" x14ac:dyDescent="0.3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4.4" x14ac:dyDescent="0.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4.4" x14ac:dyDescent="0.3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4.4" x14ac:dyDescent="0.3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4.4" x14ac:dyDescent="0.3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4.4" x14ac:dyDescent="0.3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4.4" x14ac:dyDescent="0.3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4.4" x14ac:dyDescent="0.3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4.4" x14ac:dyDescent="0.3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4.4" x14ac:dyDescent="0.3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4.4" x14ac:dyDescent="0.3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4.4" x14ac:dyDescent="0.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4.4" x14ac:dyDescent="0.3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4.4" x14ac:dyDescent="0.3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4.4" x14ac:dyDescent="0.3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4.4" x14ac:dyDescent="0.3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4.4" x14ac:dyDescent="0.3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4.4" x14ac:dyDescent="0.3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4.4" x14ac:dyDescent="0.3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4.4" x14ac:dyDescent="0.3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4.4" x14ac:dyDescent="0.3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4.4" x14ac:dyDescent="0.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4.4" x14ac:dyDescent="0.3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4.4" x14ac:dyDescent="0.3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4.4" x14ac:dyDescent="0.3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4.4" x14ac:dyDescent="0.3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4.4" x14ac:dyDescent="0.3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4.4" x14ac:dyDescent="0.3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4.4" x14ac:dyDescent="0.3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4.4" x14ac:dyDescent="0.3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4.4" x14ac:dyDescent="0.3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4.4" x14ac:dyDescent="0.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4.4" x14ac:dyDescent="0.3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4.4" x14ac:dyDescent="0.3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4.4" x14ac:dyDescent="0.3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4.4" x14ac:dyDescent="0.3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4.4" x14ac:dyDescent="0.3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4.4" x14ac:dyDescent="0.3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4.4" x14ac:dyDescent="0.3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4.4" x14ac:dyDescent="0.3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4.4" x14ac:dyDescent="0.3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4.4" x14ac:dyDescent="0.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4.4" x14ac:dyDescent="0.3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4.4" x14ac:dyDescent="0.3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4.4" x14ac:dyDescent="0.3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4.4" x14ac:dyDescent="0.3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4.4" x14ac:dyDescent="0.3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4.4" x14ac:dyDescent="0.3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4.4" x14ac:dyDescent="0.3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4.4" x14ac:dyDescent="0.3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4.4" x14ac:dyDescent="0.3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4.4" x14ac:dyDescent="0.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4.4" x14ac:dyDescent="0.3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4.4" x14ac:dyDescent="0.3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4.4" x14ac:dyDescent="0.3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4.4" x14ac:dyDescent="0.3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4.4" x14ac:dyDescent="0.3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4.4" x14ac:dyDescent="0.3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4.4" x14ac:dyDescent="0.3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4.4" x14ac:dyDescent="0.3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4.4" x14ac:dyDescent="0.3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4.4" x14ac:dyDescent="0.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4.4" x14ac:dyDescent="0.3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4.4" x14ac:dyDescent="0.3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4.4" x14ac:dyDescent="0.3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4.4" x14ac:dyDescent="0.3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4.4" x14ac:dyDescent="0.3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4.4" x14ac:dyDescent="0.3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4.4" x14ac:dyDescent="0.3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4.4" x14ac:dyDescent="0.3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4.4" x14ac:dyDescent="0.3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4.4" x14ac:dyDescent="0.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4.4" x14ac:dyDescent="0.3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4.4" x14ac:dyDescent="0.3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4.4" x14ac:dyDescent="0.3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4.4" x14ac:dyDescent="0.3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4.4" x14ac:dyDescent="0.3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4.4" x14ac:dyDescent="0.3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4.4" x14ac:dyDescent="0.3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4.4" x14ac:dyDescent="0.3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4.4" x14ac:dyDescent="0.3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4.4" x14ac:dyDescent="0.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4.4" x14ac:dyDescent="0.3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4.4" x14ac:dyDescent="0.3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4.4" x14ac:dyDescent="0.3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4.4" x14ac:dyDescent="0.3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4.4" x14ac:dyDescent="0.3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4.4" x14ac:dyDescent="0.3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4.4" x14ac:dyDescent="0.3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4.4" x14ac:dyDescent="0.3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4.4" x14ac:dyDescent="0.3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4.4" x14ac:dyDescent="0.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4.4" x14ac:dyDescent="0.3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4.4" x14ac:dyDescent="0.3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4.4" x14ac:dyDescent="0.3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4.4" x14ac:dyDescent="0.3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4.4" x14ac:dyDescent="0.3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4.4" x14ac:dyDescent="0.3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4.4" x14ac:dyDescent="0.3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4.4" x14ac:dyDescent="0.3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4.4" x14ac:dyDescent="0.3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4.4" x14ac:dyDescent="0.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4.4" x14ac:dyDescent="0.3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4.4" x14ac:dyDescent="0.3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4.4" x14ac:dyDescent="0.3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4.4" x14ac:dyDescent="0.3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4.4" x14ac:dyDescent="0.3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4.4" x14ac:dyDescent="0.3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4.4" x14ac:dyDescent="0.3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4.4" x14ac:dyDescent="0.3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4.4" x14ac:dyDescent="0.3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4.4" x14ac:dyDescent="0.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4.4" x14ac:dyDescent="0.3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4.4" x14ac:dyDescent="0.3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4.4" x14ac:dyDescent="0.3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4.4" x14ac:dyDescent="0.3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4.4" x14ac:dyDescent="0.3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4.4" x14ac:dyDescent="0.3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4.4" x14ac:dyDescent="0.3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4.4" x14ac:dyDescent="0.3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4.4" x14ac:dyDescent="0.3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4.4" x14ac:dyDescent="0.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4.4" x14ac:dyDescent="0.3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4.4" x14ac:dyDescent="0.3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4.4" x14ac:dyDescent="0.3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4.4" x14ac:dyDescent="0.3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4.4" x14ac:dyDescent="0.3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4.4" x14ac:dyDescent="0.3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4.4" x14ac:dyDescent="0.3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4.4" x14ac:dyDescent="0.3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4.4" x14ac:dyDescent="0.3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4.4" x14ac:dyDescent="0.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4.4" x14ac:dyDescent="0.3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4.4" x14ac:dyDescent="0.3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4.4" x14ac:dyDescent="0.3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4.4" x14ac:dyDescent="0.3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4.4" x14ac:dyDescent="0.3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4.4" x14ac:dyDescent="0.3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4.4" x14ac:dyDescent="0.3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4.4" x14ac:dyDescent="0.3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4.4" x14ac:dyDescent="0.3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4.4" x14ac:dyDescent="0.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4.4" x14ac:dyDescent="0.3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4.4" x14ac:dyDescent="0.3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4.4" x14ac:dyDescent="0.3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4.4" x14ac:dyDescent="0.3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4.4" x14ac:dyDescent="0.3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4.4" x14ac:dyDescent="0.3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4.4" x14ac:dyDescent="0.3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4.4" x14ac:dyDescent="0.3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4.4" x14ac:dyDescent="0.3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4.4" x14ac:dyDescent="0.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4.4" x14ac:dyDescent="0.3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4.4" x14ac:dyDescent="0.3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4.4" x14ac:dyDescent="0.3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4.4" x14ac:dyDescent="0.3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4.4" x14ac:dyDescent="0.3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4.4" x14ac:dyDescent="0.3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4.4" x14ac:dyDescent="0.3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4.4" x14ac:dyDescent="0.3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4.4" x14ac:dyDescent="0.3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4.4" x14ac:dyDescent="0.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4.4" x14ac:dyDescent="0.3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4.4" x14ac:dyDescent="0.3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4.4" x14ac:dyDescent="0.3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4.4" x14ac:dyDescent="0.3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4.4" x14ac:dyDescent="0.3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4.4" x14ac:dyDescent="0.3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4.4" x14ac:dyDescent="0.3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4.4" x14ac:dyDescent="0.3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4.4" x14ac:dyDescent="0.3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4.4" x14ac:dyDescent="0.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4.4" x14ac:dyDescent="0.3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4.4" x14ac:dyDescent="0.3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4.4" x14ac:dyDescent="0.3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4.4" x14ac:dyDescent="0.3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4.4" x14ac:dyDescent="0.3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4.4" x14ac:dyDescent="0.3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4.4" x14ac:dyDescent="0.3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4.4" x14ac:dyDescent="0.3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4.4" x14ac:dyDescent="0.3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4.4" x14ac:dyDescent="0.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4.4" x14ac:dyDescent="0.3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4.4" x14ac:dyDescent="0.3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4.4" x14ac:dyDescent="0.3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4.4" x14ac:dyDescent="0.3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4.4" x14ac:dyDescent="0.3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4.4" x14ac:dyDescent="0.3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4.4" x14ac:dyDescent="0.3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4.4" x14ac:dyDescent="0.3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4.4" x14ac:dyDescent="0.3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4.4" x14ac:dyDescent="0.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4.4" x14ac:dyDescent="0.3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4.4" x14ac:dyDescent="0.3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4.4" x14ac:dyDescent="0.3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4.4" x14ac:dyDescent="0.3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4.4" x14ac:dyDescent="0.3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4.4" x14ac:dyDescent="0.3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4.4" x14ac:dyDescent="0.3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4.4" x14ac:dyDescent="0.3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4.4" x14ac:dyDescent="0.3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4.4" x14ac:dyDescent="0.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4.4" x14ac:dyDescent="0.3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4.4" x14ac:dyDescent="0.3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4.4" x14ac:dyDescent="0.3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4.4" x14ac:dyDescent="0.3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4.4" x14ac:dyDescent="0.3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4.4" x14ac:dyDescent="0.3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4.4" x14ac:dyDescent="0.3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4.4" x14ac:dyDescent="0.3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4.4" x14ac:dyDescent="0.3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4.4" x14ac:dyDescent="0.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4.4" x14ac:dyDescent="0.3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4.4" x14ac:dyDescent="0.3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4.4" x14ac:dyDescent="0.3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4.4" x14ac:dyDescent="0.3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4.4" x14ac:dyDescent="0.3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4.4" x14ac:dyDescent="0.3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4.4" x14ac:dyDescent="0.3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4.4" x14ac:dyDescent="0.3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4.4" x14ac:dyDescent="0.3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4.4" x14ac:dyDescent="0.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4.4" x14ac:dyDescent="0.3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4.4" x14ac:dyDescent="0.3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4.4" x14ac:dyDescent="0.3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4.4" x14ac:dyDescent="0.3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4.4" x14ac:dyDescent="0.3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4.4" x14ac:dyDescent="0.3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4.4" x14ac:dyDescent="0.3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4.4" x14ac:dyDescent="0.3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4.4" x14ac:dyDescent="0.3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4.4" x14ac:dyDescent="0.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4.4" x14ac:dyDescent="0.3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4.4" x14ac:dyDescent="0.3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4.4" x14ac:dyDescent="0.3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4.4" x14ac:dyDescent="0.3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4.4" x14ac:dyDescent="0.3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4.4" x14ac:dyDescent="0.3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4.4" x14ac:dyDescent="0.3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4.4" x14ac:dyDescent="0.3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4.4" x14ac:dyDescent="0.3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4.4" x14ac:dyDescent="0.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4.4" x14ac:dyDescent="0.3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4.4" x14ac:dyDescent="0.3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4.4" x14ac:dyDescent="0.3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4.4" x14ac:dyDescent="0.3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4.4" x14ac:dyDescent="0.3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4.4" x14ac:dyDescent="0.3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4.4" x14ac:dyDescent="0.3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4.4" x14ac:dyDescent="0.3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4.4" x14ac:dyDescent="0.3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4.4" x14ac:dyDescent="0.3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4.4" x14ac:dyDescent="0.3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4.4" x14ac:dyDescent="0.3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4.4" x14ac:dyDescent="0.3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4.4" x14ac:dyDescent="0.3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</sheetData>
  <mergeCells count="13">
    <mergeCell ref="A1:G1"/>
    <mergeCell ref="A25:G25"/>
    <mergeCell ref="A55:E55"/>
    <mergeCell ref="A56:E56"/>
    <mergeCell ref="A7:F7"/>
    <mergeCell ref="A8:F8"/>
    <mergeCell ref="A26:E26"/>
    <mergeCell ref="A27:E27"/>
    <mergeCell ref="A28:E28"/>
    <mergeCell ref="A41:E41"/>
    <mergeCell ref="A42:E42"/>
    <mergeCell ref="A43:E43"/>
    <mergeCell ref="A54:E54"/>
  </mergeCells>
  <pageMargins left="0.7" right="0.7" top="0.75" bottom="0.75" header="0.3" footer="0.3"/>
  <ignoredErrors>
    <ignoredError sqref="F6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999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M1"/>
    </sheetView>
  </sheetViews>
  <sheetFormatPr baseColWidth="10" defaultColWidth="12.5546875" defaultRowHeight="15" customHeight="1" x14ac:dyDescent="0.3"/>
  <cols>
    <col min="1" max="1" width="25.5546875" bestFit="1" customWidth="1"/>
    <col min="2" max="6" width="14.44140625" bestFit="1" customWidth="1"/>
    <col min="7" max="7" width="14.44140625" customWidth="1"/>
    <col min="8" max="9" width="14.44140625" bestFit="1" customWidth="1"/>
    <col min="10" max="10" width="13.44140625" bestFit="1" customWidth="1"/>
    <col min="11" max="13" width="15.88671875" bestFit="1" customWidth="1"/>
    <col min="14" max="14" width="14.44140625" bestFit="1" customWidth="1"/>
    <col min="15" max="26" width="9.44140625" customWidth="1"/>
  </cols>
  <sheetData>
    <row r="1" spans="1:26" ht="12.75" customHeight="1" x14ac:dyDescent="0.3">
      <c r="A1" s="150" t="s">
        <v>53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ht="12.75" customHeight="1" x14ac:dyDescent="0.3">
      <c r="A2" s="150" t="s">
        <v>54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6" ht="12.75" customHeight="1" x14ac:dyDescent="0.3">
      <c r="A3" s="73" t="s">
        <v>40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6" ht="12.75" customHeigh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ht="12.75" customHeight="1" x14ac:dyDescent="0.3">
      <c r="A5" s="73" t="s">
        <v>46</v>
      </c>
      <c r="B5" s="97" t="s">
        <v>19</v>
      </c>
      <c r="C5" s="98" t="s">
        <v>21</v>
      </c>
      <c r="D5" s="99" t="s">
        <v>23</v>
      </c>
      <c r="E5" s="100" t="s">
        <v>13</v>
      </c>
      <c r="F5" s="98" t="s">
        <v>14</v>
      </c>
      <c r="G5" s="99" t="s">
        <v>15</v>
      </c>
      <c r="H5" s="100" t="s">
        <v>17</v>
      </c>
      <c r="I5" s="98" t="s">
        <v>18</v>
      </c>
      <c r="J5" s="99" t="s">
        <v>20</v>
      </c>
      <c r="K5" s="100" t="s">
        <v>67</v>
      </c>
      <c r="L5" s="98" t="s">
        <v>68</v>
      </c>
      <c r="M5" s="101" t="s">
        <v>69</v>
      </c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6" ht="12.75" customHeight="1" x14ac:dyDescent="0.3">
      <c r="A6" s="73"/>
      <c r="B6" s="102"/>
      <c r="C6" s="103"/>
      <c r="D6" s="76"/>
      <c r="E6" s="74"/>
      <c r="F6" s="103"/>
      <c r="G6" s="76"/>
      <c r="H6" s="74"/>
      <c r="I6" s="103"/>
      <c r="J6" s="76"/>
      <c r="K6" s="74"/>
      <c r="L6" s="103"/>
      <c r="M6" s="104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</row>
    <row r="7" spans="1:26" ht="12.75" customHeight="1" x14ac:dyDescent="0.3">
      <c r="A7" s="77" t="s">
        <v>89</v>
      </c>
      <c r="B7" s="105">
        <f>'1T'!B61</f>
        <v>0</v>
      </c>
      <c r="C7" s="78">
        <f>'1T'!C61</f>
        <v>3661683566</v>
      </c>
      <c r="D7" s="78">
        <f>'1T'!D61</f>
        <v>2142709566</v>
      </c>
      <c r="E7" s="78">
        <f>'2T'!B59</f>
        <v>347973566</v>
      </c>
      <c r="F7" s="78">
        <f>'2T'!C59</f>
        <v>4065045132</v>
      </c>
      <c r="G7" s="78">
        <f>'2T'!D59</f>
        <v>1970187132</v>
      </c>
      <c r="H7" s="78">
        <f>'3T'!B60</f>
        <v>28117132</v>
      </c>
      <c r="I7" s="78">
        <f>'3T'!C60</f>
        <v>5324528698</v>
      </c>
      <c r="J7" s="78">
        <f>'3T'!D60</f>
        <v>3767708698</v>
      </c>
      <c r="K7" s="79">
        <f>'4T'!B61</f>
        <v>2426134698</v>
      </c>
      <c r="L7" s="79">
        <f>'4T'!C61</f>
        <v>2839630264</v>
      </c>
      <c r="M7" s="106">
        <f>'4T'!D61</f>
        <v>1600680264</v>
      </c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ht="12.75" customHeight="1" x14ac:dyDescent="0.3">
      <c r="A8" s="73" t="s">
        <v>56</v>
      </c>
      <c r="B8" s="107">
        <f>'1T'!B62</f>
        <v>4811945566</v>
      </c>
      <c r="C8" s="81">
        <f>'1T'!C62</f>
        <v>0</v>
      </c>
      <c r="D8" s="81">
        <f>'1T'!D62</f>
        <v>0</v>
      </c>
      <c r="E8" s="107">
        <f>'1T'!E62</f>
        <v>4811945566</v>
      </c>
      <c r="F8" s="81">
        <f>'2T'!C60</f>
        <v>0</v>
      </c>
      <c r="G8" s="81">
        <f>'2T'!D60</f>
        <v>0</v>
      </c>
      <c r="H8" s="81">
        <f>+'3T'!B61</f>
        <v>6811945566</v>
      </c>
      <c r="I8" s="81">
        <f>'3T'!C61</f>
        <v>0</v>
      </c>
      <c r="J8" s="81">
        <f>'3T'!D61</f>
        <v>0</v>
      </c>
      <c r="K8" s="81">
        <f>+'3T'!E61+1000000000</f>
        <v>7811945566</v>
      </c>
      <c r="L8" s="74">
        <f>'4T'!C62</f>
        <v>0</v>
      </c>
      <c r="M8" s="108">
        <f>'4T'!D62</f>
        <v>0</v>
      </c>
      <c r="N8" s="82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2.75" customHeight="1" x14ac:dyDescent="0.3">
      <c r="A9" s="83" t="s">
        <v>58</v>
      </c>
      <c r="B9" s="109">
        <f>'1T'!B63</f>
        <v>4811945566</v>
      </c>
      <c r="C9" s="84">
        <f>'1T'!C63</f>
        <v>3661683566</v>
      </c>
      <c r="D9" s="84">
        <f>'1T'!D63</f>
        <v>2142709566</v>
      </c>
      <c r="E9" s="84">
        <f>'2T'!B61</f>
        <v>6159919132</v>
      </c>
      <c r="F9" s="84">
        <f>'2T'!C61</f>
        <v>4065045132</v>
      </c>
      <c r="G9" s="84">
        <f>'2T'!D61</f>
        <v>1970187132</v>
      </c>
      <c r="H9" s="84">
        <f>'3T'!B62</f>
        <v>6840062698</v>
      </c>
      <c r="I9" s="84">
        <f>'3T'!C62</f>
        <v>5324528698</v>
      </c>
      <c r="J9" s="84">
        <f>'3T'!D62</f>
        <v>3767708698</v>
      </c>
      <c r="K9" s="85">
        <f>'4T'!B63</f>
        <v>4238080264</v>
      </c>
      <c r="L9" s="85">
        <f>'4T'!C63</f>
        <v>2839630264</v>
      </c>
      <c r="M9" s="110">
        <f>'4T'!D63</f>
        <v>1600680264</v>
      </c>
      <c r="N9" s="82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ht="12.75" customHeight="1" x14ac:dyDescent="0.3">
      <c r="A10" s="73" t="s">
        <v>61</v>
      </c>
      <c r="B10" s="107">
        <f>+'1T'!B64</f>
        <v>1150262000</v>
      </c>
      <c r="C10" s="81">
        <f>+'1T'!C51</f>
        <v>1518974000</v>
      </c>
      <c r="D10" s="81">
        <f>+'1T'!D51</f>
        <v>1794736000</v>
      </c>
      <c r="E10" s="81">
        <f>+'2T'!B50</f>
        <v>2094874000</v>
      </c>
      <c r="F10" s="81">
        <f>+'2T'!C50</f>
        <v>2094858000</v>
      </c>
      <c r="G10" s="81">
        <f>+'2T'!D50</f>
        <v>1942070000</v>
      </c>
      <c r="H10" s="81">
        <f>+'3T'!B51</f>
        <v>1515534000</v>
      </c>
      <c r="I10" s="81">
        <f>+'3T'!C51</f>
        <v>1556820000</v>
      </c>
      <c r="J10" s="81">
        <f>+'3T'!D51</f>
        <v>1341574000</v>
      </c>
      <c r="K10" s="81">
        <f>+'4T'!B52</f>
        <v>1398450000</v>
      </c>
      <c r="L10" s="81">
        <f>+'4T'!C52</f>
        <v>1238950000</v>
      </c>
      <c r="M10" s="111">
        <f>+'4T'!D52</f>
        <v>952670000</v>
      </c>
      <c r="N10" s="82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2.75" customHeight="1" x14ac:dyDescent="0.3">
      <c r="A11" s="86" t="s">
        <v>62</v>
      </c>
      <c r="B11" s="112">
        <f>+'1T'!B65</f>
        <v>3661683566</v>
      </c>
      <c r="C11" s="113">
        <f>+'1T'!C65</f>
        <v>2142709566</v>
      </c>
      <c r="D11" s="113">
        <f>+'1T'!D65</f>
        <v>347973566</v>
      </c>
      <c r="E11" s="113">
        <f>+'2T'!B63</f>
        <v>4065045132</v>
      </c>
      <c r="F11" s="113">
        <f>+'2T'!C63</f>
        <v>1970187132</v>
      </c>
      <c r="G11" s="113">
        <f>+'2T'!D63</f>
        <v>28117132</v>
      </c>
      <c r="H11" s="113">
        <f>+'3T'!B64</f>
        <v>5324528698</v>
      </c>
      <c r="I11" s="113">
        <f>+'3T'!C64</f>
        <v>3767708698</v>
      </c>
      <c r="J11" s="113">
        <f>+'3T'!D64</f>
        <v>2426134698</v>
      </c>
      <c r="K11" s="114">
        <f>+'4T'!B65</f>
        <v>2839630264</v>
      </c>
      <c r="L11" s="114">
        <f>+'4T'!C65</f>
        <v>1600680264</v>
      </c>
      <c r="M11" s="115">
        <f>+'4T'!E65</f>
        <v>648010264</v>
      </c>
      <c r="N11" s="82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2.75" customHeight="1" x14ac:dyDescent="0.3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2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 spans="1:26" ht="12.75" customHeight="1" x14ac:dyDescent="0.3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2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12.75" customHeight="1" x14ac:dyDescent="0.3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2" t="s">
        <v>37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ht="12.75" customHeight="1" x14ac:dyDescent="0.3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 t="s">
        <v>37</v>
      </c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12.75" customHeight="1" x14ac:dyDescent="0.3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2" t="s">
        <v>37</v>
      </c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12.75" customHeight="1" x14ac:dyDescent="0.3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12.75" customHeight="1" x14ac:dyDescent="0.3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26" ht="12.75" customHeight="1" x14ac:dyDescent="0.3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pans="1:26" ht="12.75" customHeight="1" x14ac:dyDescent="0.3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spans="1:26" ht="12.75" customHeight="1" x14ac:dyDescent="0.3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spans="1:26" ht="12.75" customHeight="1" x14ac:dyDescent="0.3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spans="1:26" ht="12.75" customHeight="1" x14ac:dyDescent="0.3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spans="1:26" ht="12.75" customHeight="1" x14ac:dyDescent="0.3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6" ht="12.75" customHeight="1" x14ac:dyDescent="0.3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6" ht="12.75" customHeight="1" x14ac:dyDescent="0.3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ht="12.75" customHeight="1" x14ac:dyDescent="0.3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ht="12.75" customHeight="1" x14ac:dyDescent="0.3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ht="12.75" customHeight="1" x14ac:dyDescent="0.3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spans="1:26" ht="12.75" customHeight="1" x14ac:dyDescent="0.3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ht="12.75" customHeight="1" x14ac:dyDescent="0.3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ht="12.75" customHeight="1" x14ac:dyDescent="0.3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1:26" ht="12.75" customHeight="1" x14ac:dyDescent="0.3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spans="1:26" ht="12.75" customHeight="1" x14ac:dyDescent="0.3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spans="1:26" ht="12.75" customHeight="1" x14ac:dyDescent="0.3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spans="1:26" ht="12.75" customHeight="1" x14ac:dyDescent="0.3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spans="1:26" ht="12.75" customHeight="1" x14ac:dyDescent="0.3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spans="1:26" ht="12.75" customHeight="1" x14ac:dyDescent="0.3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spans="1:26" ht="12.75" customHeight="1" x14ac:dyDescent="0.3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spans="1:26" ht="12.75" customHeight="1" x14ac:dyDescent="0.3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spans="1:26" ht="12.75" customHeight="1" x14ac:dyDescent="0.3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spans="1:26" ht="12.75" customHeight="1" x14ac:dyDescent="0.3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spans="1:26" ht="12.75" customHeight="1" x14ac:dyDescent="0.3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 spans="1:26" ht="12.75" customHeight="1" x14ac:dyDescent="0.3">
      <c r="A44" s="87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spans="1:26" ht="12.75" customHeight="1" x14ac:dyDescent="0.3">
      <c r="A45" s="87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 spans="1:26" ht="12.75" customHeight="1" x14ac:dyDescent="0.3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 spans="1:26" ht="12.75" customHeight="1" x14ac:dyDescent="0.3">
      <c r="A47" s="87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 spans="1:26" ht="12.75" customHeight="1" x14ac:dyDescent="0.3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</row>
    <row r="49" spans="1:26" ht="12.75" customHeight="1" x14ac:dyDescent="0.3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</row>
    <row r="50" spans="1:26" ht="12.75" customHeight="1" x14ac:dyDescent="0.3">
      <c r="A50" s="87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</row>
    <row r="51" spans="1:26" ht="12.75" customHeight="1" x14ac:dyDescent="0.3">
      <c r="A51" s="87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</row>
    <row r="52" spans="1:26" ht="12.75" customHeight="1" x14ac:dyDescent="0.3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 spans="1:26" ht="12.75" customHeight="1" x14ac:dyDescent="0.3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spans="1:26" ht="12.75" customHeight="1" x14ac:dyDescent="0.3">
      <c r="A54" s="87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</row>
    <row r="55" spans="1:26" ht="12.75" customHeight="1" x14ac:dyDescent="0.3">
      <c r="A55" s="87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</row>
    <row r="56" spans="1:26" ht="12.75" customHeight="1" x14ac:dyDescent="0.3">
      <c r="A56" s="87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1:26" ht="12.75" customHeight="1" x14ac:dyDescent="0.3">
      <c r="A57" s="87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</row>
    <row r="58" spans="1:26" ht="12.75" customHeight="1" x14ac:dyDescent="0.3">
      <c r="A58" s="87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</row>
    <row r="59" spans="1:26" ht="12.75" customHeight="1" x14ac:dyDescent="0.3">
      <c r="A59" s="87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</row>
    <row r="60" spans="1:26" ht="12.75" customHeight="1" x14ac:dyDescent="0.3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</row>
    <row r="61" spans="1:26" ht="12.75" customHeight="1" x14ac:dyDescent="0.3">
      <c r="A61" s="87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</row>
    <row r="62" spans="1:26" ht="12.75" customHeight="1" x14ac:dyDescent="0.3">
      <c r="A62" s="87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</row>
    <row r="63" spans="1:26" ht="12.75" customHeight="1" x14ac:dyDescent="0.3">
      <c r="A63" s="87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</row>
    <row r="64" spans="1:26" ht="12.75" customHeight="1" x14ac:dyDescent="0.3">
      <c r="A64" s="87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</row>
    <row r="65" spans="1:26" ht="12.75" customHeight="1" x14ac:dyDescent="0.3">
      <c r="A65" s="87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</row>
    <row r="66" spans="1:26" ht="12.75" customHeight="1" x14ac:dyDescent="0.3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</row>
    <row r="67" spans="1:26" ht="12.75" customHeight="1" x14ac:dyDescent="0.3">
      <c r="A67" s="87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</row>
    <row r="68" spans="1:26" ht="12.75" customHeight="1" x14ac:dyDescent="0.3">
      <c r="A68" s="87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</row>
    <row r="69" spans="1:26" ht="12.75" customHeight="1" x14ac:dyDescent="0.3">
      <c r="A69" s="87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</row>
    <row r="70" spans="1:26" ht="12.75" customHeight="1" x14ac:dyDescent="0.3">
      <c r="A70" s="87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</row>
    <row r="71" spans="1:26" ht="12.75" customHeight="1" x14ac:dyDescent="0.3">
      <c r="A71" s="87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</row>
    <row r="72" spans="1:26" ht="12.75" customHeight="1" x14ac:dyDescent="0.3">
      <c r="A72" s="87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</row>
    <row r="73" spans="1:26" ht="12.75" customHeight="1" x14ac:dyDescent="0.3">
      <c r="A73" s="87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</row>
    <row r="74" spans="1:26" ht="12.75" customHeight="1" x14ac:dyDescent="0.3">
      <c r="A74" s="87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</row>
    <row r="75" spans="1:26" ht="12.75" customHeight="1" x14ac:dyDescent="0.3">
      <c r="A75" s="87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</row>
    <row r="76" spans="1:26" ht="12.75" customHeight="1" x14ac:dyDescent="0.3">
      <c r="A76" s="87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</row>
    <row r="77" spans="1:26" ht="12.75" customHeight="1" x14ac:dyDescent="0.3">
      <c r="A77" s="87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</row>
    <row r="78" spans="1:26" ht="12.75" customHeight="1" x14ac:dyDescent="0.3">
      <c r="A78" s="87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</row>
    <row r="79" spans="1:26" ht="12.75" customHeight="1" x14ac:dyDescent="0.3">
      <c r="A79" s="87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</row>
    <row r="80" spans="1:26" ht="12.75" customHeight="1" x14ac:dyDescent="0.3">
      <c r="A80" s="87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</row>
    <row r="81" spans="1:26" ht="12.75" customHeight="1" x14ac:dyDescent="0.3">
      <c r="A81" s="87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</row>
    <row r="82" spans="1:26" ht="12.75" customHeight="1" x14ac:dyDescent="0.3">
      <c r="A82" s="87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</row>
    <row r="83" spans="1:26" ht="12.75" customHeight="1" x14ac:dyDescent="0.3">
      <c r="A83" s="87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</row>
    <row r="84" spans="1:26" ht="12.75" customHeight="1" x14ac:dyDescent="0.3">
      <c r="A84" s="87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</row>
    <row r="85" spans="1:26" ht="12.75" customHeight="1" x14ac:dyDescent="0.3">
      <c r="A85" s="87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</row>
    <row r="86" spans="1:26" ht="12.75" customHeight="1" x14ac:dyDescent="0.3">
      <c r="A86" s="87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</row>
    <row r="87" spans="1:26" ht="12.75" customHeight="1" x14ac:dyDescent="0.3">
      <c r="A87" s="87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</row>
    <row r="88" spans="1:26" ht="12.75" customHeight="1" x14ac:dyDescent="0.3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</row>
    <row r="89" spans="1:26" ht="12.75" customHeight="1" x14ac:dyDescent="0.3">
      <c r="A89" s="87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</row>
    <row r="90" spans="1:26" ht="12.75" customHeight="1" x14ac:dyDescent="0.3">
      <c r="A90" s="87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</row>
    <row r="91" spans="1:26" ht="12.75" customHeight="1" x14ac:dyDescent="0.3">
      <c r="A91" s="87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</row>
    <row r="92" spans="1:26" ht="12.75" customHeight="1" x14ac:dyDescent="0.3">
      <c r="A92" s="87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</row>
    <row r="93" spans="1:26" ht="12.75" customHeight="1" x14ac:dyDescent="0.3">
      <c r="A93" s="87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</row>
    <row r="94" spans="1:26" ht="12.75" customHeight="1" x14ac:dyDescent="0.3">
      <c r="A94" s="87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</row>
    <row r="95" spans="1:26" ht="12.75" customHeight="1" x14ac:dyDescent="0.3">
      <c r="A95" s="87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</row>
    <row r="96" spans="1:26" ht="12.75" customHeight="1" x14ac:dyDescent="0.3">
      <c r="A96" s="87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</row>
    <row r="97" spans="1:26" ht="12.75" customHeight="1" x14ac:dyDescent="0.3">
      <c r="A97" s="87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</row>
    <row r="98" spans="1:26" ht="12.75" customHeight="1" x14ac:dyDescent="0.3">
      <c r="A98" s="87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</row>
    <row r="99" spans="1:26" ht="12.75" customHeight="1" x14ac:dyDescent="0.3">
      <c r="A99" s="87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</row>
    <row r="100" spans="1:26" ht="12.75" customHeight="1" x14ac:dyDescent="0.3">
      <c r="A100" s="87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</row>
    <row r="101" spans="1:26" ht="12.75" customHeight="1" x14ac:dyDescent="0.3">
      <c r="A101" s="87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</row>
    <row r="102" spans="1:26" ht="12.75" customHeight="1" x14ac:dyDescent="0.3">
      <c r="A102" s="87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</row>
    <row r="103" spans="1:26" ht="12.75" customHeight="1" x14ac:dyDescent="0.3">
      <c r="A103" s="87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</row>
    <row r="104" spans="1:26" ht="12.75" customHeight="1" x14ac:dyDescent="0.3">
      <c r="A104" s="87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</row>
    <row r="105" spans="1:26" ht="12.75" customHeight="1" x14ac:dyDescent="0.3">
      <c r="A105" s="87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</row>
    <row r="106" spans="1:26" ht="12.75" customHeight="1" x14ac:dyDescent="0.3">
      <c r="A106" s="87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</row>
    <row r="107" spans="1:26" ht="12.75" customHeight="1" x14ac:dyDescent="0.3">
      <c r="A107" s="87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</row>
    <row r="108" spans="1:26" ht="12.75" customHeight="1" x14ac:dyDescent="0.3">
      <c r="A108" s="87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</row>
    <row r="109" spans="1:26" ht="12.75" customHeight="1" x14ac:dyDescent="0.3">
      <c r="A109" s="87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</row>
    <row r="110" spans="1:26" ht="12.75" customHeight="1" x14ac:dyDescent="0.3">
      <c r="A110" s="87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</row>
    <row r="111" spans="1:26" ht="12.75" customHeight="1" x14ac:dyDescent="0.3">
      <c r="A111" s="87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</row>
    <row r="112" spans="1:26" ht="12.75" customHeight="1" x14ac:dyDescent="0.3">
      <c r="A112" s="87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</row>
    <row r="113" spans="1:26" ht="12.75" customHeight="1" x14ac:dyDescent="0.3">
      <c r="A113" s="87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</row>
    <row r="114" spans="1:26" ht="12.75" customHeight="1" x14ac:dyDescent="0.3">
      <c r="A114" s="87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</row>
    <row r="115" spans="1:26" ht="12.75" customHeight="1" x14ac:dyDescent="0.3">
      <c r="A115" s="87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</row>
    <row r="116" spans="1:26" ht="12.75" customHeight="1" x14ac:dyDescent="0.3">
      <c r="A116" s="87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</row>
    <row r="117" spans="1:26" ht="12.75" customHeight="1" x14ac:dyDescent="0.3">
      <c r="A117" s="87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</row>
    <row r="118" spans="1:26" ht="12.75" customHeight="1" x14ac:dyDescent="0.3">
      <c r="A118" s="87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</row>
    <row r="119" spans="1:26" ht="12.75" customHeight="1" x14ac:dyDescent="0.3">
      <c r="A119" s="87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</row>
    <row r="120" spans="1:26" ht="12.75" customHeight="1" x14ac:dyDescent="0.3">
      <c r="A120" s="87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</row>
    <row r="121" spans="1:26" ht="12.75" customHeight="1" x14ac:dyDescent="0.3">
      <c r="A121" s="87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</row>
    <row r="122" spans="1:26" ht="12.75" customHeight="1" x14ac:dyDescent="0.3">
      <c r="A122" s="87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</row>
    <row r="123" spans="1:26" ht="12.75" customHeight="1" x14ac:dyDescent="0.3">
      <c r="A123" s="87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</row>
    <row r="124" spans="1:26" ht="12.75" customHeight="1" x14ac:dyDescent="0.3">
      <c r="A124" s="87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</row>
    <row r="125" spans="1:26" ht="12.75" customHeight="1" x14ac:dyDescent="0.3">
      <c r="A125" s="87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</row>
    <row r="126" spans="1:26" ht="12.75" customHeight="1" x14ac:dyDescent="0.3">
      <c r="A126" s="87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</row>
    <row r="127" spans="1:26" ht="12.75" customHeight="1" x14ac:dyDescent="0.3">
      <c r="A127" s="87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</row>
    <row r="128" spans="1:26" ht="12.75" customHeight="1" x14ac:dyDescent="0.3">
      <c r="A128" s="87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</row>
    <row r="129" spans="1:26" ht="12.75" customHeight="1" x14ac:dyDescent="0.3">
      <c r="A129" s="87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</row>
    <row r="130" spans="1:26" ht="12.75" customHeight="1" x14ac:dyDescent="0.3">
      <c r="A130" s="87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</row>
    <row r="131" spans="1:26" ht="12.75" customHeight="1" x14ac:dyDescent="0.3">
      <c r="A131" s="87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</row>
    <row r="132" spans="1:26" ht="12.75" customHeight="1" x14ac:dyDescent="0.3">
      <c r="A132" s="87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</row>
    <row r="133" spans="1:26" ht="12.75" customHeight="1" x14ac:dyDescent="0.3">
      <c r="A133" s="87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</row>
    <row r="134" spans="1:26" ht="12.75" customHeight="1" x14ac:dyDescent="0.3">
      <c r="A134" s="87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</row>
    <row r="135" spans="1:26" ht="12.75" customHeight="1" x14ac:dyDescent="0.3">
      <c r="A135" s="87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</row>
    <row r="136" spans="1:26" ht="12.75" customHeight="1" x14ac:dyDescent="0.3">
      <c r="A136" s="87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</row>
    <row r="137" spans="1:26" ht="12.75" customHeight="1" x14ac:dyDescent="0.3">
      <c r="A137" s="87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</row>
    <row r="138" spans="1:26" ht="12.75" customHeight="1" x14ac:dyDescent="0.3">
      <c r="A138" s="87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</row>
    <row r="139" spans="1:26" ht="12.75" customHeight="1" x14ac:dyDescent="0.3">
      <c r="A139" s="87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</row>
    <row r="140" spans="1:26" ht="12.75" customHeight="1" x14ac:dyDescent="0.3">
      <c r="A140" s="87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</row>
    <row r="141" spans="1:26" ht="12.75" customHeight="1" x14ac:dyDescent="0.3">
      <c r="A141" s="87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</row>
    <row r="142" spans="1:26" ht="12.75" customHeight="1" x14ac:dyDescent="0.3">
      <c r="A142" s="87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</row>
    <row r="143" spans="1:26" ht="12.75" customHeight="1" x14ac:dyDescent="0.3">
      <c r="A143" s="87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</row>
    <row r="144" spans="1:26" ht="12.75" customHeight="1" x14ac:dyDescent="0.3">
      <c r="A144" s="87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</row>
    <row r="145" spans="1:26" ht="12.75" customHeight="1" x14ac:dyDescent="0.3">
      <c r="A145" s="87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</row>
    <row r="146" spans="1:26" ht="12.75" customHeight="1" x14ac:dyDescent="0.3">
      <c r="A146" s="87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</row>
    <row r="147" spans="1:26" ht="12.75" customHeight="1" x14ac:dyDescent="0.3">
      <c r="A147" s="87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</row>
    <row r="148" spans="1:26" ht="12.75" customHeight="1" x14ac:dyDescent="0.3">
      <c r="A148" s="87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</row>
    <row r="149" spans="1:26" ht="12.75" customHeight="1" x14ac:dyDescent="0.3">
      <c r="A149" s="87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</row>
    <row r="150" spans="1:26" ht="12.75" customHeight="1" x14ac:dyDescent="0.3">
      <c r="A150" s="87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</row>
    <row r="151" spans="1:26" ht="12.75" customHeight="1" x14ac:dyDescent="0.3">
      <c r="A151" s="87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</row>
    <row r="152" spans="1:26" ht="12.75" customHeight="1" x14ac:dyDescent="0.3">
      <c r="A152" s="87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</row>
    <row r="153" spans="1:26" ht="12.75" customHeight="1" x14ac:dyDescent="0.3">
      <c r="A153" s="87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</row>
    <row r="154" spans="1:26" ht="12.75" customHeight="1" x14ac:dyDescent="0.3">
      <c r="A154" s="87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</row>
    <row r="155" spans="1:26" ht="12.75" customHeight="1" x14ac:dyDescent="0.3">
      <c r="A155" s="87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</row>
    <row r="156" spans="1:26" ht="12.75" customHeight="1" x14ac:dyDescent="0.3">
      <c r="A156" s="87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</row>
    <row r="157" spans="1:26" ht="12.75" customHeight="1" x14ac:dyDescent="0.3">
      <c r="A157" s="87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</row>
    <row r="158" spans="1:26" ht="12.75" customHeight="1" x14ac:dyDescent="0.3">
      <c r="A158" s="87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</row>
    <row r="159" spans="1:26" ht="12.75" customHeight="1" x14ac:dyDescent="0.3">
      <c r="A159" s="87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</row>
    <row r="160" spans="1:26" ht="12.75" customHeight="1" x14ac:dyDescent="0.3">
      <c r="A160" s="87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</row>
    <row r="161" spans="1:26" ht="12.75" customHeight="1" x14ac:dyDescent="0.3">
      <c r="A161" s="87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</row>
    <row r="162" spans="1:26" ht="12.75" customHeight="1" x14ac:dyDescent="0.3">
      <c r="A162" s="87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</row>
    <row r="163" spans="1:26" ht="12.75" customHeight="1" x14ac:dyDescent="0.3">
      <c r="A163" s="87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</row>
    <row r="164" spans="1:26" ht="12.75" customHeight="1" x14ac:dyDescent="0.3">
      <c r="A164" s="87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</row>
    <row r="165" spans="1:26" ht="12.75" customHeight="1" x14ac:dyDescent="0.3">
      <c r="A165" s="87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</row>
    <row r="166" spans="1:26" ht="12.75" customHeight="1" x14ac:dyDescent="0.3">
      <c r="A166" s="87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</row>
    <row r="167" spans="1:26" ht="12.75" customHeight="1" x14ac:dyDescent="0.3">
      <c r="A167" s="87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</row>
    <row r="168" spans="1:26" ht="12.75" customHeight="1" x14ac:dyDescent="0.3">
      <c r="A168" s="87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</row>
    <row r="169" spans="1:26" ht="12.75" customHeight="1" x14ac:dyDescent="0.3">
      <c r="A169" s="87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</row>
    <row r="170" spans="1:26" ht="12.75" customHeight="1" x14ac:dyDescent="0.3">
      <c r="A170" s="87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</row>
    <row r="171" spans="1:26" ht="12.75" customHeight="1" x14ac:dyDescent="0.3">
      <c r="A171" s="87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</row>
    <row r="172" spans="1:26" ht="12.75" customHeight="1" x14ac:dyDescent="0.3">
      <c r="A172" s="87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</row>
    <row r="173" spans="1:26" ht="12.75" customHeight="1" x14ac:dyDescent="0.3">
      <c r="A173" s="87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</row>
    <row r="174" spans="1:26" ht="12.75" customHeight="1" x14ac:dyDescent="0.3">
      <c r="A174" s="87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</row>
    <row r="175" spans="1:26" ht="12.75" customHeight="1" x14ac:dyDescent="0.3">
      <c r="A175" s="87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</row>
    <row r="176" spans="1:26" ht="12.75" customHeight="1" x14ac:dyDescent="0.3">
      <c r="A176" s="87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</row>
    <row r="177" spans="1:26" ht="12.75" customHeight="1" x14ac:dyDescent="0.3">
      <c r="A177" s="87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</row>
    <row r="178" spans="1:26" ht="12.75" customHeight="1" x14ac:dyDescent="0.3">
      <c r="A178" s="87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</row>
    <row r="179" spans="1:26" ht="12.75" customHeight="1" x14ac:dyDescent="0.3">
      <c r="A179" s="87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</row>
    <row r="180" spans="1:26" ht="12.75" customHeight="1" x14ac:dyDescent="0.3">
      <c r="A180" s="87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</row>
    <row r="181" spans="1:26" ht="12.75" customHeight="1" x14ac:dyDescent="0.3">
      <c r="A181" s="87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</row>
    <row r="182" spans="1:26" ht="12.75" customHeight="1" x14ac:dyDescent="0.3">
      <c r="A182" s="87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</row>
    <row r="183" spans="1:26" ht="12.75" customHeight="1" x14ac:dyDescent="0.3">
      <c r="A183" s="87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</row>
    <row r="184" spans="1:26" ht="12.75" customHeight="1" x14ac:dyDescent="0.3">
      <c r="A184" s="87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</row>
    <row r="185" spans="1:26" ht="12.75" customHeight="1" x14ac:dyDescent="0.3">
      <c r="A185" s="87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</row>
    <row r="186" spans="1:26" ht="12.75" customHeight="1" x14ac:dyDescent="0.3">
      <c r="A186" s="87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</row>
    <row r="187" spans="1:26" ht="12.75" customHeight="1" x14ac:dyDescent="0.3">
      <c r="A187" s="87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</row>
    <row r="188" spans="1:26" ht="12.75" customHeight="1" x14ac:dyDescent="0.3">
      <c r="A188" s="87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</row>
    <row r="189" spans="1:26" ht="12.75" customHeight="1" x14ac:dyDescent="0.3">
      <c r="A189" s="87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</row>
    <row r="190" spans="1:26" ht="12.75" customHeight="1" x14ac:dyDescent="0.3">
      <c r="A190" s="87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</row>
    <row r="191" spans="1:26" ht="12.75" customHeight="1" x14ac:dyDescent="0.3">
      <c r="A191" s="87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</row>
    <row r="192" spans="1:26" ht="12.75" customHeight="1" x14ac:dyDescent="0.3">
      <c r="A192" s="87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</row>
    <row r="193" spans="1:26" ht="12.75" customHeight="1" x14ac:dyDescent="0.3">
      <c r="A193" s="87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</row>
    <row r="194" spans="1:26" ht="12.75" customHeight="1" x14ac:dyDescent="0.3">
      <c r="A194" s="87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</row>
    <row r="195" spans="1:26" ht="12.75" customHeight="1" x14ac:dyDescent="0.3">
      <c r="A195" s="87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</row>
    <row r="196" spans="1:26" ht="12.75" customHeight="1" x14ac:dyDescent="0.3">
      <c r="A196" s="87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</row>
    <row r="197" spans="1:26" ht="12.75" customHeight="1" x14ac:dyDescent="0.3">
      <c r="A197" s="87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</row>
    <row r="198" spans="1:26" ht="12.75" customHeight="1" x14ac:dyDescent="0.3">
      <c r="A198" s="87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</row>
    <row r="199" spans="1:26" ht="12.75" customHeight="1" x14ac:dyDescent="0.3">
      <c r="A199" s="87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</row>
    <row r="200" spans="1:26" ht="12.75" customHeight="1" x14ac:dyDescent="0.3">
      <c r="A200" s="87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</row>
    <row r="201" spans="1:26" ht="12.75" customHeight="1" x14ac:dyDescent="0.3">
      <c r="A201" s="87"/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</row>
    <row r="202" spans="1:26" ht="12.75" customHeight="1" x14ac:dyDescent="0.3">
      <c r="A202" s="87"/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</row>
    <row r="203" spans="1:26" ht="12.75" customHeight="1" x14ac:dyDescent="0.3">
      <c r="A203" s="87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</row>
    <row r="204" spans="1:26" ht="12.75" customHeight="1" x14ac:dyDescent="0.3">
      <c r="A204" s="87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</row>
    <row r="205" spans="1:26" ht="12.75" customHeight="1" x14ac:dyDescent="0.3">
      <c r="A205" s="87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</row>
    <row r="206" spans="1:26" ht="12.75" customHeight="1" x14ac:dyDescent="0.3">
      <c r="A206" s="87"/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</row>
    <row r="207" spans="1:26" ht="12.75" customHeight="1" x14ac:dyDescent="0.3">
      <c r="A207" s="87"/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</row>
    <row r="208" spans="1:26" ht="12.75" customHeight="1" x14ac:dyDescent="0.3">
      <c r="A208" s="87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</row>
    <row r="209" spans="1:26" ht="12.75" customHeight="1" x14ac:dyDescent="0.3">
      <c r="A209" s="87"/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</row>
    <row r="210" spans="1:26" ht="12.75" customHeight="1" x14ac:dyDescent="0.3">
      <c r="A210" s="87"/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</row>
    <row r="211" spans="1:26" ht="12.75" customHeight="1" x14ac:dyDescent="0.3">
      <c r="A211" s="87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</row>
    <row r="212" spans="1:26" ht="12.75" customHeight="1" x14ac:dyDescent="0.3">
      <c r="A212" s="87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</row>
    <row r="213" spans="1:26" ht="12.75" customHeight="1" x14ac:dyDescent="0.3">
      <c r="A213" s="87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</row>
    <row r="214" spans="1:26" ht="12.75" customHeight="1" x14ac:dyDescent="0.3">
      <c r="A214" s="87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</row>
    <row r="215" spans="1:26" ht="12.75" customHeight="1" x14ac:dyDescent="0.3">
      <c r="A215" s="87"/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</row>
    <row r="216" spans="1:26" ht="12.75" customHeight="1" x14ac:dyDescent="0.3">
      <c r="A216" s="87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</row>
    <row r="217" spans="1:26" ht="12.75" customHeight="1" x14ac:dyDescent="0.3">
      <c r="A217" s="87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</row>
    <row r="218" spans="1:26" ht="12.75" customHeight="1" x14ac:dyDescent="0.3">
      <c r="A218" s="87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</row>
    <row r="219" spans="1:26" ht="12.75" customHeight="1" x14ac:dyDescent="0.3">
      <c r="A219" s="87"/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</row>
    <row r="220" spans="1:26" ht="12.75" customHeight="1" x14ac:dyDescent="0.3">
      <c r="A220" s="87"/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</row>
    <row r="221" spans="1:26" ht="12.75" customHeight="1" x14ac:dyDescent="0.3">
      <c r="A221" s="87"/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</row>
    <row r="222" spans="1:26" ht="12.75" customHeight="1" x14ac:dyDescent="0.3">
      <c r="A222" s="87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</row>
    <row r="223" spans="1:26" ht="12.75" customHeight="1" x14ac:dyDescent="0.3">
      <c r="A223" s="87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</row>
    <row r="224" spans="1:26" ht="12.75" customHeight="1" x14ac:dyDescent="0.3">
      <c r="A224" s="87"/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</row>
    <row r="225" spans="1:26" ht="12.75" customHeight="1" x14ac:dyDescent="0.3">
      <c r="A225" s="87"/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</row>
    <row r="226" spans="1:26" ht="12.75" customHeight="1" x14ac:dyDescent="0.3">
      <c r="A226" s="87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</row>
    <row r="227" spans="1:26" ht="12.75" customHeight="1" x14ac:dyDescent="0.3">
      <c r="A227" s="87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</row>
    <row r="228" spans="1:26" ht="12.75" customHeight="1" x14ac:dyDescent="0.3">
      <c r="A228" s="87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</row>
    <row r="229" spans="1:26" ht="12.75" customHeight="1" x14ac:dyDescent="0.3">
      <c r="A229" s="87"/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</row>
    <row r="230" spans="1:26" ht="12.75" customHeight="1" x14ac:dyDescent="0.3">
      <c r="A230" s="87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</row>
    <row r="231" spans="1:26" ht="12.75" customHeight="1" x14ac:dyDescent="0.3">
      <c r="A231" s="87"/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</row>
    <row r="232" spans="1:26" ht="12.75" customHeight="1" x14ac:dyDescent="0.3">
      <c r="A232" s="87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</row>
    <row r="233" spans="1:26" ht="12.75" customHeight="1" x14ac:dyDescent="0.3">
      <c r="A233" s="87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</row>
    <row r="234" spans="1:26" ht="12.75" customHeight="1" x14ac:dyDescent="0.3">
      <c r="A234" s="87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</row>
    <row r="235" spans="1:26" ht="12.75" customHeight="1" x14ac:dyDescent="0.3">
      <c r="A235" s="87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</row>
    <row r="236" spans="1:26" ht="12.75" customHeight="1" x14ac:dyDescent="0.3">
      <c r="A236" s="87"/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</row>
    <row r="237" spans="1:26" ht="12.75" customHeight="1" x14ac:dyDescent="0.3">
      <c r="A237" s="87"/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</row>
    <row r="238" spans="1:26" ht="12.75" customHeight="1" x14ac:dyDescent="0.3">
      <c r="A238" s="87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</row>
    <row r="239" spans="1:26" ht="12.75" customHeight="1" x14ac:dyDescent="0.3">
      <c r="A239" s="87"/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</row>
    <row r="240" spans="1:26" ht="12.75" customHeight="1" x14ac:dyDescent="0.3">
      <c r="A240" s="87"/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</row>
    <row r="241" spans="1:26" ht="12.75" customHeight="1" x14ac:dyDescent="0.3">
      <c r="A241" s="87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</row>
    <row r="242" spans="1:26" ht="12.75" customHeight="1" x14ac:dyDescent="0.3">
      <c r="A242" s="87"/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</row>
    <row r="243" spans="1:26" ht="12.75" customHeight="1" x14ac:dyDescent="0.3">
      <c r="A243" s="87"/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</row>
    <row r="244" spans="1:26" ht="12.75" customHeight="1" x14ac:dyDescent="0.3">
      <c r="A244" s="87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</row>
    <row r="245" spans="1:26" ht="12.75" customHeight="1" x14ac:dyDescent="0.3">
      <c r="A245" s="87"/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</row>
    <row r="246" spans="1:26" ht="12.75" customHeight="1" x14ac:dyDescent="0.3">
      <c r="A246" s="87"/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</row>
    <row r="247" spans="1:26" ht="12.75" customHeight="1" x14ac:dyDescent="0.3">
      <c r="A247" s="87"/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</row>
    <row r="248" spans="1:26" ht="12.75" customHeight="1" x14ac:dyDescent="0.3">
      <c r="A248" s="87"/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88"/>
      <c r="Z248" s="88"/>
    </row>
    <row r="249" spans="1:26" ht="12.75" customHeight="1" x14ac:dyDescent="0.3">
      <c r="A249" s="87"/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  <c r="Z249" s="88"/>
    </row>
    <row r="250" spans="1:26" ht="12.75" customHeight="1" x14ac:dyDescent="0.3">
      <c r="A250" s="87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88"/>
      <c r="Z250" s="88"/>
    </row>
    <row r="251" spans="1:26" ht="12.75" customHeight="1" x14ac:dyDescent="0.3">
      <c r="A251" s="87"/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88"/>
      <c r="Z251" s="88"/>
    </row>
    <row r="252" spans="1:26" ht="12.75" customHeight="1" x14ac:dyDescent="0.3">
      <c r="A252" s="87"/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</row>
    <row r="253" spans="1:26" ht="12.75" customHeight="1" x14ac:dyDescent="0.3">
      <c r="A253" s="87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</row>
    <row r="254" spans="1:26" ht="12.75" customHeight="1" x14ac:dyDescent="0.3">
      <c r="A254" s="87"/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  <c r="Z254" s="88"/>
    </row>
    <row r="255" spans="1:26" ht="12.75" customHeight="1" x14ac:dyDescent="0.3">
      <c r="A255" s="87"/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</row>
    <row r="256" spans="1:26" ht="12.75" customHeight="1" x14ac:dyDescent="0.3">
      <c r="A256" s="87"/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88"/>
      <c r="Z256" s="88"/>
    </row>
    <row r="257" spans="1:26" ht="12.75" customHeight="1" x14ac:dyDescent="0.3">
      <c r="A257" s="87"/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</row>
    <row r="258" spans="1:26" ht="12.75" customHeight="1" x14ac:dyDescent="0.3">
      <c r="A258" s="87"/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</row>
    <row r="259" spans="1:26" ht="12.75" customHeight="1" x14ac:dyDescent="0.3">
      <c r="A259" s="87"/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  <c r="Z259" s="88"/>
    </row>
    <row r="260" spans="1:26" ht="12.75" customHeight="1" x14ac:dyDescent="0.3">
      <c r="A260" s="87"/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</row>
    <row r="261" spans="1:26" ht="12.75" customHeight="1" x14ac:dyDescent="0.3">
      <c r="A261" s="87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</row>
    <row r="262" spans="1:26" ht="12.75" customHeight="1" x14ac:dyDescent="0.3">
      <c r="A262" s="87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</row>
    <row r="263" spans="1:26" ht="12.75" customHeight="1" x14ac:dyDescent="0.3">
      <c r="A263" s="87"/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</row>
    <row r="264" spans="1:26" ht="12.75" customHeight="1" x14ac:dyDescent="0.3">
      <c r="A264" s="87"/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</row>
    <row r="265" spans="1:26" ht="12.75" customHeight="1" x14ac:dyDescent="0.3">
      <c r="A265" s="87"/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</row>
    <row r="266" spans="1:26" ht="12.75" customHeight="1" x14ac:dyDescent="0.3">
      <c r="A266" s="87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  <c r="Z266" s="88"/>
    </row>
    <row r="267" spans="1:26" ht="12.75" customHeight="1" x14ac:dyDescent="0.3">
      <c r="A267" s="87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</row>
    <row r="268" spans="1:26" ht="12.75" customHeight="1" x14ac:dyDescent="0.3">
      <c r="A268" s="87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  <c r="Z268" s="88"/>
    </row>
    <row r="269" spans="1:26" ht="12.75" customHeight="1" x14ac:dyDescent="0.3">
      <c r="A269" s="87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  <c r="Z269" s="88"/>
    </row>
    <row r="270" spans="1:26" ht="12.75" customHeight="1" x14ac:dyDescent="0.3">
      <c r="A270" s="87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</row>
    <row r="271" spans="1:26" ht="12.75" customHeight="1" x14ac:dyDescent="0.3">
      <c r="A271" s="87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</row>
    <row r="272" spans="1:26" ht="12.75" customHeight="1" x14ac:dyDescent="0.3">
      <c r="A272" s="87"/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</row>
    <row r="273" spans="1:26" ht="12.75" customHeight="1" x14ac:dyDescent="0.3">
      <c r="A273" s="87"/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</row>
    <row r="274" spans="1:26" ht="12.75" customHeight="1" x14ac:dyDescent="0.3">
      <c r="A274" s="87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</row>
    <row r="275" spans="1:26" ht="12.75" customHeight="1" x14ac:dyDescent="0.3">
      <c r="A275" s="87"/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</row>
    <row r="276" spans="1:26" ht="12.75" customHeight="1" x14ac:dyDescent="0.3">
      <c r="A276" s="87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</row>
    <row r="277" spans="1:26" ht="12.75" customHeight="1" x14ac:dyDescent="0.3">
      <c r="A277" s="87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</row>
    <row r="278" spans="1:26" ht="12.75" customHeight="1" x14ac:dyDescent="0.3">
      <c r="A278" s="87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</row>
    <row r="279" spans="1:26" ht="12.75" customHeight="1" x14ac:dyDescent="0.3">
      <c r="A279" s="87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</row>
    <row r="280" spans="1:26" ht="12.75" customHeight="1" x14ac:dyDescent="0.3">
      <c r="A280" s="87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</row>
    <row r="281" spans="1:26" ht="12.75" customHeight="1" x14ac:dyDescent="0.3">
      <c r="A281" s="87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</row>
    <row r="282" spans="1:26" ht="12.75" customHeight="1" x14ac:dyDescent="0.3">
      <c r="A282" s="87"/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  <c r="Z282" s="88"/>
    </row>
    <row r="283" spans="1:26" ht="12.75" customHeight="1" x14ac:dyDescent="0.3">
      <c r="A283" s="87"/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</row>
    <row r="284" spans="1:26" ht="12.75" customHeight="1" x14ac:dyDescent="0.3">
      <c r="A284" s="87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</row>
    <row r="285" spans="1:26" ht="12.75" customHeight="1" x14ac:dyDescent="0.3">
      <c r="A285" s="87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</row>
    <row r="286" spans="1:26" ht="12.75" customHeight="1" x14ac:dyDescent="0.3">
      <c r="A286" s="87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</row>
    <row r="287" spans="1:26" ht="12.75" customHeight="1" x14ac:dyDescent="0.3">
      <c r="A287" s="87"/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</row>
    <row r="288" spans="1:26" ht="12.75" customHeight="1" x14ac:dyDescent="0.3">
      <c r="A288" s="87"/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</row>
    <row r="289" spans="1:26" ht="12.75" customHeight="1" x14ac:dyDescent="0.3">
      <c r="A289" s="87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</row>
    <row r="290" spans="1:26" ht="12.75" customHeight="1" x14ac:dyDescent="0.3">
      <c r="A290" s="87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  <c r="Z290" s="88"/>
    </row>
    <row r="291" spans="1:26" ht="12.75" customHeight="1" x14ac:dyDescent="0.3">
      <c r="A291" s="87"/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  <c r="Z291" s="88"/>
    </row>
    <row r="292" spans="1:26" ht="12.75" customHeight="1" x14ac:dyDescent="0.3">
      <c r="A292" s="87"/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</row>
    <row r="293" spans="1:26" ht="12.75" customHeight="1" x14ac:dyDescent="0.3">
      <c r="A293" s="87"/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</row>
    <row r="294" spans="1:26" ht="12.75" customHeight="1" x14ac:dyDescent="0.3">
      <c r="A294" s="87"/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</row>
    <row r="295" spans="1:26" ht="12.75" customHeight="1" x14ac:dyDescent="0.3">
      <c r="A295" s="87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</row>
    <row r="296" spans="1:26" ht="12.75" customHeight="1" x14ac:dyDescent="0.3">
      <c r="A296" s="87"/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</row>
    <row r="297" spans="1:26" ht="12.75" customHeight="1" x14ac:dyDescent="0.3">
      <c r="A297" s="87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  <c r="Z297" s="88"/>
    </row>
    <row r="298" spans="1:26" ht="12.75" customHeight="1" x14ac:dyDescent="0.3">
      <c r="A298" s="87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</row>
    <row r="299" spans="1:26" ht="12.75" customHeight="1" x14ac:dyDescent="0.3">
      <c r="A299" s="87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  <c r="Z299" s="88"/>
    </row>
    <row r="300" spans="1:26" ht="12.75" customHeight="1" x14ac:dyDescent="0.3">
      <c r="A300" s="87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</row>
    <row r="301" spans="1:26" ht="12.75" customHeight="1" x14ac:dyDescent="0.3">
      <c r="A301" s="87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</row>
    <row r="302" spans="1:26" ht="12.75" customHeight="1" x14ac:dyDescent="0.3">
      <c r="A302" s="87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</row>
    <row r="303" spans="1:26" ht="12.75" customHeight="1" x14ac:dyDescent="0.3">
      <c r="A303" s="87"/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</row>
    <row r="304" spans="1:26" ht="12.75" customHeight="1" x14ac:dyDescent="0.3">
      <c r="A304" s="87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  <c r="Z304" s="88"/>
    </row>
    <row r="305" spans="1:26" ht="12.75" customHeight="1" x14ac:dyDescent="0.3">
      <c r="A305" s="87"/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</row>
    <row r="306" spans="1:26" ht="12.75" customHeight="1" x14ac:dyDescent="0.3">
      <c r="A306" s="87"/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</row>
    <row r="307" spans="1:26" ht="12.75" customHeight="1" x14ac:dyDescent="0.3">
      <c r="A307" s="87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</row>
    <row r="308" spans="1:26" ht="12.75" customHeight="1" x14ac:dyDescent="0.3">
      <c r="A308" s="87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</row>
    <row r="309" spans="1:26" ht="12.75" customHeight="1" x14ac:dyDescent="0.3">
      <c r="A309" s="87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</row>
    <row r="310" spans="1:26" ht="12.75" customHeight="1" x14ac:dyDescent="0.3">
      <c r="A310" s="87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</row>
    <row r="311" spans="1:26" ht="12.75" customHeight="1" x14ac:dyDescent="0.3">
      <c r="A311" s="87"/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  <c r="Z311" s="88"/>
    </row>
    <row r="312" spans="1:26" ht="12.75" customHeight="1" x14ac:dyDescent="0.3">
      <c r="A312" s="87"/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</row>
    <row r="313" spans="1:26" ht="12.75" customHeight="1" x14ac:dyDescent="0.3">
      <c r="A313" s="87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</row>
    <row r="314" spans="1:26" ht="12.75" customHeight="1" x14ac:dyDescent="0.3">
      <c r="A314" s="87"/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</row>
    <row r="315" spans="1:26" ht="12.75" customHeight="1" x14ac:dyDescent="0.3">
      <c r="A315" s="87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</row>
    <row r="316" spans="1:26" ht="12.75" customHeight="1" x14ac:dyDescent="0.3">
      <c r="A316" s="87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</row>
    <row r="317" spans="1:26" ht="12.75" customHeight="1" x14ac:dyDescent="0.3">
      <c r="A317" s="87"/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  <c r="Z317" s="88"/>
    </row>
    <row r="318" spans="1:26" ht="12.75" customHeight="1" x14ac:dyDescent="0.3">
      <c r="A318" s="87"/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</row>
    <row r="319" spans="1:26" ht="12.75" customHeight="1" x14ac:dyDescent="0.3">
      <c r="A319" s="87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</row>
    <row r="320" spans="1:26" ht="12.75" customHeight="1" x14ac:dyDescent="0.3">
      <c r="A320" s="87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</row>
    <row r="321" spans="1:26" ht="12.75" customHeight="1" x14ac:dyDescent="0.3">
      <c r="A321" s="87"/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</row>
    <row r="322" spans="1:26" ht="12.75" customHeight="1" x14ac:dyDescent="0.3">
      <c r="A322" s="87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  <c r="Z322" s="88"/>
    </row>
    <row r="323" spans="1:26" ht="12.75" customHeight="1" x14ac:dyDescent="0.3">
      <c r="A323" s="87"/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</row>
    <row r="324" spans="1:26" ht="12.75" customHeight="1" x14ac:dyDescent="0.3">
      <c r="A324" s="87"/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</row>
    <row r="325" spans="1:26" ht="12.75" customHeight="1" x14ac:dyDescent="0.3">
      <c r="A325" s="87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</row>
    <row r="326" spans="1:26" ht="12.75" customHeight="1" x14ac:dyDescent="0.3">
      <c r="A326" s="87"/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  <c r="Z326" s="88"/>
    </row>
    <row r="327" spans="1:26" ht="12.75" customHeight="1" x14ac:dyDescent="0.3">
      <c r="A327" s="87"/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  <c r="Z327" s="88"/>
    </row>
    <row r="328" spans="1:26" ht="12.75" customHeight="1" x14ac:dyDescent="0.3">
      <c r="A328" s="87"/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</row>
    <row r="329" spans="1:26" ht="12.75" customHeight="1" x14ac:dyDescent="0.3">
      <c r="A329" s="87"/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</row>
    <row r="330" spans="1:26" ht="12.75" customHeight="1" x14ac:dyDescent="0.3">
      <c r="A330" s="87"/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8"/>
    </row>
    <row r="331" spans="1:26" ht="12.75" customHeight="1" x14ac:dyDescent="0.3">
      <c r="A331" s="87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8"/>
    </row>
    <row r="332" spans="1:26" ht="12.75" customHeight="1" x14ac:dyDescent="0.3">
      <c r="A332" s="87"/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  <c r="Z332" s="88"/>
    </row>
    <row r="333" spans="1:26" ht="12.75" customHeight="1" x14ac:dyDescent="0.3">
      <c r="A333" s="87"/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88"/>
      <c r="Z333" s="88"/>
    </row>
    <row r="334" spans="1:26" ht="12.75" customHeight="1" x14ac:dyDescent="0.3">
      <c r="A334" s="87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</row>
    <row r="335" spans="1:26" ht="12.75" customHeight="1" x14ac:dyDescent="0.3">
      <c r="A335" s="87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88"/>
      <c r="Z335" s="88"/>
    </row>
    <row r="336" spans="1:26" ht="12.75" customHeight="1" x14ac:dyDescent="0.3">
      <c r="A336" s="87"/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88"/>
      <c r="Z336" s="88"/>
    </row>
    <row r="337" spans="1:26" ht="12.75" customHeight="1" x14ac:dyDescent="0.3">
      <c r="A337" s="87"/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88"/>
      <c r="Z337" s="88"/>
    </row>
    <row r="338" spans="1:26" ht="12.75" customHeight="1" x14ac:dyDescent="0.3">
      <c r="A338" s="87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  <c r="Z338" s="88"/>
    </row>
    <row r="339" spans="1:26" ht="12.75" customHeight="1" x14ac:dyDescent="0.3">
      <c r="A339" s="87"/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</row>
    <row r="340" spans="1:26" ht="12.75" customHeight="1" x14ac:dyDescent="0.3">
      <c r="A340" s="87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8"/>
    </row>
    <row r="341" spans="1:26" ht="12.75" customHeight="1" x14ac:dyDescent="0.3">
      <c r="A341" s="87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8"/>
    </row>
    <row r="342" spans="1:26" ht="12.75" customHeight="1" x14ac:dyDescent="0.3">
      <c r="A342" s="87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8"/>
    </row>
    <row r="343" spans="1:26" ht="12.75" customHeight="1" x14ac:dyDescent="0.3">
      <c r="A343" s="87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</row>
    <row r="344" spans="1:26" ht="12.75" customHeight="1" x14ac:dyDescent="0.3">
      <c r="A344" s="87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  <c r="Z344" s="88"/>
    </row>
    <row r="345" spans="1:26" ht="12.75" customHeight="1" x14ac:dyDescent="0.3">
      <c r="A345" s="87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88"/>
      <c r="Z345" s="88"/>
    </row>
    <row r="346" spans="1:26" ht="12.75" customHeight="1" x14ac:dyDescent="0.3">
      <c r="A346" s="87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  <c r="Z346" s="88"/>
    </row>
    <row r="347" spans="1:26" ht="12.75" customHeight="1" x14ac:dyDescent="0.3">
      <c r="A347" s="87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88"/>
      <c r="Z347" s="88"/>
    </row>
    <row r="348" spans="1:26" ht="12.75" customHeight="1" x14ac:dyDescent="0.3">
      <c r="A348" s="87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  <c r="Z348" s="88"/>
    </row>
    <row r="349" spans="1:26" ht="12.75" customHeight="1" x14ac:dyDescent="0.3">
      <c r="A349" s="87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  <c r="Z349" s="88"/>
    </row>
    <row r="350" spans="1:26" ht="12.75" customHeight="1" x14ac:dyDescent="0.3">
      <c r="A350" s="87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88"/>
      <c r="Z350" s="88"/>
    </row>
    <row r="351" spans="1:26" ht="12.75" customHeight="1" x14ac:dyDescent="0.3">
      <c r="A351" s="87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88"/>
      <c r="Z351" s="88"/>
    </row>
    <row r="352" spans="1:26" ht="12.75" customHeight="1" x14ac:dyDescent="0.3">
      <c r="A352" s="87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</row>
    <row r="353" spans="1:26" ht="12.75" customHeight="1" x14ac:dyDescent="0.3">
      <c r="A353" s="87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</row>
    <row r="354" spans="1:26" ht="12.75" customHeight="1" x14ac:dyDescent="0.3">
      <c r="A354" s="87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88"/>
      <c r="Z354" s="88"/>
    </row>
    <row r="355" spans="1:26" ht="12.75" customHeight="1" x14ac:dyDescent="0.3">
      <c r="A355" s="87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88"/>
      <c r="Z355" s="88"/>
    </row>
    <row r="356" spans="1:26" ht="12.75" customHeight="1" x14ac:dyDescent="0.3">
      <c r="A356" s="87"/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88"/>
      <c r="Z356" s="88"/>
    </row>
    <row r="357" spans="1:26" ht="12.75" customHeight="1" x14ac:dyDescent="0.3">
      <c r="A357" s="87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88"/>
      <c r="Z357" s="88"/>
    </row>
    <row r="358" spans="1:26" ht="12.75" customHeight="1" x14ac:dyDescent="0.3">
      <c r="A358" s="87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88"/>
      <c r="Z358" s="88"/>
    </row>
    <row r="359" spans="1:26" ht="12.75" customHeight="1" x14ac:dyDescent="0.3">
      <c r="A359" s="87"/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88"/>
      <c r="Z359" s="88"/>
    </row>
    <row r="360" spans="1:26" ht="12.75" customHeight="1" x14ac:dyDescent="0.3">
      <c r="A360" s="87"/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88"/>
      <c r="X360" s="88"/>
      <c r="Y360" s="88"/>
      <c r="Z360" s="88"/>
    </row>
    <row r="361" spans="1:26" ht="12.75" customHeight="1" x14ac:dyDescent="0.3">
      <c r="A361" s="87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</row>
    <row r="362" spans="1:26" ht="12.75" customHeight="1" x14ac:dyDescent="0.3">
      <c r="A362" s="87"/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  <c r="Z362" s="88"/>
    </row>
    <row r="363" spans="1:26" ht="12.75" customHeight="1" x14ac:dyDescent="0.3">
      <c r="A363" s="87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  <c r="Z363" s="88"/>
    </row>
    <row r="364" spans="1:26" ht="12.75" customHeight="1" x14ac:dyDescent="0.3">
      <c r="A364" s="87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88"/>
      <c r="Z364" s="88"/>
    </row>
    <row r="365" spans="1:26" ht="12.75" customHeight="1" x14ac:dyDescent="0.3">
      <c r="A365" s="87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</row>
    <row r="366" spans="1:26" ht="12.75" customHeight="1" x14ac:dyDescent="0.3">
      <c r="A366" s="87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</row>
    <row r="367" spans="1:26" ht="12.75" customHeight="1" x14ac:dyDescent="0.3">
      <c r="A367" s="87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</row>
    <row r="368" spans="1:26" ht="12.75" customHeight="1" x14ac:dyDescent="0.3">
      <c r="A368" s="87"/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</row>
    <row r="369" spans="1:26" ht="12.75" customHeight="1" x14ac:dyDescent="0.3">
      <c r="A369" s="87"/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</row>
    <row r="370" spans="1:26" ht="12.75" customHeight="1" x14ac:dyDescent="0.3">
      <c r="A370" s="87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</row>
    <row r="371" spans="1:26" ht="12.75" customHeight="1" x14ac:dyDescent="0.3">
      <c r="A371" s="87"/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</row>
    <row r="372" spans="1:26" ht="12.75" customHeight="1" x14ac:dyDescent="0.3">
      <c r="A372" s="87"/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</row>
    <row r="373" spans="1:26" ht="12.75" customHeight="1" x14ac:dyDescent="0.3">
      <c r="A373" s="87"/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</row>
    <row r="374" spans="1:26" ht="12.75" customHeight="1" x14ac:dyDescent="0.3">
      <c r="A374" s="87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</row>
    <row r="375" spans="1:26" ht="12.75" customHeight="1" x14ac:dyDescent="0.3">
      <c r="A375" s="87"/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</row>
    <row r="376" spans="1:26" ht="12.75" customHeight="1" x14ac:dyDescent="0.3">
      <c r="A376" s="87"/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</row>
    <row r="377" spans="1:26" ht="12.75" customHeight="1" x14ac:dyDescent="0.3">
      <c r="A377" s="87"/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</row>
    <row r="378" spans="1:26" ht="12.75" customHeight="1" x14ac:dyDescent="0.3">
      <c r="A378" s="87"/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</row>
    <row r="379" spans="1:26" ht="12.75" customHeight="1" x14ac:dyDescent="0.3">
      <c r="A379" s="87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</row>
    <row r="380" spans="1:26" ht="12.75" customHeight="1" x14ac:dyDescent="0.3">
      <c r="A380" s="87"/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</row>
    <row r="381" spans="1:26" ht="12.75" customHeight="1" x14ac:dyDescent="0.3">
      <c r="A381" s="87"/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</row>
    <row r="382" spans="1:26" ht="12.75" customHeight="1" x14ac:dyDescent="0.3">
      <c r="A382" s="87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</row>
    <row r="383" spans="1:26" ht="12.75" customHeight="1" x14ac:dyDescent="0.3">
      <c r="A383" s="87"/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</row>
    <row r="384" spans="1:26" ht="12.75" customHeight="1" x14ac:dyDescent="0.3">
      <c r="A384" s="87"/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</row>
    <row r="385" spans="1:26" ht="12.75" customHeight="1" x14ac:dyDescent="0.3">
      <c r="A385" s="87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</row>
    <row r="386" spans="1:26" ht="12.75" customHeight="1" x14ac:dyDescent="0.3">
      <c r="A386" s="87"/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</row>
    <row r="387" spans="1:26" ht="12.75" customHeight="1" x14ac:dyDescent="0.3">
      <c r="A387" s="87"/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</row>
    <row r="388" spans="1:26" ht="12.75" customHeight="1" x14ac:dyDescent="0.3">
      <c r="A388" s="87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</row>
    <row r="389" spans="1:26" ht="12.75" customHeight="1" x14ac:dyDescent="0.3">
      <c r="A389" s="87"/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</row>
    <row r="390" spans="1:26" ht="12.75" customHeight="1" x14ac:dyDescent="0.3">
      <c r="A390" s="87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</row>
    <row r="391" spans="1:26" ht="12.75" customHeight="1" x14ac:dyDescent="0.3">
      <c r="A391" s="87"/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</row>
    <row r="392" spans="1:26" ht="12.75" customHeight="1" x14ac:dyDescent="0.3">
      <c r="A392" s="87"/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</row>
    <row r="393" spans="1:26" ht="12.75" customHeight="1" x14ac:dyDescent="0.3">
      <c r="A393" s="87"/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</row>
    <row r="394" spans="1:26" ht="12.75" customHeight="1" x14ac:dyDescent="0.3">
      <c r="A394" s="87"/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</row>
    <row r="395" spans="1:26" ht="12.75" customHeight="1" x14ac:dyDescent="0.3">
      <c r="A395" s="87"/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</row>
    <row r="396" spans="1:26" ht="12.75" customHeight="1" x14ac:dyDescent="0.3">
      <c r="A396" s="87"/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</row>
    <row r="397" spans="1:26" ht="12.75" customHeight="1" x14ac:dyDescent="0.3">
      <c r="A397" s="87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</row>
    <row r="398" spans="1:26" ht="12.75" customHeight="1" x14ac:dyDescent="0.3">
      <c r="A398" s="87"/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</row>
    <row r="399" spans="1:26" ht="12.75" customHeight="1" x14ac:dyDescent="0.3">
      <c r="A399" s="87"/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</row>
    <row r="400" spans="1:26" ht="12.75" customHeight="1" x14ac:dyDescent="0.3">
      <c r="A400" s="87"/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</row>
    <row r="401" spans="1:26" ht="12.75" customHeight="1" x14ac:dyDescent="0.3">
      <c r="A401" s="87"/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</row>
    <row r="402" spans="1:26" ht="12.75" customHeight="1" x14ac:dyDescent="0.3">
      <c r="A402" s="87"/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</row>
    <row r="403" spans="1:26" ht="12.75" customHeight="1" x14ac:dyDescent="0.3">
      <c r="A403" s="87"/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</row>
    <row r="404" spans="1:26" ht="12.75" customHeight="1" x14ac:dyDescent="0.3">
      <c r="A404" s="87"/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</row>
    <row r="405" spans="1:26" ht="12.75" customHeight="1" x14ac:dyDescent="0.3">
      <c r="A405" s="87"/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</row>
    <row r="406" spans="1:26" ht="12.75" customHeight="1" x14ac:dyDescent="0.3">
      <c r="A406" s="87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</row>
    <row r="407" spans="1:26" ht="12.75" customHeight="1" x14ac:dyDescent="0.3">
      <c r="A407" s="87"/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</row>
    <row r="408" spans="1:26" ht="12.75" customHeight="1" x14ac:dyDescent="0.3">
      <c r="A408" s="87"/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</row>
    <row r="409" spans="1:26" ht="12.75" customHeight="1" x14ac:dyDescent="0.3">
      <c r="A409" s="87"/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</row>
    <row r="410" spans="1:26" ht="12.75" customHeight="1" x14ac:dyDescent="0.3">
      <c r="A410" s="87"/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</row>
    <row r="411" spans="1:26" ht="12.75" customHeight="1" x14ac:dyDescent="0.3">
      <c r="A411" s="87"/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</row>
    <row r="412" spans="1:26" ht="12.75" customHeight="1" x14ac:dyDescent="0.3">
      <c r="A412" s="87"/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</row>
    <row r="413" spans="1:26" ht="12.75" customHeight="1" x14ac:dyDescent="0.3">
      <c r="A413" s="87"/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</row>
    <row r="414" spans="1:26" ht="12.75" customHeight="1" x14ac:dyDescent="0.3">
      <c r="A414" s="87"/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</row>
    <row r="415" spans="1:26" ht="12.75" customHeight="1" x14ac:dyDescent="0.3">
      <c r="A415" s="87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</row>
    <row r="416" spans="1:26" ht="12.75" customHeight="1" x14ac:dyDescent="0.3">
      <c r="A416" s="87"/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</row>
    <row r="417" spans="1:26" ht="12.75" customHeight="1" x14ac:dyDescent="0.3">
      <c r="A417" s="87"/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</row>
    <row r="418" spans="1:26" ht="12.75" customHeight="1" x14ac:dyDescent="0.3">
      <c r="A418" s="87"/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</row>
    <row r="419" spans="1:26" ht="12.75" customHeight="1" x14ac:dyDescent="0.3">
      <c r="A419" s="87"/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</row>
    <row r="420" spans="1:26" ht="12.75" customHeight="1" x14ac:dyDescent="0.3">
      <c r="A420" s="87"/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</row>
    <row r="421" spans="1:26" ht="12.75" customHeight="1" x14ac:dyDescent="0.3">
      <c r="A421" s="87"/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</row>
    <row r="422" spans="1:26" ht="12.75" customHeight="1" x14ac:dyDescent="0.3">
      <c r="A422" s="87"/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</row>
    <row r="423" spans="1:26" ht="12.75" customHeight="1" x14ac:dyDescent="0.3">
      <c r="A423" s="87"/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</row>
    <row r="424" spans="1:26" ht="12.75" customHeight="1" x14ac:dyDescent="0.3">
      <c r="A424" s="87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</row>
    <row r="425" spans="1:26" ht="12.75" customHeight="1" x14ac:dyDescent="0.3">
      <c r="A425" s="87"/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</row>
    <row r="426" spans="1:26" ht="12.75" customHeight="1" x14ac:dyDescent="0.3">
      <c r="A426" s="87"/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</row>
    <row r="427" spans="1:26" ht="12.75" customHeight="1" x14ac:dyDescent="0.3">
      <c r="A427" s="87"/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</row>
    <row r="428" spans="1:26" ht="12.75" customHeight="1" x14ac:dyDescent="0.3">
      <c r="A428" s="87"/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</row>
    <row r="429" spans="1:26" ht="12.75" customHeight="1" x14ac:dyDescent="0.3">
      <c r="A429" s="87"/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</row>
    <row r="430" spans="1:26" ht="12.75" customHeight="1" x14ac:dyDescent="0.3">
      <c r="A430" s="87"/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</row>
    <row r="431" spans="1:26" ht="12.75" customHeight="1" x14ac:dyDescent="0.3">
      <c r="A431" s="87"/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</row>
    <row r="432" spans="1:26" ht="12.75" customHeight="1" x14ac:dyDescent="0.3">
      <c r="A432" s="87"/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</row>
    <row r="433" spans="1:26" ht="12.75" customHeight="1" x14ac:dyDescent="0.3">
      <c r="A433" s="87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</row>
    <row r="434" spans="1:26" ht="12.75" customHeight="1" x14ac:dyDescent="0.3">
      <c r="A434" s="87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</row>
    <row r="435" spans="1:26" ht="12.75" customHeight="1" x14ac:dyDescent="0.3">
      <c r="A435" s="87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</row>
    <row r="436" spans="1:26" ht="12.75" customHeight="1" x14ac:dyDescent="0.3">
      <c r="A436" s="87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</row>
    <row r="437" spans="1:26" ht="12.75" customHeight="1" x14ac:dyDescent="0.3">
      <c r="A437" s="87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</row>
    <row r="438" spans="1:26" ht="12.75" customHeight="1" x14ac:dyDescent="0.3">
      <c r="A438" s="87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</row>
    <row r="439" spans="1:26" ht="12.75" customHeight="1" x14ac:dyDescent="0.3">
      <c r="A439" s="87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</row>
    <row r="440" spans="1:26" ht="12.75" customHeight="1" x14ac:dyDescent="0.3">
      <c r="A440" s="87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</row>
    <row r="441" spans="1:26" ht="12.75" customHeight="1" x14ac:dyDescent="0.3">
      <c r="A441" s="87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</row>
    <row r="442" spans="1:26" ht="12.75" customHeight="1" x14ac:dyDescent="0.3">
      <c r="A442" s="87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</row>
    <row r="443" spans="1:26" ht="12.75" customHeight="1" x14ac:dyDescent="0.3">
      <c r="A443" s="87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</row>
    <row r="444" spans="1:26" ht="12.75" customHeight="1" x14ac:dyDescent="0.3">
      <c r="A444" s="87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</row>
    <row r="445" spans="1:26" ht="12.75" customHeight="1" x14ac:dyDescent="0.3">
      <c r="A445" s="87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</row>
    <row r="446" spans="1:26" ht="12.75" customHeight="1" x14ac:dyDescent="0.3">
      <c r="A446" s="87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</row>
    <row r="447" spans="1:26" ht="12.75" customHeight="1" x14ac:dyDescent="0.3">
      <c r="A447" s="87"/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</row>
    <row r="448" spans="1:26" ht="12.75" customHeight="1" x14ac:dyDescent="0.3">
      <c r="A448" s="87"/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</row>
    <row r="449" spans="1:26" ht="12.75" customHeight="1" x14ac:dyDescent="0.3">
      <c r="A449" s="87"/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</row>
    <row r="450" spans="1:26" ht="12.75" customHeight="1" x14ac:dyDescent="0.3">
      <c r="A450" s="87"/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</row>
    <row r="451" spans="1:26" ht="12.75" customHeight="1" x14ac:dyDescent="0.3">
      <c r="A451" s="87"/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</row>
    <row r="452" spans="1:26" ht="12.75" customHeight="1" x14ac:dyDescent="0.3">
      <c r="A452" s="87"/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</row>
    <row r="453" spans="1:26" ht="12.75" customHeight="1" x14ac:dyDescent="0.3">
      <c r="A453" s="87"/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</row>
    <row r="454" spans="1:26" ht="12.75" customHeight="1" x14ac:dyDescent="0.3">
      <c r="A454" s="87"/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</row>
    <row r="455" spans="1:26" ht="12.75" customHeight="1" x14ac:dyDescent="0.3">
      <c r="A455" s="87"/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</row>
    <row r="456" spans="1:26" ht="12.75" customHeight="1" x14ac:dyDescent="0.3">
      <c r="A456" s="87"/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</row>
    <row r="457" spans="1:26" ht="12.75" customHeight="1" x14ac:dyDescent="0.3">
      <c r="A457" s="87"/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</row>
    <row r="458" spans="1:26" ht="12.75" customHeight="1" x14ac:dyDescent="0.3">
      <c r="A458" s="87"/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</row>
    <row r="459" spans="1:26" ht="12.75" customHeight="1" x14ac:dyDescent="0.3">
      <c r="A459" s="87"/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</row>
    <row r="460" spans="1:26" ht="12.75" customHeight="1" x14ac:dyDescent="0.3">
      <c r="A460" s="87"/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</row>
    <row r="461" spans="1:26" ht="12.75" customHeight="1" x14ac:dyDescent="0.3">
      <c r="A461" s="87"/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</row>
    <row r="462" spans="1:26" ht="12.75" customHeight="1" x14ac:dyDescent="0.3">
      <c r="A462" s="87"/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</row>
    <row r="463" spans="1:26" ht="12.75" customHeight="1" x14ac:dyDescent="0.3">
      <c r="A463" s="87"/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</row>
    <row r="464" spans="1:26" ht="12.75" customHeight="1" x14ac:dyDescent="0.3">
      <c r="A464" s="87"/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</row>
    <row r="465" spans="1:26" ht="12.75" customHeight="1" x14ac:dyDescent="0.3">
      <c r="A465" s="87"/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</row>
    <row r="466" spans="1:26" ht="12.75" customHeight="1" x14ac:dyDescent="0.3">
      <c r="A466" s="87"/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</row>
    <row r="467" spans="1:26" ht="12.75" customHeight="1" x14ac:dyDescent="0.3">
      <c r="A467" s="87"/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</row>
    <row r="468" spans="1:26" ht="12.75" customHeight="1" x14ac:dyDescent="0.3">
      <c r="A468" s="87"/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</row>
    <row r="469" spans="1:26" ht="12.75" customHeight="1" x14ac:dyDescent="0.3">
      <c r="A469" s="87"/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</row>
    <row r="470" spans="1:26" ht="12.75" customHeight="1" x14ac:dyDescent="0.3">
      <c r="A470" s="87"/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</row>
    <row r="471" spans="1:26" ht="12.75" customHeight="1" x14ac:dyDescent="0.3">
      <c r="A471" s="87"/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</row>
    <row r="472" spans="1:26" ht="12.75" customHeight="1" x14ac:dyDescent="0.3">
      <c r="A472" s="87"/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</row>
    <row r="473" spans="1:26" ht="12.75" customHeight="1" x14ac:dyDescent="0.3">
      <c r="A473" s="87"/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</row>
    <row r="474" spans="1:26" ht="12.75" customHeight="1" x14ac:dyDescent="0.3">
      <c r="A474" s="87"/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</row>
    <row r="475" spans="1:26" ht="12.75" customHeight="1" x14ac:dyDescent="0.3">
      <c r="A475" s="87"/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</row>
    <row r="476" spans="1:26" ht="12.75" customHeight="1" x14ac:dyDescent="0.3">
      <c r="A476" s="87"/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</row>
    <row r="477" spans="1:26" ht="12.75" customHeight="1" x14ac:dyDescent="0.3">
      <c r="A477" s="87"/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</row>
    <row r="478" spans="1:26" ht="12.75" customHeight="1" x14ac:dyDescent="0.3">
      <c r="A478" s="87"/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</row>
    <row r="479" spans="1:26" ht="12.75" customHeight="1" x14ac:dyDescent="0.3">
      <c r="A479" s="87"/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</row>
    <row r="480" spans="1:26" ht="12.75" customHeight="1" x14ac:dyDescent="0.3">
      <c r="A480" s="87"/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</row>
    <row r="481" spans="1:26" ht="12.75" customHeight="1" x14ac:dyDescent="0.3">
      <c r="A481" s="87"/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</row>
    <row r="482" spans="1:26" ht="12.75" customHeight="1" x14ac:dyDescent="0.3">
      <c r="A482" s="87"/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</row>
    <row r="483" spans="1:26" ht="12.75" customHeight="1" x14ac:dyDescent="0.3">
      <c r="A483" s="87"/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</row>
    <row r="484" spans="1:26" ht="12.75" customHeight="1" x14ac:dyDescent="0.3">
      <c r="A484" s="87"/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</row>
    <row r="485" spans="1:26" ht="12.75" customHeight="1" x14ac:dyDescent="0.3">
      <c r="A485" s="87"/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</row>
    <row r="486" spans="1:26" ht="12.75" customHeight="1" x14ac:dyDescent="0.3">
      <c r="A486" s="87"/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</row>
    <row r="487" spans="1:26" ht="12.75" customHeight="1" x14ac:dyDescent="0.3">
      <c r="A487" s="87"/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</row>
    <row r="488" spans="1:26" ht="12.75" customHeight="1" x14ac:dyDescent="0.3">
      <c r="A488" s="87"/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</row>
    <row r="489" spans="1:26" ht="12.75" customHeight="1" x14ac:dyDescent="0.3">
      <c r="A489" s="87"/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</row>
    <row r="490" spans="1:26" ht="12.75" customHeight="1" x14ac:dyDescent="0.3">
      <c r="A490" s="87"/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</row>
    <row r="491" spans="1:26" ht="12.75" customHeight="1" x14ac:dyDescent="0.3">
      <c r="A491" s="87"/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</row>
    <row r="492" spans="1:26" ht="12.75" customHeight="1" x14ac:dyDescent="0.3">
      <c r="A492" s="87"/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</row>
    <row r="493" spans="1:26" ht="12.75" customHeight="1" x14ac:dyDescent="0.3">
      <c r="A493" s="87"/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</row>
    <row r="494" spans="1:26" ht="12.75" customHeight="1" x14ac:dyDescent="0.3">
      <c r="A494" s="87"/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</row>
    <row r="495" spans="1:26" ht="12.75" customHeight="1" x14ac:dyDescent="0.3">
      <c r="A495" s="87"/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</row>
    <row r="496" spans="1:26" ht="12.75" customHeight="1" x14ac:dyDescent="0.3">
      <c r="A496" s="87"/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</row>
    <row r="497" spans="1:26" ht="12.75" customHeight="1" x14ac:dyDescent="0.3">
      <c r="A497" s="87"/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</row>
    <row r="498" spans="1:26" ht="12.75" customHeight="1" x14ac:dyDescent="0.3">
      <c r="A498" s="87"/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</row>
    <row r="499" spans="1:26" ht="12.75" customHeight="1" x14ac:dyDescent="0.3">
      <c r="A499" s="87"/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</row>
    <row r="500" spans="1:26" ht="12.75" customHeight="1" x14ac:dyDescent="0.3">
      <c r="A500" s="87"/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</row>
    <row r="501" spans="1:26" ht="12.75" customHeight="1" x14ac:dyDescent="0.3">
      <c r="A501" s="87"/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88"/>
      <c r="Z501" s="88"/>
    </row>
    <row r="502" spans="1:26" ht="12.75" customHeight="1" x14ac:dyDescent="0.3">
      <c r="A502" s="87"/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88"/>
      <c r="Z502" s="88"/>
    </row>
    <row r="503" spans="1:26" ht="12.75" customHeight="1" x14ac:dyDescent="0.3">
      <c r="A503" s="87"/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88"/>
      <c r="Z503" s="88"/>
    </row>
    <row r="504" spans="1:26" ht="12.75" customHeight="1" x14ac:dyDescent="0.3">
      <c r="A504" s="87"/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88"/>
      <c r="Z504" s="88"/>
    </row>
    <row r="505" spans="1:26" ht="12.75" customHeight="1" x14ac:dyDescent="0.3">
      <c r="A505" s="87"/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88"/>
      <c r="Z505" s="88"/>
    </row>
    <row r="506" spans="1:26" ht="12.75" customHeight="1" x14ac:dyDescent="0.3">
      <c r="A506" s="87"/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88"/>
      <c r="Z506" s="88"/>
    </row>
    <row r="507" spans="1:26" ht="12.75" customHeight="1" x14ac:dyDescent="0.3">
      <c r="A507" s="87"/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88"/>
      <c r="Z507" s="88"/>
    </row>
    <row r="508" spans="1:26" ht="12.75" customHeight="1" x14ac:dyDescent="0.3">
      <c r="A508" s="87"/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88"/>
      <c r="Z508" s="88"/>
    </row>
    <row r="509" spans="1:26" ht="12.75" customHeight="1" x14ac:dyDescent="0.3">
      <c r="A509" s="87"/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88"/>
      <c r="Z509" s="88"/>
    </row>
    <row r="510" spans="1:26" ht="12.75" customHeight="1" x14ac:dyDescent="0.3">
      <c r="A510" s="87"/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88"/>
      <c r="Z510" s="88"/>
    </row>
    <row r="511" spans="1:26" ht="12.75" customHeight="1" x14ac:dyDescent="0.3">
      <c r="A511" s="87"/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88"/>
      <c r="Z511" s="88"/>
    </row>
    <row r="512" spans="1:26" ht="12.75" customHeight="1" x14ac:dyDescent="0.3">
      <c r="A512" s="87"/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88"/>
      <c r="Z512" s="88"/>
    </row>
    <row r="513" spans="1:26" ht="12.75" customHeight="1" x14ac:dyDescent="0.3">
      <c r="A513" s="87"/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  <c r="Z513" s="88"/>
    </row>
    <row r="514" spans="1:26" ht="12.75" customHeight="1" x14ac:dyDescent="0.3">
      <c r="A514" s="87"/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88"/>
      <c r="Z514" s="88"/>
    </row>
    <row r="515" spans="1:26" ht="12.75" customHeight="1" x14ac:dyDescent="0.3">
      <c r="A515" s="87"/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88"/>
      <c r="Z515" s="88"/>
    </row>
    <row r="516" spans="1:26" ht="12.75" customHeight="1" x14ac:dyDescent="0.3">
      <c r="A516" s="87"/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  <c r="Z516" s="88"/>
    </row>
    <row r="517" spans="1:26" ht="12.75" customHeight="1" x14ac:dyDescent="0.3">
      <c r="A517" s="87"/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88"/>
      <c r="Z517" s="88"/>
    </row>
    <row r="518" spans="1:26" ht="12.75" customHeight="1" x14ac:dyDescent="0.3">
      <c r="A518" s="87"/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88"/>
      <c r="Z518" s="88"/>
    </row>
    <row r="519" spans="1:26" ht="12.75" customHeight="1" x14ac:dyDescent="0.3">
      <c r="A519" s="87"/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8"/>
      <c r="Z519" s="88"/>
    </row>
    <row r="520" spans="1:26" ht="12.75" customHeight="1" x14ac:dyDescent="0.3">
      <c r="A520" s="87"/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88"/>
      <c r="Z520" s="88"/>
    </row>
    <row r="521" spans="1:26" ht="12.75" customHeight="1" x14ac:dyDescent="0.3">
      <c r="A521" s="87"/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88"/>
      <c r="Z521" s="88"/>
    </row>
    <row r="522" spans="1:26" ht="12.75" customHeight="1" x14ac:dyDescent="0.3">
      <c r="A522" s="87"/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88"/>
      <c r="Q522" s="88"/>
      <c r="R522" s="88"/>
      <c r="S522" s="88"/>
      <c r="T522" s="88"/>
      <c r="U522" s="88"/>
      <c r="V522" s="88"/>
      <c r="W522" s="88"/>
      <c r="X522" s="88"/>
      <c r="Y522" s="88"/>
      <c r="Z522" s="88"/>
    </row>
    <row r="523" spans="1:26" ht="12.75" customHeight="1" x14ac:dyDescent="0.3">
      <c r="A523" s="87"/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88"/>
      <c r="Q523" s="88"/>
      <c r="R523" s="88"/>
      <c r="S523" s="88"/>
      <c r="T523" s="88"/>
      <c r="U523" s="88"/>
      <c r="V523" s="88"/>
      <c r="W523" s="88"/>
      <c r="X523" s="88"/>
      <c r="Y523" s="88"/>
      <c r="Z523" s="88"/>
    </row>
    <row r="524" spans="1:26" ht="12.75" customHeight="1" x14ac:dyDescent="0.3">
      <c r="A524" s="87"/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88"/>
      <c r="Q524" s="88"/>
      <c r="R524" s="88"/>
      <c r="S524" s="88"/>
      <c r="T524" s="88"/>
      <c r="U524" s="88"/>
      <c r="V524" s="88"/>
      <c r="W524" s="88"/>
      <c r="X524" s="88"/>
      <c r="Y524" s="88"/>
      <c r="Z524" s="88"/>
    </row>
    <row r="525" spans="1:26" ht="12.75" customHeight="1" x14ac:dyDescent="0.3">
      <c r="A525" s="87"/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88"/>
      <c r="Q525" s="88"/>
      <c r="R525" s="88"/>
      <c r="S525" s="88"/>
      <c r="T525" s="88"/>
      <c r="U525" s="88"/>
      <c r="V525" s="88"/>
      <c r="W525" s="88"/>
      <c r="X525" s="88"/>
      <c r="Y525" s="88"/>
      <c r="Z525" s="88"/>
    </row>
    <row r="526" spans="1:26" ht="12.75" customHeight="1" x14ac:dyDescent="0.3">
      <c r="A526" s="87"/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88"/>
      <c r="Q526" s="88"/>
      <c r="R526" s="88"/>
      <c r="S526" s="88"/>
      <c r="T526" s="88"/>
      <c r="U526" s="88"/>
      <c r="V526" s="88"/>
      <c r="W526" s="88"/>
      <c r="X526" s="88"/>
      <c r="Y526" s="88"/>
      <c r="Z526" s="88"/>
    </row>
    <row r="527" spans="1:26" ht="12.75" customHeight="1" x14ac:dyDescent="0.3">
      <c r="A527" s="87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88"/>
      <c r="Q527" s="88"/>
      <c r="R527" s="88"/>
      <c r="S527" s="88"/>
      <c r="T527" s="88"/>
      <c r="U527" s="88"/>
      <c r="V527" s="88"/>
      <c r="W527" s="88"/>
      <c r="X527" s="88"/>
      <c r="Y527" s="88"/>
      <c r="Z527" s="88"/>
    </row>
    <row r="528" spans="1:26" ht="12.75" customHeight="1" x14ac:dyDescent="0.3">
      <c r="A528" s="87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88"/>
      <c r="Q528" s="88"/>
      <c r="R528" s="88"/>
      <c r="S528" s="88"/>
      <c r="T528" s="88"/>
      <c r="U528" s="88"/>
      <c r="V528" s="88"/>
      <c r="W528" s="88"/>
      <c r="X528" s="88"/>
      <c r="Y528" s="88"/>
      <c r="Z528" s="88"/>
    </row>
    <row r="529" spans="1:26" ht="12.75" customHeight="1" x14ac:dyDescent="0.3">
      <c r="A529" s="87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88"/>
      <c r="Q529" s="88"/>
      <c r="R529" s="88"/>
      <c r="S529" s="88"/>
      <c r="T529" s="88"/>
      <c r="U529" s="88"/>
      <c r="V529" s="88"/>
      <c r="W529" s="88"/>
      <c r="X529" s="88"/>
      <c r="Y529" s="88"/>
      <c r="Z529" s="88"/>
    </row>
    <row r="530" spans="1:26" ht="12.75" customHeight="1" x14ac:dyDescent="0.3">
      <c r="A530" s="87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88"/>
      <c r="Q530" s="88"/>
      <c r="R530" s="88"/>
      <c r="S530" s="88"/>
      <c r="T530" s="88"/>
      <c r="U530" s="88"/>
      <c r="V530" s="88"/>
      <c r="W530" s="88"/>
      <c r="X530" s="88"/>
      <c r="Y530" s="88"/>
      <c r="Z530" s="88"/>
    </row>
    <row r="531" spans="1:26" ht="12.75" customHeight="1" x14ac:dyDescent="0.3">
      <c r="A531" s="87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88"/>
      <c r="Q531" s="88"/>
      <c r="R531" s="88"/>
      <c r="S531" s="88"/>
      <c r="T531" s="88"/>
      <c r="U531" s="88"/>
      <c r="V531" s="88"/>
      <c r="W531" s="88"/>
      <c r="X531" s="88"/>
      <c r="Y531" s="88"/>
      <c r="Z531" s="88"/>
    </row>
    <row r="532" spans="1:26" ht="12.75" customHeight="1" x14ac:dyDescent="0.3">
      <c r="A532" s="87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88"/>
      <c r="Q532" s="88"/>
      <c r="R532" s="88"/>
      <c r="S532" s="88"/>
      <c r="T532" s="88"/>
      <c r="U532" s="88"/>
      <c r="V532" s="88"/>
      <c r="W532" s="88"/>
      <c r="X532" s="88"/>
      <c r="Y532" s="88"/>
      <c r="Z532" s="88"/>
    </row>
    <row r="533" spans="1:26" ht="12.75" customHeight="1" x14ac:dyDescent="0.3">
      <c r="A533" s="87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88"/>
      <c r="Q533" s="88"/>
      <c r="R533" s="88"/>
      <c r="S533" s="88"/>
      <c r="T533" s="88"/>
      <c r="U533" s="88"/>
      <c r="V533" s="88"/>
      <c r="W533" s="88"/>
      <c r="X533" s="88"/>
      <c r="Y533" s="88"/>
      <c r="Z533" s="88"/>
    </row>
    <row r="534" spans="1:26" ht="12.75" customHeight="1" x14ac:dyDescent="0.3">
      <c r="A534" s="87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88"/>
      <c r="Q534" s="88"/>
      <c r="R534" s="88"/>
      <c r="S534" s="88"/>
      <c r="T534" s="88"/>
      <c r="U534" s="88"/>
      <c r="V534" s="88"/>
      <c r="W534" s="88"/>
      <c r="X534" s="88"/>
      <c r="Y534" s="88"/>
      <c r="Z534" s="88"/>
    </row>
    <row r="535" spans="1:26" ht="12.75" customHeight="1" x14ac:dyDescent="0.3">
      <c r="A535" s="87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88"/>
      <c r="Q535" s="88"/>
      <c r="R535" s="88"/>
      <c r="S535" s="88"/>
      <c r="T535" s="88"/>
      <c r="U535" s="88"/>
      <c r="V535" s="88"/>
      <c r="W535" s="88"/>
      <c r="X535" s="88"/>
      <c r="Y535" s="88"/>
      <c r="Z535" s="88"/>
    </row>
    <row r="536" spans="1:26" ht="12.75" customHeight="1" x14ac:dyDescent="0.3">
      <c r="A536" s="87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88"/>
      <c r="Q536" s="88"/>
      <c r="R536" s="88"/>
      <c r="S536" s="88"/>
      <c r="T536" s="88"/>
      <c r="U536" s="88"/>
      <c r="V536" s="88"/>
      <c r="W536" s="88"/>
      <c r="X536" s="88"/>
      <c r="Y536" s="88"/>
      <c r="Z536" s="88"/>
    </row>
    <row r="537" spans="1:26" ht="12.75" customHeight="1" x14ac:dyDescent="0.3">
      <c r="A537" s="87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88"/>
      <c r="Q537" s="88"/>
      <c r="R537" s="88"/>
      <c r="S537" s="88"/>
      <c r="T537" s="88"/>
      <c r="U537" s="88"/>
      <c r="V537" s="88"/>
      <c r="W537" s="88"/>
      <c r="X537" s="88"/>
      <c r="Y537" s="88"/>
      <c r="Z537" s="88"/>
    </row>
    <row r="538" spans="1:26" ht="12.75" customHeight="1" x14ac:dyDescent="0.3">
      <c r="A538" s="87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88"/>
      <c r="Q538" s="88"/>
      <c r="R538" s="88"/>
      <c r="S538" s="88"/>
      <c r="T538" s="88"/>
      <c r="U538" s="88"/>
      <c r="V538" s="88"/>
      <c r="W538" s="88"/>
      <c r="X538" s="88"/>
      <c r="Y538" s="88"/>
      <c r="Z538" s="88"/>
    </row>
    <row r="539" spans="1:26" ht="12.75" customHeight="1" x14ac:dyDescent="0.3">
      <c r="A539" s="87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88"/>
      <c r="Q539" s="88"/>
      <c r="R539" s="88"/>
      <c r="S539" s="88"/>
      <c r="T539" s="88"/>
      <c r="U539" s="88"/>
      <c r="V539" s="88"/>
      <c r="W539" s="88"/>
      <c r="X539" s="88"/>
      <c r="Y539" s="88"/>
      <c r="Z539" s="88"/>
    </row>
    <row r="540" spans="1:26" ht="12.75" customHeight="1" x14ac:dyDescent="0.3">
      <c r="A540" s="87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88"/>
      <c r="Q540" s="88"/>
      <c r="R540" s="88"/>
      <c r="S540" s="88"/>
      <c r="T540" s="88"/>
      <c r="U540" s="88"/>
      <c r="V540" s="88"/>
      <c r="W540" s="88"/>
      <c r="X540" s="88"/>
      <c r="Y540" s="88"/>
      <c r="Z540" s="88"/>
    </row>
    <row r="541" spans="1:26" ht="12.75" customHeight="1" x14ac:dyDescent="0.3">
      <c r="A541" s="87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88"/>
      <c r="Q541" s="88"/>
      <c r="R541" s="88"/>
      <c r="S541" s="88"/>
      <c r="T541" s="88"/>
      <c r="U541" s="88"/>
      <c r="V541" s="88"/>
      <c r="W541" s="88"/>
      <c r="X541" s="88"/>
      <c r="Y541" s="88"/>
      <c r="Z541" s="88"/>
    </row>
    <row r="542" spans="1:26" ht="12.75" customHeight="1" x14ac:dyDescent="0.3">
      <c r="A542" s="87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88"/>
      <c r="W542" s="88"/>
      <c r="X542" s="88"/>
      <c r="Y542" s="88"/>
      <c r="Z542" s="88"/>
    </row>
    <row r="543" spans="1:26" ht="12.75" customHeight="1" x14ac:dyDescent="0.3">
      <c r="A543" s="87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88"/>
      <c r="Q543" s="88"/>
      <c r="R543" s="88"/>
      <c r="S543" s="88"/>
      <c r="T543" s="88"/>
      <c r="U543" s="88"/>
      <c r="V543" s="88"/>
      <c r="W543" s="88"/>
      <c r="X543" s="88"/>
      <c r="Y543" s="88"/>
      <c r="Z543" s="88"/>
    </row>
    <row r="544" spans="1:26" ht="12.75" customHeight="1" x14ac:dyDescent="0.3">
      <c r="A544" s="87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88"/>
      <c r="Q544" s="88"/>
      <c r="R544" s="88"/>
      <c r="S544" s="88"/>
      <c r="T544" s="88"/>
      <c r="U544" s="88"/>
      <c r="V544" s="88"/>
      <c r="W544" s="88"/>
      <c r="X544" s="88"/>
      <c r="Y544" s="88"/>
      <c r="Z544" s="88"/>
    </row>
    <row r="545" spans="1:26" ht="12.75" customHeight="1" x14ac:dyDescent="0.3">
      <c r="A545" s="87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88"/>
      <c r="Q545" s="88"/>
      <c r="R545" s="88"/>
      <c r="S545" s="88"/>
      <c r="T545" s="88"/>
      <c r="U545" s="88"/>
      <c r="V545" s="88"/>
      <c r="W545" s="88"/>
      <c r="X545" s="88"/>
      <c r="Y545" s="88"/>
      <c r="Z545" s="88"/>
    </row>
    <row r="546" spans="1:26" ht="12.75" customHeight="1" x14ac:dyDescent="0.3">
      <c r="A546" s="87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8"/>
      <c r="W546" s="88"/>
      <c r="X546" s="88"/>
      <c r="Y546" s="88"/>
      <c r="Z546" s="88"/>
    </row>
    <row r="547" spans="1:26" ht="12.75" customHeight="1" x14ac:dyDescent="0.3">
      <c r="A547" s="87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88"/>
      <c r="Q547" s="88"/>
      <c r="R547" s="88"/>
      <c r="S547" s="88"/>
      <c r="T547" s="88"/>
      <c r="U547" s="88"/>
      <c r="V547" s="88"/>
      <c r="W547" s="88"/>
      <c r="X547" s="88"/>
      <c r="Y547" s="88"/>
      <c r="Z547" s="88"/>
    </row>
    <row r="548" spans="1:26" ht="12.75" customHeight="1" x14ac:dyDescent="0.3">
      <c r="A548" s="87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8"/>
      <c r="W548" s="88"/>
      <c r="X548" s="88"/>
      <c r="Y548" s="88"/>
      <c r="Z548" s="88"/>
    </row>
    <row r="549" spans="1:26" ht="12.75" customHeight="1" x14ac:dyDescent="0.3">
      <c r="A549" s="87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8"/>
      <c r="W549" s="88"/>
      <c r="X549" s="88"/>
      <c r="Y549" s="88"/>
      <c r="Z549" s="88"/>
    </row>
    <row r="550" spans="1:26" ht="12.75" customHeight="1" x14ac:dyDescent="0.3">
      <c r="A550" s="87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8"/>
      <c r="W550" s="88"/>
      <c r="X550" s="88"/>
      <c r="Y550" s="88"/>
      <c r="Z550" s="88"/>
    </row>
    <row r="551" spans="1:26" ht="12.75" customHeight="1" x14ac:dyDescent="0.3">
      <c r="A551" s="87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88"/>
      <c r="Q551" s="88"/>
      <c r="R551" s="88"/>
      <c r="S551" s="88"/>
      <c r="T551" s="88"/>
      <c r="U551" s="88"/>
      <c r="V551" s="88"/>
      <c r="W551" s="88"/>
      <c r="X551" s="88"/>
      <c r="Y551" s="88"/>
      <c r="Z551" s="88"/>
    </row>
    <row r="552" spans="1:26" ht="12.75" customHeight="1" x14ac:dyDescent="0.3">
      <c r="A552" s="87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88"/>
      <c r="Q552" s="88"/>
      <c r="R552" s="88"/>
      <c r="S552" s="88"/>
      <c r="T552" s="88"/>
      <c r="U552" s="88"/>
      <c r="V552" s="88"/>
      <c r="W552" s="88"/>
      <c r="X552" s="88"/>
      <c r="Y552" s="88"/>
      <c r="Z552" s="88"/>
    </row>
    <row r="553" spans="1:26" ht="12.75" customHeight="1" x14ac:dyDescent="0.3">
      <c r="A553" s="87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88"/>
      <c r="Q553" s="88"/>
      <c r="R553" s="88"/>
      <c r="S553" s="88"/>
      <c r="T553" s="88"/>
      <c r="U553" s="88"/>
      <c r="V553" s="88"/>
      <c r="W553" s="88"/>
      <c r="X553" s="88"/>
      <c r="Y553" s="88"/>
      <c r="Z553" s="88"/>
    </row>
    <row r="554" spans="1:26" ht="12.75" customHeight="1" x14ac:dyDescent="0.3">
      <c r="A554" s="87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88"/>
      <c r="Q554" s="88"/>
      <c r="R554" s="88"/>
      <c r="S554" s="88"/>
      <c r="T554" s="88"/>
      <c r="U554" s="88"/>
      <c r="V554" s="88"/>
      <c r="W554" s="88"/>
      <c r="X554" s="88"/>
      <c r="Y554" s="88"/>
      <c r="Z554" s="88"/>
    </row>
    <row r="555" spans="1:26" ht="12.75" customHeight="1" x14ac:dyDescent="0.3">
      <c r="A555" s="87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88"/>
      <c r="Q555" s="88"/>
      <c r="R555" s="88"/>
      <c r="S555" s="88"/>
      <c r="T555" s="88"/>
      <c r="U555" s="88"/>
      <c r="V555" s="88"/>
      <c r="W555" s="88"/>
      <c r="X555" s="88"/>
      <c r="Y555" s="88"/>
      <c r="Z555" s="88"/>
    </row>
    <row r="556" spans="1:26" ht="12.75" customHeight="1" x14ac:dyDescent="0.3">
      <c r="A556" s="87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88"/>
      <c r="Q556" s="88"/>
      <c r="R556" s="88"/>
      <c r="S556" s="88"/>
      <c r="T556" s="88"/>
      <c r="U556" s="88"/>
      <c r="V556" s="88"/>
      <c r="W556" s="88"/>
      <c r="X556" s="88"/>
      <c r="Y556" s="88"/>
      <c r="Z556" s="88"/>
    </row>
    <row r="557" spans="1:26" ht="12.75" customHeight="1" x14ac:dyDescent="0.3">
      <c r="A557" s="87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88"/>
      <c r="Q557" s="88"/>
      <c r="R557" s="88"/>
      <c r="S557" s="88"/>
      <c r="T557" s="88"/>
      <c r="U557" s="88"/>
      <c r="V557" s="88"/>
      <c r="W557" s="88"/>
      <c r="X557" s="88"/>
      <c r="Y557" s="88"/>
      <c r="Z557" s="88"/>
    </row>
    <row r="558" spans="1:26" ht="12.75" customHeight="1" x14ac:dyDescent="0.3">
      <c r="A558" s="87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88"/>
      <c r="Q558" s="88"/>
      <c r="R558" s="88"/>
      <c r="S558" s="88"/>
      <c r="T558" s="88"/>
      <c r="U558" s="88"/>
      <c r="V558" s="88"/>
      <c r="W558" s="88"/>
      <c r="X558" s="88"/>
      <c r="Y558" s="88"/>
      <c r="Z558" s="88"/>
    </row>
    <row r="559" spans="1:26" ht="12.75" customHeight="1" x14ac:dyDescent="0.3">
      <c r="A559" s="87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88"/>
      <c r="Q559" s="88"/>
      <c r="R559" s="88"/>
      <c r="S559" s="88"/>
      <c r="T559" s="88"/>
      <c r="U559" s="88"/>
      <c r="V559" s="88"/>
      <c r="W559" s="88"/>
      <c r="X559" s="88"/>
      <c r="Y559" s="88"/>
      <c r="Z559" s="88"/>
    </row>
    <row r="560" spans="1:26" ht="12.75" customHeight="1" x14ac:dyDescent="0.3">
      <c r="A560" s="87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88"/>
      <c r="Q560" s="88"/>
      <c r="R560" s="88"/>
      <c r="S560" s="88"/>
      <c r="T560" s="88"/>
      <c r="U560" s="88"/>
      <c r="V560" s="88"/>
      <c r="W560" s="88"/>
      <c r="X560" s="88"/>
      <c r="Y560" s="88"/>
      <c r="Z560" s="88"/>
    </row>
    <row r="561" spans="1:26" ht="12.75" customHeight="1" x14ac:dyDescent="0.3">
      <c r="A561" s="87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88"/>
      <c r="Q561" s="88"/>
      <c r="R561" s="88"/>
      <c r="S561" s="88"/>
      <c r="T561" s="88"/>
      <c r="U561" s="88"/>
      <c r="V561" s="88"/>
      <c r="W561" s="88"/>
      <c r="X561" s="88"/>
      <c r="Y561" s="88"/>
      <c r="Z561" s="88"/>
    </row>
    <row r="562" spans="1:26" ht="12.75" customHeight="1" x14ac:dyDescent="0.3">
      <c r="A562" s="87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88"/>
      <c r="Q562" s="88"/>
      <c r="R562" s="88"/>
      <c r="S562" s="88"/>
      <c r="T562" s="88"/>
      <c r="U562" s="88"/>
      <c r="V562" s="88"/>
      <c r="W562" s="88"/>
      <c r="X562" s="88"/>
      <c r="Y562" s="88"/>
      <c r="Z562" s="88"/>
    </row>
    <row r="563" spans="1:26" ht="12.75" customHeight="1" x14ac:dyDescent="0.3">
      <c r="A563" s="87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88"/>
      <c r="Q563" s="88"/>
      <c r="R563" s="88"/>
      <c r="S563" s="88"/>
      <c r="T563" s="88"/>
      <c r="U563" s="88"/>
      <c r="V563" s="88"/>
      <c r="W563" s="88"/>
      <c r="X563" s="88"/>
      <c r="Y563" s="88"/>
      <c r="Z563" s="88"/>
    </row>
    <row r="564" spans="1:26" ht="12.75" customHeight="1" x14ac:dyDescent="0.3">
      <c r="A564" s="87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88"/>
      <c r="Q564" s="88"/>
      <c r="R564" s="88"/>
      <c r="S564" s="88"/>
      <c r="T564" s="88"/>
      <c r="U564" s="88"/>
      <c r="V564" s="88"/>
      <c r="W564" s="88"/>
      <c r="X564" s="88"/>
      <c r="Y564" s="88"/>
      <c r="Z564" s="88"/>
    </row>
    <row r="565" spans="1:26" ht="12.75" customHeight="1" x14ac:dyDescent="0.3">
      <c r="A565" s="87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88"/>
      <c r="Q565" s="88"/>
      <c r="R565" s="88"/>
      <c r="S565" s="88"/>
      <c r="T565" s="88"/>
      <c r="U565" s="88"/>
      <c r="V565" s="88"/>
      <c r="W565" s="88"/>
      <c r="X565" s="88"/>
      <c r="Y565" s="88"/>
      <c r="Z565" s="88"/>
    </row>
    <row r="566" spans="1:26" ht="12.75" customHeight="1" x14ac:dyDescent="0.3">
      <c r="A566" s="87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88"/>
      <c r="Q566" s="88"/>
      <c r="R566" s="88"/>
      <c r="S566" s="88"/>
      <c r="T566" s="88"/>
      <c r="U566" s="88"/>
      <c r="V566" s="88"/>
      <c r="W566" s="88"/>
      <c r="X566" s="88"/>
      <c r="Y566" s="88"/>
      <c r="Z566" s="88"/>
    </row>
    <row r="567" spans="1:26" ht="12.75" customHeight="1" x14ac:dyDescent="0.3">
      <c r="A567" s="87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88"/>
      <c r="Q567" s="88"/>
      <c r="R567" s="88"/>
      <c r="S567" s="88"/>
      <c r="T567" s="88"/>
      <c r="U567" s="88"/>
      <c r="V567" s="88"/>
      <c r="W567" s="88"/>
      <c r="X567" s="88"/>
      <c r="Y567" s="88"/>
      <c r="Z567" s="88"/>
    </row>
    <row r="568" spans="1:26" ht="12.75" customHeight="1" x14ac:dyDescent="0.3">
      <c r="A568" s="87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88"/>
      <c r="Q568" s="88"/>
      <c r="R568" s="88"/>
      <c r="S568" s="88"/>
      <c r="T568" s="88"/>
      <c r="U568" s="88"/>
      <c r="V568" s="88"/>
      <c r="W568" s="88"/>
      <c r="X568" s="88"/>
      <c r="Y568" s="88"/>
      <c r="Z568" s="88"/>
    </row>
    <row r="569" spans="1:26" ht="12.75" customHeight="1" x14ac:dyDescent="0.3">
      <c r="A569" s="87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88"/>
      <c r="Q569" s="88"/>
      <c r="R569" s="88"/>
      <c r="S569" s="88"/>
      <c r="T569" s="88"/>
      <c r="U569" s="88"/>
      <c r="V569" s="88"/>
      <c r="W569" s="88"/>
      <c r="X569" s="88"/>
      <c r="Y569" s="88"/>
      <c r="Z569" s="88"/>
    </row>
    <row r="570" spans="1:26" ht="12.75" customHeight="1" x14ac:dyDescent="0.3">
      <c r="A570" s="87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88"/>
      <c r="Q570" s="88"/>
      <c r="R570" s="88"/>
      <c r="S570" s="88"/>
      <c r="T570" s="88"/>
      <c r="U570" s="88"/>
      <c r="V570" s="88"/>
      <c r="W570" s="88"/>
      <c r="X570" s="88"/>
      <c r="Y570" s="88"/>
      <c r="Z570" s="88"/>
    </row>
    <row r="571" spans="1:26" ht="12.75" customHeight="1" x14ac:dyDescent="0.3">
      <c r="A571" s="87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88"/>
      <c r="Q571" s="88"/>
      <c r="R571" s="88"/>
      <c r="S571" s="88"/>
      <c r="T571" s="88"/>
      <c r="U571" s="88"/>
      <c r="V571" s="88"/>
      <c r="W571" s="88"/>
      <c r="X571" s="88"/>
      <c r="Y571" s="88"/>
      <c r="Z571" s="88"/>
    </row>
    <row r="572" spans="1:26" ht="12.75" customHeight="1" x14ac:dyDescent="0.3">
      <c r="A572" s="87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88"/>
      <c r="Q572" s="88"/>
      <c r="R572" s="88"/>
      <c r="S572" s="88"/>
      <c r="T572" s="88"/>
      <c r="U572" s="88"/>
      <c r="V572" s="88"/>
      <c r="W572" s="88"/>
      <c r="X572" s="88"/>
      <c r="Y572" s="88"/>
      <c r="Z572" s="88"/>
    </row>
    <row r="573" spans="1:26" ht="12.75" customHeight="1" x14ac:dyDescent="0.3">
      <c r="A573" s="87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88"/>
      <c r="Q573" s="88"/>
      <c r="R573" s="88"/>
      <c r="S573" s="88"/>
      <c r="T573" s="88"/>
      <c r="U573" s="88"/>
      <c r="V573" s="88"/>
      <c r="W573" s="88"/>
      <c r="X573" s="88"/>
      <c r="Y573" s="88"/>
      <c r="Z573" s="88"/>
    </row>
    <row r="574" spans="1:26" ht="12.75" customHeight="1" x14ac:dyDescent="0.3">
      <c r="A574" s="87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88"/>
      <c r="Q574" s="88"/>
      <c r="R574" s="88"/>
      <c r="S574" s="88"/>
      <c r="T574" s="88"/>
      <c r="U574" s="88"/>
      <c r="V574" s="88"/>
      <c r="W574" s="88"/>
      <c r="X574" s="88"/>
      <c r="Y574" s="88"/>
      <c r="Z574" s="88"/>
    </row>
    <row r="575" spans="1:26" ht="12.75" customHeight="1" x14ac:dyDescent="0.3">
      <c r="A575" s="87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88"/>
      <c r="Q575" s="88"/>
      <c r="R575" s="88"/>
      <c r="S575" s="88"/>
      <c r="T575" s="88"/>
      <c r="U575" s="88"/>
      <c r="V575" s="88"/>
      <c r="W575" s="88"/>
      <c r="X575" s="88"/>
      <c r="Y575" s="88"/>
      <c r="Z575" s="88"/>
    </row>
    <row r="576" spans="1:26" ht="12.75" customHeight="1" x14ac:dyDescent="0.3">
      <c r="A576" s="87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88"/>
      <c r="Q576" s="88"/>
      <c r="R576" s="88"/>
      <c r="S576" s="88"/>
      <c r="T576" s="88"/>
      <c r="U576" s="88"/>
      <c r="V576" s="88"/>
      <c r="W576" s="88"/>
      <c r="X576" s="88"/>
      <c r="Y576" s="88"/>
      <c r="Z576" s="88"/>
    </row>
    <row r="577" spans="1:26" ht="12.75" customHeight="1" x14ac:dyDescent="0.3">
      <c r="A577" s="87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88"/>
      <c r="Q577" s="88"/>
      <c r="R577" s="88"/>
      <c r="S577" s="88"/>
      <c r="T577" s="88"/>
      <c r="U577" s="88"/>
      <c r="V577" s="88"/>
      <c r="W577" s="88"/>
      <c r="X577" s="88"/>
      <c r="Y577" s="88"/>
      <c r="Z577" s="88"/>
    </row>
    <row r="578" spans="1:26" ht="12.75" customHeight="1" x14ac:dyDescent="0.3">
      <c r="A578" s="87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88"/>
      <c r="Q578" s="88"/>
      <c r="R578" s="88"/>
      <c r="S578" s="88"/>
      <c r="T578" s="88"/>
      <c r="U578" s="88"/>
      <c r="V578" s="88"/>
      <c r="W578" s="88"/>
      <c r="X578" s="88"/>
      <c r="Y578" s="88"/>
      <c r="Z578" s="88"/>
    </row>
    <row r="579" spans="1:26" ht="12.75" customHeight="1" x14ac:dyDescent="0.3">
      <c r="A579" s="87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8"/>
      <c r="W579" s="88"/>
      <c r="X579" s="88"/>
      <c r="Y579" s="88"/>
      <c r="Z579" s="88"/>
    </row>
    <row r="580" spans="1:26" ht="12.75" customHeight="1" x14ac:dyDescent="0.3">
      <c r="A580" s="87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88"/>
      <c r="Q580" s="88"/>
      <c r="R580" s="88"/>
      <c r="S580" s="88"/>
      <c r="T580" s="88"/>
      <c r="U580" s="88"/>
      <c r="V580" s="88"/>
      <c r="W580" s="88"/>
      <c r="X580" s="88"/>
      <c r="Y580" s="88"/>
      <c r="Z580" s="88"/>
    </row>
    <row r="581" spans="1:26" ht="12.75" customHeight="1" x14ac:dyDescent="0.3">
      <c r="A581" s="87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8"/>
      <c r="W581" s="88"/>
      <c r="X581" s="88"/>
      <c r="Y581" s="88"/>
      <c r="Z581" s="88"/>
    </row>
    <row r="582" spans="1:26" ht="12.75" customHeight="1" x14ac:dyDescent="0.3">
      <c r="A582" s="87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8"/>
      <c r="W582" s="88"/>
      <c r="X582" s="88"/>
      <c r="Y582" s="88"/>
      <c r="Z582" s="88"/>
    </row>
    <row r="583" spans="1:26" ht="12.75" customHeight="1" x14ac:dyDescent="0.3">
      <c r="A583" s="87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8"/>
      <c r="W583" s="88"/>
      <c r="X583" s="88"/>
      <c r="Y583" s="88"/>
      <c r="Z583" s="88"/>
    </row>
    <row r="584" spans="1:26" ht="12.75" customHeight="1" x14ac:dyDescent="0.3">
      <c r="A584" s="87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88"/>
      <c r="P584" s="88"/>
      <c r="Q584" s="88"/>
      <c r="R584" s="88"/>
      <c r="S584" s="88"/>
      <c r="T584" s="88"/>
      <c r="U584" s="88"/>
      <c r="V584" s="88"/>
      <c r="W584" s="88"/>
      <c r="X584" s="88"/>
      <c r="Y584" s="88"/>
      <c r="Z584" s="88"/>
    </row>
    <row r="585" spans="1:26" ht="12.75" customHeight="1" x14ac:dyDescent="0.3">
      <c r="A585" s="87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O585" s="88"/>
      <c r="P585" s="88"/>
      <c r="Q585" s="88"/>
      <c r="R585" s="88"/>
      <c r="S585" s="88"/>
      <c r="T585" s="88"/>
      <c r="U585" s="88"/>
      <c r="V585" s="88"/>
      <c r="W585" s="88"/>
      <c r="X585" s="88"/>
      <c r="Y585" s="88"/>
      <c r="Z585" s="88"/>
    </row>
    <row r="586" spans="1:26" ht="12.75" customHeight="1" x14ac:dyDescent="0.3">
      <c r="A586" s="87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O586" s="88"/>
      <c r="P586" s="88"/>
      <c r="Q586" s="88"/>
      <c r="R586" s="88"/>
      <c r="S586" s="88"/>
      <c r="T586" s="88"/>
      <c r="U586" s="88"/>
      <c r="V586" s="88"/>
      <c r="W586" s="88"/>
      <c r="X586" s="88"/>
      <c r="Y586" s="88"/>
      <c r="Z586" s="88"/>
    </row>
    <row r="587" spans="1:26" ht="12.75" customHeight="1" x14ac:dyDescent="0.3">
      <c r="A587" s="87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O587" s="88"/>
      <c r="P587" s="88"/>
      <c r="Q587" s="88"/>
      <c r="R587" s="88"/>
      <c r="S587" s="88"/>
      <c r="T587" s="88"/>
      <c r="U587" s="88"/>
      <c r="V587" s="88"/>
      <c r="W587" s="88"/>
      <c r="X587" s="88"/>
      <c r="Y587" s="88"/>
      <c r="Z587" s="88"/>
    </row>
    <row r="588" spans="1:26" ht="12.75" customHeight="1" x14ac:dyDescent="0.3">
      <c r="A588" s="87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O588" s="88"/>
      <c r="P588" s="88"/>
      <c r="Q588" s="88"/>
      <c r="R588" s="88"/>
      <c r="S588" s="88"/>
      <c r="T588" s="88"/>
      <c r="U588" s="88"/>
      <c r="V588" s="88"/>
      <c r="W588" s="88"/>
      <c r="X588" s="88"/>
      <c r="Y588" s="88"/>
      <c r="Z588" s="88"/>
    </row>
    <row r="589" spans="1:26" ht="12.75" customHeight="1" x14ac:dyDescent="0.3">
      <c r="A589" s="87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O589" s="88"/>
      <c r="P589" s="88"/>
      <c r="Q589" s="88"/>
      <c r="R589" s="88"/>
      <c r="S589" s="88"/>
      <c r="T589" s="88"/>
      <c r="U589" s="88"/>
      <c r="V589" s="88"/>
      <c r="W589" s="88"/>
      <c r="X589" s="88"/>
      <c r="Y589" s="88"/>
      <c r="Z589" s="88"/>
    </row>
    <row r="590" spans="1:26" ht="12.75" customHeight="1" x14ac:dyDescent="0.3">
      <c r="A590" s="87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O590" s="88"/>
      <c r="P590" s="88"/>
      <c r="Q590" s="88"/>
      <c r="R590" s="88"/>
      <c r="S590" s="88"/>
      <c r="T590" s="88"/>
      <c r="U590" s="88"/>
      <c r="V590" s="88"/>
      <c r="W590" s="88"/>
      <c r="X590" s="88"/>
      <c r="Y590" s="88"/>
      <c r="Z590" s="88"/>
    </row>
    <row r="591" spans="1:26" ht="12.75" customHeight="1" x14ac:dyDescent="0.3">
      <c r="A591" s="87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O591" s="88"/>
      <c r="P591" s="88"/>
      <c r="Q591" s="88"/>
      <c r="R591" s="88"/>
      <c r="S591" s="88"/>
      <c r="T591" s="88"/>
      <c r="U591" s="88"/>
      <c r="V591" s="88"/>
      <c r="W591" s="88"/>
      <c r="X591" s="88"/>
      <c r="Y591" s="88"/>
      <c r="Z591" s="88"/>
    </row>
    <row r="592" spans="1:26" ht="12.75" customHeight="1" x14ac:dyDescent="0.3">
      <c r="A592" s="87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O592" s="88"/>
      <c r="P592" s="88"/>
      <c r="Q592" s="88"/>
      <c r="R592" s="88"/>
      <c r="S592" s="88"/>
      <c r="T592" s="88"/>
      <c r="U592" s="88"/>
      <c r="V592" s="88"/>
      <c r="W592" s="88"/>
      <c r="X592" s="88"/>
      <c r="Y592" s="88"/>
      <c r="Z592" s="88"/>
    </row>
    <row r="593" spans="1:26" ht="12.75" customHeight="1" x14ac:dyDescent="0.3">
      <c r="A593" s="87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O593" s="88"/>
      <c r="P593" s="88"/>
      <c r="Q593" s="88"/>
      <c r="R593" s="88"/>
      <c r="S593" s="88"/>
      <c r="T593" s="88"/>
      <c r="U593" s="88"/>
      <c r="V593" s="88"/>
      <c r="W593" s="88"/>
      <c r="X593" s="88"/>
      <c r="Y593" s="88"/>
      <c r="Z593" s="88"/>
    </row>
    <row r="594" spans="1:26" ht="12.75" customHeight="1" x14ac:dyDescent="0.3">
      <c r="A594" s="87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O594" s="88"/>
      <c r="P594" s="88"/>
      <c r="Q594" s="88"/>
      <c r="R594" s="88"/>
      <c r="S594" s="88"/>
      <c r="T594" s="88"/>
      <c r="U594" s="88"/>
      <c r="V594" s="88"/>
      <c r="W594" s="88"/>
      <c r="X594" s="88"/>
      <c r="Y594" s="88"/>
      <c r="Z594" s="88"/>
    </row>
    <row r="595" spans="1:26" ht="12.75" customHeight="1" x14ac:dyDescent="0.3">
      <c r="A595" s="87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88"/>
      <c r="P595" s="88"/>
      <c r="Q595" s="88"/>
      <c r="R595" s="88"/>
      <c r="S595" s="88"/>
      <c r="T595" s="88"/>
      <c r="U595" s="88"/>
      <c r="V595" s="88"/>
      <c r="W595" s="88"/>
      <c r="X595" s="88"/>
      <c r="Y595" s="88"/>
      <c r="Z595" s="88"/>
    </row>
    <row r="596" spans="1:26" ht="12.75" customHeight="1" x14ac:dyDescent="0.3">
      <c r="A596" s="87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O596" s="88"/>
      <c r="P596" s="88"/>
      <c r="Q596" s="88"/>
      <c r="R596" s="88"/>
      <c r="S596" s="88"/>
      <c r="T596" s="88"/>
      <c r="U596" s="88"/>
      <c r="V596" s="88"/>
      <c r="W596" s="88"/>
      <c r="X596" s="88"/>
      <c r="Y596" s="88"/>
      <c r="Z596" s="88"/>
    </row>
    <row r="597" spans="1:26" ht="12.75" customHeight="1" x14ac:dyDescent="0.3">
      <c r="A597" s="87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O597" s="88"/>
      <c r="P597" s="88"/>
      <c r="Q597" s="88"/>
      <c r="R597" s="88"/>
      <c r="S597" s="88"/>
      <c r="T597" s="88"/>
      <c r="U597" s="88"/>
      <c r="V597" s="88"/>
      <c r="W597" s="88"/>
      <c r="X597" s="88"/>
      <c r="Y597" s="88"/>
      <c r="Z597" s="88"/>
    </row>
    <row r="598" spans="1:26" ht="12.75" customHeight="1" x14ac:dyDescent="0.3">
      <c r="A598" s="87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88"/>
      <c r="P598" s="88"/>
      <c r="Q598" s="88"/>
      <c r="R598" s="88"/>
      <c r="S598" s="88"/>
      <c r="T598" s="88"/>
      <c r="U598" s="88"/>
      <c r="V598" s="88"/>
      <c r="W598" s="88"/>
      <c r="X598" s="88"/>
      <c r="Y598" s="88"/>
      <c r="Z598" s="88"/>
    </row>
    <row r="599" spans="1:26" ht="12.75" customHeight="1" x14ac:dyDescent="0.3">
      <c r="A599" s="87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O599" s="88"/>
      <c r="P599" s="88"/>
      <c r="Q599" s="88"/>
      <c r="R599" s="88"/>
      <c r="S599" s="88"/>
      <c r="T599" s="88"/>
      <c r="U599" s="88"/>
      <c r="V599" s="88"/>
      <c r="W599" s="88"/>
      <c r="X599" s="88"/>
      <c r="Y599" s="88"/>
      <c r="Z599" s="88"/>
    </row>
    <row r="600" spans="1:26" ht="12.75" customHeight="1" x14ac:dyDescent="0.3">
      <c r="A600" s="87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88"/>
      <c r="P600" s="88"/>
      <c r="Q600" s="88"/>
      <c r="R600" s="88"/>
      <c r="S600" s="88"/>
      <c r="T600" s="88"/>
      <c r="U600" s="88"/>
      <c r="V600" s="88"/>
      <c r="W600" s="88"/>
      <c r="X600" s="88"/>
      <c r="Y600" s="88"/>
      <c r="Z600" s="88"/>
    </row>
    <row r="601" spans="1:26" ht="12.75" customHeight="1" x14ac:dyDescent="0.3">
      <c r="A601" s="87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O601" s="88"/>
      <c r="P601" s="88"/>
      <c r="Q601" s="88"/>
      <c r="R601" s="88"/>
      <c r="S601" s="88"/>
      <c r="T601" s="88"/>
      <c r="U601" s="88"/>
      <c r="V601" s="88"/>
      <c r="W601" s="88"/>
      <c r="X601" s="88"/>
      <c r="Y601" s="88"/>
      <c r="Z601" s="88"/>
    </row>
    <row r="602" spans="1:26" ht="12.75" customHeight="1" x14ac:dyDescent="0.3">
      <c r="A602" s="87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88"/>
      <c r="P602" s="88"/>
      <c r="Q602" s="88"/>
      <c r="R602" s="88"/>
      <c r="S602" s="88"/>
      <c r="T602" s="88"/>
      <c r="U602" s="88"/>
      <c r="V602" s="88"/>
      <c r="W602" s="88"/>
      <c r="X602" s="88"/>
      <c r="Y602" s="88"/>
      <c r="Z602" s="88"/>
    </row>
    <row r="603" spans="1:26" ht="12.75" customHeight="1" x14ac:dyDescent="0.3">
      <c r="A603" s="87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88"/>
      <c r="P603" s="88"/>
      <c r="Q603" s="88"/>
      <c r="R603" s="88"/>
      <c r="S603" s="88"/>
      <c r="T603" s="88"/>
      <c r="U603" s="88"/>
      <c r="V603" s="88"/>
      <c r="W603" s="88"/>
      <c r="X603" s="88"/>
      <c r="Y603" s="88"/>
      <c r="Z603" s="88"/>
    </row>
    <row r="604" spans="1:26" ht="12.75" customHeight="1" x14ac:dyDescent="0.3">
      <c r="A604" s="87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88"/>
      <c r="Q604" s="88"/>
      <c r="R604" s="88"/>
      <c r="S604" s="88"/>
      <c r="T604" s="88"/>
      <c r="U604" s="88"/>
      <c r="V604" s="88"/>
      <c r="W604" s="88"/>
      <c r="X604" s="88"/>
      <c r="Y604" s="88"/>
      <c r="Z604" s="88"/>
    </row>
    <row r="605" spans="1:26" ht="12.75" customHeight="1" x14ac:dyDescent="0.3">
      <c r="A605" s="87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O605" s="88"/>
      <c r="P605" s="88"/>
      <c r="Q605" s="88"/>
      <c r="R605" s="88"/>
      <c r="S605" s="88"/>
      <c r="T605" s="88"/>
      <c r="U605" s="88"/>
      <c r="V605" s="88"/>
      <c r="W605" s="88"/>
      <c r="X605" s="88"/>
      <c r="Y605" s="88"/>
      <c r="Z605" s="88"/>
    </row>
    <row r="606" spans="1:26" ht="12.75" customHeight="1" x14ac:dyDescent="0.3">
      <c r="A606" s="87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O606" s="88"/>
      <c r="P606" s="88"/>
      <c r="Q606" s="88"/>
      <c r="R606" s="88"/>
      <c r="S606" s="88"/>
      <c r="T606" s="88"/>
      <c r="U606" s="88"/>
      <c r="V606" s="88"/>
      <c r="W606" s="88"/>
      <c r="X606" s="88"/>
      <c r="Y606" s="88"/>
      <c r="Z606" s="88"/>
    </row>
    <row r="607" spans="1:26" ht="12.75" customHeight="1" x14ac:dyDescent="0.3">
      <c r="A607" s="87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O607" s="88"/>
      <c r="P607" s="88"/>
      <c r="Q607" s="88"/>
      <c r="R607" s="88"/>
      <c r="S607" s="88"/>
      <c r="T607" s="88"/>
      <c r="U607" s="88"/>
      <c r="V607" s="88"/>
      <c r="W607" s="88"/>
      <c r="X607" s="88"/>
      <c r="Y607" s="88"/>
      <c r="Z607" s="88"/>
    </row>
    <row r="608" spans="1:26" ht="12.75" customHeight="1" x14ac:dyDescent="0.3">
      <c r="A608" s="87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88"/>
      <c r="P608" s="88"/>
      <c r="Q608" s="88"/>
      <c r="R608" s="88"/>
      <c r="S608" s="88"/>
      <c r="T608" s="88"/>
      <c r="U608" s="88"/>
      <c r="V608" s="88"/>
      <c r="W608" s="88"/>
      <c r="X608" s="88"/>
      <c r="Y608" s="88"/>
      <c r="Z608" s="88"/>
    </row>
    <row r="609" spans="1:26" ht="12.75" customHeight="1" x14ac:dyDescent="0.3">
      <c r="A609" s="87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88"/>
      <c r="P609" s="88"/>
      <c r="Q609" s="88"/>
      <c r="R609" s="88"/>
      <c r="S609" s="88"/>
      <c r="T609" s="88"/>
      <c r="U609" s="88"/>
      <c r="V609" s="88"/>
      <c r="W609" s="88"/>
      <c r="X609" s="88"/>
      <c r="Y609" s="88"/>
      <c r="Z609" s="88"/>
    </row>
    <row r="610" spans="1:26" ht="12.75" customHeight="1" x14ac:dyDescent="0.3">
      <c r="A610" s="87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88"/>
      <c r="Q610" s="88"/>
      <c r="R610" s="88"/>
      <c r="S610" s="88"/>
      <c r="T610" s="88"/>
      <c r="U610" s="88"/>
      <c r="V610" s="88"/>
      <c r="W610" s="88"/>
      <c r="X610" s="88"/>
      <c r="Y610" s="88"/>
      <c r="Z610" s="88"/>
    </row>
    <row r="611" spans="1:26" ht="12.75" customHeight="1" x14ac:dyDescent="0.3">
      <c r="A611" s="87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88"/>
      <c r="Q611" s="88"/>
      <c r="R611" s="88"/>
      <c r="S611" s="88"/>
      <c r="T611" s="88"/>
      <c r="U611" s="88"/>
      <c r="V611" s="88"/>
      <c r="W611" s="88"/>
      <c r="X611" s="88"/>
      <c r="Y611" s="88"/>
      <c r="Z611" s="88"/>
    </row>
    <row r="612" spans="1:26" ht="12.75" customHeight="1" x14ac:dyDescent="0.3">
      <c r="A612" s="87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88"/>
      <c r="P612" s="88"/>
      <c r="Q612" s="88"/>
      <c r="R612" s="88"/>
      <c r="S612" s="88"/>
      <c r="T612" s="88"/>
      <c r="U612" s="88"/>
      <c r="V612" s="88"/>
      <c r="W612" s="88"/>
      <c r="X612" s="88"/>
      <c r="Y612" s="88"/>
      <c r="Z612" s="88"/>
    </row>
    <row r="613" spans="1:26" ht="12.75" customHeight="1" x14ac:dyDescent="0.3">
      <c r="A613" s="87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88"/>
      <c r="Q613" s="88"/>
      <c r="R613" s="88"/>
      <c r="S613" s="88"/>
      <c r="T613" s="88"/>
      <c r="U613" s="88"/>
      <c r="V613" s="88"/>
      <c r="W613" s="88"/>
      <c r="X613" s="88"/>
      <c r="Y613" s="88"/>
      <c r="Z613" s="88"/>
    </row>
    <row r="614" spans="1:26" ht="12.75" customHeight="1" x14ac:dyDescent="0.3">
      <c r="A614" s="87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88"/>
      <c r="P614" s="88"/>
      <c r="Q614" s="88"/>
      <c r="R614" s="88"/>
      <c r="S614" s="88"/>
      <c r="T614" s="88"/>
      <c r="U614" s="88"/>
      <c r="V614" s="88"/>
      <c r="W614" s="88"/>
      <c r="X614" s="88"/>
      <c r="Y614" s="88"/>
      <c r="Z614" s="88"/>
    </row>
    <row r="615" spans="1:26" ht="12.75" customHeight="1" x14ac:dyDescent="0.3">
      <c r="A615" s="87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88"/>
      <c r="P615" s="88"/>
      <c r="Q615" s="88"/>
      <c r="R615" s="88"/>
      <c r="S615" s="88"/>
      <c r="T615" s="88"/>
      <c r="U615" s="88"/>
      <c r="V615" s="88"/>
      <c r="W615" s="88"/>
      <c r="X615" s="88"/>
      <c r="Y615" s="88"/>
      <c r="Z615" s="88"/>
    </row>
    <row r="616" spans="1:26" ht="12.75" customHeight="1" x14ac:dyDescent="0.3">
      <c r="A616" s="87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88"/>
      <c r="P616" s="88"/>
      <c r="Q616" s="88"/>
      <c r="R616" s="88"/>
      <c r="S616" s="88"/>
      <c r="T616" s="88"/>
      <c r="U616" s="88"/>
      <c r="V616" s="88"/>
      <c r="W616" s="88"/>
      <c r="X616" s="88"/>
      <c r="Y616" s="88"/>
      <c r="Z616" s="88"/>
    </row>
    <row r="617" spans="1:26" ht="12.75" customHeight="1" x14ac:dyDescent="0.3">
      <c r="A617" s="87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</row>
    <row r="618" spans="1:26" ht="12.75" customHeight="1" x14ac:dyDescent="0.3">
      <c r="A618" s="87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88"/>
      <c r="P618" s="88"/>
      <c r="Q618" s="88"/>
      <c r="R618" s="88"/>
      <c r="S618" s="88"/>
      <c r="T618" s="88"/>
      <c r="U618" s="88"/>
      <c r="V618" s="88"/>
      <c r="W618" s="88"/>
      <c r="X618" s="88"/>
      <c r="Y618" s="88"/>
      <c r="Z618" s="88"/>
    </row>
    <row r="619" spans="1:26" ht="12.75" customHeight="1" x14ac:dyDescent="0.3">
      <c r="A619" s="87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8"/>
      <c r="W619" s="88"/>
      <c r="X619" s="88"/>
      <c r="Y619" s="88"/>
      <c r="Z619" s="88"/>
    </row>
    <row r="620" spans="1:26" ht="12.75" customHeight="1" x14ac:dyDescent="0.3">
      <c r="A620" s="87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8"/>
      <c r="W620" s="88"/>
      <c r="X620" s="88"/>
      <c r="Y620" s="88"/>
      <c r="Z620" s="88"/>
    </row>
    <row r="621" spans="1:26" ht="12.75" customHeight="1" x14ac:dyDescent="0.3">
      <c r="A621" s="87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8"/>
      <c r="W621" s="88"/>
      <c r="X621" s="88"/>
      <c r="Y621" s="88"/>
      <c r="Z621" s="88"/>
    </row>
    <row r="622" spans="1:26" ht="12.75" customHeight="1" x14ac:dyDescent="0.3">
      <c r="A622" s="87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88"/>
      <c r="P622" s="88"/>
      <c r="Q622" s="88"/>
      <c r="R622" s="88"/>
      <c r="S622" s="88"/>
      <c r="T622" s="88"/>
      <c r="U622" s="88"/>
      <c r="V622" s="88"/>
      <c r="W622" s="88"/>
      <c r="X622" s="88"/>
      <c r="Y622" s="88"/>
      <c r="Z622" s="88"/>
    </row>
    <row r="623" spans="1:26" ht="12.75" customHeight="1" x14ac:dyDescent="0.3">
      <c r="A623" s="87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</row>
    <row r="624" spans="1:26" ht="12.75" customHeight="1" x14ac:dyDescent="0.3">
      <c r="A624" s="87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88"/>
      <c r="Q624" s="88"/>
      <c r="R624" s="88"/>
      <c r="S624" s="88"/>
      <c r="T624" s="88"/>
      <c r="U624" s="88"/>
      <c r="V624" s="88"/>
      <c r="W624" s="88"/>
      <c r="X624" s="88"/>
      <c r="Y624" s="88"/>
      <c r="Z624" s="88"/>
    </row>
    <row r="625" spans="1:26" ht="12.75" customHeight="1" x14ac:dyDescent="0.3">
      <c r="A625" s="87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</row>
    <row r="626" spans="1:26" ht="12.75" customHeight="1" x14ac:dyDescent="0.3">
      <c r="A626" s="87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88"/>
      <c r="P626" s="88"/>
      <c r="Q626" s="88"/>
      <c r="R626" s="88"/>
      <c r="S626" s="88"/>
      <c r="T626" s="88"/>
      <c r="U626" s="88"/>
      <c r="V626" s="88"/>
      <c r="W626" s="88"/>
      <c r="X626" s="88"/>
      <c r="Y626" s="88"/>
      <c r="Z626" s="88"/>
    </row>
    <row r="627" spans="1:26" ht="12.75" customHeight="1" x14ac:dyDescent="0.3">
      <c r="A627" s="87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R627" s="88"/>
      <c r="S627" s="88"/>
      <c r="T627" s="88"/>
      <c r="U627" s="88"/>
      <c r="V627" s="88"/>
      <c r="W627" s="88"/>
      <c r="X627" s="88"/>
      <c r="Y627" s="88"/>
      <c r="Z627" s="88"/>
    </row>
    <row r="628" spans="1:26" ht="12.75" customHeight="1" x14ac:dyDescent="0.3">
      <c r="A628" s="87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88"/>
      <c r="P628" s="88"/>
      <c r="Q628" s="88"/>
      <c r="R628" s="88"/>
      <c r="S628" s="88"/>
      <c r="T628" s="88"/>
      <c r="U628" s="88"/>
      <c r="V628" s="88"/>
      <c r="W628" s="88"/>
      <c r="X628" s="88"/>
      <c r="Y628" s="88"/>
      <c r="Z628" s="88"/>
    </row>
    <row r="629" spans="1:26" ht="12.75" customHeight="1" x14ac:dyDescent="0.3">
      <c r="A629" s="87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O629" s="88"/>
      <c r="P629" s="88"/>
      <c r="Q629" s="88"/>
      <c r="R629" s="88"/>
      <c r="S629" s="88"/>
      <c r="T629" s="88"/>
      <c r="U629" s="88"/>
      <c r="V629" s="88"/>
      <c r="W629" s="88"/>
      <c r="X629" s="88"/>
      <c r="Y629" s="88"/>
      <c r="Z629" s="88"/>
    </row>
    <row r="630" spans="1:26" ht="12.75" customHeight="1" x14ac:dyDescent="0.3">
      <c r="A630" s="87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88"/>
      <c r="P630" s="88"/>
      <c r="Q630" s="88"/>
      <c r="R630" s="88"/>
      <c r="S630" s="88"/>
      <c r="T630" s="88"/>
      <c r="U630" s="88"/>
      <c r="V630" s="88"/>
      <c r="W630" s="88"/>
      <c r="X630" s="88"/>
      <c r="Y630" s="88"/>
      <c r="Z630" s="88"/>
    </row>
    <row r="631" spans="1:26" ht="12.75" customHeight="1" x14ac:dyDescent="0.3">
      <c r="A631" s="87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88"/>
      <c r="P631" s="88"/>
      <c r="Q631" s="88"/>
      <c r="R631" s="88"/>
      <c r="S631" s="88"/>
      <c r="T631" s="88"/>
      <c r="U631" s="88"/>
      <c r="V631" s="88"/>
      <c r="W631" s="88"/>
      <c r="X631" s="88"/>
      <c r="Y631" s="88"/>
      <c r="Z631" s="88"/>
    </row>
    <row r="632" spans="1:26" ht="12.75" customHeight="1" x14ac:dyDescent="0.3">
      <c r="A632" s="87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88"/>
      <c r="Q632" s="88"/>
      <c r="R632" s="88"/>
      <c r="S632" s="88"/>
      <c r="T632" s="88"/>
      <c r="U632" s="88"/>
      <c r="V632" s="88"/>
      <c r="W632" s="88"/>
      <c r="X632" s="88"/>
      <c r="Y632" s="88"/>
      <c r="Z632" s="88"/>
    </row>
    <row r="633" spans="1:26" ht="12.75" customHeight="1" x14ac:dyDescent="0.3">
      <c r="A633" s="87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88"/>
      <c r="P633" s="88"/>
      <c r="Q633" s="88"/>
      <c r="R633" s="88"/>
      <c r="S633" s="88"/>
      <c r="T633" s="88"/>
      <c r="U633" s="88"/>
      <c r="V633" s="88"/>
      <c r="W633" s="88"/>
      <c r="X633" s="88"/>
      <c r="Y633" s="88"/>
      <c r="Z633" s="88"/>
    </row>
    <row r="634" spans="1:26" ht="12.75" customHeight="1" x14ac:dyDescent="0.3">
      <c r="A634" s="87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O634" s="88"/>
      <c r="P634" s="88"/>
      <c r="Q634" s="88"/>
      <c r="R634" s="88"/>
      <c r="S634" s="88"/>
      <c r="T634" s="88"/>
      <c r="U634" s="88"/>
      <c r="V634" s="88"/>
      <c r="W634" s="88"/>
      <c r="X634" s="88"/>
      <c r="Y634" s="88"/>
      <c r="Z634" s="88"/>
    </row>
    <row r="635" spans="1:26" ht="12.75" customHeight="1" x14ac:dyDescent="0.3">
      <c r="A635" s="87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88"/>
      <c r="P635" s="88"/>
      <c r="Q635" s="88"/>
      <c r="R635" s="88"/>
      <c r="S635" s="88"/>
      <c r="T635" s="88"/>
      <c r="U635" s="88"/>
      <c r="V635" s="88"/>
      <c r="W635" s="88"/>
      <c r="X635" s="88"/>
      <c r="Y635" s="88"/>
      <c r="Z635" s="88"/>
    </row>
    <row r="636" spans="1:26" ht="12.75" customHeight="1" x14ac:dyDescent="0.3">
      <c r="A636" s="87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88"/>
      <c r="P636" s="88"/>
      <c r="Q636" s="88"/>
      <c r="R636" s="88"/>
      <c r="S636" s="88"/>
      <c r="T636" s="88"/>
      <c r="U636" s="88"/>
      <c r="V636" s="88"/>
      <c r="W636" s="88"/>
      <c r="X636" s="88"/>
      <c r="Y636" s="88"/>
      <c r="Z636" s="88"/>
    </row>
    <row r="637" spans="1:26" ht="12.75" customHeight="1" x14ac:dyDescent="0.3">
      <c r="A637" s="87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O637" s="88"/>
      <c r="P637" s="88"/>
      <c r="Q637" s="88"/>
      <c r="R637" s="88"/>
      <c r="S637" s="88"/>
      <c r="T637" s="88"/>
      <c r="U637" s="88"/>
      <c r="V637" s="88"/>
      <c r="W637" s="88"/>
      <c r="X637" s="88"/>
      <c r="Y637" s="88"/>
      <c r="Z637" s="88"/>
    </row>
    <row r="638" spans="1:26" ht="12.75" customHeight="1" x14ac:dyDescent="0.3">
      <c r="A638" s="87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O638" s="88"/>
      <c r="P638" s="88"/>
      <c r="Q638" s="88"/>
      <c r="R638" s="88"/>
      <c r="S638" s="88"/>
      <c r="T638" s="88"/>
      <c r="U638" s="88"/>
      <c r="V638" s="88"/>
      <c r="W638" s="88"/>
      <c r="X638" s="88"/>
      <c r="Y638" s="88"/>
      <c r="Z638" s="88"/>
    </row>
    <row r="639" spans="1:26" ht="12.75" customHeight="1" x14ac:dyDescent="0.3">
      <c r="A639" s="87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O639" s="88"/>
      <c r="P639" s="88"/>
      <c r="Q639" s="88"/>
      <c r="R639" s="88"/>
      <c r="S639" s="88"/>
      <c r="T639" s="88"/>
      <c r="U639" s="88"/>
      <c r="V639" s="88"/>
      <c r="W639" s="88"/>
      <c r="X639" s="88"/>
      <c r="Y639" s="88"/>
      <c r="Z639" s="88"/>
    </row>
    <row r="640" spans="1:26" ht="12.75" customHeight="1" x14ac:dyDescent="0.3">
      <c r="A640" s="87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O640" s="88"/>
      <c r="P640" s="88"/>
      <c r="Q640" s="88"/>
      <c r="R640" s="88"/>
      <c r="S640" s="88"/>
      <c r="T640" s="88"/>
      <c r="U640" s="88"/>
      <c r="V640" s="88"/>
      <c r="W640" s="88"/>
      <c r="X640" s="88"/>
      <c r="Y640" s="88"/>
      <c r="Z640" s="88"/>
    </row>
    <row r="641" spans="1:26" ht="12.75" customHeight="1" x14ac:dyDescent="0.3">
      <c r="A641" s="87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O641" s="88"/>
      <c r="P641" s="88"/>
      <c r="Q641" s="88"/>
      <c r="R641" s="88"/>
      <c r="S641" s="88"/>
      <c r="T641" s="88"/>
      <c r="U641" s="88"/>
      <c r="V641" s="88"/>
      <c r="W641" s="88"/>
      <c r="X641" s="88"/>
      <c r="Y641" s="88"/>
      <c r="Z641" s="88"/>
    </row>
    <row r="642" spans="1:26" ht="12.75" customHeight="1" x14ac:dyDescent="0.3">
      <c r="A642" s="87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O642" s="88"/>
      <c r="P642" s="88"/>
      <c r="Q642" s="88"/>
      <c r="R642" s="88"/>
      <c r="S642" s="88"/>
      <c r="T642" s="88"/>
      <c r="U642" s="88"/>
      <c r="V642" s="88"/>
      <c r="W642" s="88"/>
      <c r="X642" s="88"/>
      <c r="Y642" s="88"/>
      <c r="Z642" s="88"/>
    </row>
    <row r="643" spans="1:26" ht="12.75" customHeight="1" x14ac:dyDescent="0.3">
      <c r="A643" s="87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O643" s="88"/>
      <c r="P643" s="88"/>
      <c r="Q643" s="88"/>
      <c r="R643" s="88"/>
      <c r="S643" s="88"/>
      <c r="T643" s="88"/>
      <c r="U643" s="88"/>
      <c r="V643" s="88"/>
      <c r="W643" s="88"/>
      <c r="X643" s="88"/>
      <c r="Y643" s="88"/>
      <c r="Z643" s="88"/>
    </row>
    <row r="644" spans="1:26" ht="12.75" customHeight="1" x14ac:dyDescent="0.3">
      <c r="A644" s="87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88"/>
      <c r="P644" s="88"/>
      <c r="Q644" s="88"/>
      <c r="R644" s="88"/>
      <c r="S644" s="88"/>
      <c r="T644" s="88"/>
      <c r="U644" s="88"/>
      <c r="V644" s="88"/>
      <c r="W644" s="88"/>
      <c r="X644" s="88"/>
      <c r="Y644" s="88"/>
      <c r="Z644" s="88"/>
    </row>
    <row r="645" spans="1:26" ht="12.75" customHeight="1" x14ac:dyDescent="0.3">
      <c r="A645" s="87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88"/>
      <c r="P645" s="88"/>
      <c r="Q645" s="88"/>
      <c r="R645" s="88"/>
      <c r="S645" s="88"/>
      <c r="T645" s="88"/>
      <c r="U645" s="88"/>
      <c r="V645" s="88"/>
      <c r="W645" s="88"/>
      <c r="X645" s="88"/>
      <c r="Y645" s="88"/>
      <c r="Z645" s="88"/>
    </row>
    <row r="646" spans="1:26" ht="12.75" customHeight="1" x14ac:dyDescent="0.3">
      <c r="A646" s="87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O646" s="88"/>
      <c r="P646" s="88"/>
      <c r="Q646" s="88"/>
      <c r="R646" s="88"/>
      <c r="S646" s="88"/>
      <c r="T646" s="88"/>
      <c r="U646" s="88"/>
      <c r="V646" s="88"/>
      <c r="W646" s="88"/>
      <c r="X646" s="88"/>
      <c r="Y646" s="88"/>
      <c r="Z646" s="88"/>
    </row>
    <row r="647" spans="1:26" ht="12.75" customHeight="1" x14ac:dyDescent="0.3">
      <c r="A647" s="87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O647" s="88"/>
      <c r="P647" s="88"/>
      <c r="Q647" s="88"/>
      <c r="R647" s="88"/>
      <c r="S647" s="88"/>
      <c r="T647" s="88"/>
      <c r="U647" s="88"/>
      <c r="V647" s="88"/>
      <c r="W647" s="88"/>
      <c r="X647" s="88"/>
      <c r="Y647" s="88"/>
      <c r="Z647" s="88"/>
    </row>
    <row r="648" spans="1:26" ht="12.75" customHeight="1" x14ac:dyDescent="0.3">
      <c r="A648" s="87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88"/>
      <c r="Q648" s="88"/>
      <c r="R648" s="88"/>
      <c r="S648" s="88"/>
      <c r="T648" s="88"/>
      <c r="U648" s="88"/>
      <c r="V648" s="88"/>
      <c r="W648" s="88"/>
      <c r="X648" s="88"/>
      <c r="Y648" s="88"/>
      <c r="Z648" s="88"/>
    </row>
    <row r="649" spans="1:26" ht="12.75" customHeight="1" x14ac:dyDescent="0.3">
      <c r="A649" s="87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88"/>
      <c r="P649" s="88"/>
      <c r="Q649" s="88"/>
      <c r="R649" s="88"/>
      <c r="S649" s="88"/>
      <c r="T649" s="88"/>
      <c r="U649" s="88"/>
      <c r="V649" s="88"/>
      <c r="W649" s="88"/>
      <c r="X649" s="88"/>
      <c r="Y649" s="88"/>
      <c r="Z649" s="88"/>
    </row>
    <row r="650" spans="1:26" ht="12.75" customHeight="1" x14ac:dyDescent="0.3">
      <c r="A650" s="87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88"/>
      <c r="Q650" s="88"/>
      <c r="R650" s="88"/>
      <c r="S650" s="88"/>
      <c r="T650" s="88"/>
      <c r="U650" s="88"/>
      <c r="V650" s="88"/>
      <c r="W650" s="88"/>
      <c r="X650" s="88"/>
      <c r="Y650" s="88"/>
      <c r="Z650" s="88"/>
    </row>
    <row r="651" spans="1:26" ht="12.75" customHeight="1" x14ac:dyDescent="0.3">
      <c r="A651" s="87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88"/>
      <c r="Q651" s="88"/>
      <c r="R651" s="88"/>
      <c r="S651" s="88"/>
      <c r="T651" s="88"/>
      <c r="U651" s="88"/>
      <c r="V651" s="88"/>
      <c r="W651" s="88"/>
      <c r="X651" s="88"/>
      <c r="Y651" s="88"/>
      <c r="Z651" s="88"/>
    </row>
    <row r="652" spans="1:26" ht="12.75" customHeight="1" x14ac:dyDescent="0.3">
      <c r="A652" s="87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88"/>
      <c r="Q652" s="88"/>
      <c r="R652" s="88"/>
      <c r="S652" s="88"/>
      <c r="T652" s="88"/>
      <c r="U652" s="88"/>
      <c r="V652" s="88"/>
      <c r="W652" s="88"/>
      <c r="X652" s="88"/>
      <c r="Y652" s="88"/>
      <c r="Z652" s="88"/>
    </row>
    <row r="653" spans="1:26" ht="12.75" customHeight="1" x14ac:dyDescent="0.3">
      <c r="A653" s="87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O653" s="88"/>
      <c r="P653" s="88"/>
      <c r="Q653" s="88"/>
      <c r="R653" s="88"/>
      <c r="S653" s="88"/>
      <c r="T653" s="88"/>
      <c r="U653" s="88"/>
      <c r="V653" s="88"/>
      <c r="W653" s="88"/>
      <c r="X653" s="88"/>
      <c r="Y653" s="88"/>
      <c r="Z653" s="88"/>
    </row>
    <row r="654" spans="1:26" ht="12.75" customHeight="1" x14ac:dyDescent="0.3">
      <c r="A654" s="87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88"/>
      <c r="P654" s="88"/>
      <c r="Q654" s="88"/>
      <c r="R654" s="88"/>
      <c r="S654" s="88"/>
      <c r="T654" s="88"/>
      <c r="U654" s="88"/>
      <c r="V654" s="88"/>
      <c r="W654" s="88"/>
      <c r="X654" s="88"/>
      <c r="Y654" s="88"/>
      <c r="Z654" s="88"/>
    </row>
    <row r="655" spans="1:26" ht="12.75" customHeight="1" x14ac:dyDescent="0.3">
      <c r="A655" s="87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O655" s="88"/>
      <c r="P655" s="88"/>
      <c r="Q655" s="88"/>
      <c r="R655" s="88"/>
      <c r="S655" s="88"/>
      <c r="T655" s="88"/>
      <c r="U655" s="88"/>
      <c r="V655" s="88"/>
      <c r="W655" s="88"/>
      <c r="X655" s="88"/>
      <c r="Y655" s="88"/>
      <c r="Z655" s="88"/>
    </row>
    <row r="656" spans="1:26" ht="12.75" customHeight="1" x14ac:dyDescent="0.3">
      <c r="A656" s="87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O656" s="88"/>
      <c r="P656" s="88"/>
      <c r="Q656" s="88"/>
      <c r="R656" s="88"/>
      <c r="S656" s="88"/>
      <c r="T656" s="88"/>
      <c r="U656" s="88"/>
      <c r="V656" s="88"/>
      <c r="W656" s="88"/>
      <c r="X656" s="88"/>
      <c r="Y656" s="88"/>
      <c r="Z656" s="88"/>
    </row>
    <row r="657" spans="1:26" ht="12.75" customHeight="1" x14ac:dyDescent="0.3">
      <c r="A657" s="87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O657" s="88"/>
      <c r="P657" s="88"/>
      <c r="Q657" s="88"/>
      <c r="R657" s="88"/>
      <c r="S657" s="88"/>
      <c r="T657" s="88"/>
      <c r="U657" s="88"/>
      <c r="V657" s="88"/>
      <c r="W657" s="88"/>
      <c r="X657" s="88"/>
      <c r="Y657" s="88"/>
      <c r="Z657" s="88"/>
    </row>
    <row r="658" spans="1:26" ht="12.75" customHeight="1" x14ac:dyDescent="0.3">
      <c r="A658" s="87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O658" s="88"/>
      <c r="P658" s="88"/>
      <c r="Q658" s="88"/>
      <c r="R658" s="88"/>
      <c r="S658" s="88"/>
      <c r="T658" s="88"/>
      <c r="U658" s="88"/>
      <c r="V658" s="88"/>
      <c r="W658" s="88"/>
      <c r="X658" s="88"/>
      <c r="Y658" s="88"/>
      <c r="Z658" s="88"/>
    </row>
    <row r="659" spans="1:26" ht="12.75" customHeight="1" x14ac:dyDescent="0.3">
      <c r="A659" s="87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O659" s="88"/>
      <c r="P659" s="88"/>
      <c r="Q659" s="88"/>
      <c r="R659" s="88"/>
      <c r="S659" s="88"/>
      <c r="T659" s="88"/>
      <c r="U659" s="88"/>
      <c r="V659" s="88"/>
      <c r="W659" s="88"/>
      <c r="X659" s="88"/>
      <c r="Y659" s="88"/>
      <c r="Z659" s="88"/>
    </row>
    <row r="660" spans="1:26" ht="12.75" customHeight="1" x14ac:dyDescent="0.3">
      <c r="A660" s="87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88"/>
      <c r="Q660" s="88"/>
      <c r="R660" s="88"/>
      <c r="S660" s="88"/>
      <c r="T660" s="88"/>
      <c r="U660" s="88"/>
      <c r="V660" s="88"/>
      <c r="W660" s="88"/>
      <c r="X660" s="88"/>
      <c r="Y660" s="88"/>
      <c r="Z660" s="88"/>
    </row>
    <row r="661" spans="1:26" ht="12.75" customHeight="1" x14ac:dyDescent="0.3">
      <c r="A661" s="87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O661" s="88"/>
      <c r="P661" s="88"/>
      <c r="Q661" s="88"/>
      <c r="R661" s="88"/>
      <c r="S661" s="88"/>
      <c r="T661" s="88"/>
      <c r="U661" s="88"/>
      <c r="V661" s="88"/>
      <c r="W661" s="88"/>
      <c r="X661" s="88"/>
      <c r="Y661" s="88"/>
      <c r="Z661" s="88"/>
    </row>
    <row r="662" spans="1:26" ht="12.75" customHeight="1" x14ac:dyDescent="0.3">
      <c r="A662" s="87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O662" s="88"/>
      <c r="P662" s="88"/>
      <c r="Q662" s="88"/>
      <c r="R662" s="88"/>
      <c r="S662" s="88"/>
      <c r="T662" s="88"/>
      <c r="U662" s="88"/>
      <c r="V662" s="88"/>
      <c r="W662" s="88"/>
      <c r="X662" s="88"/>
      <c r="Y662" s="88"/>
      <c r="Z662" s="88"/>
    </row>
    <row r="663" spans="1:26" ht="12.75" customHeight="1" x14ac:dyDescent="0.3">
      <c r="A663" s="87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O663" s="88"/>
      <c r="P663" s="88"/>
      <c r="Q663" s="88"/>
      <c r="R663" s="88"/>
      <c r="S663" s="88"/>
      <c r="T663" s="88"/>
      <c r="U663" s="88"/>
      <c r="V663" s="88"/>
      <c r="W663" s="88"/>
      <c r="X663" s="88"/>
      <c r="Y663" s="88"/>
      <c r="Z663" s="88"/>
    </row>
    <row r="664" spans="1:26" ht="12.75" customHeight="1" x14ac:dyDescent="0.3">
      <c r="A664" s="87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O664" s="88"/>
      <c r="P664" s="88"/>
      <c r="Q664" s="88"/>
      <c r="R664" s="88"/>
      <c r="S664" s="88"/>
      <c r="T664" s="88"/>
      <c r="U664" s="88"/>
      <c r="V664" s="88"/>
      <c r="W664" s="88"/>
      <c r="X664" s="88"/>
      <c r="Y664" s="88"/>
      <c r="Z664" s="88"/>
    </row>
    <row r="665" spans="1:26" ht="12.75" customHeight="1" x14ac:dyDescent="0.3">
      <c r="A665" s="87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O665" s="88"/>
      <c r="P665" s="88"/>
      <c r="Q665" s="88"/>
      <c r="R665" s="88"/>
      <c r="S665" s="88"/>
      <c r="T665" s="88"/>
      <c r="U665" s="88"/>
      <c r="V665" s="88"/>
      <c r="W665" s="88"/>
      <c r="X665" s="88"/>
      <c r="Y665" s="88"/>
      <c r="Z665" s="88"/>
    </row>
    <row r="666" spans="1:26" ht="12.75" customHeight="1" x14ac:dyDescent="0.3">
      <c r="A666" s="87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O666" s="88"/>
      <c r="P666" s="88"/>
      <c r="Q666" s="88"/>
      <c r="R666" s="88"/>
      <c r="S666" s="88"/>
      <c r="T666" s="88"/>
      <c r="U666" s="88"/>
      <c r="V666" s="88"/>
      <c r="W666" s="88"/>
      <c r="X666" s="88"/>
      <c r="Y666" s="88"/>
      <c r="Z666" s="88"/>
    </row>
    <row r="667" spans="1:26" ht="12.75" customHeight="1" x14ac:dyDescent="0.3">
      <c r="A667" s="87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O667" s="88"/>
      <c r="P667" s="88"/>
      <c r="Q667" s="88"/>
      <c r="R667" s="88"/>
      <c r="S667" s="88"/>
      <c r="T667" s="88"/>
      <c r="U667" s="88"/>
      <c r="V667" s="88"/>
      <c r="W667" s="88"/>
      <c r="X667" s="88"/>
      <c r="Y667" s="88"/>
      <c r="Z667" s="88"/>
    </row>
    <row r="668" spans="1:26" ht="12.75" customHeight="1" x14ac:dyDescent="0.3">
      <c r="A668" s="87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O668" s="88"/>
      <c r="P668" s="88"/>
      <c r="Q668" s="88"/>
      <c r="R668" s="88"/>
      <c r="S668" s="88"/>
      <c r="T668" s="88"/>
      <c r="U668" s="88"/>
      <c r="V668" s="88"/>
      <c r="W668" s="88"/>
      <c r="X668" s="88"/>
      <c r="Y668" s="88"/>
      <c r="Z668" s="88"/>
    </row>
    <row r="669" spans="1:26" ht="12.75" customHeight="1" x14ac:dyDescent="0.3">
      <c r="A669" s="87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O669" s="88"/>
      <c r="P669" s="88"/>
      <c r="Q669" s="88"/>
      <c r="R669" s="88"/>
      <c r="S669" s="88"/>
      <c r="T669" s="88"/>
      <c r="U669" s="88"/>
      <c r="V669" s="88"/>
      <c r="W669" s="88"/>
      <c r="X669" s="88"/>
      <c r="Y669" s="88"/>
      <c r="Z669" s="88"/>
    </row>
    <row r="670" spans="1:26" ht="12.75" customHeight="1" x14ac:dyDescent="0.3">
      <c r="A670" s="87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O670" s="88"/>
      <c r="P670" s="88"/>
      <c r="Q670" s="88"/>
      <c r="R670" s="88"/>
      <c r="S670" s="88"/>
      <c r="T670" s="88"/>
      <c r="U670" s="88"/>
      <c r="V670" s="88"/>
      <c r="W670" s="88"/>
      <c r="X670" s="88"/>
      <c r="Y670" s="88"/>
      <c r="Z670" s="88"/>
    </row>
    <row r="671" spans="1:26" ht="12.75" customHeight="1" x14ac:dyDescent="0.3">
      <c r="A671" s="87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O671" s="88"/>
      <c r="P671" s="88"/>
      <c r="Q671" s="88"/>
      <c r="R671" s="88"/>
      <c r="S671" s="88"/>
      <c r="T671" s="88"/>
      <c r="U671" s="88"/>
      <c r="V671" s="88"/>
      <c r="W671" s="88"/>
      <c r="X671" s="88"/>
      <c r="Y671" s="88"/>
      <c r="Z671" s="88"/>
    </row>
    <row r="672" spans="1:26" ht="12.75" customHeight="1" x14ac:dyDescent="0.3">
      <c r="A672" s="87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O672" s="88"/>
      <c r="P672" s="88"/>
      <c r="Q672" s="88"/>
      <c r="R672" s="88"/>
      <c r="S672" s="88"/>
      <c r="T672" s="88"/>
      <c r="U672" s="88"/>
      <c r="V672" s="88"/>
      <c r="W672" s="88"/>
      <c r="X672" s="88"/>
      <c r="Y672" s="88"/>
      <c r="Z672" s="88"/>
    </row>
    <row r="673" spans="1:26" ht="12.75" customHeight="1" x14ac:dyDescent="0.3">
      <c r="A673" s="87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O673" s="88"/>
      <c r="P673" s="88"/>
      <c r="Q673" s="88"/>
      <c r="R673" s="88"/>
      <c r="S673" s="88"/>
      <c r="T673" s="88"/>
      <c r="U673" s="88"/>
      <c r="V673" s="88"/>
      <c r="W673" s="88"/>
      <c r="X673" s="88"/>
      <c r="Y673" s="88"/>
      <c r="Z673" s="88"/>
    </row>
    <row r="674" spans="1:26" ht="12.75" customHeight="1" x14ac:dyDescent="0.3">
      <c r="A674" s="87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O674" s="88"/>
      <c r="P674" s="88"/>
      <c r="Q674" s="88"/>
      <c r="R674" s="88"/>
      <c r="S674" s="88"/>
      <c r="T674" s="88"/>
      <c r="U674" s="88"/>
      <c r="V674" s="88"/>
      <c r="W674" s="88"/>
      <c r="X674" s="88"/>
      <c r="Y674" s="88"/>
      <c r="Z674" s="88"/>
    </row>
    <row r="675" spans="1:26" ht="12.75" customHeight="1" x14ac:dyDescent="0.3">
      <c r="A675" s="87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O675" s="88"/>
      <c r="P675" s="88"/>
      <c r="Q675" s="88"/>
      <c r="R675" s="88"/>
      <c r="S675" s="88"/>
      <c r="T675" s="88"/>
      <c r="U675" s="88"/>
      <c r="V675" s="88"/>
      <c r="W675" s="88"/>
      <c r="X675" s="88"/>
      <c r="Y675" s="88"/>
      <c r="Z675" s="88"/>
    </row>
    <row r="676" spans="1:26" ht="12.75" customHeight="1" x14ac:dyDescent="0.3">
      <c r="A676" s="87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O676" s="88"/>
      <c r="P676" s="88"/>
      <c r="Q676" s="88"/>
      <c r="R676" s="88"/>
      <c r="S676" s="88"/>
      <c r="T676" s="88"/>
      <c r="U676" s="88"/>
      <c r="V676" s="88"/>
      <c r="W676" s="88"/>
      <c r="X676" s="88"/>
      <c r="Y676" s="88"/>
      <c r="Z676" s="88"/>
    </row>
    <row r="677" spans="1:26" ht="12.75" customHeight="1" x14ac:dyDescent="0.3">
      <c r="A677" s="87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O677" s="88"/>
      <c r="P677" s="88"/>
      <c r="Q677" s="88"/>
      <c r="R677" s="88"/>
      <c r="S677" s="88"/>
      <c r="T677" s="88"/>
      <c r="U677" s="88"/>
      <c r="V677" s="88"/>
      <c r="W677" s="88"/>
      <c r="X677" s="88"/>
      <c r="Y677" s="88"/>
      <c r="Z677" s="88"/>
    </row>
    <row r="678" spans="1:26" ht="12.75" customHeight="1" x14ac:dyDescent="0.3">
      <c r="A678" s="87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88"/>
      <c r="P678" s="88"/>
      <c r="Q678" s="88"/>
      <c r="R678" s="88"/>
      <c r="S678" s="88"/>
      <c r="T678" s="88"/>
      <c r="U678" s="88"/>
      <c r="V678" s="88"/>
      <c r="W678" s="88"/>
      <c r="X678" s="88"/>
      <c r="Y678" s="88"/>
      <c r="Z678" s="88"/>
    </row>
    <row r="679" spans="1:26" ht="12.75" customHeight="1" x14ac:dyDescent="0.3">
      <c r="A679" s="87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O679" s="88"/>
      <c r="P679" s="88"/>
      <c r="Q679" s="88"/>
      <c r="R679" s="88"/>
      <c r="S679" s="88"/>
      <c r="T679" s="88"/>
      <c r="U679" s="88"/>
      <c r="V679" s="88"/>
      <c r="W679" s="88"/>
      <c r="X679" s="88"/>
      <c r="Y679" s="88"/>
      <c r="Z679" s="88"/>
    </row>
    <row r="680" spans="1:26" ht="12.75" customHeight="1" x14ac:dyDescent="0.3">
      <c r="A680" s="87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O680" s="88"/>
      <c r="P680" s="88"/>
      <c r="Q680" s="88"/>
      <c r="R680" s="88"/>
      <c r="S680" s="88"/>
      <c r="T680" s="88"/>
      <c r="U680" s="88"/>
      <c r="V680" s="88"/>
      <c r="W680" s="88"/>
      <c r="X680" s="88"/>
      <c r="Y680" s="88"/>
      <c r="Z680" s="88"/>
    </row>
    <row r="681" spans="1:26" ht="12.75" customHeight="1" x14ac:dyDescent="0.3">
      <c r="A681" s="87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O681" s="88"/>
      <c r="P681" s="88"/>
      <c r="Q681" s="88"/>
      <c r="R681" s="88"/>
      <c r="S681" s="88"/>
      <c r="T681" s="88"/>
      <c r="U681" s="88"/>
      <c r="V681" s="88"/>
      <c r="W681" s="88"/>
      <c r="X681" s="88"/>
      <c r="Y681" s="88"/>
      <c r="Z681" s="88"/>
    </row>
    <row r="682" spans="1:26" ht="12.75" customHeight="1" x14ac:dyDescent="0.3">
      <c r="A682" s="87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O682" s="88"/>
      <c r="P682" s="88"/>
      <c r="Q682" s="88"/>
      <c r="R682" s="88"/>
      <c r="S682" s="88"/>
      <c r="T682" s="88"/>
      <c r="U682" s="88"/>
      <c r="V682" s="88"/>
      <c r="W682" s="88"/>
      <c r="X682" s="88"/>
      <c r="Y682" s="88"/>
      <c r="Z682" s="88"/>
    </row>
    <row r="683" spans="1:26" ht="12.75" customHeight="1" x14ac:dyDescent="0.3">
      <c r="A683" s="87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O683" s="88"/>
      <c r="P683" s="88"/>
      <c r="Q683" s="88"/>
      <c r="R683" s="88"/>
      <c r="S683" s="88"/>
      <c r="T683" s="88"/>
      <c r="U683" s="88"/>
      <c r="V683" s="88"/>
      <c r="W683" s="88"/>
      <c r="X683" s="88"/>
      <c r="Y683" s="88"/>
      <c r="Z683" s="88"/>
    </row>
    <row r="684" spans="1:26" ht="12.75" customHeight="1" x14ac:dyDescent="0.3">
      <c r="A684" s="87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O684" s="88"/>
      <c r="P684" s="88"/>
      <c r="Q684" s="88"/>
      <c r="R684" s="88"/>
      <c r="S684" s="88"/>
      <c r="T684" s="88"/>
      <c r="U684" s="88"/>
      <c r="V684" s="88"/>
      <c r="W684" s="88"/>
      <c r="X684" s="88"/>
      <c r="Y684" s="88"/>
      <c r="Z684" s="88"/>
    </row>
    <row r="685" spans="1:26" ht="12.75" customHeight="1" x14ac:dyDescent="0.3">
      <c r="A685" s="87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O685" s="88"/>
      <c r="P685" s="88"/>
      <c r="Q685" s="88"/>
      <c r="R685" s="88"/>
      <c r="S685" s="88"/>
      <c r="T685" s="88"/>
      <c r="U685" s="88"/>
      <c r="V685" s="88"/>
      <c r="W685" s="88"/>
      <c r="X685" s="88"/>
      <c r="Y685" s="88"/>
      <c r="Z685" s="88"/>
    </row>
    <row r="686" spans="1:26" ht="12.75" customHeight="1" x14ac:dyDescent="0.3">
      <c r="A686" s="87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88"/>
      <c r="Q686" s="88"/>
      <c r="R686" s="88"/>
      <c r="S686" s="88"/>
      <c r="T686" s="88"/>
      <c r="U686" s="88"/>
      <c r="V686" s="88"/>
      <c r="W686" s="88"/>
      <c r="X686" s="88"/>
      <c r="Y686" s="88"/>
      <c r="Z686" s="88"/>
    </row>
    <row r="687" spans="1:26" ht="12.75" customHeight="1" x14ac:dyDescent="0.3">
      <c r="A687" s="87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O687" s="88"/>
      <c r="P687" s="88"/>
      <c r="Q687" s="88"/>
      <c r="R687" s="88"/>
      <c r="S687" s="88"/>
      <c r="T687" s="88"/>
      <c r="U687" s="88"/>
      <c r="V687" s="88"/>
      <c r="W687" s="88"/>
      <c r="X687" s="88"/>
      <c r="Y687" s="88"/>
      <c r="Z687" s="88"/>
    </row>
    <row r="688" spans="1:26" ht="12.75" customHeight="1" x14ac:dyDescent="0.3">
      <c r="A688" s="87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88"/>
      <c r="Q688" s="88"/>
      <c r="R688" s="88"/>
      <c r="S688" s="88"/>
      <c r="T688" s="88"/>
      <c r="U688" s="88"/>
      <c r="V688" s="88"/>
      <c r="W688" s="88"/>
      <c r="X688" s="88"/>
      <c r="Y688" s="88"/>
      <c r="Z688" s="88"/>
    </row>
    <row r="689" spans="1:26" ht="12.75" customHeight="1" x14ac:dyDescent="0.3">
      <c r="A689" s="87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88"/>
      <c r="Q689" s="88"/>
      <c r="R689" s="88"/>
      <c r="S689" s="88"/>
      <c r="T689" s="88"/>
      <c r="U689" s="88"/>
      <c r="V689" s="88"/>
      <c r="W689" s="88"/>
      <c r="X689" s="88"/>
      <c r="Y689" s="88"/>
      <c r="Z689" s="88"/>
    </row>
    <row r="690" spans="1:26" ht="12.75" customHeight="1" x14ac:dyDescent="0.3">
      <c r="A690" s="87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88"/>
      <c r="Q690" s="88"/>
      <c r="R690" s="88"/>
      <c r="S690" s="88"/>
      <c r="T690" s="88"/>
      <c r="U690" s="88"/>
      <c r="V690" s="88"/>
      <c r="W690" s="88"/>
      <c r="X690" s="88"/>
      <c r="Y690" s="88"/>
      <c r="Z690" s="88"/>
    </row>
    <row r="691" spans="1:26" ht="12.75" customHeight="1" x14ac:dyDescent="0.3">
      <c r="A691" s="87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O691" s="88"/>
      <c r="P691" s="88"/>
      <c r="Q691" s="88"/>
      <c r="R691" s="88"/>
      <c r="S691" s="88"/>
      <c r="T691" s="88"/>
      <c r="U691" s="88"/>
      <c r="V691" s="88"/>
      <c r="W691" s="88"/>
      <c r="X691" s="88"/>
      <c r="Y691" s="88"/>
      <c r="Z691" s="88"/>
    </row>
    <row r="692" spans="1:26" ht="12.75" customHeight="1" x14ac:dyDescent="0.3">
      <c r="A692" s="87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O692" s="88"/>
      <c r="P692" s="88"/>
      <c r="Q692" s="88"/>
      <c r="R692" s="88"/>
      <c r="S692" s="88"/>
      <c r="T692" s="88"/>
      <c r="U692" s="88"/>
      <c r="V692" s="88"/>
      <c r="W692" s="88"/>
      <c r="X692" s="88"/>
      <c r="Y692" s="88"/>
      <c r="Z692" s="88"/>
    </row>
    <row r="693" spans="1:26" ht="12.75" customHeight="1" x14ac:dyDescent="0.3">
      <c r="A693" s="87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O693" s="88"/>
      <c r="P693" s="88"/>
      <c r="Q693" s="88"/>
      <c r="R693" s="88"/>
      <c r="S693" s="88"/>
      <c r="T693" s="88"/>
      <c r="U693" s="88"/>
      <c r="V693" s="88"/>
      <c r="W693" s="88"/>
      <c r="X693" s="88"/>
      <c r="Y693" s="88"/>
      <c r="Z693" s="88"/>
    </row>
    <row r="694" spans="1:26" ht="12.75" customHeight="1" x14ac:dyDescent="0.3">
      <c r="A694" s="87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O694" s="88"/>
      <c r="P694" s="88"/>
      <c r="Q694" s="88"/>
      <c r="R694" s="88"/>
      <c r="S694" s="88"/>
      <c r="T694" s="88"/>
      <c r="U694" s="88"/>
      <c r="V694" s="88"/>
      <c r="W694" s="88"/>
      <c r="X694" s="88"/>
      <c r="Y694" s="88"/>
      <c r="Z694" s="88"/>
    </row>
    <row r="695" spans="1:26" ht="12.75" customHeight="1" x14ac:dyDescent="0.3">
      <c r="A695" s="87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O695" s="88"/>
      <c r="P695" s="88"/>
      <c r="Q695" s="88"/>
      <c r="R695" s="88"/>
      <c r="S695" s="88"/>
      <c r="T695" s="88"/>
      <c r="U695" s="88"/>
      <c r="V695" s="88"/>
      <c r="W695" s="88"/>
      <c r="X695" s="88"/>
      <c r="Y695" s="88"/>
      <c r="Z695" s="88"/>
    </row>
    <row r="696" spans="1:26" ht="12.75" customHeight="1" x14ac:dyDescent="0.3">
      <c r="A696" s="87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O696" s="88"/>
      <c r="P696" s="88"/>
      <c r="Q696" s="88"/>
      <c r="R696" s="88"/>
      <c r="S696" s="88"/>
      <c r="T696" s="88"/>
      <c r="U696" s="88"/>
      <c r="V696" s="88"/>
      <c r="W696" s="88"/>
      <c r="X696" s="88"/>
      <c r="Y696" s="88"/>
      <c r="Z696" s="88"/>
    </row>
    <row r="697" spans="1:26" ht="12.75" customHeight="1" x14ac:dyDescent="0.3">
      <c r="A697" s="87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O697" s="88"/>
      <c r="P697" s="88"/>
      <c r="Q697" s="88"/>
      <c r="R697" s="88"/>
      <c r="S697" s="88"/>
      <c r="T697" s="88"/>
      <c r="U697" s="88"/>
      <c r="V697" s="88"/>
      <c r="W697" s="88"/>
      <c r="X697" s="88"/>
      <c r="Y697" s="88"/>
      <c r="Z697" s="88"/>
    </row>
    <row r="698" spans="1:26" ht="12.75" customHeight="1" x14ac:dyDescent="0.3">
      <c r="A698" s="87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O698" s="88"/>
      <c r="P698" s="88"/>
      <c r="Q698" s="88"/>
      <c r="R698" s="88"/>
      <c r="S698" s="88"/>
      <c r="T698" s="88"/>
      <c r="U698" s="88"/>
      <c r="V698" s="88"/>
      <c r="W698" s="88"/>
      <c r="X698" s="88"/>
      <c r="Y698" s="88"/>
      <c r="Z698" s="88"/>
    </row>
    <row r="699" spans="1:26" ht="12.75" customHeight="1" x14ac:dyDescent="0.3">
      <c r="A699" s="87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O699" s="88"/>
      <c r="P699" s="88"/>
      <c r="Q699" s="88"/>
      <c r="R699" s="88"/>
      <c r="S699" s="88"/>
      <c r="T699" s="88"/>
      <c r="U699" s="88"/>
      <c r="V699" s="88"/>
      <c r="W699" s="88"/>
      <c r="X699" s="88"/>
      <c r="Y699" s="88"/>
      <c r="Z699" s="88"/>
    </row>
    <row r="700" spans="1:26" ht="12.75" customHeight="1" x14ac:dyDescent="0.3">
      <c r="A700" s="87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O700" s="88"/>
      <c r="P700" s="88"/>
      <c r="Q700" s="88"/>
      <c r="R700" s="88"/>
      <c r="S700" s="88"/>
      <c r="T700" s="88"/>
      <c r="U700" s="88"/>
      <c r="V700" s="88"/>
      <c r="W700" s="88"/>
      <c r="X700" s="88"/>
      <c r="Y700" s="88"/>
      <c r="Z700" s="88"/>
    </row>
    <row r="701" spans="1:26" ht="12.75" customHeight="1" x14ac:dyDescent="0.3">
      <c r="A701" s="87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O701" s="88"/>
      <c r="P701" s="88"/>
      <c r="Q701" s="88"/>
      <c r="R701" s="88"/>
      <c r="S701" s="88"/>
      <c r="T701" s="88"/>
      <c r="U701" s="88"/>
      <c r="V701" s="88"/>
      <c r="W701" s="88"/>
      <c r="X701" s="88"/>
      <c r="Y701" s="88"/>
      <c r="Z701" s="88"/>
    </row>
    <row r="702" spans="1:26" ht="12.75" customHeight="1" x14ac:dyDescent="0.3">
      <c r="A702" s="87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O702" s="88"/>
      <c r="P702" s="88"/>
      <c r="Q702" s="88"/>
      <c r="R702" s="88"/>
      <c r="S702" s="88"/>
      <c r="T702" s="88"/>
      <c r="U702" s="88"/>
      <c r="V702" s="88"/>
      <c r="W702" s="88"/>
      <c r="X702" s="88"/>
      <c r="Y702" s="88"/>
      <c r="Z702" s="88"/>
    </row>
    <row r="703" spans="1:26" ht="12.75" customHeight="1" x14ac:dyDescent="0.3">
      <c r="A703" s="87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O703" s="88"/>
      <c r="P703" s="88"/>
      <c r="Q703" s="88"/>
      <c r="R703" s="88"/>
      <c r="S703" s="88"/>
      <c r="T703" s="88"/>
      <c r="U703" s="88"/>
      <c r="V703" s="88"/>
      <c r="W703" s="88"/>
      <c r="X703" s="88"/>
      <c r="Y703" s="88"/>
      <c r="Z703" s="88"/>
    </row>
    <row r="704" spans="1:26" ht="12.75" customHeight="1" x14ac:dyDescent="0.3">
      <c r="A704" s="87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88"/>
      <c r="P704" s="88"/>
      <c r="Q704" s="88"/>
      <c r="R704" s="88"/>
      <c r="S704" s="88"/>
      <c r="T704" s="88"/>
      <c r="U704" s="88"/>
      <c r="V704" s="88"/>
      <c r="W704" s="88"/>
      <c r="X704" s="88"/>
      <c r="Y704" s="88"/>
      <c r="Z704" s="88"/>
    </row>
    <row r="705" spans="1:26" ht="12.75" customHeight="1" x14ac:dyDescent="0.3">
      <c r="A705" s="87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88"/>
      <c r="P705" s="88"/>
      <c r="Q705" s="88"/>
      <c r="R705" s="88"/>
      <c r="S705" s="88"/>
      <c r="T705" s="88"/>
      <c r="U705" s="88"/>
      <c r="V705" s="88"/>
      <c r="W705" s="88"/>
      <c r="X705" s="88"/>
      <c r="Y705" s="88"/>
      <c r="Z705" s="88"/>
    </row>
    <row r="706" spans="1:26" ht="12.75" customHeight="1" x14ac:dyDescent="0.3">
      <c r="A706" s="87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O706" s="88"/>
      <c r="P706" s="88"/>
      <c r="Q706" s="88"/>
      <c r="R706" s="88"/>
      <c r="S706" s="88"/>
      <c r="T706" s="88"/>
      <c r="U706" s="88"/>
      <c r="V706" s="88"/>
      <c r="W706" s="88"/>
      <c r="X706" s="88"/>
      <c r="Y706" s="88"/>
      <c r="Z706" s="88"/>
    </row>
    <row r="707" spans="1:26" ht="12.75" customHeight="1" x14ac:dyDescent="0.3">
      <c r="A707" s="87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88"/>
      <c r="P707" s="88"/>
      <c r="Q707" s="88"/>
      <c r="R707" s="88"/>
      <c r="S707" s="88"/>
      <c r="T707" s="88"/>
      <c r="U707" s="88"/>
      <c r="V707" s="88"/>
      <c r="W707" s="88"/>
      <c r="X707" s="88"/>
      <c r="Y707" s="88"/>
      <c r="Z707" s="88"/>
    </row>
    <row r="708" spans="1:26" ht="12.75" customHeight="1" x14ac:dyDescent="0.3">
      <c r="A708" s="87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O708" s="88"/>
      <c r="P708" s="88"/>
      <c r="Q708" s="88"/>
      <c r="R708" s="88"/>
      <c r="S708" s="88"/>
      <c r="T708" s="88"/>
      <c r="U708" s="88"/>
      <c r="V708" s="88"/>
      <c r="W708" s="88"/>
      <c r="X708" s="88"/>
      <c r="Y708" s="88"/>
      <c r="Z708" s="88"/>
    </row>
    <row r="709" spans="1:26" ht="12.75" customHeight="1" x14ac:dyDescent="0.3">
      <c r="A709" s="87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88"/>
      <c r="P709" s="88"/>
      <c r="Q709" s="88"/>
      <c r="R709" s="88"/>
      <c r="S709" s="88"/>
      <c r="T709" s="88"/>
      <c r="U709" s="88"/>
      <c r="V709" s="88"/>
      <c r="W709" s="88"/>
      <c r="X709" s="88"/>
      <c r="Y709" s="88"/>
      <c r="Z709" s="88"/>
    </row>
    <row r="710" spans="1:26" ht="12.75" customHeight="1" x14ac:dyDescent="0.3">
      <c r="A710" s="87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O710" s="88"/>
      <c r="P710" s="88"/>
      <c r="Q710" s="88"/>
      <c r="R710" s="88"/>
      <c r="S710" s="88"/>
      <c r="T710" s="88"/>
      <c r="U710" s="88"/>
      <c r="V710" s="88"/>
      <c r="W710" s="88"/>
      <c r="X710" s="88"/>
      <c r="Y710" s="88"/>
      <c r="Z710" s="88"/>
    </row>
    <row r="711" spans="1:26" ht="12.75" customHeight="1" x14ac:dyDescent="0.3">
      <c r="A711" s="87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O711" s="88"/>
      <c r="P711" s="88"/>
      <c r="Q711" s="88"/>
      <c r="R711" s="88"/>
      <c r="S711" s="88"/>
      <c r="T711" s="88"/>
      <c r="U711" s="88"/>
      <c r="V711" s="88"/>
      <c r="W711" s="88"/>
      <c r="X711" s="88"/>
      <c r="Y711" s="88"/>
      <c r="Z711" s="88"/>
    </row>
    <row r="712" spans="1:26" ht="12.75" customHeight="1" x14ac:dyDescent="0.3">
      <c r="A712" s="87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O712" s="88"/>
      <c r="P712" s="88"/>
      <c r="Q712" s="88"/>
      <c r="R712" s="88"/>
      <c r="S712" s="88"/>
      <c r="T712" s="88"/>
      <c r="U712" s="88"/>
      <c r="V712" s="88"/>
      <c r="W712" s="88"/>
      <c r="X712" s="88"/>
      <c r="Y712" s="88"/>
      <c r="Z712" s="88"/>
    </row>
    <row r="713" spans="1:26" ht="12.75" customHeight="1" x14ac:dyDescent="0.3">
      <c r="A713" s="87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88"/>
      <c r="P713" s="88"/>
      <c r="Q713" s="88"/>
      <c r="R713" s="88"/>
      <c r="S713" s="88"/>
      <c r="T713" s="88"/>
      <c r="U713" s="88"/>
      <c r="V713" s="88"/>
      <c r="W713" s="88"/>
      <c r="X713" s="88"/>
      <c r="Y713" s="88"/>
      <c r="Z713" s="88"/>
    </row>
    <row r="714" spans="1:26" ht="12.75" customHeight="1" x14ac:dyDescent="0.3">
      <c r="A714" s="87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O714" s="88"/>
      <c r="P714" s="88"/>
      <c r="Q714" s="88"/>
      <c r="R714" s="88"/>
      <c r="S714" s="88"/>
      <c r="T714" s="88"/>
      <c r="U714" s="88"/>
      <c r="V714" s="88"/>
      <c r="W714" s="88"/>
      <c r="X714" s="88"/>
      <c r="Y714" s="88"/>
      <c r="Z714" s="88"/>
    </row>
    <row r="715" spans="1:26" ht="12.75" customHeight="1" x14ac:dyDescent="0.3">
      <c r="A715" s="87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O715" s="88"/>
      <c r="P715" s="88"/>
      <c r="Q715" s="88"/>
      <c r="R715" s="88"/>
      <c r="S715" s="88"/>
      <c r="T715" s="88"/>
      <c r="U715" s="88"/>
      <c r="V715" s="88"/>
      <c r="W715" s="88"/>
      <c r="X715" s="88"/>
      <c r="Y715" s="88"/>
      <c r="Z715" s="88"/>
    </row>
    <row r="716" spans="1:26" ht="12.75" customHeight="1" x14ac:dyDescent="0.3">
      <c r="A716" s="87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O716" s="88"/>
      <c r="P716" s="88"/>
      <c r="Q716" s="88"/>
      <c r="R716" s="88"/>
      <c r="S716" s="88"/>
      <c r="T716" s="88"/>
      <c r="U716" s="88"/>
      <c r="V716" s="88"/>
      <c r="W716" s="88"/>
      <c r="X716" s="88"/>
      <c r="Y716" s="88"/>
      <c r="Z716" s="88"/>
    </row>
    <row r="717" spans="1:26" ht="12.75" customHeight="1" x14ac:dyDescent="0.3">
      <c r="A717" s="87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O717" s="88"/>
      <c r="P717" s="88"/>
      <c r="Q717" s="88"/>
      <c r="R717" s="88"/>
      <c r="S717" s="88"/>
      <c r="T717" s="88"/>
      <c r="U717" s="88"/>
      <c r="V717" s="88"/>
      <c r="W717" s="88"/>
      <c r="X717" s="88"/>
      <c r="Y717" s="88"/>
      <c r="Z717" s="88"/>
    </row>
    <row r="718" spans="1:26" ht="12.75" customHeight="1" x14ac:dyDescent="0.3">
      <c r="A718" s="87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O718" s="88"/>
      <c r="P718" s="88"/>
      <c r="Q718" s="88"/>
      <c r="R718" s="88"/>
      <c r="S718" s="88"/>
      <c r="T718" s="88"/>
      <c r="U718" s="88"/>
      <c r="V718" s="88"/>
      <c r="W718" s="88"/>
      <c r="X718" s="88"/>
      <c r="Y718" s="88"/>
      <c r="Z718" s="88"/>
    </row>
    <row r="719" spans="1:26" ht="12.75" customHeight="1" x14ac:dyDescent="0.3">
      <c r="A719" s="87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88"/>
      <c r="W719" s="88"/>
      <c r="X719" s="88"/>
      <c r="Y719" s="88"/>
      <c r="Z719" s="88"/>
    </row>
    <row r="720" spans="1:26" ht="12.75" customHeight="1" x14ac:dyDescent="0.3">
      <c r="A720" s="87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O720" s="88"/>
      <c r="P720" s="88"/>
      <c r="Q720" s="88"/>
      <c r="R720" s="88"/>
      <c r="S720" s="88"/>
      <c r="T720" s="88"/>
      <c r="U720" s="88"/>
      <c r="V720" s="88"/>
      <c r="W720" s="88"/>
      <c r="X720" s="88"/>
      <c r="Y720" s="88"/>
      <c r="Z720" s="88"/>
    </row>
    <row r="721" spans="1:26" ht="12.75" customHeight="1" x14ac:dyDescent="0.3">
      <c r="A721" s="87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88"/>
      <c r="W721" s="88"/>
      <c r="X721" s="88"/>
      <c r="Y721" s="88"/>
      <c r="Z721" s="88"/>
    </row>
    <row r="722" spans="1:26" ht="12.75" customHeight="1" x14ac:dyDescent="0.3">
      <c r="A722" s="87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88"/>
      <c r="W722" s="88"/>
      <c r="X722" s="88"/>
      <c r="Y722" s="88"/>
      <c r="Z722" s="88"/>
    </row>
    <row r="723" spans="1:26" ht="12.75" customHeight="1" x14ac:dyDescent="0.3">
      <c r="A723" s="87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88"/>
      <c r="W723" s="88"/>
      <c r="X723" s="88"/>
      <c r="Y723" s="88"/>
      <c r="Z723" s="88"/>
    </row>
    <row r="724" spans="1:26" ht="12.75" customHeight="1" x14ac:dyDescent="0.3">
      <c r="A724" s="87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O724" s="88"/>
      <c r="P724" s="88"/>
      <c r="Q724" s="88"/>
      <c r="R724" s="88"/>
      <c r="S724" s="88"/>
      <c r="T724" s="88"/>
      <c r="U724" s="88"/>
      <c r="V724" s="88"/>
      <c r="W724" s="88"/>
      <c r="X724" s="88"/>
      <c r="Y724" s="88"/>
      <c r="Z724" s="88"/>
    </row>
    <row r="725" spans="1:26" ht="12.75" customHeight="1" x14ac:dyDescent="0.3">
      <c r="A725" s="87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O725" s="88"/>
      <c r="P725" s="88"/>
      <c r="Q725" s="88"/>
      <c r="R725" s="88"/>
      <c r="S725" s="88"/>
      <c r="T725" s="88"/>
      <c r="U725" s="88"/>
      <c r="V725" s="88"/>
      <c r="W725" s="88"/>
      <c r="X725" s="88"/>
      <c r="Y725" s="88"/>
      <c r="Z725" s="88"/>
    </row>
    <row r="726" spans="1:26" ht="12.75" customHeight="1" x14ac:dyDescent="0.3">
      <c r="A726" s="87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O726" s="88"/>
      <c r="P726" s="88"/>
      <c r="Q726" s="88"/>
      <c r="R726" s="88"/>
      <c r="S726" s="88"/>
      <c r="T726" s="88"/>
      <c r="U726" s="88"/>
      <c r="V726" s="88"/>
      <c r="W726" s="88"/>
      <c r="X726" s="88"/>
      <c r="Y726" s="88"/>
      <c r="Z726" s="88"/>
    </row>
    <row r="727" spans="1:26" ht="12.75" customHeight="1" x14ac:dyDescent="0.3">
      <c r="A727" s="87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O727" s="88"/>
      <c r="P727" s="88"/>
      <c r="Q727" s="88"/>
      <c r="R727" s="88"/>
      <c r="S727" s="88"/>
      <c r="T727" s="88"/>
      <c r="U727" s="88"/>
      <c r="V727" s="88"/>
      <c r="W727" s="88"/>
      <c r="X727" s="88"/>
      <c r="Y727" s="88"/>
      <c r="Z727" s="88"/>
    </row>
    <row r="728" spans="1:26" ht="12.75" customHeight="1" x14ac:dyDescent="0.3">
      <c r="A728" s="87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O728" s="88"/>
      <c r="P728" s="88"/>
      <c r="Q728" s="88"/>
      <c r="R728" s="88"/>
      <c r="S728" s="88"/>
      <c r="T728" s="88"/>
      <c r="U728" s="88"/>
      <c r="V728" s="88"/>
      <c r="W728" s="88"/>
      <c r="X728" s="88"/>
      <c r="Y728" s="88"/>
      <c r="Z728" s="88"/>
    </row>
    <row r="729" spans="1:26" ht="12.75" customHeight="1" x14ac:dyDescent="0.3">
      <c r="A729" s="87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O729" s="88"/>
      <c r="P729" s="88"/>
      <c r="Q729" s="88"/>
      <c r="R729" s="88"/>
      <c r="S729" s="88"/>
      <c r="T729" s="88"/>
      <c r="U729" s="88"/>
      <c r="V729" s="88"/>
      <c r="W729" s="88"/>
      <c r="X729" s="88"/>
      <c r="Y729" s="88"/>
      <c r="Z729" s="88"/>
    </row>
    <row r="730" spans="1:26" ht="12.75" customHeight="1" x14ac:dyDescent="0.3">
      <c r="A730" s="87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88"/>
      <c r="P730" s="88"/>
      <c r="Q730" s="88"/>
      <c r="R730" s="88"/>
      <c r="S730" s="88"/>
      <c r="T730" s="88"/>
      <c r="U730" s="88"/>
      <c r="V730" s="88"/>
      <c r="W730" s="88"/>
      <c r="X730" s="88"/>
      <c r="Y730" s="88"/>
      <c r="Z730" s="88"/>
    </row>
    <row r="731" spans="1:26" ht="12.75" customHeight="1" x14ac:dyDescent="0.3">
      <c r="A731" s="87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O731" s="88"/>
      <c r="P731" s="88"/>
      <c r="Q731" s="88"/>
      <c r="R731" s="88"/>
      <c r="S731" s="88"/>
      <c r="T731" s="88"/>
      <c r="U731" s="88"/>
      <c r="V731" s="88"/>
      <c r="W731" s="88"/>
      <c r="X731" s="88"/>
      <c r="Y731" s="88"/>
      <c r="Z731" s="88"/>
    </row>
    <row r="732" spans="1:26" ht="12.75" customHeight="1" x14ac:dyDescent="0.3">
      <c r="A732" s="87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O732" s="88"/>
      <c r="P732" s="88"/>
      <c r="Q732" s="88"/>
      <c r="R732" s="88"/>
      <c r="S732" s="88"/>
      <c r="T732" s="88"/>
      <c r="U732" s="88"/>
      <c r="V732" s="88"/>
      <c r="W732" s="88"/>
      <c r="X732" s="88"/>
      <c r="Y732" s="88"/>
      <c r="Z732" s="88"/>
    </row>
    <row r="733" spans="1:26" ht="12.75" customHeight="1" x14ac:dyDescent="0.3">
      <c r="A733" s="87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O733" s="88"/>
      <c r="P733" s="88"/>
      <c r="Q733" s="88"/>
      <c r="R733" s="88"/>
      <c r="S733" s="88"/>
      <c r="T733" s="88"/>
      <c r="U733" s="88"/>
      <c r="V733" s="88"/>
      <c r="W733" s="88"/>
      <c r="X733" s="88"/>
      <c r="Y733" s="88"/>
      <c r="Z733" s="88"/>
    </row>
    <row r="734" spans="1:26" ht="12.75" customHeight="1" x14ac:dyDescent="0.3">
      <c r="A734" s="87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O734" s="88"/>
      <c r="P734" s="88"/>
      <c r="Q734" s="88"/>
      <c r="R734" s="88"/>
      <c r="S734" s="88"/>
      <c r="T734" s="88"/>
      <c r="U734" s="88"/>
      <c r="V734" s="88"/>
      <c r="W734" s="88"/>
      <c r="X734" s="88"/>
      <c r="Y734" s="88"/>
      <c r="Z734" s="88"/>
    </row>
    <row r="735" spans="1:26" ht="12.75" customHeight="1" x14ac:dyDescent="0.3">
      <c r="A735" s="87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88"/>
      <c r="W735" s="88"/>
      <c r="X735" s="88"/>
      <c r="Y735" s="88"/>
      <c r="Z735" s="88"/>
    </row>
    <row r="736" spans="1:26" ht="12.75" customHeight="1" x14ac:dyDescent="0.3">
      <c r="A736" s="87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</row>
    <row r="737" spans="1:26" ht="12.75" customHeight="1" x14ac:dyDescent="0.3">
      <c r="A737" s="87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</row>
    <row r="738" spans="1:26" ht="12.75" customHeight="1" x14ac:dyDescent="0.3">
      <c r="A738" s="87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</row>
    <row r="739" spans="1:26" ht="12.75" customHeight="1" x14ac:dyDescent="0.3">
      <c r="A739" s="87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</row>
    <row r="740" spans="1:26" ht="12.75" customHeight="1" x14ac:dyDescent="0.3">
      <c r="A740" s="87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  <c r="Z740" s="88"/>
    </row>
    <row r="741" spans="1:26" ht="12.75" customHeight="1" x14ac:dyDescent="0.3">
      <c r="A741" s="87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88"/>
      <c r="W741" s="88"/>
      <c r="X741" s="88"/>
      <c r="Y741" s="88"/>
      <c r="Z741" s="88"/>
    </row>
    <row r="742" spans="1:26" ht="12.75" customHeight="1" x14ac:dyDescent="0.3">
      <c r="A742" s="87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O742" s="88"/>
      <c r="P742" s="88"/>
      <c r="Q742" s="88"/>
      <c r="R742" s="88"/>
      <c r="S742" s="88"/>
      <c r="T742" s="88"/>
      <c r="U742" s="88"/>
      <c r="V742" s="88"/>
      <c r="W742" s="88"/>
      <c r="X742" s="88"/>
      <c r="Y742" s="88"/>
      <c r="Z742" s="88"/>
    </row>
    <row r="743" spans="1:26" ht="12.75" customHeight="1" x14ac:dyDescent="0.3">
      <c r="A743" s="87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O743" s="88"/>
      <c r="P743" s="88"/>
      <c r="Q743" s="88"/>
      <c r="R743" s="88"/>
      <c r="S743" s="88"/>
      <c r="T743" s="88"/>
      <c r="U743" s="88"/>
      <c r="V743" s="88"/>
      <c r="W743" s="88"/>
      <c r="X743" s="88"/>
      <c r="Y743" s="88"/>
      <c r="Z743" s="88"/>
    </row>
    <row r="744" spans="1:26" ht="12.75" customHeight="1" x14ac:dyDescent="0.3">
      <c r="A744" s="87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O744" s="88"/>
      <c r="P744" s="88"/>
      <c r="Q744" s="88"/>
      <c r="R744" s="88"/>
      <c r="S744" s="88"/>
      <c r="T744" s="88"/>
      <c r="U744" s="88"/>
      <c r="V744" s="88"/>
      <c r="W744" s="88"/>
      <c r="X744" s="88"/>
      <c r="Y744" s="88"/>
      <c r="Z744" s="88"/>
    </row>
    <row r="745" spans="1:26" ht="12.75" customHeight="1" x14ac:dyDescent="0.3">
      <c r="A745" s="87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O745" s="88"/>
      <c r="P745" s="88"/>
      <c r="Q745" s="88"/>
      <c r="R745" s="88"/>
      <c r="S745" s="88"/>
      <c r="T745" s="88"/>
      <c r="U745" s="88"/>
      <c r="V745" s="88"/>
      <c r="W745" s="88"/>
      <c r="X745" s="88"/>
      <c r="Y745" s="88"/>
      <c r="Z745" s="88"/>
    </row>
    <row r="746" spans="1:26" ht="12.75" customHeight="1" x14ac:dyDescent="0.3">
      <c r="A746" s="87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88"/>
      <c r="W746" s="88"/>
      <c r="X746" s="88"/>
      <c r="Y746" s="88"/>
      <c r="Z746" s="88"/>
    </row>
    <row r="747" spans="1:26" ht="12.75" customHeight="1" x14ac:dyDescent="0.3">
      <c r="A747" s="87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O747" s="88"/>
      <c r="P747" s="88"/>
      <c r="Q747" s="88"/>
      <c r="R747" s="88"/>
      <c r="S747" s="88"/>
      <c r="T747" s="88"/>
      <c r="U747" s="88"/>
      <c r="V747" s="88"/>
      <c r="W747" s="88"/>
      <c r="X747" s="88"/>
      <c r="Y747" s="88"/>
      <c r="Z747" s="88"/>
    </row>
    <row r="748" spans="1:26" ht="12.75" customHeight="1" x14ac:dyDescent="0.3">
      <c r="A748" s="87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8"/>
      <c r="W748" s="88"/>
      <c r="X748" s="88"/>
      <c r="Y748" s="88"/>
      <c r="Z748" s="88"/>
    </row>
    <row r="749" spans="1:26" ht="12.75" customHeight="1" x14ac:dyDescent="0.3">
      <c r="A749" s="87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8"/>
      <c r="W749" s="88"/>
      <c r="X749" s="88"/>
      <c r="Y749" s="88"/>
      <c r="Z749" s="88"/>
    </row>
    <row r="750" spans="1:26" ht="12.75" customHeight="1" x14ac:dyDescent="0.3">
      <c r="A750" s="87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8"/>
      <c r="W750" s="88"/>
      <c r="X750" s="88"/>
      <c r="Y750" s="88"/>
      <c r="Z750" s="88"/>
    </row>
    <row r="751" spans="1:26" ht="12.75" customHeight="1" x14ac:dyDescent="0.3">
      <c r="A751" s="87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O751" s="88"/>
      <c r="P751" s="88"/>
      <c r="Q751" s="88"/>
      <c r="R751" s="88"/>
      <c r="S751" s="88"/>
      <c r="T751" s="88"/>
      <c r="U751" s="88"/>
      <c r="V751" s="88"/>
      <c r="W751" s="88"/>
      <c r="X751" s="88"/>
      <c r="Y751" s="88"/>
      <c r="Z751" s="88"/>
    </row>
    <row r="752" spans="1:26" ht="12.75" customHeight="1" x14ac:dyDescent="0.3">
      <c r="A752" s="87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O752" s="88"/>
      <c r="P752" s="88"/>
      <c r="Q752" s="88"/>
      <c r="R752" s="88"/>
      <c r="S752" s="88"/>
      <c r="T752" s="88"/>
      <c r="U752" s="88"/>
      <c r="V752" s="88"/>
      <c r="W752" s="88"/>
      <c r="X752" s="88"/>
      <c r="Y752" s="88"/>
      <c r="Z752" s="88"/>
    </row>
    <row r="753" spans="1:26" ht="12.75" customHeight="1" x14ac:dyDescent="0.3">
      <c r="A753" s="87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O753" s="88"/>
      <c r="P753" s="88"/>
      <c r="Q753" s="88"/>
      <c r="R753" s="88"/>
      <c r="S753" s="88"/>
      <c r="T753" s="88"/>
      <c r="U753" s="88"/>
      <c r="V753" s="88"/>
      <c r="W753" s="88"/>
      <c r="X753" s="88"/>
      <c r="Y753" s="88"/>
      <c r="Z753" s="88"/>
    </row>
    <row r="754" spans="1:26" ht="12.75" customHeight="1" x14ac:dyDescent="0.3">
      <c r="A754" s="87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O754" s="88"/>
      <c r="P754" s="88"/>
      <c r="Q754" s="88"/>
      <c r="R754" s="88"/>
      <c r="S754" s="88"/>
      <c r="T754" s="88"/>
      <c r="U754" s="88"/>
      <c r="V754" s="88"/>
      <c r="W754" s="88"/>
      <c r="X754" s="88"/>
      <c r="Y754" s="88"/>
      <c r="Z754" s="88"/>
    </row>
    <row r="755" spans="1:26" ht="12.75" customHeight="1" x14ac:dyDescent="0.3">
      <c r="A755" s="87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O755" s="88"/>
      <c r="P755" s="88"/>
      <c r="Q755" s="88"/>
      <c r="R755" s="88"/>
      <c r="S755" s="88"/>
      <c r="T755" s="88"/>
      <c r="U755" s="88"/>
      <c r="V755" s="88"/>
      <c r="W755" s="88"/>
      <c r="X755" s="88"/>
      <c r="Y755" s="88"/>
      <c r="Z755" s="88"/>
    </row>
    <row r="756" spans="1:26" ht="12.75" customHeight="1" x14ac:dyDescent="0.3">
      <c r="A756" s="87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88"/>
      <c r="P756" s="88"/>
      <c r="Q756" s="88"/>
      <c r="R756" s="88"/>
      <c r="S756" s="88"/>
      <c r="T756" s="88"/>
      <c r="U756" s="88"/>
      <c r="V756" s="88"/>
      <c r="W756" s="88"/>
      <c r="X756" s="88"/>
      <c r="Y756" s="88"/>
      <c r="Z756" s="88"/>
    </row>
    <row r="757" spans="1:26" ht="12.75" customHeight="1" x14ac:dyDescent="0.3">
      <c r="A757" s="87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88"/>
      <c r="W757" s="88"/>
      <c r="X757" s="88"/>
      <c r="Y757" s="88"/>
      <c r="Z757" s="88"/>
    </row>
    <row r="758" spans="1:26" ht="12.75" customHeight="1" x14ac:dyDescent="0.3">
      <c r="A758" s="87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  <c r="Z758" s="88"/>
    </row>
    <row r="759" spans="1:26" ht="12.75" customHeight="1" x14ac:dyDescent="0.3">
      <c r="A759" s="87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88"/>
      <c r="W759" s="88"/>
      <c r="X759" s="88"/>
      <c r="Y759" s="88"/>
      <c r="Z759" s="88"/>
    </row>
    <row r="760" spans="1:26" ht="12.75" customHeight="1" x14ac:dyDescent="0.3">
      <c r="A760" s="87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O760" s="88"/>
      <c r="P760" s="88"/>
      <c r="Q760" s="88"/>
      <c r="R760" s="88"/>
      <c r="S760" s="88"/>
      <c r="T760" s="88"/>
      <c r="U760" s="88"/>
      <c r="V760" s="88"/>
      <c r="W760" s="88"/>
      <c r="X760" s="88"/>
      <c r="Y760" s="88"/>
      <c r="Z760" s="88"/>
    </row>
    <row r="761" spans="1:26" ht="12.75" customHeight="1" x14ac:dyDescent="0.3">
      <c r="A761" s="87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O761" s="88"/>
      <c r="P761" s="88"/>
      <c r="Q761" s="88"/>
      <c r="R761" s="88"/>
      <c r="S761" s="88"/>
      <c r="T761" s="88"/>
      <c r="U761" s="88"/>
      <c r="V761" s="88"/>
      <c r="W761" s="88"/>
      <c r="X761" s="88"/>
      <c r="Y761" s="88"/>
      <c r="Z761" s="88"/>
    </row>
    <row r="762" spans="1:26" ht="12.75" customHeight="1" x14ac:dyDescent="0.3">
      <c r="A762" s="87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88"/>
      <c r="P762" s="88"/>
      <c r="Q762" s="88"/>
      <c r="R762" s="88"/>
      <c r="S762" s="88"/>
      <c r="T762" s="88"/>
      <c r="U762" s="88"/>
      <c r="V762" s="88"/>
      <c r="W762" s="88"/>
      <c r="X762" s="88"/>
      <c r="Y762" s="88"/>
      <c r="Z762" s="88"/>
    </row>
    <row r="763" spans="1:26" ht="12.75" customHeight="1" x14ac:dyDescent="0.3">
      <c r="A763" s="87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O763" s="88"/>
      <c r="P763" s="88"/>
      <c r="Q763" s="88"/>
      <c r="R763" s="88"/>
      <c r="S763" s="88"/>
      <c r="T763" s="88"/>
      <c r="U763" s="88"/>
      <c r="V763" s="88"/>
      <c r="W763" s="88"/>
      <c r="X763" s="88"/>
      <c r="Y763" s="88"/>
      <c r="Z763" s="88"/>
    </row>
    <row r="764" spans="1:26" ht="12.75" customHeight="1" x14ac:dyDescent="0.3">
      <c r="A764" s="87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O764" s="88"/>
      <c r="P764" s="88"/>
      <c r="Q764" s="88"/>
      <c r="R764" s="88"/>
      <c r="S764" s="88"/>
      <c r="T764" s="88"/>
      <c r="U764" s="88"/>
      <c r="V764" s="88"/>
      <c r="W764" s="88"/>
      <c r="X764" s="88"/>
      <c r="Y764" s="88"/>
      <c r="Z764" s="88"/>
    </row>
    <row r="765" spans="1:26" ht="12.75" customHeight="1" x14ac:dyDescent="0.3">
      <c r="A765" s="87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O765" s="88"/>
      <c r="P765" s="88"/>
      <c r="Q765" s="88"/>
      <c r="R765" s="88"/>
      <c r="S765" s="88"/>
      <c r="T765" s="88"/>
      <c r="U765" s="88"/>
      <c r="V765" s="88"/>
      <c r="W765" s="88"/>
      <c r="X765" s="88"/>
      <c r="Y765" s="88"/>
      <c r="Z765" s="88"/>
    </row>
    <row r="766" spans="1:26" ht="12.75" customHeight="1" x14ac:dyDescent="0.3">
      <c r="A766" s="87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O766" s="88"/>
      <c r="P766" s="88"/>
      <c r="Q766" s="88"/>
      <c r="R766" s="88"/>
      <c r="S766" s="88"/>
      <c r="T766" s="88"/>
      <c r="U766" s="88"/>
      <c r="V766" s="88"/>
      <c r="W766" s="88"/>
      <c r="X766" s="88"/>
      <c r="Y766" s="88"/>
      <c r="Z766" s="88"/>
    </row>
    <row r="767" spans="1:26" ht="12.75" customHeight="1" x14ac:dyDescent="0.3">
      <c r="A767" s="87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88"/>
      <c r="Q767" s="88"/>
      <c r="R767" s="88"/>
      <c r="S767" s="88"/>
      <c r="T767" s="88"/>
      <c r="U767" s="88"/>
      <c r="V767" s="88"/>
      <c r="W767" s="88"/>
      <c r="X767" s="88"/>
      <c r="Y767" s="88"/>
      <c r="Z767" s="88"/>
    </row>
    <row r="768" spans="1:26" ht="12.75" customHeight="1" x14ac:dyDescent="0.3">
      <c r="A768" s="87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O768" s="88"/>
      <c r="P768" s="88"/>
      <c r="Q768" s="88"/>
      <c r="R768" s="88"/>
      <c r="S768" s="88"/>
      <c r="T768" s="88"/>
      <c r="U768" s="88"/>
      <c r="V768" s="88"/>
      <c r="W768" s="88"/>
      <c r="X768" s="88"/>
      <c r="Y768" s="88"/>
      <c r="Z768" s="88"/>
    </row>
    <row r="769" spans="1:26" ht="12.75" customHeight="1" x14ac:dyDescent="0.3">
      <c r="A769" s="87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88"/>
      <c r="W769" s="88"/>
      <c r="X769" s="88"/>
      <c r="Y769" s="88"/>
      <c r="Z769" s="88"/>
    </row>
    <row r="770" spans="1:26" ht="12.75" customHeight="1" x14ac:dyDescent="0.3">
      <c r="A770" s="87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O770" s="88"/>
      <c r="P770" s="88"/>
      <c r="Q770" s="88"/>
      <c r="R770" s="88"/>
      <c r="S770" s="88"/>
      <c r="T770" s="88"/>
      <c r="U770" s="88"/>
      <c r="V770" s="88"/>
      <c r="W770" s="88"/>
      <c r="X770" s="88"/>
      <c r="Y770" s="88"/>
      <c r="Z770" s="88"/>
    </row>
    <row r="771" spans="1:26" ht="12.75" customHeight="1" x14ac:dyDescent="0.3">
      <c r="A771" s="87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88"/>
      <c r="W771" s="88"/>
      <c r="X771" s="88"/>
      <c r="Y771" s="88"/>
      <c r="Z771" s="88"/>
    </row>
    <row r="772" spans="1:26" ht="12.75" customHeight="1" x14ac:dyDescent="0.3">
      <c r="A772" s="87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88"/>
      <c r="W772" s="88"/>
      <c r="X772" s="88"/>
      <c r="Y772" s="88"/>
      <c r="Z772" s="88"/>
    </row>
    <row r="773" spans="1:26" ht="12.75" customHeight="1" x14ac:dyDescent="0.3">
      <c r="A773" s="87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88"/>
      <c r="W773" s="88"/>
      <c r="X773" s="88"/>
      <c r="Y773" s="88"/>
      <c r="Z773" s="88"/>
    </row>
    <row r="774" spans="1:26" ht="12.75" customHeight="1" x14ac:dyDescent="0.3">
      <c r="A774" s="87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  <c r="O774" s="88"/>
      <c r="P774" s="88"/>
      <c r="Q774" s="88"/>
      <c r="R774" s="88"/>
      <c r="S774" s="88"/>
      <c r="T774" s="88"/>
      <c r="U774" s="88"/>
      <c r="V774" s="88"/>
      <c r="W774" s="88"/>
      <c r="X774" s="88"/>
      <c r="Y774" s="88"/>
      <c r="Z774" s="88"/>
    </row>
    <row r="775" spans="1:26" ht="12.75" customHeight="1" x14ac:dyDescent="0.3">
      <c r="A775" s="87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O775" s="88"/>
      <c r="P775" s="88"/>
      <c r="Q775" s="88"/>
      <c r="R775" s="88"/>
      <c r="S775" s="88"/>
      <c r="T775" s="88"/>
      <c r="U775" s="88"/>
      <c r="V775" s="88"/>
      <c r="W775" s="88"/>
      <c r="X775" s="88"/>
      <c r="Y775" s="88"/>
      <c r="Z775" s="88"/>
    </row>
    <row r="776" spans="1:26" ht="12.75" customHeight="1" x14ac:dyDescent="0.3">
      <c r="A776" s="87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  <c r="O776" s="88"/>
      <c r="P776" s="88"/>
      <c r="Q776" s="88"/>
      <c r="R776" s="88"/>
      <c r="S776" s="88"/>
      <c r="T776" s="88"/>
      <c r="U776" s="88"/>
      <c r="V776" s="88"/>
      <c r="W776" s="88"/>
      <c r="X776" s="88"/>
      <c r="Y776" s="88"/>
      <c r="Z776" s="88"/>
    </row>
    <row r="777" spans="1:26" ht="12.75" customHeight="1" x14ac:dyDescent="0.3">
      <c r="A777" s="87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  <c r="O777" s="88"/>
      <c r="P777" s="88"/>
      <c r="Q777" s="88"/>
      <c r="R777" s="88"/>
      <c r="S777" s="88"/>
      <c r="T777" s="88"/>
      <c r="U777" s="88"/>
      <c r="V777" s="88"/>
      <c r="W777" s="88"/>
      <c r="X777" s="88"/>
      <c r="Y777" s="88"/>
      <c r="Z777" s="88"/>
    </row>
    <row r="778" spans="1:26" ht="12.75" customHeight="1" x14ac:dyDescent="0.3">
      <c r="A778" s="87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  <c r="O778" s="88"/>
      <c r="P778" s="88"/>
      <c r="Q778" s="88"/>
      <c r="R778" s="88"/>
      <c r="S778" s="88"/>
      <c r="T778" s="88"/>
      <c r="U778" s="88"/>
      <c r="V778" s="88"/>
      <c r="W778" s="88"/>
      <c r="X778" s="88"/>
      <c r="Y778" s="88"/>
      <c r="Z778" s="88"/>
    </row>
    <row r="779" spans="1:26" ht="12.75" customHeight="1" x14ac:dyDescent="0.3">
      <c r="A779" s="87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  <c r="O779" s="88"/>
      <c r="P779" s="88"/>
      <c r="Q779" s="88"/>
      <c r="R779" s="88"/>
      <c r="S779" s="88"/>
      <c r="T779" s="88"/>
      <c r="U779" s="88"/>
      <c r="V779" s="88"/>
      <c r="W779" s="88"/>
      <c r="X779" s="88"/>
      <c r="Y779" s="88"/>
      <c r="Z779" s="88"/>
    </row>
    <row r="780" spans="1:26" ht="12.75" customHeight="1" x14ac:dyDescent="0.3">
      <c r="A780" s="87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  <c r="O780" s="88"/>
      <c r="P780" s="88"/>
      <c r="Q780" s="88"/>
      <c r="R780" s="88"/>
      <c r="S780" s="88"/>
      <c r="T780" s="88"/>
      <c r="U780" s="88"/>
      <c r="V780" s="88"/>
      <c r="W780" s="88"/>
      <c r="X780" s="88"/>
      <c r="Y780" s="88"/>
      <c r="Z780" s="88"/>
    </row>
    <row r="781" spans="1:26" ht="12.75" customHeight="1" x14ac:dyDescent="0.3">
      <c r="A781" s="87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  <c r="O781" s="88"/>
      <c r="P781" s="88"/>
      <c r="Q781" s="88"/>
      <c r="R781" s="88"/>
      <c r="S781" s="88"/>
      <c r="T781" s="88"/>
      <c r="U781" s="88"/>
      <c r="V781" s="88"/>
      <c r="W781" s="88"/>
      <c r="X781" s="88"/>
      <c r="Y781" s="88"/>
      <c r="Z781" s="88"/>
    </row>
    <row r="782" spans="1:26" ht="12.75" customHeight="1" x14ac:dyDescent="0.3">
      <c r="A782" s="87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88"/>
      <c r="W782" s="88"/>
      <c r="X782" s="88"/>
      <c r="Y782" s="88"/>
      <c r="Z782" s="88"/>
    </row>
    <row r="783" spans="1:26" ht="12.75" customHeight="1" x14ac:dyDescent="0.3">
      <c r="A783" s="87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88"/>
      <c r="W783" s="88"/>
      <c r="X783" s="88"/>
      <c r="Y783" s="88"/>
      <c r="Z783" s="88"/>
    </row>
    <row r="784" spans="1:26" ht="12.75" customHeight="1" x14ac:dyDescent="0.3">
      <c r="A784" s="87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  <c r="O784" s="88"/>
      <c r="P784" s="88"/>
      <c r="Q784" s="88"/>
      <c r="R784" s="88"/>
      <c r="S784" s="88"/>
      <c r="T784" s="88"/>
      <c r="U784" s="88"/>
      <c r="V784" s="88"/>
      <c r="W784" s="88"/>
      <c r="X784" s="88"/>
      <c r="Y784" s="88"/>
      <c r="Z784" s="88"/>
    </row>
    <row r="785" spans="1:26" ht="12.75" customHeight="1" x14ac:dyDescent="0.3">
      <c r="A785" s="87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88"/>
      <c r="W785" s="88"/>
      <c r="X785" s="88"/>
      <c r="Y785" s="88"/>
      <c r="Z785" s="88"/>
    </row>
    <row r="786" spans="1:26" ht="12.75" customHeight="1" x14ac:dyDescent="0.3">
      <c r="A786" s="87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  <c r="Z786" s="88"/>
    </row>
    <row r="787" spans="1:26" ht="12.75" customHeight="1" x14ac:dyDescent="0.3">
      <c r="A787" s="87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  <c r="O787" s="88"/>
      <c r="P787" s="88"/>
      <c r="Q787" s="88"/>
      <c r="R787" s="88"/>
      <c r="S787" s="88"/>
      <c r="T787" s="88"/>
      <c r="U787" s="88"/>
      <c r="V787" s="88"/>
      <c r="W787" s="88"/>
      <c r="X787" s="88"/>
      <c r="Y787" s="88"/>
      <c r="Z787" s="88"/>
    </row>
    <row r="788" spans="1:26" ht="12.75" customHeight="1" x14ac:dyDescent="0.3">
      <c r="A788" s="87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  <c r="O788" s="88"/>
      <c r="P788" s="88"/>
      <c r="Q788" s="88"/>
      <c r="R788" s="88"/>
      <c r="S788" s="88"/>
      <c r="T788" s="88"/>
      <c r="U788" s="88"/>
      <c r="V788" s="88"/>
      <c r="W788" s="88"/>
      <c r="X788" s="88"/>
      <c r="Y788" s="88"/>
      <c r="Z788" s="88"/>
    </row>
    <row r="789" spans="1:26" ht="12.75" customHeight="1" x14ac:dyDescent="0.3">
      <c r="A789" s="87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  <c r="O789" s="88"/>
      <c r="P789" s="88"/>
      <c r="Q789" s="88"/>
      <c r="R789" s="88"/>
      <c r="S789" s="88"/>
      <c r="T789" s="88"/>
      <c r="U789" s="88"/>
      <c r="V789" s="88"/>
      <c r="W789" s="88"/>
      <c r="X789" s="88"/>
      <c r="Y789" s="88"/>
      <c r="Z789" s="88"/>
    </row>
    <row r="790" spans="1:26" ht="12.75" customHeight="1" x14ac:dyDescent="0.3">
      <c r="A790" s="87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  <c r="O790" s="88"/>
      <c r="P790" s="88"/>
      <c r="Q790" s="88"/>
      <c r="R790" s="88"/>
      <c r="S790" s="88"/>
      <c r="T790" s="88"/>
      <c r="U790" s="88"/>
      <c r="V790" s="88"/>
      <c r="W790" s="88"/>
      <c r="X790" s="88"/>
      <c r="Y790" s="88"/>
      <c r="Z790" s="88"/>
    </row>
    <row r="791" spans="1:26" ht="12.75" customHeight="1" x14ac:dyDescent="0.3">
      <c r="A791" s="87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88"/>
      <c r="W791" s="88"/>
      <c r="X791" s="88"/>
      <c r="Y791" s="88"/>
      <c r="Z791" s="88"/>
    </row>
    <row r="792" spans="1:26" ht="12.75" customHeight="1" x14ac:dyDescent="0.3">
      <c r="A792" s="87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  <c r="O792" s="88"/>
      <c r="P792" s="88"/>
      <c r="Q792" s="88"/>
      <c r="R792" s="88"/>
      <c r="S792" s="88"/>
      <c r="T792" s="88"/>
      <c r="U792" s="88"/>
      <c r="V792" s="88"/>
      <c r="W792" s="88"/>
      <c r="X792" s="88"/>
      <c r="Y792" s="88"/>
      <c r="Z792" s="88"/>
    </row>
    <row r="793" spans="1:26" ht="12.75" customHeight="1" x14ac:dyDescent="0.3">
      <c r="A793" s="87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88"/>
      <c r="W793" s="88"/>
      <c r="X793" s="88"/>
      <c r="Y793" s="88"/>
      <c r="Z793" s="88"/>
    </row>
    <row r="794" spans="1:26" ht="12.75" customHeight="1" x14ac:dyDescent="0.3">
      <c r="A794" s="87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88"/>
      <c r="W794" s="88"/>
      <c r="X794" s="88"/>
      <c r="Y794" s="88"/>
      <c r="Z794" s="88"/>
    </row>
    <row r="795" spans="1:26" ht="12.75" customHeight="1" x14ac:dyDescent="0.3">
      <c r="A795" s="87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88"/>
      <c r="W795" s="88"/>
      <c r="X795" s="88"/>
      <c r="Y795" s="88"/>
      <c r="Z795" s="88"/>
    </row>
    <row r="796" spans="1:26" ht="12.75" customHeight="1" x14ac:dyDescent="0.3">
      <c r="A796" s="87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  <c r="O796" s="88"/>
      <c r="P796" s="88"/>
      <c r="Q796" s="88"/>
      <c r="R796" s="88"/>
      <c r="S796" s="88"/>
      <c r="T796" s="88"/>
      <c r="U796" s="88"/>
      <c r="V796" s="88"/>
      <c r="W796" s="88"/>
      <c r="X796" s="88"/>
      <c r="Y796" s="88"/>
      <c r="Z796" s="88"/>
    </row>
    <row r="797" spans="1:26" ht="12.75" customHeight="1" x14ac:dyDescent="0.3">
      <c r="A797" s="87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  <c r="O797" s="88"/>
      <c r="P797" s="88"/>
      <c r="Q797" s="88"/>
      <c r="R797" s="88"/>
      <c r="S797" s="88"/>
      <c r="T797" s="88"/>
      <c r="U797" s="88"/>
      <c r="V797" s="88"/>
      <c r="W797" s="88"/>
      <c r="X797" s="88"/>
      <c r="Y797" s="88"/>
      <c r="Z797" s="88"/>
    </row>
    <row r="798" spans="1:26" ht="12.75" customHeight="1" x14ac:dyDescent="0.3">
      <c r="A798" s="87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  <c r="O798" s="88"/>
      <c r="P798" s="88"/>
      <c r="Q798" s="88"/>
      <c r="R798" s="88"/>
      <c r="S798" s="88"/>
      <c r="T798" s="88"/>
      <c r="U798" s="88"/>
      <c r="V798" s="88"/>
      <c r="W798" s="88"/>
      <c r="X798" s="88"/>
      <c r="Y798" s="88"/>
      <c r="Z798" s="88"/>
    </row>
    <row r="799" spans="1:26" ht="12.75" customHeight="1" x14ac:dyDescent="0.3">
      <c r="A799" s="87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  <c r="O799" s="88"/>
      <c r="P799" s="88"/>
      <c r="Q799" s="88"/>
      <c r="R799" s="88"/>
      <c r="S799" s="88"/>
      <c r="T799" s="88"/>
      <c r="U799" s="88"/>
      <c r="V799" s="88"/>
      <c r="W799" s="88"/>
      <c r="X799" s="88"/>
      <c r="Y799" s="88"/>
      <c r="Z799" s="88"/>
    </row>
    <row r="800" spans="1:26" ht="12.75" customHeight="1" x14ac:dyDescent="0.3">
      <c r="A800" s="87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  <c r="O800" s="88"/>
      <c r="P800" s="88"/>
      <c r="Q800" s="88"/>
      <c r="R800" s="88"/>
      <c r="S800" s="88"/>
      <c r="T800" s="88"/>
      <c r="U800" s="88"/>
      <c r="V800" s="88"/>
      <c r="W800" s="88"/>
      <c r="X800" s="88"/>
      <c r="Y800" s="88"/>
      <c r="Z800" s="88"/>
    </row>
    <row r="801" spans="1:26" ht="12.75" customHeight="1" x14ac:dyDescent="0.3">
      <c r="A801" s="87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  <c r="O801" s="88"/>
      <c r="P801" s="88"/>
      <c r="Q801" s="88"/>
      <c r="R801" s="88"/>
      <c r="S801" s="88"/>
      <c r="T801" s="88"/>
      <c r="U801" s="88"/>
      <c r="V801" s="88"/>
      <c r="W801" s="88"/>
      <c r="X801" s="88"/>
      <c r="Y801" s="88"/>
      <c r="Z801" s="88"/>
    </row>
    <row r="802" spans="1:26" ht="12.75" customHeight="1" x14ac:dyDescent="0.3">
      <c r="A802" s="87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  <c r="O802" s="88"/>
      <c r="P802" s="88"/>
      <c r="Q802" s="88"/>
      <c r="R802" s="88"/>
      <c r="S802" s="88"/>
      <c r="T802" s="88"/>
      <c r="U802" s="88"/>
      <c r="V802" s="88"/>
      <c r="W802" s="88"/>
      <c r="X802" s="88"/>
      <c r="Y802" s="88"/>
      <c r="Z802" s="88"/>
    </row>
    <row r="803" spans="1:26" ht="12.75" customHeight="1" x14ac:dyDescent="0.3">
      <c r="A803" s="87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  <c r="O803" s="88"/>
      <c r="P803" s="88"/>
      <c r="Q803" s="88"/>
      <c r="R803" s="88"/>
      <c r="S803" s="88"/>
      <c r="T803" s="88"/>
      <c r="U803" s="88"/>
      <c r="V803" s="88"/>
      <c r="W803" s="88"/>
      <c r="X803" s="88"/>
      <c r="Y803" s="88"/>
      <c r="Z803" s="88"/>
    </row>
    <row r="804" spans="1:26" ht="12.75" customHeight="1" x14ac:dyDescent="0.3">
      <c r="A804" s="87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  <c r="O804" s="88"/>
      <c r="P804" s="88"/>
      <c r="Q804" s="88"/>
      <c r="R804" s="88"/>
      <c r="S804" s="88"/>
      <c r="T804" s="88"/>
      <c r="U804" s="88"/>
      <c r="V804" s="88"/>
      <c r="W804" s="88"/>
      <c r="X804" s="88"/>
      <c r="Y804" s="88"/>
      <c r="Z804" s="88"/>
    </row>
    <row r="805" spans="1:26" ht="12.75" customHeight="1" x14ac:dyDescent="0.3">
      <c r="A805" s="87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88"/>
      <c r="W805" s="88"/>
      <c r="X805" s="88"/>
      <c r="Y805" s="88"/>
      <c r="Z805" s="88"/>
    </row>
    <row r="806" spans="1:26" ht="12.75" customHeight="1" x14ac:dyDescent="0.3">
      <c r="A806" s="87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  <c r="Z806" s="88"/>
    </row>
    <row r="807" spans="1:26" ht="12.75" customHeight="1" x14ac:dyDescent="0.3">
      <c r="A807" s="87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  <c r="Z807" s="88"/>
    </row>
    <row r="808" spans="1:26" ht="12.75" customHeight="1" x14ac:dyDescent="0.3">
      <c r="A808" s="87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88"/>
    </row>
    <row r="809" spans="1:26" ht="12.75" customHeight="1" x14ac:dyDescent="0.3">
      <c r="A809" s="87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88"/>
    </row>
    <row r="810" spans="1:26" ht="12.75" customHeight="1" x14ac:dyDescent="0.3">
      <c r="A810" s="87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88"/>
    </row>
    <row r="811" spans="1:26" ht="12.75" customHeight="1" x14ac:dyDescent="0.3">
      <c r="A811" s="87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88"/>
    </row>
    <row r="812" spans="1:26" ht="12.75" customHeight="1" x14ac:dyDescent="0.3">
      <c r="A812" s="87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88"/>
    </row>
    <row r="813" spans="1:26" ht="12.75" customHeight="1" x14ac:dyDescent="0.3">
      <c r="A813" s="87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88"/>
    </row>
    <row r="814" spans="1:26" ht="12.75" customHeight="1" x14ac:dyDescent="0.3">
      <c r="A814" s="87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88"/>
    </row>
    <row r="815" spans="1:26" ht="12.75" customHeight="1" x14ac:dyDescent="0.3">
      <c r="A815" s="87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88"/>
    </row>
    <row r="816" spans="1:26" ht="12.75" customHeight="1" x14ac:dyDescent="0.3">
      <c r="A816" s="87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88"/>
    </row>
    <row r="817" spans="1:26" ht="12.75" customHeight="1" x14ac:dyDescent="0.3">
      <c r="A817" s="87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88"/>
      <c r="W817" s="88"/>
      <c r="X817" s="88"/>
      <c r="Y817" s="88"/>
      <c r="Z817" s="88"/>
    </row>
    <row r="818" spans="1:26" ht="12.75" customHeight="1" x14ac:dyDescent="0.3">
      <c r="A818" s="87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88"/>
      <c r="W818" s="88"/>
      <c r="X818" s="88"/>
      <c r="Y818" s="88"/>
      <c r="Z818" s="88"/>
    </row>
    <row r="819" spans="1:26" ht="12.75" customHeight="1" x14ac:dyDescent="0.3">
      <c r="A819" s="87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88"/>
      <c r="W819" s="88"/>
      <c r="X819" s="88"/>
      <c r="Y819" s="88"/>
      <c r="Z819" s="88"/>
    </row>
    <row r="820" spans="1:26" ht="12.75" customHeight="1" x14ac:dyDescent="0.3">
      <c r="A820" s="87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O820" s="88"/>
      <c r="P820" s="88"/>
      <c r="Q820" s="88"/>
      <c r="R820" s="88"/>
      <c r="S820" s="88"/>
      <c r="T820" s="88"/>
      <c r="U820" s="88"/>
      <c r="V820" s="88"/>
      <c r="W820" s="88"/>
      <c r="X820" s="88"/>
      <c r="Y820" s="88"/>
      <c r="Z820" s="88"/>
    </row>
    <row r="821" spans="1:26" ht="12.75" customHeight="1" x14ac:dyDescent="0.3">
      <c r="A821" s="87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88"/>
      <c r="W821" s="88"/>
      <c r="X821" s="88"/>
      <c r="Y821" s="88"/>
      <c r="Z821" s="88"/>
    </row>
    <row r="822" spans="1:26" ht="12.75" customHeight="1" x14ac:dyDescent="0.3">
      <c r="A822" s="87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O822" s="88"/>
      <c r="P822" s="88"/>
      <c r="Q822" s="88"/>
      <c r="R822" s="88"/>
      <c r="S822" s="88"/>
      <c r="T822" s="88"/>
      <c r="U822" s="88"/>
      <c r="V822" s="88"/>
      <c r="W822" s="88"/>
      <c r="X822" s="88"/>
      <c r="Y822" s="88"/>
      <c r="Z822" s="88"/>
    </row>
    <row r="823" spans="1:26" ht="12.75" customHeight="1" x14ac:dyDescent="0.3">
      <c r="A823" s="87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88"/>
      <c r="W823" s="88"/>
      <c r="X823" s="88"/>
      <c r="Y823" s="88"/>
      <c r="Z823" s="88"/>
    </row>
    <row r="824" spans="1:26" ht="12.75" customHeight="1" x14ac:dyDescent="0.3">
      <c r="A824" s="87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88"/>
      <c r="W824" s="88"/>
      <c r="X824" s="88"/>
      <c r="Y824" s="88"/>
      <c r="Z824" s="88"/>
    </row>
    <row r="825" spans="1:26" ht="12.75" customHeight="1" x14ac:dyDescent="0.3">
      <c r="A825" s="87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88"/>
      <c r="W825" s="88"/>
      <c r="X825" s="88"/>
      <c r="Y825" s="88"/>
      <c r="Z825" s="88"/>
    </row>
    <row r="826" spans="1:26" ht="12.75" customHeight="1" x14ac:dyDescent="0.3">
      <c r="A826" s="87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  <c r="O826" s="88"/>
      <c r="P826" s="88"/>
      <c r="Q826" s="88"/>
      <c r="R826" s="88"/>
      <c r="S826" s="88"/>
      <c r="T826" s="88"/>
      <c r="U826" s="88"/>
      <c r="V826" s="88"/>
      <c r="W826" s="88"/>
      <c r="X826" s="88"/>
      <c r="Y826" s="88"/>
      <c r="Z826" s="88"/>
    </row>
    <row r="827" spans="1:26" ht="12.75" customHeight="1" x14ac:dyDescent="0.3">
      <c r="A827" s="87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  <c r="O827" s="88"/>
      <c r="P827" s="88"/>
      <c r="Q827" s="88"/>
      <c r="R827" s="88"/>
      <c r="S827" s="88"/>
      <c r="T827" s="88"/>
      <c r="U827" s="88"/>
      <c r="V827" s="88"/>
      <c r="W827" s="88"/>
      <c r="X827" s="88"/>
      <c r="Y827" s="88"/>
      <c r="Z827" s="88"/>
    </row>
    <row r="828" spans="1:26" ht="12.75" customHeight="1" x14ac:dyDescent="0.3">
      <c r="A828" s="87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  <c r="O828" s="88"/>
      <c r="P828" s="88"/>
      <c r="Q828" s="88"/>
      <c r="R828" s="88"/>
      <c r="S828" s="88"/>
      <c r="T828" s="88"/>
      <c r="U828" s="88"/>
      <c r="V828" s="88"/>
      <c r="W828" s="88"/>
      <c r="X828" s="88"/>
      <c r="Y828" s="88"/>
      <c r="Z828" s="88"/>
    </row>
    <row r="829" spans="1:26" ht="12.75" customHeight="1" x14ac:dyDescent="0.3">
      <c r="A829" s="87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O829" s="88"/>
      <c r="P829" s="88"/>
      <c r="Q829" s="88"/>
      <c r="R829" s="88"/>
      <c r="S829" s="88"/>
      <c r="T829" s="88"/>
      <c r="U829" s="88"/>
      <c r="V829" s="88"/>
      <c r="W829" s="88"/>
      <c r="X829" s="88"/>
      <c r="Y829" s="88"/>
      <c r="Z829" s="88"/>
    </row>
    <row r="830" spans="1:26" ht="12.75" customHeight="1" x14ac:dyDescent="0.3">
      <c r="A830" s="87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  <c r="O830" s="88"/>
      <c r="P830" s="88"/>
      <c r="Q830" s="88"/>
      <c r="R830" s="88"/>
      <c r="S830" s="88"/>
      <c r="T830" s="88"/>
      <c r="U830" s="88"/>
      <c r="V830" s="88"/>
      <c r="W830" s="88"/>
      <c r="X830" s="88"/>
      <c r="Y830" s="88"/>
      <c r="Z830" s="88"/>
    </row>
    <row r="831" spans="1:26" ht="12.75" customHeight="1" x14ac:dyDescent="0.3">
      <c r="A831" s="87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  <c r="O831" s="88"/>
      <c r="P831" s="88"/>
      <c r="Q831" s="88"/>
      <c r="R831" s="88"/>
      <c r="S831" s="88"/>
      <c r="T831" s="88"/>
      <c r="U831" s="88"/>
      <c r="V831" s="88"/>
      <c r="W831" s="88"/>
      <c r="X831" s="88"/>
      <c r="Y831" s="88"/>
      <c r="Z831" s="88"/>
    </row>
    <row r="832" spans="1:26" ht="12.75" customHeight="1" x14ac:dyDescent="0.3">
      <c r="A832" s="87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  <c r="O832" s="88"/>
      <c r="P832" s="88"/>
      <c r="Q832" s="88"/>
      <c r="R832" s="88"/>
      <c r="S832" s="88"/>
      <c r="T832" s="88"/>
      <c r="U832" s="88"/>
      <c r="V832" s="88"/>
      <c r="W832" s="88"/>
      <c r="X832" s="88"/>
      <c r="Y832" s="88"/>
      <c r="Z832" s="88"/>
    </row>
    <row r="833" spans="1:26" ht="12.75" customHeight="1" x14ac:dyDescent="0.3">
      <c r="A833" s="87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  <c r="O833" s="88"/>
      <c r="P833" s="88"/>
      <c r="Q833" s="88"/>
      <c r="R833" s="88"/>
      <c r="S833" s="88"/>
      <c r="T833" s="88"/>
      <c r="U833" s="88"/>
      <c r="V833" s="88"/>
      <c r="W833" s="88"/>
      <c r="X833" s="88"/>
      <c r="Y833" s="88"/>
      <c r="Z833" s="88"/>
    </row>
    <row r="834" spans="1:26" ht="12.75" customHeight="1" x14ac:dyDescent="0.3">
      <c r="A834" s="87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  <c r="O834" s="88"/>
      <c r="P834" s="88"/>
      <c r="Q834" s="88"/>
      <c r="R834" s="88"/>
      <c r="S834" s="88"/>
      <c r="T834" s="88"/>
      <c r="U834" s="88"/>
      <c r="V834" s="88"/>
      <c r="W834" s="88"/>
      <c r="X834" s="88"/>
      <c r="Y834" s="88"/>
      <c r="Z834" s="88"/>
    </row>
    <row r="835" spans="1:26" ht="12.75" customHeight="1" x14ac:dyDescent="0.3">
      <c r="A835" s="87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  <c r="O835" s="88"/>
      <c r="P835" s="88"/>
      <c r="Q835" s="88"/>
      <c r="R835" s="88"/>
      <c r="S835" s="88"/>
      <c r="T835" s="88"/>
      <c r="U835" s="88"/>
      <c r="V835" s="88"/>
      <c r="W835" s="88"/>
      <c r="X835" s="88"/>
      <c r="Y835" s="88"/>
      <c r="Z835" s="88"/>
    </row>
    <row r="836" spans="1:26" ht="12.75" customHeight="1" x14ac:dyDescent="0.3">
      <c r="A836" s="87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  <c r="O836" s="88"/>
      <c r="P836" s="88"/>
      <c r="Q836" s="88"/>
      <c r="R836" s="88"/>
      <c r="S836" s="88"/>
      <c r="T836" s="88"/>
      <c r="U836" s="88"/>
      <c r="V836" s="88"/>
      <c r="W836" s="88"/>
      <c r="X836" s="88"/>
      <c r="Y836" s="88"/>
      <c r="Z836" s="88"/>
    </row>
    <row r="837" spans="1:26" ht="12.75" customHeight="1" x14ac:dyDescent="0.3">
      <c r="A837" s="87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  <c r="O837" s="88"/>
      <c r="P837" s="88"/>
      <c r="Q837" s="88"/>
      <c r="R837" s="88"/>
      <c r="S837" s="88"/>
      <c r="T837" s="88"/>
      <c r="U837" s="88"/>
      <c r="V837" s="88"/>
      <c r="W837" s="88"/>
      <c r="X837" s="88"/>
      <c r="Y837" s="88"/>
      <c r="Z837" s="88"/>
    </row>
    <row r="838" spans="1:26" ht="12.75" customHeight="1" x14ac:dyDescent="0.3">
      <c r="A838" s="87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  <c r="O838" s="88"/>
      <c r="P838" s="88"/>
      <c r="Q838" s="88"/>
      <c r="R838" s="88"/>
      <c r="S838" s="88"/>
      <c r="T838" s="88"/>
      <c r="U838" s="88"/>
      <c r="V838" s="88"/>
      <c r="W838" s="88"/>
      <c r="X838" s="88"/>
      <c r="Y838" s="88"/>
      <c r="Z838" s="88"/>
    </row>
    <row r="839" spans="1:26" ht="12.75" customHeight="1" x14ac:dyDescent="0.3">
      <c r="A839" s="87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  <c r="O839" s="88"/>
      <c r="P839" s="88"/>
      <c r="Q839" s="88"/>
      <c r="R839" s="88"/>
      <c r="S839" s="88"/>
      <c r="T839" s="88"/>
      <c r="U839" s="88"/>
      <c r="V839" s="88"/>
      <c r="W839" s="88"/>
      <c r="X839" s="88"/>
      <c r="Y839" s="88"/>
      <c r="Z839" s="88"/>
    </row>
    <row r="840" spans="1:26" ht="12.75" customHeight="1" x14ac:dyDescent="0.3">
      <c r="A840" s="87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88"/>
      <c r="W840" s="88"/>
      <c r="X840" s="88"/>
      <c r="Y840" s="88"/>
      <c r="Z840" s="88"/>
    </row>
    <row r="841" spans="1:26" ht="12.75" customHeight="1" x14ac:dyDescent="0.3">
      <c r="A841" s="87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O841" s="88"/>
      <c r="P841" s="88"/>
      <c r="Q841" s="88"/>
      <c r="R841" s="88"/>
      <c r="S841" s="88"/>
      <c r="T841" s="88"/>
      <c r="U841" s="88"/>
      <c r="V841" s="88"/>
      <c r="W841" s="88"/>
      <c r="X841" s="88"/>
      <c r="Y841" s="88"/>
      <c r="Z841" s="88"/>
    </row>
    <row r="842" spans="1:26" ht="12.75" customHeight="1" x14ac:dyDescent="0.3">
      <c r="A842" s="87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  <c r="O842" s="88"/>
      <c r="P842" s="88"/>
      <c r="Q842" s="88"/>
      <c r="R842" s="88"/>
      <c r="S842" s="88"/>
      <c r="T842" s="88"/>
      <c r="U842" s="88"/>
      <c r="V842" s="88"/>
      <c r="W842" s="88"/>
      <c r="X842" s="88"/>
      <c r="Y842" s="88"/>
      <c r="Z842" s="88"/>
    </row>
    <row r="843" spans="1:26" ht="12.75" customHeight="1" x14ac:dyDescent="0.3">
      <c r="A843" s="87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  <c r="O843" s="88"/>
      <c r="P843" s="88"/>
      <c r="Q843" s="88"/>
      <c r="R843" s="88"/>
      <c r="S843" s="88"/>
      <c r="T843" s="88"/>
      <c r="U843" s="88"/>
      <c r="V843" s="88"/>
      <c r="W843" s="88"/>
      <c r="X843" s="88"/>
      <c r="Y843" s="88"/>
      <c r="Z843" s="88"/>
    </row>
    <row r="844" spans="1:26" ht="12.75" customHeight="1" x14ac:dyDescent="0.3">
      <c r="A844" s="87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  <c r="O844" s="88"/>
      <c r="P844" s="88"/>
      <c r="Q844" s="88"/>
      <c r="R844" s="88"/>
      <c r="S844" s="88"/>
      <c r="T844" s="88"/>
      <c r="U844" s="88"/>
      <c r="V844" s="88"/>
      <c r="W844" s="88"/>
      <c r="X844" s="88"/>
      <c r="Y844" s="88"/>
      <c r="Z844" s="88"/>
    </row>
    <row r="845" spans="1:26" ht="12.75" customHeight="1" x14ac:dyDescent="0.3">
      <c r="A845" s="87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  <c r="O845" s="88"/>
      <c r="P845" s="88"/>
      <c r="Q845" s="88"/>
      <c r="R845" s="88"/>
      <c r="S845" s="88"/>
      <c r="T845" s="88"/>
      <c r="U845" s="88"/>
      <c r="V845" s="88"/>
      <c r="W845" s="88"/>
      <c r="X845" s="88"/>
      <c r="Y845" s="88"/>
      <c r="Z845" s="88"/>
    </row>
    <row r="846" spans="1:26" ht="12.75" customHeight="1" x14ac:dyDescent="0.3">
      <c r="A846" s="87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  <c r="O846" s="88"/>
      <c r="P846" s="88"/>
      <c r="Q846" s="88"/>
      <c r="R846" s="88"/>
      <c r="S846" s="88"/>
      <c r="T846" s="88"/>
      <c r="U846" s="88"/>
      <c r="V846" s="88"/>
      <c r="W846" s="88"/>
      <c r="X846" s="88"/>
      <c r="Y846" s="88"/>
      <c r="Z846" s="88"/>
    </row>
    <row r="847" spans="1:26" ht="12.75" customHeight="1" x14ac:dyDescent="0.3">
      <c r="A847" s="87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  <c r="O847" s="88"/>
      <c r="P847" s="88"/>
      <c r="Q847" s="88"/>
      <c r="R847" s="88"/>
      <c r="S847" s="88"/>
      <c r="T847" s="88"/>
      <c r="U847" s="88"/>
      <c r="V847" s="88"/>
      <c r="W847" s="88"/>
      <c r="X847" s="88"/>
      <c r="Y847" s="88"/>
      <c r="Z847" s="88"/>
    </row>
    <row r="848" spans="1:26" ht="12.75" customHeight="1" x14ac:dyDescent="0.3">
      <c r="A848" s="87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  <c r="O848" s="88"/>
      <c r="P848" s="88"/>
      <c r="Q848" s="88"/>
      <c r="R848" s="88"/>
      <c r="S848" s="88"/>
      <c r="T848" s="88"/>
      <c r="U848" s="88"/>
      <c r="V848" s="88"/>
      <c r="W848" s="88"/>
      <c r="X848" s="88"/>
      <c r="Y848" s="88"/>
      <c r="Z848" s="88"/>
    </row>
    <row r="849" spans="1:26" ht="12.75" customHeight="1" x14ac:dyDescent="0.3">
      <c r="A849" s="87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O849" s="88"/>
      <c r="P849" s="88"/>
      <c r="Q849" s="88"/>
      <c r="R849" s="88"/>
      <c r="S849" s="88"/>
      <c r="T849" s="88"/>
      <c r="U849" s="88"/>
      <c r="V849" s="88"/>
      <c r="W849" s="88"/>
      <c r="X849" s="88"/>
      <c r="Y849" s="88"/>
      <c r="Z849" s="88"/>
    </row>
    <row r="850" spans="1:26" ht="12.75" customHeight="1" x14ac:dyDescent="0.3">
      <c r="A850" s="87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  <c r="O850" s="88"/>
      <c r="P850" s="88"/>
      <c r="Q850" s="88"/>
      <c r="R850" s="88"/>
      <c r="S850" s="88"/>
      <c r="T850" s="88"/>
      <c r="U850" s="88"/>
      <c r="V850" s="88"/>
      <c r="W850" s="88"/>
      <c r="X850" s="88"/>
      <c r="Y850" s="88"/>
      <c r="Z850" s="88"/>
    </row>
    <row r="851" spans="1:26" ht="12.75" customHeight="1" x14ac:dyDescent="0.3">
      <c r="A851" s="87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  <c r="O851" s="88"/>
      <c r="P851" s="88"/>
      <c r="Q851" s="88"/>
      <c r="R851" s="88"/>
      <c r="S851" s="88"/>
      <c r="T851" s="88"/>
      <c r="U851" s="88"/>
      <c r="V851" s="88"/>
      <c r="W851" s="88"/>
      <c r="X851" s="88"/>
      <c r="Y851" s="88"/>
      <c r="Z851" s="88"/>
    </row>
    <row r="852" spans="1:26" ht="12.75" customHeight="1" x14ac:dyDescent="0.3">
      <c r="A852" s="87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  <c r="O852" s="88"/>
      <c r="P852" s="88"/>
      <c r="Q852" s="88"/>
      <c r="R852" s="88"/>
      <c r="S852" s="88"/>
      <c r="T852" s="88"/>
      <c r="U852" s="88"/>
      <c r="V852" s="88"/>
      <c r="W852" s="88"/>
      <c r="X852" s="88"/>
      <c r="Y852" s="88"/>
      <c r="Z852" s="88"/>
    </row>
    <row r="853" spans="1:26" ht="12.75" customHeight="1" x14ac:dyDescent="0.3">
      <c r="A853" s="87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  <c r="O853" s="88"/>
      <c r="P853" s="88"/>
      <c r="Q853" s="88"/>
      <c r="R853" s="88"/>
      <c r="S853" s="88"/>
      <c r="T853" s="88"/>
      <c r="U853" s="88"/>
      <c r="V853" s="88"/>
      <c r="W853" s="88"/>
      <c r="X853" s="88"/>
      <c r="Y853" s="88"/>
      <c r="Z853" s="88"/>
    </row>
    <row r="854" spans="1:26" ht="12.75" customHeight="1" x14ac:dyDescent="0.3">
      <c r="A854" s="87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  <c r="O854" s="88"/>
      <c r="P854" s="88"/>
      <c r="Q854" s="88"/>
      <c r="R854" s="88"/>
      <c r="S854" s="88"/>
      <c r="T854" s="88"/>
      <c r="U854" s="88"/>
      <c r="V854" s="88"/>
      <c r="W854" s="88"/>
      <c r="X854" s="88"/>
      <c r="Y854" s="88"/>
      <c r="Z854" s="88"/>
    </row>
    <row r="855" spans="1:26" ht="12.75" customHeight="1" x14ac:dyDescent="0.3">
      <c r="A855" s="87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  <c r="O855" s="88"/>
      <c r="P855" s="88"/>
      <c r="Q855" s="88"/>
      <c r="R855" s="88"/>
      <c r="S855" s="88"/>
      <c r="T855" s="88"/>
      <c r="U855" s="88"/>
      <c r="V855" s="88"/>
      <c r="W855" s="88"/>
      <c r="X855" s="88"/>
      <c r="Y855" s="88"/>
      <c r="Z855" s="88"/>
    </row>
    <row r="856" spans="1:26" ht="12.75" customHeight="1" x14ac:dyDescent="0.3">
      <c r="A856" s="87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  <c r="O856" s="88"/>
      <c r="P856" s="88"/>
      <c r="Q856" s="88"/>
      <c r="R856" s="88"/>
      <c r="S856" s="88"/>
      <c r="T856" s="88"/>
      <c r="U856" s="88"/>
      <c r="V856" s="88"/>
      <c r="W856" s="88"/>
      <c r="X856" s="88"/>
      <c r="Y856" s="88"/>
      <c r="Z856" s="88"/>
    </row>
    <row r="857" spans="1:26" ht="12.75" customHeight="1" x14ac:dyDescent="0.3">
      <c r="A857" s="87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O857" s="88"/>
      <c r="P857" s="88"/>
      <c r="Q857" s="88"/>
      <c r="R857" s="88"/>
      <c r="S857" s="88"/>
      <c r="T857" s="88"/>
      <c r="U857" s="88"/>
      <c r="V857" s="88"/>
      <c r="W857" s="88"/>
      <c r="X857" s="88"/>
      <c r="Y857" s="88"/>
      <c r="Z857" s="88"/>
    </row>
    <row r="858" spans="1:26" ht="12.75" customHeight="1" x14ac:dyDescent="0.3">
      <c r="A858" s="87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  <c r="O858" s="88"/>
      <c r="P858" s="88"/>
      <c r="Q858" s="88"/>
      <c r="R858" s="88"/>
      <c r="S858" s="88"/>
      <c r="T858" s="88"/>
      <c r="U858" s="88"/>
      <c r="V858" s="88"/>
      <c r="W858" s="88"/>
      <c r="X858" s="88"/>
      <c r="Y858" s="88"/>
      <c r="Z858" s="88"/>
    </row>
    <row r="859" spans="1:26" ht="12.75" customHeight="1" x14ac:dyDescent="0.3">
      <c r="A859" s="87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88"/>
      <c r="Q859" s="88"/>
      <c r="R859" s="88"/>
      <c r="S859" s="88"/>
      <c r="T859" s="88"/>
      <c r="U859" s="88"/>
      <c r="V859" s="88"/>
      <c r="W859" s="88"/>
      <c r="X859" s="88"/>
      <c r="Y859" s="88"/>
      <c r="Z859" s="88"/>
    </row>
    <row r="860" spans="1:26" ht="12.75" customHeight="1" x14ac:dyDescent="0.3">
      <c r="A860" s="87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  <c r="O860" s="88"/>
      <c r="P860" s="88"/>
      <c r="Q860" s="88"/>
      <c r="R860" s="88"/>
      <c r="S860" s="88"/>
      <c r="T860" s="88"/>
      <c r="U860" s="88"/>
      <c r="V860" s="88"/>
      <c r="W860" s="88"/>
      <c r="X860" s="88"/>
      <c r="Y860" s="88"/>
      <c r="Z860" s="88"/>
    </row>
    <row r="861" spans="1:26" ht="12.75" customHeight="1" x14ac:dyDescent="0.3">
      <c r="A861" s="87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88"/>
      <c r="Q861" s="88"/>
      <c r="R861" s="88"/>
      <c r="S861" s="88"/>
      <c r="T861" s="88"/>
      <c r="U861" s="88"/>
      <c r="V861" s="88"/>
      <c r="W861" s="88"/>
      <c r="X861" s="88"/>
      <c r="Y861" s="88"/>
      <c r="Z861" s="88"/>
    </row>
    <row r="862" spans="1:26" ht="12.75" customHeight="1" x14ac:dyDescent="0.3">
      <c r="A862" s="87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88"/>
      <c r="Q862" s="88"/>
      <c r="R862" s="88"/>
      <c r="S862" s="88"/>
      <c r="T862" s="88"/>
      <c r="U862" s="88"/>
      <c r="V862" s="88"/>
      <c r="W862" s="88"/>
      <c r="X862" s="88"/>
      <c r="Y862" s="88"/>
      <c r="Z862" s="88"/>
    </row>
    <row r="863" spans="1:26" ht="12.75" customHeight="1" x14ac:dyDescent="0.3">
      <c r="A863" s="87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88"/>
      <c r="Q863" s="88"/>
      <c r="R863" s="88"/>
      <c r="S863" s="88"/>
      <c r="T863" s="88"/>
      <c r="U863" s="88"/>
      <c r="V863" s="88"/>
      <c r="W863" s="88"/>
      <c r="X863" s="88"/>
      <c r="Y863" s="88"/>
      <c r="Z863" s="88"/>
    </row>
    <row r="864" spans="1:26" ht="12.75" customHeight="1" x14ac:dyDescent="0.3">
      <c r="A864" s="87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  <c r="O864" s="88"/>
      <c r="P864" s="88"/>
      <c r="Q864" s="88"/>
      <c r="R864" s="88"/>
      <c r="S864" s="88"/>
      <c r="T864" s="88"/>
      <c r="U864" s="88"/>
      <c r="V864" s="88"/>
      <c r="W864" s="88"/>
      <c r="X864" s="88"/>
      <c r="Y864" s="88"/>
      <c r="Z864" s="88"/>
    </row>
    <row r="865" spans="1:26" ht="12.75" customHeight="1" x14ac:dyDescent="0.3">
      <c r="A865" s="87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O865" s="88"/>
      <c r="P865" s="88"/>
      <c r="Q865" s="88"/>
      <c r="R865" s="88"/>
      <c r="S865" s="88"/>
      <c r="T865" s="88"/>
      <c r="U865" s="88"/>
      <c r="V865" s="88"/>
      <c r="W865" s="88"/>
      <c r="X865" s="88"/>
      <c r="Y865" s="88"/>
      <c r="Z865" s="88"/>
    </row>
    <row r="866" spans="1:26" ht="12.75" customHeight="1" x14ac:dyDescent="0.3">
      <c r="A866" s="87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  <c r="O866" s="88"/>
      <c r="P866" s="88"/>
      <c r="Q866" s="88"/>
      <c r="R866" s="88"/>
      <c r="S866" s="88"/>
      <c r="T866" s="88"/>
      <c r="U866" s="88"/>
      <c r="V866" s="88"/>
      <c r="W866" s="88"/>
      <c r="X866" s="88"/>
      <c r="Y866" s="88"/>
      <c r="Z866" s="88"/>
    </row>
    <row r="867" spans="1:26" ht="12.75" customHeight="1" x14ac:dyDescent="0.3">
      <c r="A867" s="87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88"/>
      <c r="Q867" s="88"/>
      <c r="R867" s="88"/>
      <c r="S867" s="88"/>
      <c r="T867" s="88"/>
      <c r="U867" s="88"/>
      <c r="V867" s="88"/>
      <c r="W867" s="88"/>
      <c r="X867" s="88"/>
      <c r="Y867" s="88"/>
      <c r="Z867" s="88"/>
    </row>
    <row r="868" spans="1:26" ht="12.75" customHeight="1" x14ac:dyDescent="0.3">
      <c r="A868" s="87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  <c r="O868" s="88"/>
      <c r="P868" s="88"/>
      <c r="Q868" s="88"/>
      <c r="R868" s="88"/>
      <c r="S868" s="88"/>
      <c r="T868" s="88"/>
      <c r="U868" s="88"/>
      <c r="V868" s="88"/>
      <c r="W868" s="88"/>
      <c r="X868" s="88"/>
      <c r="Y868" s="88"/>
      <c r="Z868" s="88"/>
    </row>
    <row r="869" spans="1:26" ht="12.75" customHeight="1" x14ac:dyDescent="0.3">
      <c r="A869" s="87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  <c r="O869" s="88"/>
      <c r="P869" s="88"/>
      <c r="Q869" s="88"/>
      <c r="R869" s="88"/>
      <c r="S869" s="88"/>
      <c r="T869" s="88"/>
      <c r="U869" s="88"/>
      <c r="V869" s="88"/>
      <c r="W869" s="88"/>
      <c r="X869" s="88"/>
      <c r="Y869" s="88"/>
      <c r="Z869" s="88"/>
    </row>
    <row r="870" spans="1:26" ht="12.75" customHeight="1" x14ac:dyDescent="0.3">
      <c r="A870" s="87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  <c r="O870" s="88"/>
      <c r="P870" s="88"/>
      <c r="Q870" s="88"/>
      <c r="R870" s="88"/>
      <c r="S870" s="88"/>
      <c r="T870" s="88"/>
      <c r="U870" s="88"/>
      <c r="V870" s="88"/>
      <c r="W870" s="88"/>
      <c r="X870" s="88"/>
      <c r="Y870" s="88"/>
      <c r="Z870" s="88"/>
    </row>
    <row r="871" spans="1:26" ht="12.75" customHeight="1" x14ac:dyDescent="0.3">
      <c r="A871" s="87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  <c r="O871" s="88"/>
      <c r="P871" s="88"/>
      <c r="Q871" s="88"/>
      <c r="R871" s="88"/>
      <c r="S871" s="88"/>
      <c r="T871" s="88"/>
      <c r="U871" s="88"/>
      <c r="V871" s="88"/>
      <c r="W871" s="88"/>
      <c r="X871" s="88"/>
      <c r="Y871" s="88"/>
      <c r="Z871" s="88"/>
    </row>
    <row r="872" spans="1:26" ht="12.75" customHeight="1" x14ac:dyDescent="0.3">
      <c r="A872" s="87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  <c r="O872" s="88"/>
      <c r="P872" s="88"/>
      <c r="Q872" s="88"/>
      <c r="R872" s="88"/>
      <c r="S872" s="88"/>
      <c r="T872" s="88"/>
      <c r="U872" s="88"/>
      <c r="V872" s="88"/>
      <c r="W872" s="88"/>
      <c r="X872" s="88"/>
      <c r="Y872" s="88"/>
      <c r="Z872" s="88"/>
    </row>
    <row r="873" spans="1:26" ht="12.75" customHeight="1" x14ac:dyDescent="0.3">
      <c r="A873" s="87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  <c r="O873" s="88"/>
      <c r="P873" s="88"/>
      <c r="Q873" s="88"/>
      <c r="R873" s="88"/>
      <c r="S873" s="88"/>
      <c r="T873" s="88"/>
      <c r="U873" s="88"/>
      <c r="V873" s="88"/>
      <c r="W873" s="88"/>
      <c r="X873" s="88"/>
      <c r="Y873" s="88"/>
      <c r="Z873" s="88"/>
    </row>
    <row r="874" spans="1:26" ht="12.75" customHeight="1" x14ac:dyDescent="0.3">
      <c r="A874" s="87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  <c r="O874" s="88"/>
      <c r="P874" s="88"/>
      <c r="Q874" s="88"/>
      <c r="R874" s="88"/>
      <c r="S874" s="88"/>
      <c r="T874" s="88"/>
      <c r="U874" s="88"/>
      <c r="V874" s="88"/>
      <c r="W874" s="88"/>
      <c r="X874" s="88"/>
      <c r="Y874" s="88"/>
      <c r="Z874" s="88"/>
    </row>
    <row r="875" spans="1:26" ht="12.75" customHeight="1" x14ac:dyDescent="0.3">
      <c r="A875" s="87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  <c r="O875" s="88"/>
      <c r="P875" s="88"/>
      <c r="Q875" s="88"/>
      <c r="R875" s="88"/>
      <c r="S875" s="88"/>
      <c r="T875" s="88"/>
      <c r="U875" s="88"/>
      <c r="V875" s="88"/>
      <c r="W875" s="88"/>
      <c r="X875" s="88"/>
      <c r="Y875" s="88"/>
      <c r="Z875" s="88"/>
    </row>
    <row r="876" spans="1:26" ht="12.75" customHeight="1" x14ac:dyDescent="0.3">
      <c r="A876" s="87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  <c r="O876" s="88"/>
      <c r="P876" s="88"/>
      <c r="Q876" s="88"/>
      <c r="R876" s="88"/>
      <c r="S876" s="88"/>
      <c r="T876" s="88"/>
      <c r="U876" s="88"/>
      <c r="V876" s="88"/>
      <c r="W876" s="88"/>
      <c r="X876" s="88"/>
      <c r="Y876" s="88"/>
      <c r="Z876" s="88"/>
    </row>
    <row r="877" spans="1:26" ht="12.75" customHeight="1" x14ac:dyDescent="0.3">
      <c r="A877" s="87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  <c r="O877" s="88"/>
      <c r="P877" s="88"/>
      <c r="Q877" s="88"/>
      <c r="R877" s="88"/>
      <c r="S877" s="88"/>
      <c r="T877" s="88"/>
      <c r="U877" s="88"/>
      <c r="V877" s="88"/>
      <c r="W877" s="88"/>
      <c r="X877" s="88"/>
      <c r="Y877" s="88"/>
      <c r="Z877" s="88"/>
    </row>
    <row r="878" spans="1:26" ht="12.75" customHeight="1" x14ac:dyDescent="0.3">
      <c r="A878" s="87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  <c r="O878" s="88"/>
      <c r="P878" s="88"/>
      <c r="Q878" s="88"/>
      <c r="R878" s="88"/>
      <c r="S878" s="88"/>
      <c r="T878" s="88"/>
      <c r="U878" s="88"/>
      <c r="V878" s="88"/>
      <c r="W878" s="88"/>
      <c r="X878" s="88"/>
      <c r="Y878" s="88"/>
      <c r="Z878" s="88"/>
    </row>
    <row r="879" spans="1:26" ht="12.75" customHeight="1" x14ac:dyDescent="0.3">
      <c r="A879" s="87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  <c r="O879" s="88"/>
      <c r="P879" s="88"/>
      <c r="Q879" s="88"/>
      <c r="R879" s="88"/>
      <c r="S879" s="88"/>
      <c r="T879" s="88"/>
      <c r="U879" s="88"/>
      <c r="V879" s="88"/>
      <c r="W879" s="88"/>
      <c r="X879" s="88"/>
      <c r="Y879" s="88"/>
      <c r="Z879" s="88"/>
    </row>
    <row r="880" spans="1:26" ht="12.75" customHeight="1" x14ac:dyDescent="0.3">
      <c r="A880" s="87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  <c r="O880" s="88"/>
      <c r="P880" s="88"/>
      <c r="Q880" s="88"/>
      <c r="R880" s="88"/>
      <c r="S880" s="88"/>
      <c r="T880" s="88"/>
      <c r="U880" s="88"/>
      <c r="V880" s="88"/>
      <c r="W880" s="88"/>
      <c r="X880" s="88"/>
      <c r="Y880" s="88"/>
      <c r="Z880" s="88"/>
    </row>
    <row r="881" spans="1:26" ht="12.75" customHeight="1" x14ac:dyDescent="0.3">
      <c r="A881" s="87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  <c r="O881" s="88"/>
      <c r="P881" s="88"/>
      <c r="Q881" s="88"/>
      <c r="R881" s="88"/>
      <c r="S881" s="88"/>
      <c r="T881" s="88"/>
      <c r="U881" s="88"/>
      <c r="V881" s="88"/>
      <c r="W881" s="88"/>
      <c r="X881" s="88"/>
      <c r="Y881" s="88"/>
      <c r="Z881" s="88"/>
    </row>
    <row r="882" spans="1:26" ht="12.75" customHeight="1" x14ac:dyDescent="0.3">
      <c r="A882" s="87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  <c r="O882" s="88"/>
      <c r="P882" s="88"/>
      <c r="Q882" s="88"/>
      <c r="R882" s="88"/>
      <c r="S882" s="88"/>
      <c r="T882" s="88"/>
      <c r="U882" s="88"/>
      <c r="V882" s="88"/>
      <c r="W882" s="88"/>
      <c r="X882" s="88"/>
      <c r="Y882" s="88"/>
      <c r="Z882" s="88"/>
    </row>
    <row r="883" spans="1:26" ht="12.75" customHeight="1" x14ac:dyDescent="0.3">
      <c r="A883" s="87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O883" s="88"/>
      <c r="P883" s="88"/>
      <c r="Q883" s="88"/>
      <c r="R883" s="88"/>
      <c r="S883" s="88"/>
      <c r="T883" s="88"/>
      <c r="U883" s="88"/>
      <c r="V883" s="88"/>
      <c r="W883" s="88"/>
      <c r="X883" s="88"/>
      <c r="Y883" s="88"/>
      <c r="Z883" s="88"/>
    </row>
    <row r="884" spans="1:26" ht="12.75" customHeight="1" x14ac:dyDescent="0.3">
      <c r="A884" s="87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  <c r="O884" s="88"/>
      <c r="P884" s="88"/>
      <c r="Q884" s="88"/>
      <c r="R884" s="88"/>
      <c r="S884" s="88"/>
      <c r="T884" s="88"/>
      <c r="U884" s="88"/>
      <c r="V884" s="88"/>
      <c r="W884" s="88"/>
      <c r="X884" s="88"/>
      <c r="Y884" s="88"/>
      <c r="Z884" s="88"/>
    </row>
    <row r="885" spans="1:26" ht="12.75" customHeight="1" x14ac:dyDescent="0.3">
      <c r="A885" s="87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  <c r="O885" s="88"/>
      <c r="P885" s="88"/>
      <c r="Q885" s="88"/>
      <c r="R885" s="88"/>
      <c r="S885" s="88"/>
      <c r="T885" s="88"/>
      <c r="U885" s="88"/>
      <c r="V885" s="88"/>
      <c r="W885" s="88"/>
      <c r="X885" s="88"/>
      <c r="Y885" s="88"/>
      <c r="Z885" s="88"/>
    </row>
    <row r="886" spans="1:26" ht="12.75" customHeight="1" x14ac:dyDescent="0.3">
      <c r="A886" s="87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  <c r="O886" s="88"/>
      <c r="P886" s="88"/>
      <c r="Q886" s="88"/>
      <c r="R886" s="88"/>
      <c r="S886" s="88"/>
      <c r="T886" s="88"/>
      <c r="U886" s="88"/>
      <c r="V886" s="88"/>
      <c r="W886" s="88"/>
      <c r="X886" s="88"/>
      <c r="Y886" s="88"/>
      <c r="Z886" s="88"/>
    </row>
    <row r="887" spans="1:26" ht="12.75" customHeight="1" x14ac:dyDescent="0.3">
      <c r="A887" s="87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  <c r="O887" s="88"/>
      <c r="P887" s="88"/>
      <c r="Q887" s="88"/>
      <c r="R887" s="88"/>
      <c r="S887" s="88"/>
      <c r="T887" s="88"/>
      <c r="U887" s="88"/>
      <c r="V887" s="88"/>
      <c r="W887" s="88"/>
      <c r="X887" s="88"/>
      <c r="Y887" s="88"/>
      <c r="Z887" s="88"/>
    </row>
    <row r="888" spans="1:26" ht="12.75" customHeight="1" x14ac:dyDescent="0.3">
      <c r="A888" s="87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  <c r="O888" s="88"/>
      <c r="P888" s="88"/>
      <c r="Q888" s="88"/>
      <c r="R888" s="88"/>
      <c r="S888" s="88"/>
      <c r="T888" s="88"/>
      <c r="U888" s="88"/>
      <c r="V888" s="88"/>
      <c r="W888" s="88"/>
      <c r="X888" s="88"/>
      <c r="Y888" s="88"/>
      <c r="Z888" s="88"/>
    </row>
    <row r="889" spans="1:26" ht="12.75" customHeight="1" x14ac:dyDescent="0.3">
      <c r="A889" s="87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O889" s="88"/>
      <c r="P889" s="88"/>
      <c r="Q889" s="88"/>
      <c r="R889" s="88"/>
      <c r="S889" s="88"/>
      <c r="T889" s="88"/>
      <c r="U889" s="88"/>
      <c r="V889" s="88"/>
      <c r="W889" s="88"/>
      <c r="X889" s="88"/>
      <c r="Y889" s="88"/>
      <c r="Z889" s="88"/>
    </row>
    <row r="890" spans="1:26" ht="12.75" customHeight="1" x14ac:dyDescent="0.3">
      <c r="A890" s="87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8"/>
      <c r="W890" s="88"/>
      <c r="X890" s="88"/>
      <c r="Y890" s="88"/>
      <c r="Z890" s="88"/>
    </row>
    <row r="891" spans="1:26" ht="12.75" customHeight="1" x14ac:dyDescent="0.3">
      <c r="A891" s="87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O891" s="88"/>
      <c r="P891" s="88"/>
      <c r="Q891" s="88"/>
      <c r="R891" s="88"/>
      <c r="S891" s="88"/>
      <c r="T891" s="88"/>
      <c r="U891" s="88"/>
      <c r="V891" s="88"/>
      <c r="W891" s="88"/>
      <c r="X891" s="88"/>
      <c r="Y891" s="88"/>
      <c r="Z891" s="88"/>
    </row>
    <row r="892" spans="1:26" ht="12.75" customHeight="1" x14ac:dyDescent="0.3">
      <c r="A892" s="87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8"/>
      <c r="W892" s="88"/>
      <c r="X892" s="88"/>
      <c r="Y892" s="88"/>
      <c r="Z892" s="88"/>
    </row>
    <row r="893" spans="1:26" ht="12.75" customHeight="1" x14ac:dyDescent="0.3">
      <c r="A893" s="87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8"/>
      <c r="W893" s="88"/>
      <c r="X893" s="88"/>
      <c r="Y893" s="88"/>
      <c r="Z893" s="88"/>
    </row>
    <row r="894" spans="1:26" ht="12.75" customHeight="1" x14ac:dyDescent="0.3">
      <c r="A894" s="87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8"/>
      <c r="W894" s="88"/>
      <c r="X894" s="88"/>
      <c r="Y894" s="88"/>
      <c r="Z894" s="88"/>
    </row>
    <row r="895" spans="1:26" ht="12.75" customHeight="1" x14ac:dyDescent="0.3">
      <c r="A895" s="87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O895" s="88"/>
      <c r="P895" s="88"/>
      <c r="Q895" s="88"/>
      <c r="R895" s="88"/>
      <c r="S895" s="88"/>
      <c r="T895" s="88"/>
      <c r="U895" s="88"/>
      <c r="V895" s="88"/>
      <c r="W895" s="88"/>
      <c r="X895" s="88"/>
      <c r="Y895" s="88"/>
      <c r="Z895" s="88"/>
    </row>
    <row r="896" spans="1:26" ht="12.75" customHeight="1" x14ac:dyDescent="0.3">
      <c r="A896" s="87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  <c r="O896" s="88"/>
      <c r="P896" s="88"/>
      <c r="Q896" s="88"/>
      <c r="R896" s="88"/>
      <c r="S896" s="88"/>
      <c r="T896" s="88"/>
      <c r="U896" s="88"/>
      <c r="V896" s="88"/>
      <c r="W896" s="88"/>
      <c r="X896" s="88"/>
      <c r="Y896" s="88"/>
      <c r="Z896" s="88"/>
    </row>
    <row r="897" spans="1:26" ht="12.75" customHeight="1" x14ac:dyDescent="0.3">
      <c r="A897" s="87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  <c r="O897" s="88"/>
      <c r="P897" s="88"/>
      <c r="Q897" s="88"/>
      <c r="R897" s="88"/>
      <c r="S897" s="88"/>
      <c r="T897" s="88"/>
      <c r="U897" s="88"/>
      <c r="V897" s="88"/>
      <c r="W897" s="88"/>
      <c r="X897" s="88"/>
      <c r="Y897" s="88"/>
      <c r="Z897" s="88"/>
    </row>
    <row r="898" spans="1:26" ht="12.75" customHeight="1" x14ac:dyDescent="0.3">
      <c r="A898" s="87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  <c r="O898" s="88"/>
      <c r="P898" s="88"/>
      <c r="Q898" s="88"/>
      <c r="R898" s="88"/>
      <c r="S898" s="88"/>
      <c r="T898" s="88"/>
      <c r="U898" s="88"/>
      <c r="V898" s="88"/>
      <c r="W898" s="88"/>
      <c r="X898" s="88"/>
      <c r="Y898" s="88"/>
      <c r="Z898" s="88"/>
    </row>
    <row r="899" spans="1:26" ht="12.75" customHeight="1" x14ac:dyDescent="0.3">
      <c r="A899" s="87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O899" s="88"/>
      <c r="P899" s="88"/>
      <c r="Q899" s="88"/>
      <c r="R899" s="88"/>
      <c r="S899" s="88"/>
      <c r="T899" s="88"/>
      <c r="U899" s="88"/>
      <c r="V899" s="88"/>
      <c r="W899" s="88"/>
      <c r="X899" s="88"/>
      <c r="Y899" s="88"/>
      <c r="Z899" s="88"/>
    </row>
    <row r="900" spans="1:26" ht="12.75" customHeight="1" x14ac:dyDescent="0.3">
      <c r="A900" s="87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  <c r="O900" s="88"/>
      <c r="P900" s="88"/>
      <c r="Q900" s="88"/>
      <c r="R900" s="88"/>
      <c r="S900" s="88"/>
      <c r="T900" s="88"/>
      <c r="U900" s="88"/>
      <c r="V900" s="88"/>
      <c r="W900" s="88"/>
      <c r="X900" s="88"/>
      <c r="Y900" s="88"/>
      <c r="Z900" s="88"/>
    </row>
    <row r="901" spans="1:26" ht="12.75" customHeight="1" x14ac:dyDescent="0.3">
      <c r="A901" s="87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  <c r="O901" s="88"/>
      <c r="P901" s="88"/>
      <c r="Q901" s="88"/>
      <c r="R901" s="88"/>
      <c r="S901" s="88"/>
      <c r="T901" s="88"/>
      <c r="U901" s="88"/>
      <c r="V901" s="88"/>
      <c r="W901" s="88"/>
      <c r="X901" s="88"/>
      <c r="Y901" s="88"/>
      <c r="Z901" s="88"/>
    </row>
    <row r="902" spans="1:26" ht="12.75" customHeight="1" x14ac:dyDescent="0.3">
      <c r="A902" s="87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  <c r="O902" s="88"/>
      <c r="P902" s="88"/>
      <c r="Q902" s="88"/>
      <c r="R902" s="88"/>
      <c r="S902" s="88"/>
      <c r="T902" s="88"/>
      <c r="U902" s="88"/>
      <c r="V902" s="88"/>
      <c r="W902" s="88"/>
      <c r="X902" s="88"/>
      <c r="Y902" s="88"/>
      <c r="Z902" s="88"/>
    </row>
    <row r="903" spans="1:26" ht="12.75" customHeight="1" x14ac:dyDescent="0.3">
      <c r="A903" s="87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  <c r="O903" s="88"/>
      <c r="P903" s="88"/>
      <c r="Q903" s="88"/>
      <c r="R903" s="88"/>
      <c r="S903" s="88"/>
      <c r="T903" s="88"/>
      <c r="U903" s="88"/>
      <c r="V903" s="88"/>
      <c r="W903" s="88"/>
      <c r="X903" s="88"/>
      <c r="Y903" s="88"/>
      <c r="Z903" s="88"/>
    </row>
    <row r="904" spans="1:26" ht="12.75" customHeight="1" x14ac:dyDescent="0.3">
      <c r="A904" s="87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  <c r="O904" s="88"/>
      <c r="P904" s="88"/>
      <c r="Q904" s="88"/>
      <c r="R904" s="88"/>
      <c r="S904" s="88"/>
      <c r="T904" s="88"/>
      <c r="U904" s="88"/>
      <c r="V904" s="88"/>
      <c r="W904" s="88"/>
      <c r="X904" s="88"/>
      <c r="Y904" s="88"/>
      <c r="Z904" s="88"/>
    </row>
    <row r="905" spans="1:26" ht="12.75" customHeight="1" x14ac:dyDescent="0.3">
      <c r="A905" s="87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  <c r="O905" s="88"/>
      <c r="P905" s="88"/>
      <c r="Q905" s="88"/>
      <c r="R905" s="88"/>
      <c r="S905" s="88"/>
      <c r="T905" s="88"/>
      <c r="U905" s="88"/>
      <c r="V905" s="88"/>
      <c r="W905" s="88"/>
      <c r="X905" s="88"/>
      <c r="Y905" s="88"/>
      <c r="Z905" s="88"/>
    </row>
    <row r="906" spans="1:26" ht="12.75" customHeight="1" x14ac:dyDescent="0.3">
      <c r="A906" s="87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  <c r="O906" s="88"/>
      <c r="P906" s="88"/>
      <c r="Q906" s="88"/>
      <c r="R906" s="88"/>
      <c r="S906" s="88"/>
      <c r="T906" s="88"/>
      <c r="U906" s="88"/>
      <c r="V906" s="88"/>
      <c r="W906" s="88"/>
      <c r="X906" s="88"/>
      <c r="Y906" s="88"/>
      <c r="Z906" s="88"/>
    </row>
    <row r="907" spans="1:26" ht="12.75" customHeight="1" x14ac:dyDescent="0.3">
      <c r="A907" s="87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O907" s="88"/>
      <c r="P907" s="88"/>
      <c r="Q907" s="88"/>
      <c r="R907" s="88"/>
      <c r="S907" s="88"/>
      <c r="T907" s="88"/>
      <c r="U907" s="88"/>
      <c r="V907" s="88"/>
      <c r="W907" s="88"/>
      <c r="X907" s="88"/>
      <c r="Y907" s="88"/>
      <c r="Z907" s="88"/>
    </row>
    <row r="908" spans="1:26" ht="12.75" customHeight="1" x14ac:dyDescent="0.3">
      <c r="A908" s="87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  <c r="O908" s="88"/>
      <c r="P908" s="88"/>
      <c r="Q908" s="88"/>
      <c r="R908" s="88"/>
      <c r="S908" s="88"/>
      <c r="T908" s="88"/>
      <c r="U908" s="88"/>
      <c r="V908" s="88"/>
      <c r="W908" s="88"/>
      <c r="X908" s="88"/>
      <c r="Y908" s="88"/>
      <c r="Z908" s="88"/>
    </row>
    <row r="909" spans="1:26" ht="12.75" customHeight="1" x14ac:dyDescent="0.3">
      <c r="A909" s="87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  <c r="O909" s="88"/>
      <c r="P909" s="88"/>
      <c r="Q909" s="88"/>
      <c r="R909" s="88"/>
      <c r="S909" s="88"/>
      <c r="T909" s="88"/>
      <c r="U909" s="88"/>
      <c r="V909" s="88"/>
      <c r="W909" s="88"/>
      <c r="X909" s="88"/>
      <c r="Y909" s="88"/>
      <c r="Z909" s="88"/>
    </row>
    <row r="910" spans="1:26" ht="12.75" customHeight="1" x14ac:dyDescent="0.3">
      <c r="A910" s="87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  <c r="O910" s="88"/>
      <c r="P910" s="88"/>
      <c r="Q910" s="88"/>
      <c r="R910" s="88"/>
      <c r="S910" s="88"/>
      <c r="T910" s="88"/>
      <c r="U910" s="88"/>
      <c r="V910" s="88"/>
      <c r="W910" s="88"/>
      <c r="X910" s="88"/>
      <c r="Y910" s="88"/>
      <c r="Z910" s="88"/>
    </row>
    <row r="911" spans="1:26" ht="12.75" customHeight="1" x14ac:dyDescent="0.3">
      <c r="A911" s="87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  <c r="O911" s="88"/>
      <c r="P911" s="88"/>
      <c r="Q911" s="88"/>
      <c r="R911" s="88"/>
      <c r="S911" s="88"/>
      <c r="T911" s="88"/>
      <c r="U911" s="88"/>
      <c r="V911" s="88"/>
      <c r="W911" s="88"/>
      <c r="X911" s="88"/>
      <c r="Y911" s="88"/>
      <c r="Z911" s="88"/>
    </row>
    <row r="912" spans="1:26" ht="12.75" customHeight="1" x14ac:dyDescent="0.3">
      <c r="A912" s="87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8"/>
      <c r="W912" s="88"/>
      <c r="X912" s="88"/>
      <c r="Y912" s="88"/>
      <c r="Z912" s="88"/>
    </row>
    <row r="913" spans="1:26" ht="12.75" customHeight="1" x14ac:dyDescent="0.3">
      <c r="A913" s="87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  <c r="O913" s="88"/>
      <c r="P913" s="88"/>
      <c r="Q913" s="88"/>
      <c r="R913" s="88"/>
      <c r="S913" s="88"/>
      <c r="T913" s="88"/>
      <c r="U913" s="88"/>
      <c r="V913" s="88"/>
      <c r="W913" s="88"/>
      <c r="X913" s="88"/>
      <c r="Y913" s="88"/>
      <c r="Z913" s="88"/>
    </row>
    <row r="914" spans="1:26" ht="12.75" customHeight="1" x14ac:dyDescent="0.3">
      <c r="A914" s="87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8"/>
      <c r="W914" s="88"/>
      <c r="X914" s="88"/>
      <c r="Y914" s="88"/>
      <c r="Z914" s="88"/>
    </row>
    <row r="915" spans="1:26" ht="12.75" customHeight="1" x14ac:dyDescent="0.3">
      <c r="A915" s="87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8"/>
      <c r="W915" s="88"/>
      <c r="X915" s="88"/>
      <c r="Y915" s="88"/>
      <c r="Z915" s="88"/>
    </row>
    <row r="916" spans="1:26" ht="12.75" customHeight="1" x14ac:dyDescent="0.3">
      <c r="A916" s="87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8"/>
      <c r="W916" s="88"/>
      <c r="X916" s="88"/>
      <c r="Y916" s="88"/>
      <c r="Z916" s="88"/>
    </row>
    <row r="917" spans="1:26" ht="12.75" customHeight="1" x14ac:dyDescent="0.3">
      <c r="A917" s="87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  <c r="O917" s="88"/>
      <c r="P917" s="88"/>
      <c r="Q917" s="88"/>
      <c r="R917" s="88"/>
      <c r="S917" s="88"/>
      <c r="T917" s="88"/>
      <c r="U917" s="88"/>
      <c r="V917" s="88"/>
      <c r="W917" s="88"/>
      <c r="X917" s="88"/>
      <c r="Y917" s="88"/>
      <c r="Z917" s="88"/>
    </row>
    <row r="918" spans="1:26" ht="12.75" customHeight="1" x14ac:dyDescent="0.3">
      <c r="A918" s="87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  <c r="O918" s="88"/>
      <c r="P918" s="88"/>
      <c r="Q918" s="88"/>
      <c r="R918" s="88"/>
      <c r="S918" s="88"/>
      <c r="T918" s="88"/>
      <c r="U918" s="88"/>
      <c r="V918" s="88"/>
      <c r="W918" s="88"/>
      <c r="X918" s="88"/>
      <c r="Y918" s="88"/>
      <c r="Z918" s="88"/>
    </row>
    <row r="919" spans="1:26" ht="12.75" customHeight="1" x14ac:dyDescent="0.3">
      <c r="A919" s="87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  <c r="O919" s="88"/>
      <c r="P919" s="88"/>
      <c r="Q919" s="88"/>
      <c r="R919" s="88"/>
      <c r="S919" s="88"/>
      <c r="T919" s="88"/>
      <c r="U919" s="88"/>
      <c r="V919" s="88"/>
      <c r="W919" s="88"/>
      <c r="X919" s="88"/>
      <c r="Y919" s="88"/>
      <c r="Z919" s="88"/>
    </row>
    <row r="920" spans="1:26" ht="12.75" customHeight="1" x14ac:dyDescent="0.3">
      <c r="A920" s="87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  <c r="O920" s="88"/>
      <c r="P920" s="88"/>
      <c r="Q920" s="88"/>
      <c r="R920" s="88"/>
      <c r="S920" s="88"/>
      <c r="T920" s="88"/>
      <c r="U920" s="88"/>
      <c r="V920" s="88"/>
      <c r="W920" s="88"/>
      <c r="X920" s="88"/>
      <c r="Y920" s="88"/>
      <c r="Z920" s="88"/>
    </row>
    <row r="921" spans="1:26" ht="12.75" customHeight="1" x14ac:dyDescent="0.3">
      <c r="A921" s="87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88"/>
      <c r="Q921" s="88"/>
      <c r="R921" s="88"/>
      <c r="S921" s="88"/>
      <c r="T921" s="88"/>
      <c r="U921" s="88"/>
      <c r="V921" s="88"/>
      <c r="W921" s="88"/>
      <c r="X921" s="88"/>
      <c r="Y921" s="88"/>
      <c r="Z921" s="88"/>
    </row>
    <row r="922" spans="1:26" ht="12.75" customHeight="1" x14ac:dyDescent="0.3">
      <c r="A922" s="87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  <c r="O922" s="88"/>
      <c r="P922" s="88"/>
      <c r="Q922" s="88"/>
      <c r="R922" s="88"/>
      <c r="S922" s="88"/>
      <c r="T922" s="88"/>
      <c r="U922" s="88"/>
      <c r="V922" s="88"/>
      <c r="W922" s="88"/>
      <c r="X922" s="88"/>
      <c r="Y922" s="88"/>
      <c r="Z922" s="88"/>
    </row>
    <row r="923" spans="1:26" ht="12.75" customHeight="1" x14ac:dyDescent="0.3">
      <c r="A923" s="87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  <c r="O923" s="88"/>
      <c r="P923" s="88"/>
      <c r="Q923" s="88"/>
      <c r="R923" s="88"/>
      <c r="S923" s="88"/>
      <c r="T923" s="88"/>
      <c r="U923" s="88"/>
      <c r="V923" s="88"/>
      <c r="W923" s="88"/>
      <c r="X923" s="88"/>
      <c r="Y923" s="88"/>
      <c r="Z923" s="88"/>
    </row>
    <row r="924" spans="1:26" ht="12.75" customHeight="1" x14ac:dyDescent="0.3">
      <c r="A924" s="87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  <c r="O924" s="88"/>
      <c r="P924" s="88"/>
      <c r="Q924" s="88"/>
      <c r="R924" s="88"/>
      <c r="S924" s="88"/>
      <c r="T924" s="88"/>
      <c r="U924" s="88"/>
      <c r="V924" s="88"/>
      <c r="W924" s="88"/>
      <c r="X924" s="88"/>
      <c r="Y924" s="88"/>
      <c r="Z924" s="88"/>
    </row>
    <row r="925" spans="1:26" ht="12.75" customHeight="1" x14ac:dyDescent="0.3">
      <c r="A925" s="87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  <c r="O925" s="88"/>
      <c r="P925" s="88"/>
      <c r="Q925" s="88"/>
      <c r="R925" s="88"/>
      <c r="S925" s="88"/>
      <c r="T925" s="88"/>
      <c r="U925" s="88"/>
      <c r="V925" s="88"/>
      <c r="W925" s="88"/>
      <c r="X925" s="88"/>
      <c r="Y925" s="88"/>
      <c r="Z925" s="88"/>
    </row>
    <row r="926" spans="1:26" ht="12.75" customHeight="1" x14ac:dyDescent="0.3">
      <c r="A926" s="87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  <c r="O926" s="88"/>
      <c r="P926" s="88"/>
      <c r="Q926" s="88"/>
      <c r="R926" s="88"/>
      <c r="S926" s="88"/>
      <c r="T926" s="88"/>
      <c r="U926" s="88"/>
      <c r="V926" s="88"/>
      <c r="W926" s="88"/>
      <c r="X926" s="88"/>
      <c r="Y926" s="88"/>
      <c r="Z926" s="88"/>
    </row>
    <row r="927" spans="1:26" ht="12.75" customHeight="1" x14ac:dyDescent="0.3">
      <c r="A927" s="87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  <c r="O927" s="88"/>
      <c r="P927" s="88"/>
      <c r="Q927" s="88"/>
      <c r="R927" s="88"/>
      <c r="S927" s="88"/>
      <c r="T927" s="88"/>
      <c r="U927" s="88"/>
      <c r="V927" s="88"/>
      <c r="W927" s="88"/>
      <c r="X927" s="88"/>
      <c r="Y927" s="88"/>
      <c r="Z927" s="88"/>
    </row>
    <row r="928" spans="1:26" ht="12.75" customHeight="1" x14ac:dyDescent="0.3">
      <c r="A928" s="87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  <c r="O928" s="88"/>
      <c r="P928" s="88"/>
      <c r="Q928" s="88"/>
      <c r="R928" s="88"/>
      <c r="S928" s="88"/>
      <c r="T928" s="88"/>
      <c r="U928" s="88"/>
      <c r="V928" s="88"/>
      <c r="W928" s="88"/>
      <c r="X928" s="88"/>
      <c r="Y928" s="88"/>
      <c r="Z928" s="88"/>
    </row>
    <row r="929" spans="1:26" ht="12.75" customHeight="1" x14ac:dyDescent="0.3">
      <c r="A929" s="87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  <c r="O929" s="88"/>
      <c r="P929" s="88"/>
      <c r="Q929" s="88"/>
      <c r="R929" s="88"/>
      <c r="S929" s="88"/>
      <c r="T929" s="88"/>
      <c r="U929" s="88"/>
      <c r="V929" s="88"/>
      <c r="W929" s="88"/>
      <c r="X929" s="88"/>
      <c r="Y929" s="88"/>
      <c r="Z929" s="88"/>
    </row>
    <row r="930" spans="1:26" ht="12.75" customHeight="1" x14ac:dyDescent="0.3">
      <c r="A930" s="87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  <c r="O930" s="88"/>
      <c r="P930" s="88"/>
      <c r="Q930" s="88"/>
      <c r="R930" s="88"/>
      <c r="S930" s="88"/>
      <c r="T930" s="88"/>
      <c r="U930" s="88"/>
      <c r="V930" s="88"/>
      <c r="W930" s="88"/>
      <c r="X930" s="88"/>
      <c r="Y930" s="88"/>
      <c r="Z930" s="88"/>
    </row>
    <row r="931" spans="1:26" ht="12.75" customHeight="1" x14ac:dyDescent="0.3">
      <c r="A931" s="87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O931" s="88"/>
      <c r="P931" s="88"/>
      <c r="Q931" s="88"/>
      <c r="R931" s="88"/>
      <c r="S931" s="88"/>
      <c r="T931" s="88"/>
      <c r="U931" s="88"/>
      <c r="V931" s="88"/>
      <c r="W931" s="88"/>
      <c r="X931" s="88"/>
      <c r="Y931" s="88"/>
      <c r="Z931" s="88"/>
    </row>
    <row r="932" spans="1:26" ht="12.75" customHeight="1" x14ac:dyDescent="0.3">
      <c r="A932" s="87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  <c r="O932" s="88"/>
      <c r="P932" s="88"/>
      <c r="Q932" s="88"/>
      <c r="R932" s="88"/>
      <c r="S932" s="88"/>
      <c r="T932" s="88"/>
      <c r="U932" s="88"/>
      <c r="V932" s="88"/>
      <c r="W932" s="88"/>
      <c r="X932" s="88"/>
      <c r="Y932" s="88"/>
      <c r="Z932" s="88"/>
    </row>
    <row r="933" spans="1:26" ht="12.75" customHeight="1" x14ac:dyDescent="0.3">
      <c r="A933" s="87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  <c r="O933" s="88"/>
      <c r="P933" s="88"/>
      <c r="Q933" s="88"/>
      <c r="R933" s="88"/>
      <c r="S933" s="88"/>
      <c r="T933" s="88"/>
      <c r="U933" s="88"/>
      <c r="V933" s="88"/>
      <c r="W933" s="88"/>
      <c r="X933" s="88"/>
      <c r="Y933" s="88"/>
      <c r="Z933" s="88"/>
    </row>
    <row r="934" spans="1:26" ht="12.75" customHeight="1" x14ac:dyDescent="0.3">
      <c r="A934" s="87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8"/>
      <c r="W934" s="88"/>
      <c r="X934" s="88"/>
      <c r="Y934" s="88"/>
      <c r="Z934" s="88"/>
    </row>
    <row r="935" spans="1:26" ht="12.75" customHeight="1" x14ac:dyDescent="0.3">
      <c r="A935" s="87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O935" s="88"/>
      <c r="P935" s="88"/>
      <c r="Q935" s="88"/>
      <c r="R935" s="88"/>
      <c r="S935" s="88"/>
      <c r="T935" s="88"/>
      <c r="U935" s="88"/>
      <c r="V935" s="88"/>
      <c r="W935" s="88"/>
      <c r="X935" s="88"/>
      <c r="Y935" s="88"/>
      <c r="Z935" s="88"/>
    </row>
    <row r="936" spans="1:26" ht="12.75" customHeight="1" x14ac:dyDescent="0.3">
      <c r="A936" s="87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88"/>
      <c r="Q936" s="88"/>
      <c r="R936" s="88"/>
      <c r="S936" s="88"/>
      <c r="T936" s="88"/>
      <c r="U936" s="88"/>
      <c r="V936" s="88"/>
      <c r="W936" s="88"/>
      <c r="X936" s="88"/>
      <c r="Y936" s="88"/>
      <c r="Z936" s="88"/>
    </row>
    <row r="937" spans="1:26" ht="12.75" customHeight="1" x14ac:dyDescent="0.3">
      <c r="A937" s="87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8"/>
      <c r="W937" s="88"/>
      <c r="X937" s="88"/>
      <c r="Y937" s="88"/>
      <c r="Z937" s="88"/>
    </row>
    <row r="938" spans="1:26" ht="12.75" customHeight="1" x14ac:dyDescent="0.3">
      <c r="A938" s="87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88"/>
      <c r="Q938" s="88"/>
      <c r="R938" s="88"/>
      <c r="S938" s="88"/>
      <c r="T938" s="88"/>
      <c r="U938" s="88"/>
      <c r="V938" s="88"/>
      <c r="W938" s="88"/>
      <c r="X938" s="88"/>
      <c r="Y938" s="88"/>
      <c r="Z938" s="88"/>
    </row>
    <row r="939" spans="1:26" ht="12.75" customHeight="1" x14ac:dyDescent="0.3">
      <c r="A939" s="87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  <c r="O939" s="88"/>
      <c r="P939" s="88"/>
      <c r="Q939" s="88"/>
      <c r="R939" s="88"/>
      <c r="S939" s="88"/>
      <c r="T939" s="88"/>
      <c r="U939" s="88"/>
      <c r="V939" s="88"/>
      <c r="W939" s="88"/>
      <c r="X939" s="88"/>
      <c r="Y939" s="88"/>
      <c r="Z939" s="88"/>
    </row>
    <row r="940" spans="1:26" ht="12.75" customHeight="1" x14ac:dyDescent="0.3">
      <c r="A940" s="87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  <c r="O940" s="88"/>
      <c r="P940" s="88"/>
      <c r="Q940" s="88"/>
      <c r="R940" s="88"/>
      <c r="S940" s="88"/>
      <c r="T940" s="88"/>
      <c r="U940" s="88"/>
      <c r="V940" s="88"/>
      <c r="W940" s="88"/>
      <c r="X940" s="88"/>
      <c r="Y940" s="88"/>
      <c r="Z940" s="88"/>
    </row>
    <row r="941" spans="1:26" ht="12.75" customHeight="1" x14ac:dyDescent="0.3">
      <c r="A941" s="87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  <c r="O941" s="88"/>
      <c r="P941" s="88"/>
      <c r="Q941" s="88"/>
      <c r="R941" s="88"/>
      <c r="S941" s="88"/>
      <c r="T941" s="88"/>
      <c r="U941" s="88"/>
      <c r="V941" s="88"/>
      <c r="W941" s="88"/>
      <c r="X941" s="88"/>
      <c r="Y941" s="88"/>
      <c r="Z941" s="88"/>
    </row>
    <row r="942" spans="1:26" ht="12.75" customHeight="1" x14ac:dyDescent="0.3">
      <c r="A942" s="87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  <c r="O942" s="88"/>
      <c r="P942" s="88"/>
      <c r="Q942" s="88"/>
      <c r="R942" s="88"/>
      <c r="S942" s="88"/>
      <c r="T942" s="88"/>
      <c r="U942" s="88"/>
      <c r="V942" s="88"/>
      <c r="W942" s="88"/>
      <c r="X942" s="88"/>
      <c r="Y942" s="88"/>
      <c r="Z942" s="88"/>
    </row>
    <row r="943" spans="1:26" ht="12.75" customHeight="1" x14ac:dyDescent="0.3">
      <c r="A943" s="87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  <c r="O943" s="88"/>
      <c r="P943" s="88"/>
      <c r="Q943" s="88"/>
      <c r="R943" s="88"/>
      <c r="S943" s="88"/>
      <c r="T943" s="88"/>
      <c r="U943" s="88"/>
      <c r="V943" s="88"/>
      <c r="W943" s="88"/>
      <c r="X943" s="88"/>
      <c r="Y943" s="88"/>
      <c r="Z943" s="88"/>
    </row>
    <row r="944" spans="1:26" ht="12.75" customHeight="1" x14ac:dyDescent="0.3">
      <c r="A944" s="87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  <c r="O944" s="88"/>
      <c r="P944" s="88"/>
      <c r="Q944" s="88"/>
      <c r="R944" s="88"/>
      <c r="S944" s="88"/>
      <c r="T944" s="88"/>
      <c r="U944" s="88"/>
      <c r="V944" s="88"/>
      <c r="W944" s="88"/>
      <c r="X944" s="88"/>
      <c r="Y944" s="88"/>
      <c r="Z944" s="88"/>
    </row>
    <row r="945" spans="1:26" ht="12.75" customHeight="1" x14ac:dyDescent="0.3">
      <c r="A945" s="87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  <c r="O945" s="88"/>
      <c r="P945" s="88"/>
      <c r="Q945" s="88"/>
      <c r="R945" s="88"/>
      <c r="S945" s="88"/>
      <c r="T945" s="88"/>
      <c r="U945" s="88"/>
      <c r="V945" s="88"/>
      <c r="W945" s="88"/>
      <c r="X945" s="88"/>
      <c r="Y945" s="88"/>
      <c r="Z945" s="88"/>
    </row>
    <row r="946" spans="1:26" ht="12.75" customHeight="1" x14ac:dyDescent="0.3">
      <c r="A946" s="87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  <c r="O946" s="88"/>
      <c r="P946" s="88"/>
      <c r="Q946" s="88"/>
      <c r="R946" s="88"/>
      <c r="S946" s="88"/>
      <c r="T946" s="88"/>
      <c r="U946" s="88"/>
      <c r="V946" s="88"/>
      <c r="W946" s="88"/>
      <c r="X946" s="88"/>
      <c r="Y946" s="88"/>
      <c r="Z946" s="88"/>
    </row>
    <row r="947" spans="1:26" ht="12.75" customHeight="1" x14ac:dyDescent="0.3">
      <c r="A947" s="87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  <c r="O947" s="88"/>
      <c r="P947" s="88"/>
      <c r="Q947" s="88"/>
      <c r="R947" s="88"/>
      <c r="S947" s="88"/>
      <c r="T947" s="88"/>
      <c r="U947" s="88"/>
      <c r="V947" s="88"/>
      <c r="W947" s="88"/>
      <c r="X947" s="88"/>
      <c r="Y947" s="88"/>
      <c r="Z947" s="88"/>
    </row>
    <row r="948" spans="1:26" ht="12.75" customHeight="1" x14ac:dyDescent="0.3">
      <c r="A948" s="87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  <c r="O948" s="88"/>
      <c r="P948" s="88"/>
      <c r="Q948" s="88"/>
      <c r="R948" s="88"/>
      <c r="S948" s="88"/>
      <c r="T948" s="88"/>
      <c r="U948" s="88"/>
      <c r="V948" s="88"/>
      <c r="W948" s="88"/>
      <c r="X948" s="88"/>
      <c r="Y948" s="88"/>
      <c r="Z948" s="88"/>
    </row>
    <row r="949" spans="1:26" ht="12.75" customHeight="1" x14ac:dyDescent="0.3">
      <c r="A949" s="87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  <c r="O949" s="88"/>
      <c r="P949" s="88"/>
      <c r="Q949" s="88"/>
      <c r="R949" s="88"/>
      <c r="S949" s="88"/>
      <c r="T949" s="88"/>
      <c r="U949" s="88"/>
      <c r="V949" s="88"/>
      <c r="W949" s="88"/>
      <c r="X949" s="88"/>
      <c r="Y949" s="88"/>
      <c r="Z949" s="88"/>
    </row>
    <row r="950" spans="1:26" ht="12.75" customHeight="1" x14ac:dyDescent="0.3">
      <c r="A950" s="87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  <c r="O950" s="88"/>
      <c r="P950" s="88"/>
      <c r="Q950" s="88"/>
      <c r="R950" s="88"/>
      <c r="S950" s="88"/>
      <c r="T950" s="88"/>
      <c r="U950" s="88"/>
      <c r="V950" s="88"/>
      <c r="W950" s="88"/>
      <c r="X950" s="88"/>
      <c r="Y950" s="88"/>
      <c r="Z950" s="88"/>
    </row>
    <row r="951" spans="1:26" ht="12.75" customHeight="1" x14ac:dyDescent="0.3">
      <c r="A951" s="87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  <c r="O951" s="88"/>
      <c r="P951" s="88"/>
      <c r="Q951" s="88"/>
      <c r="R951" s="88"/>
      <c r="S951" s="88"/>
      <c r="T951" s="88"/>
      <c r="U951" s="88"/>
      <c r="V951" s="88"/>
      <c r="W951" s="88"/>
      <c r="X951" s="88"/>
      <c r="Y951" s="88"/>
      <c r="Z951" s="88"/>
    </row>
    <row r="952" spans="1:26" ht="12.75" customHeight="1" x14ac:dyDescent="0.3">
      <c r="A952" s="87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  <c r="O952" s="88"/>
      <c r="P952" s="88"/>
      <c r="Q952" s="88"/>
      <c r="R952" s="88"/>
      <c r="S952" s="88"/>
      <c r="T952" s="88"/>
      <c r="U952" s="88"/>
      <c r="V952" s="88"/>
      <c r="W952" s="88"/>
      <c r="X952" s="88"/>
      <c r="Y952" s="88"/>
      <c r="Z952" s="88"/>
    </row>
    <row r="953" spans="1:26" ht="12.75" customHeight="1" x14ac:dyDescent="0.3">
      <c r="A953" s="87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  <c r="O953" s="88"/>
      <c r="P953" s="88"/>
      <c r="Q953" s="88"/>
      <c r="R953" s="88"/>
      <c r="S953" s="88"/>
      <c r="T953" s="88"/>
      <c r="U953" s="88"/>
      <c r="V953" s="88"/>
      <c r="W953" s="88"/>
      <c r="X953" s="88"/>
      <c r="Y953" s="88"/>
      <c r="Z953" s="88"/>
    </row>
    <row r="954" spans="1:26" ht="12.75" customHeight="1" x14ac:dyDescent="0.3">
      <c r="A954" s="87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  <c r="O954" s="88"/>
      <c r="P954" s="88"/>
      <c r="Q954" s="88"/>
      <c r="R954" s="88"/>
      <c r="S954" s="88"/>
      <c r="T954" s="88"/>
      <c r="U954" s="88"/>
      <c r="V954" s="88"/>
      <c r="W954" s="88"/>
      <c r="X954" s="88"/>
      <c r="Y954" s="88"/>
      <c r="Z954" s="88"/>
    </row>
    <row r="955" spans="1:26" ht="12.75" customHeight="1" x14ac:dyDescent="0.3">
      <c r="A955" s="87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  <c r="O955" s="88"/>
      <c r="P955" s="88"/>
      <c r="Q955" s="88"/>
      <c r="R955" s="88"/>
      <c r="S955" s="88"/>
      <c r="T955" s="88"/>
      <c r="U955" s="88"/>
      <c r="V955" s="88"/>
      <c r="W955" s="88"/>
      <c r="X955" s="88"/>
      <c r="Y955" s="88"/>
      <c r="Z955" s="88"/>
    </row>
    <row r="956" spans="1:26" ht="12.75" customHeight="1" x14ac:dyDescent="0.3">
      <c r="A956" s="87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  <c r="O956" s="88"/>
      <c r="P956" s="88"/>
      <c r="Q956" s="88"/>
      <c r="R956" s="88"/>
      <c r="S956" s="88"/>
      <c r="T956" s="88"/>
      <c r="U956" s="88"/>
      <c r="V956" s="88"/>
      <c r="W956" s="88"/>
      <c r="X956" s="88"/>
      <c r="Y956" s="88"/>
      <c r="Z956" s="88"/>
    </row>
    <row r="957" spans="1:26" ht="12.75" customHeight="1" x14ac:dyDescent="0.3">
      <c r="A957" s="87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  <c r="O957" s="88"/>
      <c r="P957" s="88"/>
      <c r="Q957" s="88"/>
      <c r="R957" s="88"/>
      <c r="S957" s="88"/>
      <c r="T957" s="88"/>
      <c r="U957" s="88"/>
      <c r="V957" s="88"/>
      <c r="W957" s="88"/>
      <c r="X957" s="88"/>
      <c r="Y957" s="88"/>
      <c r="Z957" s="88"/>
    </row>
    <row r="958" spans="1:26" ht="12.75" customHeight="1" x14ac:dyDescent="0.3">
      <c r="A958" s="87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  <c r="O958" s="88"/>
      <c r="P958" s="88"/>
      <c r="Q958" s="88"/>
      <c r="R958" s="88"/>
      <c r="S958" s="88"/>
      <c r="T958" s="88"/>
      <c r="U958" s="88"/>
      <c r="V958" s="88"/>
      <c r="W958" s="88"/>
      <c r="X958" s="88"/>
      <c r="Y958" s="88"/>
      <c r="Z958" s="88"/>
    </row>
    <row r="959" spans="1:26" ht="12.75" customHeight="1" x14ac:dyDescent="0.3">
      <c r="A959" s="87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  <c r="O959" s="88"/>
      <c r="P959" s="88"/>
      <c r="Q959" s="88"/>
      <c r="R959" s="88"/>
      <c r="S959" s="88"/>
      <c r="T959" s="88"/>
      <c r="U959" s="88"/>
      <c r="V959" s="88"/>
      <c r="W959" s="88"/>
      <c r="X959" s="88"/>
      <c r="Y959" s="88"/>
      <c r="Z959" s="88"/>
    </row>
    <row r="960" spans="1:26" ht="12.75" customHeight="1" x14ac:dyDescent="0.3">
      <c r="A960" s="87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8"/>
      <c r="W960" s="88"/>
      <c r="X960" s="88"/>
      <c r="Y960" s="88"/>
      <c r="Z960" s="88"/>
    </row>
    <row r="961" spans="1:26" ht="12.75" customHeight="1" x14ac:dyDescent="0.3">
      <c r="A961" s="87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  <c r="O961" s="88"/>
      <c r="P961" s="88"/>
      <c r="Q961" s="88"/>
      <c r="R961" s="88"/>
      <c r="S961" s="88"/>
      <c r="T961" s="88"/>
      <c r="U961" s="88"/>
      <c r="V961" s="88"/>
      <c r="W961" s="88"/>
      <c r="X961" s="88"/>
      <c r="Y961" s="88"/>
      <c r="Z961" s="88"/>
    </row>
    <row r="962" spans="1:26" ht="12.75" customHeight="1" x14ac:dyDescent="0.3">
      <c r="A962" s="87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8"/>
      <c r="W962" s="88"/>
      <c r="X962" s="88"/>
      <c r="Y962" s="88"/>
      <c r="Z962" s="88"/>
    </row>
    <row r="963" spans="1:26" ht="12.75" customHeight="1" x14ac:dyDescent="0.3">
      <c r="A963" s="87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8"/>
      <c r="W963" s="88"/>
      <c r="X963" s="88"/>
      <c r="Y963" s="88"/>
      <c r="Z963" s="88"/>
    </row>
    <row r="964" spans="1:26" ht="12.75" customHeight="1" x14ac:dyDescent="0.3">
      <c r="A964" s="87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8"/>
      <c r="W964" s="88"/>
      <c r="X964" s="88"/>
      <c r="Y964" s="88"/>
      <c r="Z964" s="88"/>
    </row>
    <row r="965" spans="1:26" ht="12.75" customHeight="1" x14ac:dyDescent="0.3">
      <c r="A965" s="87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  <c r="O965" s="88"/>
      <c r="P965" s="88"/>
      <c r="Q965" s="88"/>
      <c r="R965" s="88"/>
      <c r="S965" s="88"/>
      <c r="T965" s="88"/>
      <c r="U965" s="88"/>
      <c r="V965" s="88"/>
      <c r="W965" s="88"/>
      <c r="X965" s="88"/>
      <c r="Y965" s="88"/>
      <c r="Z965" s="88"/>
    </row>
    <row r="966" spans="1:26" ht="12.75" customHeight="1" x14ac:dyDescent="0.3">
      <c r="A966" s="87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  <c r="O966" s="88"/>
      <c r="P966" s="88"/>
      <c r="Q966" s="88"/>
      <c r="R966" s="88"/>
      <c r="S966" s="88"/>
      <c r="T966" s="88"/>
      <c r="U966" s="88"/>
      <c r="V966" s="88"/>
      <c r="W966" s="88"/>
      <c r="X966" s="88"/>
      <c r="Y966" s="88"/>
      <c r="Z966" s="88"/>
    </row>
    <row r="967" spans="1:26" ht="12.75" customHeight="1" x14ac:dyDescent="0.3">
      <c r="A967" s="87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  <c r="O967" s="88"/>
      <c r="P967" s="88"/>
      <c r="Q967" s="88"/>
      <c r="R967" s="88"/>
      <c r="S967" s="88"/>
      <c r="T967" s="88"/>
      <c r="U967" s="88"/>
      <c r="V967" s="88"/>
      <c r="W967" s="88"/>
      <c r="X967" s="88"/>
      <c r="Y967" s="88"/>
      <c r="Z967" s="88"/>
    </row>
    <row r="968" spans="1:26" ht="12.75" customHeight="1" x14ac:dyDescent="0.3">
      <c r="A968" s="87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  <c r="O968" s="88"/>
      <c r="P968" s="88"/>
      <c r="Q968" s="88"/>
      <c r="R968" s="88"/>
      <c r="S968" s="88"/>
      <c r="T968" s="88"/>
      <c r="U968" s="88"/>
      <c r="V968" s="88"/>
      <c r="W968" s="88"/>
      <c r="X968" s="88"/>
      <c r="Y968" s="88"/>
      <c r="Z968" s="88"/>
    </row>
    <row r="969" spans="1:26" ht="12.75" customHeight="1" x14ac:dyDescent="0.3">
      <c r="A969" s="87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  <c r="O969" s="88"/>
      <c r="P969" s="88"/>
      <c r="Q969" s="88"/>
      <c r="R969" s="88"/>
      <c r="S969" s="88"/>
      <c r="T969" s="88"/>
      <c r="U969" s="88"/>
      <c r="V969" s="88"/>
      <c r="W969" s="88"/>
      <c r="X969" s="88"/>
      <c r="Y969" s="88"/>
      <c r="Z969" s="88"/>
    </row>
    <row r="970" spans="1:26" ht="12.75" customHeight="1" x14ac:dyDescent="0.3">
      <c r="A970" s="87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  <c r="O970" s="88"/>
      <c r="P970" s="88"/>
      <c r="Q970" s="88"/>
      <c r="R970" s="88"/>
      <c r="S970" s="88"/>
      <c r="T970" s="88"/>
      <c r="U970" s="88"/>
      <c r="V970" s="88"/>
      <c r="W970" s="88"/>
      <c r="X970" s="88"/>
      <c r="Y970" s="88"/>
      <c r="Z970" s="88"/>
    </row>
    <row r="971" spans="1:26" ht="12.75" customHeight="1" x14ac:dyDescent="0.3">
      <c r="A971" s="87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  <c r="O971" s="88"/>
      <c r="P971" s="88"/>
      <c r="Q971" s="88"/>
      <c r="R971" s="88"/>
      <c r="S971" s="88"/>
      <c r="T971" s="88"/>
      <c r="U971" s="88"/>
      <c r="V971" s="88"/>
      <c r="W971" s="88"/>
      <c r="X971" s="88"/>
      <c r="Y971" s="88"/>
      <c r="Z971" s="88"/>
    </row>
    <row r="972" spans="1:26" ht="12.75" customHeight="1" x14ac:dyDescent="0.3">
      <c r="A972" s="87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  <c r="O972" s="88"/>
      <c r="P972" s="88"/>
      <c r="Q972" s="88"/>
      <c r="R972" s="88"/>
      <c r="S972" s="88"/>
      <c r="T972" s="88"/>
      <c r="U972" s="88"/>
      <c r="V972" s="88"/>
      <c r="W972" s="88"/>
      <c r="X972" s="88"/>
      <c r="Y972" s="88"/>
      <c r="Z972" s="88"/>
    </row>
    <row r="973" spans="1:26" ht="12.75" customHeight="1" x14ac:dyDescent="0.3">
      <c r="A973" s="87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  <c r="O973" s="88"/>
      <c r="P973" s="88"/>
      <c r="Q973" s="88"/>
      <c r="R973" s="88"/>
      <c r="S973" s="88"/>
      <c r="T973" s="88"/>
      <c r="U973" s="88"/>
      <c r="V973" s="88"/>
      <c r="W973" s="88"/>
      <c r="X973" s="88"/>
      <c r="Y973" s="88"/>
      <c r="Z973" s="88"/>
    </row>
    <row r="974" spans="1:26" ht="12.75" customHeight="1" x14ac:dyDescent="0.3">
      <c r="A974" s="87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  <c r="O974" s="88"/>
      <c r="P974" s="88"/>
      <c r="Q974" s="88"/>
      <c r="R974" s="88"/>
      <c r="S974" s="88"/>
      <c r="T974" s="88"/>
      <c r="U974" s="88"/>
      <c r="V974" s="88"/>
      <c r="W974" s="88"/>
      <c r="X974" s="88"/>
      <c r="Y974" s="88"/>
      <c r="Z974" s="88"/>
    </row>
    <row r="975" spans="1:26" ht="12.75" customHeight="1" x14ac:dyDescent="0.3">
      <c r="A975" s="87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  <c r="O975" s="88"/>
      <c r="P975" s="88"/>
      <c r="Q975" s="88"/>
      <c r="R975" s="88"/>
      <c r="S975" s="88"/>
      <c r="T975" s="88"/>
      <c r="U975" s="88"/>
      <c r="V975" s="88"/>
      <c r="W975" s="88"/>
      <c r="X975" s="88"/>
      <c r="Y975" s="88"/>
      <c r="Z975" s="88"/>
    </row>
    <row r="976" spans="1:26" ht="12.75" customHeight="1" x14ac:dyDescent="0.3">
      <c r="A976" s="87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  <c r="O976" s="88"/>
      <c r="P976" s="88"/>
      <c r="Q976" s="88"/>
      <c r="R976" s="88"/>
      <c r="S976" s="88"/>
      <c r="T976" s="88"/>
      <c r="U976" s="88"/>
      <c r="V976" s="88"/>
      <c r="W976" s="88"/>
      <c r="X976" s="88"/>
      <c r="Y976" s="88"/>
      <c r="Z976" s="88"/>
    </row>
    <row r="977" spans="1:26" ht="12.75" customHeight="1" x14ac:dyDescent="0.3">
      <c r="A977" s="87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  <c r="O977" s="88"/>
      <c r="P977" s="88"/>
      <c r="Q977" s="88"/>
      <c r="R977" s="88"/>
      <c r="S977" s="88"/>
      <c r="T977" s="88"/>
      <c r="U977" s="88"/>
      <c r="V977" s="88"/>
      <c r="W977" s="88"/>
      <c r="X977" s="88"/>
      <c r="Y977" s="88"/>
      <c r="Z977" s="88"/>
    </row>
    <row r="978" spans="1:26" ht="12.75" customHeight="1" x14ac:dyDescent="0.3">
      <c r="A978" s="87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  <c r="O978" s="88"/>
      <c r="P978" s="88"/>
      <c r="Q978" s="88"/>
      <c r="R978" s="88"/>
      <c r="S978" s="88"/>
      <c r="T978" s="88"/>
      <c r="U978" s="88"/>
      <c r="V978" s="88"/>
      <c r="W978" s="88"/>
      <c r="X978" s="88"/>
      <c r="Y978" s="88"/>
      <c r="Z978" s="88"/>
    </row>
    <row r="979" spans="1:26" ht="12.75" customHeight="1" x14ac:dyDescent="0.3">
      <c r="A979" s="87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  <c r="O979" s="88"/>
      <c r="P979" s="88"/>
      <c r="Q979" s="88"/>
      <c r="R979" s="88"/>
      <c r="S979" s="88"/>
      <c r="T979" s="88"/>
      <c r="U979" s="88"/>
      <c r="V979" s="88"/>
      <c r="W979" s="88"/>
      <c r="X979" s="88"/>
      <c r="Y979" s="88"/>
      <c r="Z979" s="88"/>
    </row>
    <row r="980" spans="1:26" ht="12.75" customHeight="1" x14ac:dyDescent="0.3">
      <c r="A980" s="87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  <c r="O980" s="88"/>
      <c r="P980" s="88"/>
      <c r="Q980" s="88"/>
      <c r="R980" s="88"/>
      <c r="S980" s="88"/>
      <c r="T980" s="88"/>
      <c r="U980" s="88"/>
      <c r="V980" s="88"/>
      <c r="W980" s="88"/>
      <c r="X980" s="88"/>
      <c r="Y980" s="88"/>
      <c r="Z980" s="88"/>
    </row>
    <row r="981" spans="1:26" ht="12.75" customHeight="1" x14ac:dyDescent="0.3">
      <c r="A981" s="87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  <c r="O981" s="88"/>
      <c r="P981" s="88"/>
      <c r="Q981" s="88"/>
      <c r="R981" s="88"/>
      <c r="S981" s="88"/>
      <c r="T981" s="88"/>
      <c r="U981" s="88"/>
      <c r="V981" s="88"/>
      <c r="W981" s="88"/>
      <c r="X981" s="88"/>
      <c r="Y981" s="88"/>
      <c r="Z981" s="88"/>
    </row>
    <row r="982" spans="1:26" ht="12.75" customHeight="1" x14ac:dyDescent="0.3">
      <c r="A982" s="87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  <c r="O982" s="88"/>
      <c r="P982" s="88"/>
      <c r="Q982" s="88"/>
      <c r="R982" s="88"/>
      <c r="S982" s="88"/>
      <c r="T982" s="88"/>
      <c r="U982" s="88"/>
      <c r="V982" s="88"/>
      <c r="W982" s="88"/>
      <c r="X982" s="88"/>
      <c r="Y982" s="88"/>
      <c r="Z982" s="88"/>
    </row>
    <row r="983" spans="1:26" ht="12.75" customHeight="1" x14ac:dyDescent="0.3">
      <c r="A983" s="87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  <c r="O983" s="88"/>
      <c r="P983" s="88"/>
      <c r="Q983" s="88"/>
      <c r="R983" s="88"/>
      <c r="S983" s="88"/>
      <c r="T983" s="88"/>
      <c r="U983" s="88"/>
      <c r="V983" s="88"/>
      <c r="W983" s="88"/>
      <c r="X983" s="88"/>
      <c r="Y983" s="88"/>
      <c r="Z983" s="88"/>
    </row>
    <row r="984" spans="1:26" ht="12.75" customHeight="1" x14ac:dyDescent="0.3">
      <c r="A984" s="87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88"/>
      <c r="Q984" s="88"/>
      <c r="R984" s="88"/>
      <c r="S984" s="88"/>
      <c r="T984" s="88"/>
      <c r="U984" s="88"/>
      <c r="V984" s="88"/>
      <c r="W984" s="88"/>
      <c r="X984" s="88"/>
      <c r="Y984" s="88"/>
      <c r="Z984" s="88"/>
    </row>
    <row r="985" spans="1:26" ht="12.75" customHeight="1" x14ac:dyDescent="0.3">
      <c r="A985" s="87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  <c r="O985" s="88"/>
      <c r="P985" s="88"/>
      <c r="Q985" s="88"/>
      <c r="R985" s="88"/>
      <c r="S985" s="88"/>
      <c r="T985" s="88"/>
      <c r="U985" s="88"/>
      <c r="V985" s="88"/>
      <c r="W985" s="88"/>
      <c r="X985" s="88"/>
      <c r="Y985" s="88"/>
      <c r="Z985" s="88"/>
    </row>
    <row r="986" spans="1:26" ht="12.75" customHeight="1" x14ac:dyDescent="0.3">
      <c r="A986" s="87"/>
      <c r="B986" s="88"/>
      <c r="C986" s="88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88"/>
      <c r="Q986" s="88"/>
      <c r="R986" s="88"/>
      <c r="S986" s="88"/>
      <c r="T986" s="88"/>
      <c r="U986" s="88"/>
      <c r="V986" s="88"/>
      <c r="W986" s="88"/>
      <c r="X986" s="88"/>
      <c r="Y986" s="88"/>
      <c r="Z986" s="88"/>
    </row>
    <row r="987" spans="1:26" ht="12.75" customHeight="1" x14ac:dyDescent="0.3">
      <c r="A987" s="87"/>
      <c r="B987" s="88"/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88"/>
      <c r="Q987" s="88"/>
      <c r="R987" s="88"/>
      <c r="S987" s="88"/>
      <c r="T987" s="88"/>
      <c r="U987" s="88"/>
      <c r="V987" s="88"/>
      <c r="W987" s="88"/>
      <c r="X987" s="88"/>
      <c r="Y987" s="88"/>
      <c r="Z987" s="88"/>
    </row>
    <row r="988" spans="1:26" ht="12.75" customHeight="1" x14ac:dyDescent="0.3">
      <c r="A988" s="87"/>
      <c r="B988" s="88"/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88"/>
      <c r="Q988" s="88"/>
      <c r="R988" s="88"/>
      <c r="S988" s="88"/>
      <c r="T988" s="88"/>
      <c r="U988" s="88"/>
      <c r="V988" s="88"/>
      <c r="W988" s="88"/>
      <c r="X988" s="88"/>
      <c r="Y988" s="88"/>
      <c r="Z988" s="88"/>
    </row>
    <row r="989" spans="1:26" ht="12.75" customHeight="1" x14ac:dyDescent="0.3">
      <c r="A989" s="87"/>
      <c r="B989" s="88"/>
      <c r="C989" s="88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  <c r="O989" s="88"/>
      <c r="P989" s="88"/>
      <c r="Q989" s="88"/>
      <c r="R989" s="88"/>
      <c r="S989" s="88"/>
      <c r="T989" s="88"/>
      <c r="U989" s="88"/>
      <c r="V989" s="88"/>
      <c r="W989" s="88"/>
      <c r="X989" s="88"/>
      <c r="Y989" s="88"/>
      <c r="Z989" s="88"/>
    </row>
    <row r="990" spans="1:26" ht="12.75" customHeight="1" x14ac:dyDescent="0.3">
      <c r="A990" s="87"/>
      <c r="B990" s="88"/>
      <c r="C990" s="88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  <c r="O990" s="88"/>
      <c r="P990" s="88"/>
      <c r="Q990" s="88"/>
      <c r="R990" s="88"/>
      <c r="S990" s="88"/>
      <c r="T990" s="88"/>
      <c r="U990" s="88"/>
      <c r="V990" s="88"/>
      <c r="W990" s="88"/>
      <c r="X990" s="88"/>
      <c r="Y990" s="88"/>
      <c r="Z990" s="88"/>
    </row>
    <row r="991" spans="1:26" ht="12.75" customHeight="1" x14ac:dyDescent="0.3">
      <c r="A991" s="87"/>
      <c r="B991" s="88"/>
      <c r="C991" s="88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  <c r="O991" s="88"/>
      <c r="P991" s="88"/>
      <c r="Q991" s="88"/>
      <c r="R991" s="88"/>
      <c r="S991" s="88"/>
      <c r="T991" s="88"/>
      <c r="U991" s="88"/>
      <c r="V991" s="88"/>
      <c r="W991" s="88"/>
      <c r="X991" s="88"/>
      <c r="Y991" s="88"/>
      <c r="Z991" s="88"/>
    </row>
    <row r="992" spans="1:26" ht="12.75" customHeight="1" x14ac:dyDescent="0.3">
      <c r="A992" s="87"/>
      <c r="B992" s="88"/>
      <c r="C992" s="88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  <c r="O992" s="88"/>
      <c r="P992" s="88"/>
      <c r="Q992" s="88"/>
      <c r="R992" s="88"/>
      <c r="S992" s="88"/>
      <c r="T992" s="88"/>
      <c r="U992" s="88"/>
      <c r="V992" s="88"/>
      <c r="W992" s="88"/>
      <c r="X992" s="88"/>
      <c r="Y992" s="88"/>
      <c r="Z992" s="88"/>
    </row>
    <row r="993" spans="1:26" ht="12.75" customHeight="1" x14ac:dyDescent="0.3">
      <c r="A993" s="87"/>
      <c r="B993" s="88"/>
      <c r="C993" s="88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  <c r="O993" s="88"/>
      <c r="P993" s="88"/>
      <c r="Q993" s="88"/>
      <c r="R993" s="88"/>
      <c r="S993" s="88"/>
      <c r="T993" s="88"/>
      <c r="U993" s="88"/>
      <c r="V993" s="88"/>
      <c r="W993" s="88"/>
      <c r="X993" s="88"/>
      <c r="Y993" s="88"/>
      <c r="Z993" s="88"/>
    </row>
    <row r="994" spans="1:26" ht="12.75" customHeight="1" x14ac:dyDescent="0.3">
      <c r="A994" s="87"/>
      <c r="B994" s="88"/>
      <c r="C994" s="88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  <c r="O994" s="88"/>
      <c r="P994" s="88"/>
      <c r="Q994" s="88"/>
      <c r="R994" s="88"/>
      <c r="S994" s="88"/>
      <c r="T994" s="88"/>
      <c r="U994" s="88"/>
      <c r="V994" s="88"/>
      <c r="W994" s="88"/>
      <c r="X994" s="88"/>
      <c r="Y994" s="88"/>
      <c r="Z994" s="88"/>
    </row>
    <row r="995" spans="1:26" ht="12.75" customHeight="1" x14ac:dyDescent="0.3">
      <c r="A995" s="87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  <c r="O995" s="88"/>
      <c r="P995" s="88"/>
      <c r="Q995" s="88"/>
      <c r="R995" s="88"/>
      <c r="S995" s="88"/>
      <c r="T995" s="88"/>
      <c r="U995" s="88"/>
      <c r="V995" s="88"/>
      <c r="W995" s="88"/>
      <c r="X995" s="88"/>
      <c r="Y995" s="88"/>
      <c r="Z995" s="88"/>
    </row>
    <row r="996" spans="1:26" ht="12.75" customHeight="1" x14ac:dyDescent="0.3">
      <c r="A996" s="87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  <c r="O996" s="88"/>
      <c r="P996" s="88"/>
      <c r="Q996" s="88"/>
      <c r="R996" s="88"/>
      <c r="S996" s="88"/>
      <c r="T996" s="88"/>
      <c r="U996" s="88"/>
      <c r="V996" s="88"/>
      <c r="W996" s="88"/>
      <c r="X996" s="88"/>
      <c r="Y996" s="88"/>
      <c r="Z996" s="88"/>
    </row>
    <row r="997" spans="1:26" ht="12.75" customHeight="1" x14ac:dyDescent="0.3">
      <c r="A997" s="87"/>
      <c r="B997" s="88"/>
      <c r="C997" s="88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  <c r="O997" s="88"/>
      <c r="P997" s="88"/>
      <c r="Q997" s="88"/>
      <c r="R997" s="88"/>
      <c r="S997" s="88"/>
      <c r="T997" s="88"/>
      <c r="U997" s="88"/>
      <c r="V997" s="88"/>
      <c r="W997" s="88"/>
      <c r="X997" s="88"/>
      <c r="Y997" s="88"/>
      <c r="Z997" s="88"/>
    </row>
    <row r="998" spans="1:26" ht="12.75" customHeight="1" x14ac:dyDescent="0.3">
      <c r="A998" s="87"/>
      <c r="B998" s="88"/>
      <c r="C998" s="88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  <c r="O998" s="88"/>
      <c r="P998" s="88"/>
      <c r="Q998" s="88"/>
      <c r="R998" s="88"/>
      <c r="S998" s="88"/>
      <c r="T998" s="88"/>
      <c r="U998" s="88"/>
      <c r="V998" s="88"/>
      <c r="W998" s="88"/>
      <c r="X998" s="88"/>
      <c r="Y998" s="88"/>
      <c r="Z998" s="88"/>
    </row>
    <row r="999" spans="1:26" ht="12.75" customHeight="1" x14ac:dyDescent="0.3">
      <c r="A999" s="87"/>
      <c r="B999" s="88"/>
      <c r="C999" s="88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  <c r="O999" s="88"/>
      <c r="P999" s="88"/>
      <c r="Q999" s="88"/>
      <c r="R999" s="88"/>
      <c r="S999" s="88"/>
      <c r="T999" s="88"/>
      <c r="U999" s="88"/>
      <c r="V999" s="88"/>
      <c r="W999" s="88"/>
      <c r="X999" s="88"/>
      <c r="Y999" s="88"/>
      <c r="Z999" s="88"/>
    </row>
  </sheetData>
  <mergeCells count="2">
    <mergeCell ref="A1:M1"/>
    <mergeCell ref="A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1T</vt:lpstr>
      <vt:lpstr>2T</vt:lpstr>
      <vt:lpstr>3T</vt:lpstr>
      <vt:lpstr>4T</vt:lpstr>
      <vt:lpstr>Semestral</vt:lpstr>
      <vt:lpstr>4T Acumulado</vt:lpstr>
      <vt:lpstr>Anual</vt:lpstr>
      <vt:lpstr>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Mabel Calvo Madrigal</dc:creator>
  <cp:lastModifiedBy>Stephanie Tatiana Salas Soto</cp:lastModifiedBy>
  <dcterms:created xsi:type="dcterms:W3CDTF">2018-05-02T16:31:46Z</dcterms:created>
  <dcterms:modified xsi:type="dcterms:W3CDTF">2025-12-30T20:12:03Z</dcterms:modified>
</cp:coreProperties>
</file>