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A693B9E1-5F9F-4BAC-8E60-B1A3479B49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1" r:id="rId1"/>
    <sheet name="2T" sheetId="10" r:id="rId2"/>
    <sheet name="Semestral" sheetId="5" r:id="rId3"/>
    <sheet name="3T" sheetId="7" r:id="rId4"/>
    <sheet name="3T Acumulado" sheetId="6" r:id="rId5"/>
    <sheet name="4T" sheetId="8" r:id="rId6"/>
    <sheet name="Anual" sheetId="9" r:id="rId7"/>
    <sheet name="Empate productos" sheetId="11" r:id="rId8"/>
  </sheets>
  <definedNames>
    <definedName name="_xlnm.Print_Area" localSheetId="0">'1T'!$A$1:$F$89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8" l="1"/>
  <c r="D20" i="8"/>
  <c r="C20" i="8"/>
  <c r="F14" i="8" l="1"/>
  <c r="F15" i="8"/>
  <c r="F16" i="8"/>
  <c r="F17" i="8"/>
  <c r="F18" i="8"/>
  <c r="G18" i="8" s="1"/>
  <c r="C59" i="8"/>
  <c r="B59" i="8"/>
  <c r="E57" i="8"/>
  <c r="E56" i="8"/>
  <c r="E55" i="8"/>
  <c r="E54" i="8"/>
  <c r="E53" i="8"/>
  <c r="D52" i="8"/>
  <c r="E52" i="8" s="1"/>
  <c r="E59" i="8" s="1"/>
  <c r="C42" i="8"/>
  <c r="B42" i="8"/>
  <c r="E40" i="8"/>
  <c r="E39" i="8"/>
  <c r="E38" i="8"/>
  <c r="E37" i="8"/>
  <c r="E36" i="8"/>
  <c r="D35" i="8"/>
  <c r="D42" i="8" s="1"/>
  <c r="D59" i="8" l="1"/>
  <c r="E35" i="8"/>
  <c r="E42" i="8" s="1"/>
  <c r="C69" i="8" l="1"/>
  <c r="E69" i="8" s="1"/>
  <c r="E20" i="7" l="1"/>
  <c r="C20" i="7"/>
  <c r="D20" i="7"/>
  <c r="B44" i="7" l="1"/>
  <c r="C44" i="7"/>
  <c r="D44" i="7"/>
  <c r="E41" i="7"/>
  <c r="E42" i="7"/>
  <c r="G18" i="7" l="1"/>
  <c r="F18" i="7"/>
  <c r="F17" i="7"/>
  <c r="F16" i="7"/>
  <c r="F15" i="7"/>
  <c r="G15" i="7"/>
  <c r="E65" i="7" l="1"/>
  <c r="E64" i="7"/>
  <c r="E63" i="7"/>
  <c r="E62" i="7"/>
  <c r="E61" i="7"/>
  <c r="E37" i="7"/>
  <c r="E40" i="7"/>
  <c r="E39" i="7"/>
  <c r="E38" i="7"/>
  <c r="E44" i="7" l="1"/>
  <c r="G17" i="7"/>
  <c r="D18" i="10" l="1"/>
  <c r="E18" i="10"/>
  <c r="C18" i="10"/>
  <c r="F15" i="10" l="1"/>
  <c r="E34" i="10"/>
  <c r="F14" i="10"/>
  <c r="G14" i="10" s="1"/>
  <c r="D14" i="6" s="1"/>
  <c r="E76" i="1"/>
  <c r="E77" i="1"/>
  <c r="E79" i="1"/>
  <c r="B67" i="1"/>
  <c r="B80" i="1" s="1"/>
  <c r="C67" i="1"/>
  <c r="C80" i="1" s="1"/>
  <c r="D67" i="1"/>
  <c r="D80" i="1" s="1"/>
  <c r="E64" i="10"/>
  <c r="F15" i="1"/>
  <c r="G15" i="1" s="1"/>
  <c r="C15" i="6" s="1"/>
  <c r="F14" i="1"/>
  <c r="G14" i="1" s="1"/>
  <c r="B86" i="1"/>
  <c r="B79" i="1"/>
  <c r="E79" i="7"/>
  <c r="E70" i="8"/>
  <c r="E78" i="7"/>
  <c r="D16" i="6"/>
  <c r="C16" i="5"/>
  <c r="D35" i="9"/>
  <c r="B68" i="7"/>
  <c r="B81" i="7" s="1"/>
  <c r="E33" i="9"/>
  <c r="E34" i="9"/>
  <c r="E36" i="9"/>
  <c r="F36" i="9" s="1"/>
  <c r="G17" i="8"/>
  <c r="C37" i="10"/>
  <c r="D37" i="10"/>
  <c r="D54" i="10"/>
  <c r="D67" i="10" s="1"/>
  <c r="C54" i="10"/>
  <c r="C67" i="10" s="1"/>
  <c r="B54" i="10"/>
  <c r="B67" i="10" s="1"/>
  <c r="E67" i="10" s="1"/>
  <c r="E52" i="10"/>
  <c r="E51" i="10"/>
  <c r="C50" i="6" s="1"/>
  <c r="E50" i="10"/>
  <c r="E49" i="10"/>
  <c r="E54" i="10" s="1"/>
  <c r="E48" i="10"/>
  <c r="E47" i="10"/>
  <c r="E35" i="10"/>
  <c r="E32" i="10"/>
  <c r="C31" i="6"/>
  <c r="E31" i="10"/>
  <c r="C32" i="9" s="1"/>
  <c r="C38" i="9" s="1"/>
  <c r="E33" i="10"/>
  <c r="B37" i="10"/>
  <c r="G13" i="1"/>
  <c r="C13" i="6" s="1"/>
  <c r="D19" i="1"/>
  <c r="E19" i="1"/>
  <c r="C19" i="1"/>
  <c r="C15" i="5"/>
  <c r="F13" i="1"/>
  <c r="F19" i="1" s="1"/>
  <c r="B88" i="1"/>
  <c r="E61" i="1"/>
  <c r="E36" i="1"/>
  <c r="G16" i="1"/>
  <c r="C16" i="6" s="1"/>
  <c r="B72" i="8"/>
  <c r="D34" i="9"/>
  <c r="G13" i="10"/>
  <c r="D13" i="6"/>
  <c r="F13" i="10"/>
  <c r="G15" i="10"/>
  <c r="D15" i="6"/>
  <c r="F16" i="10"/>
  <c r="D16" i="5" s="1"/>
  <c r="C40" i="1"/>
  <c r="C16" i="9"/>
  <c r="D14" i="5"/>
  <c r="D15" i="5"/>
  <c r="E33" i="1"/>
  <c r="F13" i="7"/>
  <c r="F20" i="7" s="1"/>
  <c r="G13" i="7"/>
  <c r="E66" i="9"/>
  <c r="D66" i="9"/>
  <c r="C66" i="9"/>
  <c r="B66" i="9"/>
  <c r="C13" i="9"/>
  <c r="C15" i="9"/>
  <c r="C14" i="9"/>
  <c r="C18" i="9" s="1"/>
  <c r="C14" i="5"/>
  <c r="E53" i="9"/>
  <c r="G13" i="8"/>
  <c r="E65" i="9"/>
  <c r="D51" i="9"/>
  <c r="B65" i="9"/>
  <c r="J37" i="7"/>
  <c r="J36" i="7"/>
  <c r="C68" i="7"/>
  <c r="C81" i="7" s="1"/>
  <c r="C56" i="5"/>
  <c r="E65" i="1"/>
  <c r="B51" i="6" s="1"/>
  <c r="D72" i="8"/>
  <c r="C72" i="8"/>
  <c r="D68" i="7"/>
  <c r="D81" i="7" s="1"/>
  <c r="D51" i="6"/>
  <c r="D53" i="9"/>
  <c r="E15" i="6"/>
  <c r="E51" i="9"/>
  <c r="C54" i="5"/>
  <c r="C53" i="5"/>
  <c r="E39" i="1"/>
  <c r="B47" i="6"/>
  <c r="E62" i="1"/>
  <c r="B53" i="5" s="1"/>
  <c r="E63" i="1"/>
  <c r="B54" i="5"/>
  <c r="D54" i="5" s="1"/>
  <c r="E64" i="1"/>
  <c r="B55" i="5" s="1"/>
  <c r="E60" i="1"/>
  <c r="B48" i="9"/>
  <c r="E52" i="9"/>
  <c r="D47" i="6"/>
  <c r="D50" i="9"/>
  <c r="D50" i="6"/>
  <c r="D48" i="9"/>
  <c r="E32" i="9"/>
  <c r="D33" i="9"/>
  <c r="D32" i="9"/>
  <c r="C68" i="5"/>
  <c r="C52" i="5"/>
  <c r="C33" i="6"/>
  <c r="C34" i="9"/>
  <c r="C34" i="5"/>
  <c r="G14" i="8"/>
  <c r="G15" i="8"/>
  <c r="G16" i="8"/>
  <c r="F13" i="8"/>
  <c r="F20" i="8" s="1"/>
  <c r="E50" i="9"/>
  <c r="E49" i="9"/>
  <c r="E48" i="9"/>
  <c r="F14" i="7"/>
  <c r="G14" i="7" s="1"/>
  <c r="D63" i="6"/>
  <c r="D40" i="1"/>
  <c r="B40" i="1"/>
  <c r="E37" i="1"/>
  <c r="B36" i="5"/>
  <c r="E35" i="1"/>
  <c r="B32" i="6" s="1"/>
  <c r="B36" i="6" s="1"/>
  <c r="E34" i="1"/>
  <c r="B33" i="9" s="1"/>
  <c r="B32" i="9"/>
  <c r="F14" i="9"/>
  <c r="F13" i="9"/>
  <c r="B64" i="9"/>
  <c r="F64" i="9" s="1"/>
  <c r="B67" i="9"/>
  <c r="B51" i="5"/>
  <c r="B62" i="6"/>
  <c r="E62" i="6" s="1"/>
  <c r="B49" i="9"/>
  <c r="B55" i="9" s="1"/>
  <c r="B50" i="6"/>
  <c r="B52" i="9"/>
  <c r="D65" i="9"/>
  <c r="D31" i="6"/>
  <c r="D49" i="6"/>
  <c r="D46" i="6"/>
  <c r="D32" i="6"/>
  <c r="B35" i="9"/>
  <c r="E68" i="7"/>
  <c r="B56" i="5"/>
  <c r="D56" i="5"/>
  <c r="D16" i="9"/>
  <c r="C53" i="9"/>
  <c r="C51" i="6"/>
  <c r="B33" i="5"/>
  <c r="D52" i="9"/>
  <c r="C51" i="9"/>
  <c r="C49" i="6"/>
  <c r="C47" i="6"/>
  <c r="C49" i="9"/>
  <c r="C48" i="9"/>
  <c r="C35" i="9"/>
  <c r="C36" i="5"/>
  <c r="D36" i="5"/>
  <c r="C35" i="5"/>
  <c r="C33" i="9"/>
  <c r="C65" i="9"/>
  <c r="C48" i="6"/>
  <c r="D49" i="9"/>
  <c r="D14" i="9"/>
  <c r="C32" i="6"/>
  <c r="C46" i="6"/>
  <c r="C50" i="9"/>
  <c r="D30" i="6"/>
  <c r="D48" i="6"/>
  <c r="D15" i="9"/>
  <c r="C51" i="5"/>
  <c r="D51" i="5" s="1"/>
  <c r="E15" i="5"/>
  <c r="F15" i="5" s="1"/>
  <c r="C63" i="6"/>
  <c r="B46" i="6"/>
  <c r="B53" i="9"/>
  <c r="E14" i="5"/>
  <c r="F14" i="5"/>
  <c r="B67" i="5"/>
  <c r="D67" i="5"/>
  <c r="B68" i="5"/>
  <c r="D68" i="5" s="1"/>
  <c r="D69" i="5" s="1"/>
  <c r="B63" i="6"/>
  <c r="B51" i="9"/>
  <c r="B49" i="6"/>
  <c r="B53" i="6" s="1"/>
  <c r="B50" i="9"/>
  <c r="B48" i="6"/>
  <c r="E67" i="1"/>
  <c r="B52" i="5"/>
  <c r="D52" i="5" s="1"/>
  <c r="B33" i="6"/>
  <c r="B30" i="6"/>
  <c r="B34" i="5"/>
  <c r="D34" i="5" s="1"/>
  <c r="B31" i="6"/>
  <c r="B64" i="6"/>
  <c r="B69" i="5"/>
  <c r="E80" i="1" l="1"/>
  <c r="C68" i="9"/>
  <c r="C70" i="5"/>
  <c r="C65" i="6"/>
  <c r="B81" i="1"/>
  <c r="C76" i="1" s="1"/>
  <c r="C79" i="1" s="1"/>
  <c r="C81" i="1" s="1"/>
  <c r="D76" i="1" s="1"/>
  <c r="D79" i="1" s="1"/>
  <c r="D81" i="1" s="1"/>
  <c r="C53" i="6"/>
  <c r="D55" i="5"/>
  <c r="G19" i="1"/>
  <c r="C14" i="6"/>
  <c r="C18" i="6" s="1"/>
  <c r="E16" i="5"/>
  <c r="F16" i="5" s="1"/>
  <c r="B58" i="5"/>
  <c r="D53" i="5"/>
  <c r="D58" i="5" s="1"/>
  <c r="C58" i="5"/>
  <c r="B35" i="5"/>
  <c r="E49" i="6"/>
  <c r="E31" i="6"/>
  <c r="E47" i="6"/>
  <c r="C13" i="5"/>
  <c r="C19" i="5" s="1"/>
  <c r="F18" i="10"/>
  <c r="E50" i="6"/>
  <c r="E48" i="6"/>
  <c r="C55" i="5"/>
  <c r="G20" i="8"/>
  <c r="E40" i="1"/>
  <c r="E30" i="6"/>
  <c r="B34" i="9"/>
  <c r="B38" i="9" s="1"/>
  <c r="E51" i="6"/>
  <c r="D13" i="5"/>
  <c r="E13" i="5" s="1"/>
  <c r="E19" i="5" s="1"/>
  <c r="G18" i="10"/>
  <c r="C30" i="6"/>
  <c r="C36" i="6" s="1"/>
  <c r="C52" i="9"/>
  <c r="C55" i="9" s="1"/>
  <c r="E63" i="6"/>
  <c r="E64" i="6" s="1"/>
  <c r="F53" i="9"/>
  <c r="C33" i="5"/>
  <c r="E37" i="10"/>
  <c r="E81" i="7"/>
  <c r="E32" i="6"/>
  <c r="E72" i="8"/>
  <c r="F16" i="9"/>
  <c r="G16" i="9" s="1"/>
  <c r="H16" i="9" s="1"/>
  <c r="F15" i="9"/>
  <c r="E55" i="9"/>
  <c r="F52" i="9"/>
  <c r="F65" i="9"/>
  <c r="F66" i="9"/>
  <c r="F49" i="9"/>
  <c r="F48" i="9"/>
  <c r="F50" i="9"/>
  <c r="F51" i="9"/>
  <c r="E38" i="9"/>
  <c r="F33" i="9"/>
  <c r="F34" i="9"/>
  <c r="F32" i="9"/>
  <c r="E13" i="9"/>
  <c r="E13" i="6"/>
  <c r="E16" i="9"/>
  <c r="G16" i="7"/>
  <c r="E16" i="6" s="1"/>
  <c r="D68" i="9"/>
  <c r="D65" i="6"/>
  <c r="E14" i="9"/>
  <c r="G14" i="9" s="1"/>
  <c r="H14" i="9" s="1"/>
  <c r="D55" i="9"/>
  <c r="F13" i="6"/>
  <c r="D53" i="6"/>
  <c r="D33" i="6"/>
  <c r="E33" i="6" s="1"/>
  <c r="E14" i="6"/>
  <c r="D38" i="9"/>
  <c r="F35" i="9"/>
  <c r="F15" i="6"/>
  <c r="G15" i="6"/>
  <c r="E15" i="9"/>
  <c r="E46" i="6"/>
  <c r="F13" i="5"/>
  <c r="F19" i="5" s="1"/>
  <c r="D19" i="5"/>
  <c r="D18" i="6"/>
  <c r="G13" i="6"/>
  <c r="D13" i="9"/>
  <c r="E53" i="6" l="1"/>
  <c r="H42" i="6" s="1"/>
  <c r="H43" i="6" s="1"/>
  <c r="E36" i="6"/>
  <c r="D33" i="5"/>
  <c r="C41" i="5"/>
  <c r="B68" i="9"/>
  <c r="B65" i="6"/>
  <c r="E65" i="6" s="1"/>
  <c r="E66" i="6" s="1"/>
  <c r="E81" i="1"/>
  <c r="B70" i="5"/>
  <c r="D70" i="5" s="1"/>
  <c r="D71" i="5" s="1"/>
  <c r="G20" i="7"/>
  <c r="D35" i="5"/>
  <c r="B41" i="5"/>
  <c r="F18" i="9"/>
  <c r="G15" i="9"/>
  <c r="H15" i="9" s="1"/>
  <c r="F55" i="9"/>
  <c r="F38" i="9"/>
  <c r="F16" i="6"/>
  <c r="G16" i="6"/>
  <c r="E18" i="9"/>
  <c r="D36" i="6"/>
  <c r="E18" i="6"/>
  <c r="F14" i="6"/>
  <c r="G14" i="6"/>
  <c r="H13" i="9"/>
  <c r="H18" i="9" s="1"/>
  <c r="D18" i="9"/>
  <c r="G13" i="9"/>
  <c r="G18" i="9" s="1"/>
  <c r="B69" i="9" l="1"/>
  <c r="B66" i="6"/>
  <c r="B71" i="5"/>
  <c r="B63" i="10"/>
  <c r="D41" i="5"/>
  <c r="G18" i="6"/>
  <c r="F18" i="6"/>
  <c r="E63" i="10" l="1"/>
  <c r="B66" i="10"/>
  <c r="B68" i="10" s="1"/>
  <c r="C63" i="10" s="1"/>
  <c r="C66" i="10" s="1"/>
  <c r="C68" i="10" s="1"/>
  <c r="D63" i="10" s="1"/>
  <c r="D66" i="10" s="1"/>
  <c r="D68" i="10" s="1"/>
  <c r="E66" i="10" l="1"/>
  <c r="C62" i="6"/>
  <c r="C64" i="9"/>
  <c r="C67" i="5"/>
  <c r="E68" i="9"/>
  <c r="F68" i="9" s="1"/>
  <c r="E68" i="10" l="1"/>
  <c r="C67" i="9"/>
  <c r="C64" i="6"/>
  <c r="C69" i="5"/>
  <c r="C66" i="6" l="1"/>
  <c r="B77" i="7"/>
  <c r="C69" i="9"/>
  <c r="C71" i="5"/>
  <c r="B80" i="7" l="1"/>
  <c r="B82" i="7" s="1"/>
  <c r="C77" i="7" s="1"/>
  <c r="C80" i="7" s="1"/>
  <c r="C82" i="7" s="1"/>
  <c r="D77" i="7" s="1"/>
  <c r="D80" i="7" s="1"/>
  <c r="D82" i="7" s="1"/>
  <c r="E77" i="7"/>
  <c r="E80" i="7" l="1"/>
  <c r="D64" i="9"/>
  <c r="D62" i="6"/>
  <c r="E82" i="7" l="1"/>
  <c r="D67" i="9"/>
  <c r="D64" i="6"/>
  <c r="D69" i="9" l="1"/>
  <c r="B68" i="8"/>
  <c r="D66" i="6"/>
  <c r="B71" i="8" l="1"/>
  <c r="B73" i="8" s="1"/>
  <c r="C68" i="8" s="1"/>
  <c r="C71" i="8" s="1"/>
  <c r="C73" i="8" s="1"/>
  <c r="D68" i="8" s="1"/>
  <c r="D71" i="8" s="1"/>
  <c r="D73" i="8" s="1"/>
  <c r="E68" i="8"/>
  <c r="E71" i="8" l="1"/>
  <c r="E64" i="9"/>
  <c r="E73" i="8" l="1"/>
  <c r="E69" i="9" s="1"/>
  <c r="E67" i="9"/>
  <c r="F67" i="9" s="1"/>
  <c r="F6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Muñoz Fallas</author>
  </authors>
  <commentList>
    <comment ref="C1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Total
</t>
        </r>
      </text>
    </comment>
    <comment ref="D13" authorId="0" shapeId="0" xr:uid="{00000000-0006-0000-0400-000002000000}">
      <text>
        <r>
          <rPr>
            <sz val="9"/>
            <color indexed="81"/>
            <rFont val="Tahoma"/>
            <family val="2"/>
          </rPr>
          <t>total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family val="2"/>
          </rPr>
          <t>Promedio</t>
        </r>
      </text>
    </comment>
    <comment ref="D14" authorId="0" shapeId="0" xr:uid="{00000000-0006-0000-0400-000004000000}">
      <text>
        <r>
          <rPr>
            <sz val="9"/>
            <color indexed="81"/>
            <rFont val="Tahoma"/>
            <family val="2"/>
          </rPr>
          <t>Promedio</t>
        </r>
      </text>
    </comment>
    <comment ref="C15" authorId="0" shapeId="0" xr:uid="{00000000-0006-0000-0400-000005000000}">
      <text>
        <r>
          <rPr>
            <sz val="9"/>
            <color indexed="81"/>
            <rFont val="Tahoma"/>
            <family val="2"/>
          </rPr>
          <t>Promedio</t>
        </r>
      </text>
    </comment>
    <comment ref="D15" authorId="0" shapeId="0" xr:uid="{00000000-0006-0000-0400-000006000000}">
      <text>
        <r>
          <rPr>
            <sz val="9"/>
            <color indexed="81"/>
            <rFont val="Tahoma"/>
            <family val="2"/>
          </rPr>
          <t>Promedio</t>
        </r>
      </text>
    </comment>
    <comment ref="D16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Muñoz Fallas</author>
  </authors>
  <commentList>
    <comment ref="C1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Total </t>
        </r>
      </text>
    </comment>
    <comment ref="D1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Total</t>
        </r>
      </text>
    </comment>
    <comment ref="E1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Total
</t>
        </r>
      </text>
    </comment>
    <comment ref="F1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Total</t>
        </r>
      </text>
    </comment>
    <comment ref="C14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D14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E1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F1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C15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D15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E15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F15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D16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E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Rebeca Muñoz Fallas:</t>
        </r>
        <r>
          <rPr>
            <sz val="9"/>
            <color indexed="81"/>
            <rFont val="Tahoma"/>
            <family val="2"/>
          </rPr>
          <t xml:space="preserve">
Promedio</t>
        </r>
      </text>
    </comment>
  </commentList>
</comments>
</file>

<file path=xl/sharedStrings.xml><?xml version="1.0" encoding="utf-8"?>
<sst xmlns="http://schemas.openxmlformats.org/spreadsheetml/2006/main" count="624" uniqueCount="136">
  <si>
    <t>CUADRO No. 1</t>
  </si>
  <si>
    <t>Reporte de beneficiarios financiados por el FODESAF</t>
  </si>
  <si>
    <t>Unidad</t>
  </si>
  <si>
    <t>TOTAL</t>
  </si>
  <si>
    <t>CUADRO No. 2</t>
  </si>
  <si>
    <t>Unidad:  Colones</t>
  </si>
  <si>
    <t>CUADRO No. 3</t>
  </si>
  <si>
    <t>Rubro por objeto de gasto</t>
  </si>
  <si>
    <t xml:space="preserve">Remuneraciones </t>
  </si>
  <si>
    <t>Servicios No Personales</t>
  </si>
  <si>
    <t>Transferencias Corrientes</t>
  </si>
  <si>
    <t>CUADRO No. 4</t>
  </si>
  <si>
    <t xml:space="preserve">Reporte de ingresos efectivos  girados por FODESAF </t>
  </si>
  <si>
    <t xml:space="preserve">Tipo de movimiento </t>
  </si>
  <si>
    <t>1) Saldo en Caja inicial (*)</t>
  </si>
  <si>
    <t>2) Ingresos Efectivos recibidos</t>
  </si>
  <si>
    <t>3) Recursos disponibles ( 1+2)</t>
  </si>
  <si>
    <t>4) Egresos efectivos pagados</t>
  </si>
  <si>
    <t xml:space="preserve">Centros de Alimentación </t>
  </si>
  <si>
    <t>Persona menor de edad beneficiaria</t>
  </si>
  <si>
    <t>Enero</t>
  </si>
  <si>
    <t xml:space="preserve">Febrero </t>
  </si>
  <si>
    <t xml:space="preserve">Marzo </t>
  </si>
  <si>
    <t>Total I Trimestre</t>
  </si>
  <si>
    <t>Centros de Atención Integral</t>
  </si>
  <si>
    <t>Programas Residenciales ONG</t>
  </si>
  <si>
    <t>Centros de Atención Integral (Red Nacional de Cuido y Desarrollo Infantil)</t>
  </si>
  <si>
    <t xml:space="preserve">Enero </t>
  </si>
  <si>
    <t>Febrero</t>
  </si>
  <si>
    <t>Marzo</t>
  </si>
  <si>
    <t xml:space="preserve">FODESAF </t>
  </si>
  <si>
    <t>Reporte de gastos efectivos por producto financiados por FODESAF</t>
  </si>
  <si>
    <t>I Trimestre</t>
  </si>
  <si>
    <t>Reporte de gastos efectivos por rubro financiados por FODESAF por detalle del gasto según objeto</t>
  </si>
  <si>
    <t>Materiales y Suministros</t>
  </si>
  <si>
    <t>Abril</t>
  </si>
  <si>
    <t>Mayo</t>
  </si>
  <si>
    <t>Junio</t>
  </si>
  <si>
    <t>Reporte de gastos efectivos financiados por FODESAF</t>
  </si>
  <si>
    <t>Reporte de gastos efectivos financiados por FODESAF por detalle del gasto según objeto</t>
  </si>
  <si>
    <t>5) Saldo en Caja Final (3-4)</t>
  </si>
  <si>
    <t>II Trimestre</t>
  </si>
  <si>
    <t>I Semestre</t>
  </si>
  <si>
    <t>Fuente: Informes Trimestrales PANI</t>
  </si>
  <si>
    <t>III Trimestre</t>
  </si>
  <si>
    <t>Acumulado</t>
  </si>
  <si>
    <t>Julio</t>
  </si>
  <si>
    <t>Agosto</t>
  </si>
  <si>
    <t>Setiembre</t>
  </si>
  <si>
    <t>Fuente: Informe Tercer Trimestre PANI</t>
  </si>
  <si>
    <t>IV Trimestre</t>
  </si>
  <si>
    <t>Anual</t>
  </si>
  <si>
    <t>Octubre</t>
  </si>
  <si>
    <t>Noviembre</t>
  </si>
  <si>
    <t xml:space="preserve">Diciembre </t>
  </si>
  <si>
    <t xml:space="preserve"> IV TRIMESTRE</t>
  </si>
  <si>
    <t>Fuente: Informe Cuarto Trimestre PANI</t>
  </si>
  <si>
    <t xml:space="preserve">Programa: </t>
  </si>
  <si>
    <t>Derechos de los niños, niñas y adolescentes</t>
  </si>
  <si>
    <t>Institución:</t>
  </si>
  <si>
    <t xml:space="preserve"> Patronato Nacional de la Infancia</t>
  </si>
  <si>
    <t xml:space="preserve">Unidad Ejecutora: </t>
  </si>
  <si>
    <t>Gerencia Técnica</t>
  </si>
  <si>
    <t xml:space="preserve">Periodo: </t>
  </si>
  <si>
    <t>Fuente: Informe Segundo Trimestre PANI</t>
  </si>
  <si>
    <t>Fuente: Informe Primer Trimestre PANI</t>
  </si>
  <si>
    <t>Cuadro No. 1</t>
  </si>
  <si>
    <t>Bienes duraderos</t>
  </si>
  <si>
    <t>Beneficio</t>
  </si>
  <si>
    <t>Prevención y Promoción*</t>
  </si>
  <si>
    <t>Nombres de los productos</t>
  </si>
  <si>
    <t>Remuneraciones personal sustantivo</t>
  </si>
  <si>
    <t>Centros de Atención Infantil-Guarderías</t>
  </si>
  <si>
    <t>Residencias Transitorias</t>
  </si>
  <si>
    <t>Centros de Atención Infantil-Guarderías Red de Cuido Directo</t>
  </si>
  <si>
    <t>Juntas de Protección de Niñez y Adolescencia-Promoción</t>
  </si>
  <si>
    <t xml:space="preserve">Fuente: Informes Trimestrales PANI. </t>
  </si>
  <si>
    <t>Promedio</t>
  </si>
  <si>
    <t>Devolución de superávit</t>
  </si>
  <si>
    <t>Superávit no Comprometido-Devolución</t>
  </si>
  <si>
    <t>TOTAL SALDO INICIAL( Superávit PANI)</t>
  </si>
  <si>
    <t>Totales</t>
  </si>
  <si>
    <t>Producto 1 Atención de denuncias</t>
  </si>
  <si>
    <t>Producto 2 Proteccion y apoyo a los niños, niñas y Adolescentes en los Albergues PANI</t>
  </si>
  <si>
    <t>Producto 3: Centro de Atención Infantil - Guarderias</t>
  </si>
  <si>
    <t>3) Reintegros en efectivo ONG's</t>
  </si>
  <si>
    <t>5) Egresos efectivos pagados</t>
  </si>
  <si>
    <t>4) Recursos disponibles ( 1+2+3 )</t>
  </si>
  <si>
    <t>6) Saldo en Caja Final ( 4-5 )</t>
  </si>
  <si>
    <r>
      <rPr>
        <b/>
        <sz val="11"/>
        <color theme="1"/>
        <rFont val="Calibri"/>
        <family val="2"/>
        <scheme val="minor"/>
      </rPr>
      <t>Producto 3:</t>
    </r>
    <r>
      <rPr>
        <sz val="11"/>
        <color theme="1"/>
        <rFont val="Calibri"/>
        <family val="2"/>
        <scheme val="minor"/>
      </rPr>
      <t xml:space="preserve"> Centro de Atención Infantil - Guarderias</t>
    </r>
  </si>
  <si>
    <r>
      <rPr>
        <b/>
        <sz val="11"/>
        <color theme="1"/>
        <rFont val="Calibri"/>
        <family val="2"/>
        <scheme val="minor"/>
      </rPr>
      <t>Producto 1:</t>
    </r>
    <r>
      <rPr>
        <sz val="11"/>
        <color theme="1"/>
        <rFont val="Calibri"/>
        <family val="2"/>
        <scheme val="minor"/>
      </rPr>
      <t xml:space="preserve"> Atención de denuncias</t>
    </r>
  </si>
  <si>
    <r>
      <rPr>
        <b/>
        <sz val="11"/>
        <color theme="1"/>
        <rFont val="Calibri"/>
        <family val="2"/>
        <scheme val="minor"/>
      </rPr>
      <t>Producto 2:</t>
    </r>
    <r>
      <rPr>
        <sz val="11"/>
        <color theme="1"/>
        <rFont val="Calibri"/>
        <family val="2"/>
        <scheme val="minor"/>
      </rPr>
      <t xml:space="preserve"> Proteccion y apoyo a los niños, niñas y Adolescentes en los Albergues PANI</t>
    </r>
  </si>
  <si>
    <r>
      <rPr>
        <b/>
        <sz val="11"/>
        <color theme="1"/>
        <rFont val="Calibri"/>
        <family val="2"/>
        <scheme val="minor"/>
      </rPr>
      <t>Producto 2</t>
    </r>
    <r>
      <rPr>
        <sz val="11"/>
        <color theme="1"/>
        <rFont val="Calibri"/>
        <family val="2"/>
        <scheme val="minor"/>
      </rPr>
      <t xml:space="preserve"> :Proteccion y apoyo a los niños, niñas y Adolescentes en los Albergues PANI</t>
    </r>
  </si>
  <si>
    <t xml:space="preserve">(1) Debido a la práctica institucional y por los procesos y procedimientos administrativos que se siguen en los mismos, los proyectos se encuentran  en la etapa de las decisiones iniciales en el Departamento de Suministros, Bienes y Serevicios. </t>
  </si>
  <si>
    <t>Producto 4: Proyectos Fondo de Niñez y Adolescencia n (1)</t>
  </si>
  <si>
    <t>Atención de denuncias</t>
  </si>
  <si>
    <t>Proteccion y apoyo a los niños, niñas y Adolescentes en los Albergues PANI</t>
  </si>
  <si>
    <t>Centro de Atención Infantil - Guarderias</t>
  </si>
  <si>
    <t xml:space="preserve">Producto 4: Proyectos Fondo de Niñez y Adolescencia </t>
  </si>
  <si>
    <r>
      <rPr>
        <b/>
        <sz val="11"/>
        <color theme="1"/>
        <rFont val="Calibri"/>
        <family val="2"/>
        <scheme val="minor"/>
      </rPr>
      <t xml:space="preserve">Producto 4: </t>
    </r>
    <r>
      <rPr>
        <sz val="11"/>
        <color theme="1"/>
        <rFont val="Calibri"/>
        <family val="2"/>
        <scheme val="minor"/>
      </rPr>
      <t>Proyectos Fondo de Niñez y Adolescencia</t>
    </r>
  </si>
  <si>
    <r>
      <rPr>
        <b/>
        <sz val="11"/>
        <color theme="1"/>
        <rFont val="Calibri"/>
        <family val="2"/>
        <scheme val="minor"/>
      </rPr>
      <t>Producto 4</t>
    </r>
    <r>
      <rPr>
        <sz val="11"/>
        <color theme="1"/>
        <rFont val="Calibri"/>
        <family val="2"/>
        <scheme val="minor"/>
      </rPr>
      <t xml:space="preserve">: Proyectos Fondo de Niñez y Adolescencia </t>
    </r>
  </si>
  <si>
    <t>Producto 4: Proyectos Fondo de Niñez y Adolescencia</t>
  </si>
  <si>
    <t>Total</t>
  </si>
  <si>
    <r>
      <t xml:space="preserve">Para el producto 1 el dato resportado son personas menores de edad que son identificados en las denuncias con violacion de derechos y se les brinda respuesta institucional, </t>
    </r>
    <r>
      <rPr>
        <b/>
        <sz val="10"/>
        <color theme="1"/>
        <rFont val="Calibri"/>
        <family val="2"/>
        <scheme val="minor"/>
      </rPr>
      <t xml:space="preserve"> cada mes la población atendida es diferente. </t>
    </r>
  </si>
  <si>
    <r>
      <t xml:space="preserve">Para el producto 2 El dato reportado son los cupos de la capacidad instalada de los albergues del PANI, son personas menores de edad que se atiende en </t>
    </r>
    <r>
      <rPr>
        <b/>
        <sz val="10"/>
        <color theme="1"/>
        <rFont val="Calibri"/>
        <family val="2"/>
        <scheme val="minor"/>
      </rPr>
      <t>promedio mensual</t>
    </r>
  </si>
  <si>
    <r>
      <t xml:space="preserve">Para el producto 3 El dato reportado son personas menores de edad que se atiende en </t>
    </r>
    <r>
      <rPr>
        <b/>
        <sz val="10"/>
        <color theme="1"/>
        <rFont val="Calibri"/>
        <family val="2"/>
        <scheme val="minor"/>
      </rPr>
      <t>promedio mensual</t>
    </r>
    <r>
      <rPr>
        <sz val="10"/>
        <color theme="1"/>
        <rFont val="Calibri"/>
        <family val="2"/>
        <scheme val="minor"/>
      </rPr>
      <t xml:space="preserve"> en los Centros de Atención Infantil - Guarderías.</t>
    </r>
  </si>
  <si>
    <r>
      <t xml:space="preserve">Para el producto 4 El dato reportado son  son personas menores de edad que se atiende en </t>
    </r>
    <r>
      <rPr>
        <b/>
        <sz val="10"/>
        <color theme="1"/>
        <rFont val="Calibri"/>
        <family val="2"/>
        <scheme val="minor"/>
      </rPr>
      <t xml:space="preserve">promedio mensual </t>
    </r>
    <r>
      <rPr>
        <sz val="10"/>
        <color theme="1"/>
        <rFont val="Calibri"/>
        <family val="2"/>
        <scheme val="minor"/>
      </rPr>
      <t>en los proyectos del Fondo de la Niñez y Adolescencia.</t>
    </r>
  </si>
  <si>
    <r>
      <t xml:space="preserve">Para el producto 1 el dato reportado son personas menores de edad que son identificados en las denuncias con violacion de derechos y se les brinda respuesta institucional, </t>
    </r>
    <r>
      <rPr>
        <b/>
        <sz val="10"/>
        <color theme="1"/>
        <rFont val="Calibri"/>
        <family val="2"/>
        <scheme val="minor"/>
      </rPr>
      <t xml:space="preserve"> cada mes la población atendida es diferente. </t>
    </r>
  </si>
  <si>
    <r>
      <t xml:space="preserve">Para el producto 4 El dato reportado son  personas menores de edad que se atiende en </t>
    </r>
    <r>
      <rPr>
        <b/>
        <sz val="10"/>
        <color theme="1"/>
        <rFont val="Calibri"/>
        <family val="2"/>
        <scheme val="minor"/>
      </rPr>
      <t xml:space="preserve">promedio mensual </t>
    </r>
    <r>
      <rPr>
        <sz val="10"/>
        <color theme="1"/>
        <rFont val="Calibri"/>
        <family val="2"/>
        <scheme val="minor"/>
      </rPr>
      <t>en los proyectos del Fondo de la Niñez y Adolescencia.</t>
    </r>
  </si>
  <si>
    <t>El Saldo Inicial se compone así *</t>
  </si>
  <si>
    <t>* saldo en caja final I T</t>
  </si>
  <si>
    <t>Producto 5: Proyectos Fondo de Niñez y Adolescencia Proyecto Mis Primeras Huellas</t>
  </si>
  <si>
    <t>Proyectos Fondo de Niñez y Adolescencia Proyecto Mis primeras Huellas</t>
  </si>
  <si>
    <t>Proyectos Fondo de Niñez y Adolescencia SUSPENDIDO 2020</t>
  </si>
  <si>
    <t>Primer Semestre 2020</t>
  </si>
  <si>
    <t>Tercer Trimestre Acumulado 2020</t>
  </si>
  <si>
    <t xml:space="preserve">Totales </t>
  </si>
  <si>
    <t xml:space="preserve">Promedio </t>
  </si>
  <si>
    <t>Segundo Trimestre 2022</t>
  </si>
  <si>
    <t>Tercer Trimestre 2022</t>
  </si>
  <si>
    <t>Cuarto Trimestre 2022</t>
  </si>
  <si>
    <t>Total Superavit Comprometido 2021</t>
  </si>
  <si>
    <t>Primer Trimestre 2022</t>
  </si>
  <si>
    <t>Producto 4: Proyectos Fondo de Niñez y Adolescencia (1)</t>
  </si>
  <si>
    <r>
      <t xml:space="preserve">Para el producto 2 El dato reportado son los cupos de la capacidad instalada de los albergues del PANI, son personas menores de edad que se atiende en </t>
    </r>
    <r>
      <rPr>
        <b/>
        <sz val="10"/>
        <color theme="1"/>
        <rFont val="Calibri"/>
        <family val="2"/>
        <scheme val="minor"/>
      </rPr>
      <t>promedio mensual.</t>
    </r>
  </si>
  <si>
    <t>Los gastos del producto 04 corresponden a compromisos de 2021, así solicitado en oficio PANI-PE-OF- 0454-2022 y aprobado en MTSS-DESAF-OF -649-2022</t>
  </si>
  <si>
    <t>ONG Residenciales</t>
  </si>
  <si>
    <t>Acogimiento Familiar</t>
  </si>
  <si>
    <r>
      <t xml:space="preserve">Para el producto 3 El dato reportado son personas menores de edad que se atiende en </t>
    </r>
    <r>
      <rPr>
        <b/>
        <sz val="10"/>
        <color theme="1"/>
        <rFont val="Calibri"/>
        <family val="2"/>
        <scheme val="minor"/>
      </rPr>
      <t>promedio mensual</t>
    </r>
    <r>
      <rPr>
        <sz val="10"/>
        <color theme="1"/>
        <rFont val="Calibri"/>
        <family val="2"/>
        <scheme val="minor"/>
      </rPr>
      <t xml:space="preserve"> en los Centros de Atención Infantil - Guarderías a mes vencido.</t>
    </r>
  </si>
  <si>
    <t>*</t>
  </si>
  <si>
    <r>
      <t>ONG residenciales El dato reportado son los cupos de la capacidad instalada de las ONG residenciales, son personas menores de edad que se atiende en</t>
    </r>
    <r>
      <rPr>
        <b/>
        <sz val="10"/>
        <color theme="1"/>
        <rFont val="Calibri"/>
        <family val="2"/>
        <scheme val="minor"/>
      </rPr>
      <t xml:space="preserve"> promedio mensual</t>
    </r>
    <r>
      <rPr>
        <sz val="10"/>
        <color theme="1"/>
        <rFont val="Calibri"/>
        <family val="2"/>
        <scheme val="minor"/>
      </rPr>
      <t>. A mes vencido.</t>
    </r>
  </si>
  <si>
    <r>
      <t xml:space="preserve">Acogimiento familiar El dato reportado son  son personas menores de edad que en </t>
    </r>
    <r>
      <rPr>
        <b/>
        <sz val="10"/>
        <color theme="1"/>
        <rFont val="Calibri"/>
        <family val="2"/>
        <scheme val="minor"/>
      </rPr>
      <t xml:space="preserve">promedio reciben un subsidio mensual </t>
    </r>
    <r>
      <rPr>
        <sz val="10"/>
        <color theme="1"/>
        <rFont val="Calibri"/>
        <family val="2"/>
        <scheme val="minor"/>
      </rPr>
      <t>por medio de sus responsables legales, para su cuido.</t>
    </r>
  </si>
  <si>
    <r>
      <t xml:space="preserve">* </t>
    </r>
    <r>
      <rPr>
        <sz val="11"/>
        <color theme="1"/>
        <rFont val="Calibri"/>
        <family val="2"/>
        <scheme val="minor"/>
      </rPr>
      <t xml:space="preserve">Estos productos no se financiaron en julio 2022, al reportarse a mes vencido los datos de agosto se reflejan en septiembre. </t>
    </r>
  </si>
  <si>
    <t xml:space="preserve">*Los recursos se reflejan en septiembre no obstante se cubrieron compromisos retroacivos de agosto con esos recursos ya que no se contaba con recursos en ese momento. </t>
  </si>
  <si>
    <r>
      <t xml:space="preserve">Para el producto ONG Residenciales y Acogimienot Familiar corresponden a personas menores de edad que se atiende en </t>
    </r>
    <r>
      <rPr>
        <b/>
        <sz val="10"/>
        <color theme="1"/>
        <rFont val="Calibri"/>
        <family val="2"/>
        <scheme val="minor"/>
      </rPr>
      <t>promedio mensual (cupos).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</si>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</sst>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₡&quot;* #,##0_-;\-&quot;₡&quot;* #,##0_-;_-&quot;₡&quot;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₡&quot;#,##0.00"/>
    <numFmt numFmtId="167" formatCode="&quot;₡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165" fontId="1" fillId="0" borderId="0" xfId="1" applyNumberFormat="1" applyFont="1" applyFill="1" applyBorder="1" applyAlignment="1">
      <alignment horizontal="center" vertical="top" wrapText="1"/>
    </xf>
    <xf numFmtId="165" fontId="1" fillId="0" borderId="0" xfId="1" applyNumberFormat="1" applyFont="1" applyFill="1" applyBorder="1" applyAlignment="1">
      <alignment horizontal="center" vertical="top"/>
    </xf>
    <xf numFmtId="165" fontId="5" fillId="0" borderId="2" xfId="1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horizontal="right" wrapText="1"/>
    </xf>
    <xf numFmtId="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Border="1" applyAlignment="1">
      <alignment horizontal="center" vertical="top" wrapText="1"/>
    </xf>
    <xf numFmtId="165" fontId="4" fillId="0" borderId="2" xfId="1" applyNumberFormat="1" applyFont="1" applyFill="1" applyBorder="1" applyAlignment="1">
      <alignment horizontal="center" vertical="top" wrapText="1"/>
    </xf>
    <xf numFmtId="165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/>
    </xf>
    <xf numFmtId="165" fontId="3" fillId="0" borderId="1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wrapText="1"/>
    </xf>
    <xf numFmtId="165" fontId="1" fillId="0" borderId="0" xfId="1" applyNumberFormat="1" applyFont="1" applyFill="1"/>
    <xf numFmtId="165" fontId="7" fillId="0" borderId="0" xfId="1" applyNumberFormat="1" applyFont="1" applyFill="1" applyAlignment="1">
      <alignment horizontal="left" wrapText="1"/>
    </xf>
    <xf numFmtId="165" fontId="3" fillId="0" borderId="1" xfId="1" applyNumberFormat="1" applyFont="1" applyFill="1" applyBorder="1" applyAlignment="1">
      <alignment horizontal="left" wrapText="1"/>
    </xf>
    <xf numFmtId="165" fontId="8" fillId="0" borderId="0" xfId="1" applyNumberFormat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horizontal="left" vertical="top" wrapText="1"/>
    </xf>
    <xf numFmtId="165" fontId="4" fillId="0" borderId="0" xfId="1" applyNumberFormat="1" applyFont="1"/>
    <xf numFmtId="165" fontId="4" fillId="0" borderId="0" xfId="1" applyNumberFormat="1" applyFont="1" applyFill="1" applyAlignment="1">
      <alignment wrapText="1"/>
    </xf>
    <xf numFmtId="165" fontId="4" fillId="0" borderId="0" xfId="1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left"/>
    </xf>
    <xf numFmtId="165" fontId="6" fillId="0" borderId="0" xfId="1" applyNumberFormat="1" applyFont="1" applyFill="1" applyAlignment="1">
      <alignment vertical="top" wrapText="1"/>
    </xf>
    <xf numFmtId="165" fontId="4" fillId="0" borderId="0" xfId="1" applyNumberFormat="1" applyFont="1" applyFill="1"/>
    <xf numFmtId="165" fontId="4" fillId="0" borderId="0" xfId="1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right" wrapText="1"/>
    </xf>
    <xf numFmtId="165" fontId="3" fillId="0" borderId="0" xfId="1" applyNumberFormat="1" applyFont="1" applyFill="1" applyAlignment="1">
      <alignment wrapText="1"/>
    </xf>
    <xf numFmtId="165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 wrapText="1"/>
    </xf>
    <xf numFmtId="165" fontId="5" fillId="0" borderId="2" xfId="1" applyNumberFormat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center" vertical="top" wrapText="1"/>
    </xf>
    <xf numFmtId="165" fontId="1" fillId="0" borderId="0" xfId="2" applyNumberFormat="1" applyFont="1" applyFill="1"/>
    <xf numFmtId="4" fontId="0" fillId="0" borderId="0" xfId="0" applyNumberFormat="1" applyFont="1" applyFill="1"/>
    <xf numFmtId="165" fontId="3" fillId="0" borderId="0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Alignment="1">
      <alignment horizontal="center" wrapText="1"/>
    </xf>
    <xf numFmtId="165" fontId="3" fillId="0" borderId="0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left" wrapText="1"/>
    </xf>
    <xf numFmtId="164" fontId="4" fillId="0" borderId="0" xfId="1" applyNumberFormat="1" applyFont="1"/>
    <xf numFmtId="165" fontId="3" fillId="0" borderId="4" xfId="1" applyNumberFormat="1" applyFont="1" applyFill="1" applyBorder="1" applyAlignment="1">
      <alignment horizontal="center" wrapText="1"/>
    </xf>
    <xf numFmtId="165" fontId="3" fillId="0" borderId="0" xfId="1" applyNumberFormat="1" applyFont="1" applyFill="1"/>
    <xf numFmtId="0" fontId="0" fillId="0" borderId="0" xfId="0" applyAlignment="1">
      <alignment horizontal="justify" vertical="top"/>
    </xf>
    <xf numFmtId="165" fontId="1" fillId="0" borderId="0" xfId="1" applyNumberFormat="1" applyFont="1" applyFill="1" applyBorder="1" applyAlignment="1">
      <alignment horizontal="center" vertical="top" wrapText="1"/>
    </xf>
    <xf numFmtId="165" fontId="1" fillId="0" borderId="0" xfId="1" applyNumberFormat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/>
    <xf numFmtId="165" fontId="0" fillId="0" borderId="0" xfId="1" applyNumberFormat="1" applyFont="1" applyFill="1" applyBorder="1" applyAlignment="1">
      <alignment horizontal="left" vertical="center" wrapText="1"/>
    </xf>
    <xf numFmtId="165" fontId="1" fillId="0" borderId="0" xfId="1" applyNumberFormat="1" applyFont="1" applyFill="1" applyBorder="1" applyAlignment="1">
      <alignment horizontal="left" vertical="center" wrapText="1"/>
    </xf>
    <xf numFmtId="165" fontId="0" fillId="0" borderId="0" xfId="1" applyNumberFormat="1" applyFont="1" applyFill="1" applyAlignment="1">
      <alignment horizontal="left" wrapText="1"/>
    </xf>
    <xf numFmtId="0" fontId="0" fillId="0" borderId="0" xfId="0" applyFont="1"/>
    <xf numFmtId="165" fontId="0" fillId="0" borderId="0" xfId="1" applyNumberFormat="1" applyFont="1" applyFill="1" applyBorder="1" applyAlignment="1">
      <alignment horizontal="center" vertical="top" wrapText="1"/>
    </xf>
    <xf numFmtId="165" fontId="0" fillId="0" borderId="2" xfId="1" applyNumberFormat="1" applyFont="1" applyFill="1" applyBorder="1" applyAlignment="1">
      <alignment horizontal="center" vertical="top" wrapText="1"/>
    </xf>
    <xf numFmtId="165" fontId="11" fillId="0" borderId="0" xfId="1" applyNumberFormat="1" applyFont="1" applyFill="1" applyBorder="1" applyAlignment="1">
      <alignment horizontal="center" vertical="top" wrapText="1"/>
    </xf>
    <xf numFmtId="165" fontId="1" fillId="0" borderId="0" xfId="1" applyNumberFormat="1" applyFont="1" applyFill="1" applyBorder="1" applyAlignment="1">
      <alignment horizontal="justify" vertical="top" wrapText="1"/>
    </xf>
    <xf numFmtId="165" fontId="1" fillId="0" borderId="0" xfId="1" applyNumberFormat="1" applyFont="1" applyFill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0" xfId="1" applyNumberFormat="1" applyFont="1" applyFill="1" applyAlignment="1">
      <alignment horizontal="left" vertical="top" wrapText="1"/>
    </xf>
    <xf numFmtId="4" fontId="14" fillId="0" borderId="0" xfId="0" applyNumberFormat="1" applyFont="1" applyFill="1" applyAlignment="1">
      <alignment horizontal="left"/>
    </xf>
    <xf numFmtId="165" fontId="14" fillId="0" borderId="0" xfId="1" applyNumberFormat="1" applyFont="1" applyFill="1" applyAlignment="1">
      <alignment horizontal="left" wrapText="1"/>
    </xf>
    <xf numFmtId="165" fontId="14" fillId="0" borderId="0" xfId="1" applyNumberFormat="1" applyFont="1" applyFill="1" applyAlignment="1">
      <alignment horizontal="left"/>
    </xf>
    <xf numFmtId="165" fontId="14" fillId="0" borderId="0" xfId="1" applyNumberFormat="1" applyFont="1" applyFill="1"/>
    <xf numFmtId="0" fontId="14" fillId="0" borderId="0" xfId="0" applyFont="1" applyFill="1"/>
    <xf numFmtId="0" fontId="14" fillId="0" borderId="0" xfId="0" applyFont="1"/>
    <xf numFmtId="165" fontId="16" fillId="0" borderId="0" xfId="1" applyNumberFormat="1" applyFont="1" applyFill="1" applyAlignment="1">
      <alignment wrapText="1"/>
    </xf>
    <xf numFmtId="165" fontId="16" fillId="0" borderId="0" xfId="1" applyNumberFormat="1" applyFont="1" applyFill="1" applyAlignment="1">
      <alignment vertical="top" wrapText="1"/>
    </xf>
    <xf numFmtId="2" fontId="14" fillId="0" borderId="0" xfId="1" applyNumberFormat="1" applyFont="1" applyFill="1" applyAlignment="1">
      <alignment vertical="top" wrapText="1"/>
    </xf>
    <xf numFmtId="0" fontId="9" fillId="0" borderId="0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wrapText="1"/>
    </xf>
    <xf numFmtId="165" fontId="1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Alignment="1">
      <alignment horizontal="right"/>
    </xf>
    <xf numFmtId="1" fontId="1" fillId="0" borderId="0" xfId="1" applyNumberFormat="1" applyFont="1" applyFill="1" applyBorder="1" applyAlignment="1">
      <alignment horizontal="right" wrapText="1"/>
    </xf>
    <xf numFmtId="166" fontId="1" fillId="0" borderId="0" xfId="1" applyNumberFormat="1" applyFont="1" applyFill="1" applyBorder="1" applyAlignment="1">
      <alignment horizontal="center" vertical="top" wrapText="1"/>
    </xf>
    <xf numFmtId="166" fontId="1" fillId="0" borderId="0" xfId="1" applyNumberFormat="1" applyFont="1" applyFill="1" applyBorder="1" applyAlignment="1">
      <alignment horizontal="center" vertical="top"/>
    </xf>
    <xf numFmtId="166" fontId="5" fillId="0" borderId="2" xfId="1" applyNumberFormat="1" applyFont="1" applyFill="1" applyBorder="1" applyAlignment="1">
      <alignment horizontal="center" vertical="top" wrapText="1"/>
    </xf>
    <xf numFmtId="166" fontId="1" fillId="0" borderId="0" xfId="1" applyNumberFormat="1" applyFont="1" applyFill="1" applyBorder="1" applyAlignment="1">
      <alignment horizontal="center" wrapText="1"/>
    </xf>
    <xf numFmtId="166" fontId="1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right" wrapText="1"/>
    </xf>
    <xf numFmtId="166" fontId="3" fillId="0" borderId="0" xfId="1" applyNumberFormat="1" applyFont="1" applyFill="1" applyBorder="1" applyAlignment="1">
      <alignment horizontal="right" wrapText="1"/>
    </xf>
    <xf numFmtId="166" fontId="0" fillId="0" borderId="0" xfId="1" applyNumberFormat="1" applyFont="1" applyFill="1" applyBorder="1" applyAlignment="1">
      <alignment horizontal="center" wrapText="1"/>
    </xf>
    <xf numFmtId="167" fontId="4" fillId="0" borderId="0" xfId="1" applyNumberFormat="1" applyFont="1" applyFill="1" applyBorder="1" applyAlignment="1">
      <alignment horizontal="center" wrapText="1"/>
    </xf>
    <xf numFmtId="167" fontId="4" fillId="0" borderId="0" xfId="1" applyNumberFormat="1" applyFont="1" applyFill="1" applyBorder="1" applyAlignment="1">
      <alignment horizontal="center" vertical="top" wrapText="1"/>
    </xf>
    <xf numFmtId="167" fontId="1" fillId="0" borderId="0" xfId="1" applyNumberFormat="1" applyFont="1" applyFill="1" applyBorder="1" applyAlignment="1">
      <alignment horizontal="center" vertical="top" wrapText="1"/>
    </xf>
    <xf numFmtId="167" fontId="4" fillId="0" borderId="0" xfId="1" applyNumberFormat="1" applyFont="1" applyFill="1"/>
    <xf numFmtId="165" fontId="1" fillId="0" borderId="2" xfId="1" applyNumberFormat="1" applyFont="1" applyFill="1" applyBorder="1" applyAlignment="1">
      <alignment horizontal="center" vertical="top" wrapText="1"/>
    </xf>
    <xf numFmtId="167" fontId="1" fillId="0" borderId="2" xfId="1" applyNumberFormat="1" applyFont="1" applyFill="1" applyBorder="1" applyAlignment="1">
      <alignment horizontal="center" vertical="top" wrapText="1"/>
    </xf>
    <xf numFmtId="165" fontId="1" fillId="0" borderId="0" xfId="1" applyNumberFormat="1" applyFont="1" applyFill="1" applyAlignment="1">
      <alignment wrapText="1"/>
    </xf>
    <xf numFmtId="165" fontId="2" fillId="0" borderId="1" xfId="1" applyNumberFormat="1" applyFont="1" applyFill="1" applyBorder="1" applyAlignment="1">
      <alignment horizontal="left" wrapText="1"/>
    </xf>
    <xf numFmtId="165" fontId="2" fillId="0" borderId="1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left" wrapText="1"/>
    </xf>
    <xf numFmtId="165" fontId="2" fillId="0" borderId="0" xfId="1" applyNumberFormat="1" applyFont="1" applyFill="1" applyBorder="1" applyAlignment="1">
      <alignment horizontal="center" wrapText="1"/>
    </xf>
    <xf numFmtId="167" fontId="1" fillId="0" borderId="0" xfId="1" applyNumberFormat="1" applyFont="1" applyFill="1" applyBorder="1" applyAlignment="1">
      <alignment horizontal="center"/>
    </xf>
    <xf numFmtId="165" fontId="1" fillId="0" borderId="2" xfId="1" applyNumberFormat="1" applyFont="1" applyFill="1" applyBorder="1" applyAlignment="1">
      <alignment horizontal="left" wrapText="1"/>
    </xf>
    <xf numFmtId="167" fontId="1" fillId="0" borderId="2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165" fontId="3" fillId="0" borderId="0" xfId="1" applyNumberFormat="1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center"/>
    </xf>
    <xf numFmtId="165" fontId="1" fillId="0" borderId="0" xfId="1" applyNumberFormat="1" applyFont="1" applyFill="1" applyAlignment="1">
      <alignment horizontal="center" wrapText="1"/>
    </xf>
    <xf numFmtId="165" fontId="1" fillId="0" borderId="0" xfId="1" applyNumberFormat="1" applyFont="1" applyFill="1" applyAlignment="1">
      <alignment horizontal="center"/>
    </xf>
    <xf numFmtId="165" fontId="16" fillId="0" borderId="0" xfId="1" applyNumberFormat="1" applyFont="1" applyFill="1" applyAlignment="1">
      <alignment horizontal="center" wrapText="1"/>
    </xf>
    <xf numFmtId="165" fontId="16" fillId="0" borderId="0" xfId="1" applyNumberFormat="1" applyFont="1" applyFill="1" applyAlignment="1">
      <alignment horizontal="center" vertical="top" wrapText="1"/>
    </xf>
    <xf numFmtId="165" fontId="14" fillId="0" borderId="0" xfId="1" applyNumberFormat="1" applyFont="1" applyFill="1" applyAlignment="1">
      <alignment horizontal="center" wrapText="1"/>
    </xf>
    <xf numFmtId="165" fontId="14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0" borderId="0" xfId="1" applyNumberFormat="1" applyFont="1" applyFill="1" applyAlignment="1">
      <alignment horizontal="center" vertical="top" wrapText="1"/>
    </xf>
    <xf numFmtId="4" fontId="0" fillId="0" borderId="0" xfId="0" applyNumberForma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5" fontId="7" fillId="0" borderId="0" xfId="1" applyNumberFormat="1" applyFont="1" applyFill="1" applyAlignment="1">
      <alignment horizontal="center" wrapText="1"/>
    </xf>
    <xf numFmtId="165" fontId="8" fillId="0" borderId="0" xfId="1" applyNumberFormat="1" applyFont="1" applyFill="1" applyBorder="1" applyAlignment="1">
      <alignment horizontal="center" wrapText="1"/>
    </xf>
    <xf numFmtId="166" fontId="4" fillId="0" borderId="0" xfId="1" applyNumberFormat="1" applyFont="1" applyFill="1" applyBorder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166" fontId="3" fillId="0" borderId="0" xfId="1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165" fontId="4" fillId="0" borderId="0" xfId="1" applyNumberFormat="1" applyFont="1" applyFill="1" applyBorder="1" applyAlignment="1">
      <alignment horizontal="center" wrapText="1"/>
    </xf>
    <xf numFmtId="1" fontId="4" fillId="0" borderId="0" xfId="1" applyNumberFormat="1" applyFont="1" applyFill="1" applyBorder="1" applyAlignment="1">
      <alignment horizontal="center" wrapText="1"/>
    </xf>
    <xf numFmtId="42" fontId="0" fillId="0" borderId="0" xfId="3" applyFont="1" applyFill="1" applyAlignment="1">
      <alignment horizontal="center"/>
    </xf>
    <xf numFmtId="165" fontId="1" fillId="0" borderId="0" xfId="1" applyNumberFormat="1" applyFont="1" applyFill="1" applyBorder="1" applyAlignment="1">
      <alignment vertical="top" wrapText="1"/>
    </xf>
    <xf numFmtId="166" fontId="4" fillId="0" borderId="0" xfId="1" applyNumberFormat="1" applyFont="1" applyFill="1" applyBorder="1" applyAlignment="1">
      <alignment vertical="top" wrapText="1"/>
    </xf>
    <xf numFmtId="165" fontId="3" fillId="0" borderId="0" xfId="1" applyNumberFormat="1" applyFont="1" applyFill="1" applyBorder="1" applyAlignment="1">
      <alignment horizontal="center" wrapText="1"/>
    </xf>
    <xf numFmtId="2" fontId="10" fillId="0" borderId="0" xfId="1" applyNumberFormat="1" applyFont="1" applyFill="1" applyAlignment="1">
      <alignment horizontal="left" vertical="top" wrapText="1"/>
    </xf>
    <xf numFmtId="2" fontId="0" fillId="0" borderId="0" xfId="0" applyNumberFormat="1" applyFont="1" applyAlignment="1">
      <alignment vertical="top" wrapText="1"/>
    </xf>
    <xf numFmtId="167" fontId="18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 wrapText="1"/>
    </xf>
    <xf numFmtId="165" fontId="1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5" xfId="1" applyNumberFormat="1" applyFont="1" applyFill="1" applyBorder="1" applyAlignment="1">
      <alignment horizontal="center" wrapText="1"/>
    </xf>
    <xf numFmtId="165" fontId="3" fillId="0" borderId="6" xfId="1" applyNumberFormat="1" applyFont="1" applyFill="1" applyBorder="1" applyAlignment="1">
      <alignment horizontal="center" wrapText="1"/>
    </xf>
    <xf numFmtId="165" fontId="4" fillId="0" borderId="0" xfId="1" applyNumberFormat="1" applyFont="1" applyFill="1" applyBorder="1" applyAlignment="1">
      <alignment vertical="top" wrapText="1"/>
    </xf>
    <xf numFmtId="0" fontId="0" fillId="0" borderId="0" xfId="0" applyFill="1" applyAlignment="1"/>
    <xf numFmtId="165" fontId="0" fillId="0" borderId="0" xfId="1" applyNumberFormat="1" applyFont="1" applyFill="1" applyBorder="1" applyAlignment="1">
      <alignment horizontal="left" vertical="top" wrapText="1"/>
    </xf>
    <xf numFmtId="165" fontId="1" fillId="0" borderId="0" xfId="1" applyNumberFormat="1" applyFont="1" applyFill="1" applyAlignment="1"/>
    <xf numFmtId="165" fontId="2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/>
    </xf>
    <xf numFmtId="167" fontId="18" fillId="0" borderId="0" xfId="0" applyNumberFormat="1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Alignment="1">
      <alignment horizontal="center"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65" fontId="1" fillId="0" borderId="0" xfId="1" applyNumberFormat="1" applyFont="1" applyFill="1" applyAlignment="1">
      <alignment horizontal="justify" vertical="top" wrapText="1"/>
    </xf>
    <xf numFmtId="165" fontId="3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 applyAlignment="1">
      <alignment horizontal="left" vertical="top" wrapText="1"/>
    </xf>
    <xf numFmtId="165" fontId="17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Alignment="1">
      <alignment horizontal="justify" vertical="top" wrapText="1"/>
    </xf>
    <xf numFmtId="0" fontId="1" fillId="0" borderId="0" xfId="1" applyNumberFormat="1" applyFont="1" applyFill="1" applyAlignment="1">
      <alignment horizontal="justify" vertical="top" wrapText="1"/>
    </xf>
    <xf numFmtId="165" fontId="3" fillId="0" borderId="0" xfId="1" applyNumberFormat="1" applyFont="1" applyFill="1" applyAlignment="1">
      <alignment horizontal="center" wrapText="1"/>
    </xf>
    <xf numFmtId="165" fontId="2" fillId="0" borderId="0" xfId="1" applyNumberFormat="1" applyFont="1" applyFill="1" applyAlignment="1">
      <alignment horizontal="center" wrapText="1"/>
    </xf>
    <xf numFmtId="0" fontId="0" fillId="0" borderId="0" xfId="1" applyNumberFormat="1" applyFont="1" applyFill="1" applyBorder="1" applyAlignment="1">
      <alignment horizontal="left" vertical="top" wrapText="1"/>
    </xf>
    <xf numFmtId="2" fontId="19" fillId="0" borderId="0" xfId="1" applyNumberFormat="1" applyFont="1" applyFill="1" applyAlignment="1">
      <alignment horizontal="left" vertical="top" wrapText="1"/>
    </xf>
    <xf numFmtId="2" fontId="14" fillId="0" borderId="0" xfId="1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ill="1" applyAlignment="1">
      <alignment horizontal="justify" vertical="top"/>
    </xf>
    <xf numFmtId="0" fontId="0" fillId="0" borderId="0" xfId="0" applyFont="1" applyFill="1"/>
    <xf numFmtId="164" fontId="5" fillId="0" borderId="2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horizontal="center"/>
    </xf>
    <xf numFmtId="4" fontId="1" fillId="0" borderId="0" xfId="0" applyNumberFormat="1" applyFont="1" applyFill="1"/>
    <xf numFmtId="165" fontId="2" fillId="0" borderId="0" xfId="1" applyNumberFormat="1" applyFont="1" applyFill="1" applyBorder="1" applyAlignment="1">
      <alignment horizontal="right" wrapText="1"/>
    </xf>
    <xf numFmtId="165" fontId="2" fillId="0" borderId="0" xfId="1" applyNumberFormat="1" applyFont="1" applyFill="1" applyBorder="1" applyAlignment="1">
      <alignment wrapText="1"/>
    </xf>
    <xf numFmtId="4" fontId="1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1" fillId="0" borderId="0" xfId="0" applyNumberFormat="1" applyFont="1" applyFill="1" applyAlignment="1">
      <alignment horizontal="left"/>
    </xf>
    <xf numFmtId="4" fontId="2" fillId="0" borderId="1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/>
    <xf numFmtId="0" fontId="1" fillId="0" borderId="0" xfId="0" applyFont="1" applyFill="1"/>
    <xf numFmtId="3" fontId="2" fillId="0" borderId="0" xfId="0" applyNumberFormat="1" applyFont="1" applyFill="1"/>
    <xf numFmtId="0" fontId="1" fillId="0" borderId="0" xfId="0" applyFont="1" applyFill="1" applyAlignment="1">
      <alignment horizontal="justify" vertical="top"/>
    </xf>
    <xf numFmtId="4" fontId="1" fillId="0" borderId="2" xfId="0" applyNumberFormat="1" applyFont="1" applyFill="1" applyBorder="1" applyAlignment="1">
      <alignment horizontal="center" vertical="top" wrapText="1"/>
    </xf>
    <xf numFmtId="165" fontId="2" fillId="0" borderId="2" xfId="1" applyNumberFormat="1" applyFont="1" applyFill="1" applyBorder="1" applyAlignment="1">
      <alignment horizontal="center" vertical="top" wrapText="1"/>
    </xf>
    <xf numFmtId="4" fontId="20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 wrapText="1"/>
    </xf>
    <xf numFmtId="4" fontId="21" fillId="0" borderId="0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left" wrapText="1"/>
    </xf>
    <xf numFmtId="165" fontId="1" fillId="0" borderId="2" xfId="1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left"/>
    </xf>
    <xf numFmtId="4" fontId="2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center" vertical="top" wrapText="1"/>
    </xf>
    <xf numFmtId="1" fontId="2" fillId="0" borderId="0" xfId="1" applyNumberFormat="1" applyFont="1" applyFill="1" applyBorder="1" applyAlignment="1">
      <alignment horizontal="left" wrapText="1"/>
    </xf>
    <xf numFmtId="165" fontId="22" fillId="0" borderId="0" xfId="1" applyNumberFormat="1" applyFont="1" applyFill="1" applyAlignment="1">
      <alignment wrapText="1"/>
    </xf>
    <xf numFmtId="165" fontId="22" fillId="0" borderId="0" xfId="1" applyNumberFormat="1" applyFont="1" applyFill="1" applyAlignment="1">
      <alignment vertical="top" wrapText="1"/>
    </xf>
    <xf numFmtId="165" fontId="20" fillId="0" borderId="0" xfId="1" applyNumberFormat="1" applyFont="1" applyFill="1" applyAlignment="1">
      <alignment vertical="top" wrapText="1"/>
    </xf>
    <xf numFmtId="165" fontId="1" fillId="0" borderId="0" xfId="1" applyNumberFormat="1" applyFont="1" applyFill="1" applyBorder="1" applyAlignment="1">
      <alignment wrapText="1"/>
    </xf>
    <xf numFmtId="0" fontId="2" fillId="0" borderId="0" xfId="0" applyFont="1" applyFill="1"/>
  </cellXfs>
  <cellStyles count="5">
    <cellStyle name="Millares" xfId="1" builtinId="3"/>
    <cellStyle name="Millares 2" xfId="2" xr:uid="{00000000-0005-0000-0000-000001000000}"/>
    <cellStyle name="Millares 3" xfId="4" xr:uid="{00000000-0005-0000-0000-000002000000}"/>
    <cellStyle name="Moneda [0]" xfId="3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"/>
  <sheetViews>
    <sheetView tabSelected="1" zoomScale="80" zoomScaleNormal="80" workbookViewId="0">
      <selection sqref="A1:F1"/>
    </sheetView>
  </sheetViews>
  <sheetFormatPr baseColWidth="10" defaultColWidth="11.44140625" defaultRowHeight="14.4" x14ac:dyDescent="0.3"/>
  <cols>
    <col min="1" max="1" width="62" customWidth="1"/>
    <col min="2" max="2" width="37.77734375" customWidth="1"/>
    <col min="3" max="3" width="21.21875" customWidth="1"/>
    <col min="4" max="4" width="22" customWidth="1"/>
    <col min="5" max="5" width="20.77734375" customWidth="1"/>
    <col min="6" max="6" width="13" customWidth="1"/>
    <col min="7" max="7" width="13.44140625" customWidth="1"/>
    <col min="8" max="8" width="16.21875" bestFit="1" customWidth="1"/>
    <col min="9" max="9" width="16.44140625" customWidth="1"/>
    <col min="10" max="10" width="22.77734375" customWidth="1"/>
  </cols>
  <sheetData>
    <row r="1" spans="1:8" x14ac:dyDescent="0.3">
      <c r="A1" s="163" t="s">
        <v>30</v>
      </c>
      <c r="B1" s="163"/>
      <c r="C1" s="163"/>
      <c r="D1" s="163"/>
      <c r="E1" s="163"/>
      <c r="F1" s="163"/>
      <c r="G1" s="4"/>
    </row>
    <row r="2" spans="1:8" ht="15" customHeight="1" x14ac:dyDescent="0.3">
      <c r="A2" s="34" t="s">
        <v>57</v>
      </c>
      <c r="B2" s="21" t="s">
        <v>58</v>
      </c>
      <c r="C2" s="21"/>
      <c r="D2" s="21"/>
      <c r="E2" s="21"/>
      <c r="F2" s="21"/>
      <c r="G2" s="4"/>
    </row>
    <row r="3" spans="1:8" ht="15" customHeight="1" x14ac:dyDescent="0.3">
      <c r="A3" s="34" t="s">
        <v>59</v>
      </c>
      <c r="B3" s="21" t="s">
        <v>60</v>
      </c>
      <c r="C3" s="21"/>
      <c r="D3" s="21"/>
      <c r="E3" s="21"/>
      <c r="F3" s="21"/>
      <c r="G3" s="4"/>
    </row>
    <row r="4" spans="1:8" ht="15" customHeight="1" x14ac:dyDescent="0.3">
      <c r="A4" s="34" t="s">
        <v>61</v>
      </c>
      <c r="B4" s="21" t="s">
        <v>62</v>
      </c>
      <c r="C4" s="21"/>
      <c r="D4" s="21"/>
      <c r="E4" s="21"/>
      <c r="F4" s="21"/>
      <c r="G4" s="4"/>
    </row>
    <row r="5" spans="1:8" ht="15" customHeight="1" x14ac:dyDescent="0.3">
      <c r="A5" s="34" t="s">
        <v>63</v>
      </c>
      <c r="B5" s="21" t="s">
        <v>122</v>
      </c>
      <c r="C5" s="21"/>
      <c r="D5" s="21"/>
      <c r="E5" s="21"/>
      <c r="F5" s="21"/>
      <c r="G5" s="4"/>
    </row>
    <row r="6" spans="1:8" ht="15" customHeight="1" x14ac:dyDescent="0.3">
      <c r="A6" s="42"/>
      <c r="B6" s="42"/>
      <c r="C6" s="42"/>
      <c r="D6" s="42"/>
      <c r="E6" s="42"/>
      <c r="F6" s="42"/>
      <c r="G6" s="4"/>
    </row>
    <row r="7" spans="1:8" ht="15" customHeight="1" x14ac:dyDescent="0.3">
      <c r="A7" s="42"/>
      <c r="B7" s="42"/>
      <c r="C7" s="42"/>
      <c r="D7" s="42"/>
      <c r="E7" s="42"/>
      <c r="F7" s="42"/>
      <c r="G7" s="4"/>
    </row>
    <row r="8" spans="1:8" x14ac:dyDescent="0.3">
      <c r="A8" s="159" t="s">
        <v>66</v>
      </c>
      <c r="B8" s="159"/>
      <c r="C8" s="159"/>
      <c r="D8" s="159"/>
      <c r="E8" s="159"/>
      <c r="F8" s="159"/>
      <c r="G8" s="4"/>
    </row>
    <row r="9" spans="1:8" ht="15" customHeight="1" x14ac:dyDescent="0.3">
      <c r="A9" s="159" t="s">
        <v>1</v>
      </c>
      <c r="B9" s="159"/>
      <c r="C9" s="159"/>
      <c r="D9" s="159"/>
      <c r="E9" s="159"/>
      <c r="F9" s="159"/>
      <c r="G9" s="4"/>
    </row>
    <row r="10" spans="1:8" ht="15" thickBot="1" x14ac:dyDescent="0.35">
      <c r="A10" s="18"/>
      <c r="B10" s="18"/>
      <c r="C10" s="18"/>
      <c r="D10" s="19"/>
      <c r="E10" s="19"/>
      <c r="F10" s="22"/>
      <c r="G10" s="4"/>
    </row>
    <row r="11" spans="1:8" ht="15" thickBot="1" x14ac:dyDescent="0.35">
      <c r="A11" s="20" t="s">
        <v>68</v>
      </c>
      <c r="B11" s="20" t="s">
        <v>2</v>
      </c>
      <c r="C11" s="20" t="s">
        <v>20</v>
      </c>
      <c r="D11" s="20" t="s">
        <v>28</v>
      </c>
      <c r="E11" s="20" t="s">
        <v>22</v>
      </c>
      <c r="F11" s="20" t="s">
        <v>77</v>
      </c>
      <c r="G11" s="47" t="s">
        <v>81</v>
      </c>
    </row>
    <row r="12" spans="1:8" x14ac:dyDescent="0.3">
      <c r="A12" s="6"/>
      <c r="B12" s="6"/>
      <c r="C12" s="6"/>
      <c r="D12" s="6"/>
      <c r="E12" s="6"/>
      <c r="F12" s="22"/>
      <c r="G12" s="4"/>
    </row>
    <row r="13" spans="1:8" ht="17.25" customHeight="1" x14ac:dyDescent="0.3">
      <c r="A13" t="s">
        <v>82</v>
      </c>
      <c r="B13" s="79" t="s">
        <v>19</v>
      </c>
      <c r="C13" s="81">
        <v>4124</v>
      </c>
      <c r="D13" s="81">
        <v>5191</v>
      </c>
      <c r="E13" s="81">
        <v>6495</v>
      </c>
      <c r="F13" s="83">
        <f>+AVERAGE(C13:E13)</f>
        <v>5270</v>
      </c>
      <c r="G13" s="81">
        <f>+C13+D13+E13</f>
        <v>15810</v>
      </c>
      <c r="H13" s="72" t="s">
        <v>102</v>
      </c>
    </row>
    <row r="14" spans="1:8" ht="17.25" customHeight="1" x14ac:dyDescent="0.3">
      <c r="A14" t="s">
        <v>83</v>
      </c>
      <c r="B14" s="79" t="s">
        <v>19</v>
      </c>
      <c r="C14" s="81">
        <v>326</v>
      </c>
      <c r="D14" s="81">
        <v>322</v>
      </c>
      <c r="E14" s="81">
        <v>314</v>
      </c>
      <c r="F14" s="83">
        <f>+AVERAGE(C14:E14)</f>
        <v>320.66666666666669</v>
      </c>
      <c r="G14" s="83">
        <f>+F14</f>
        <v>320.66666666666669</v>
      </c>
      <c r="H14" s="73" t="s">
        <v>77</v>
      </c>
    </row>
    <row r="15" spans="1:8" ht="17.25" customHeight="1" x14ac:dyDescent="0.3">
      <c r="A15" t="s">
        <v>84</v>
      </c>
      <c r="B15" s="79" t="s">
        <v>19</v>
      </c>
      <c r="C15" s="82">
        <v>3190</v>
      </c>
      <c r="D15" s="81">
        <v>3358</v>
      </c>
      <c r="E15" s="81"/>
      <c r="F15" s="83">
        <f>+AVERAGE(C15:E15)</f>
        <v>3274</v>
      </c>
      <c r="G15" s="83">
        <f>+F15</f>
        <v>3274</v>
      </c>
      <c r="H15" s="73" t="s">
        <v>77</v>
      </c>
    </row>
    <row r="16" spans="1:8" ht="17.25" hidden="1" customHeight="1" x14ac:dyDescent="0.3">
      <c r="A16" t="s">
        <v>123</v>
      </c>
      <c r="B16" s="79" t="s">
        <v>19</v>
      </c>
      <c r="C16" s="60"/>
      <c r="D16" s="6"/>
      <c r="E16" s="6"/>
      <c r="F16" s="50"/>
      <c r="G16" s="60">
        <f t="shared" ref="G16" si="0">+C16+D16+E16</f>
        <v>0</v>
      </c>
      <c r="H16" s="73"/>
    </row>
    <row r="17" spans="1:11" x14ac:dyDescent="0.3">
      <c r="B17" s="55"/>
      <c r="C17" s="60"/>
      <c r="D17" s="6"/>
      <c r="E17" s="6"/>
      <c r="F17" s="50"/>
      <c r="G17" s="50"/>
    </row>
    <row r="18" spans="1:11" hidden="1" x14ac:dyDescent="0.3">
      <c r="A18" s="49"/>
      <c r="B18" s="54"/>
      <c r="C18" s="50"/>
      <c r="D18" s="50"/>
      <c r="E18" s="50"/>
      <c r="F18" s="50"/>
      <c r="G18" s="50"/>
    </row>
    <row r="19" spans="1:11" ht="15" thickBot="1" x14ac:dyDescent="0.35">
      <c r="A19" s="14" t="s">
        <v>3</v>
      </c>
      <c r="B19" s="14"/>
      <c r="C19" s="14">
        <f>SUM(C13:C18)</f>
        <v>7640</v>
      </c>
      <c r="D19" s="14">
        <f t="shared" ref="D19:F19" si="1">SUM(D13:D18)</f>
        <v>8871</v>
      </c>
      <c r="E19" s="14">
        <f t="shared" si="1"/>
        <v>6809</v>
      </c>
      <c r="F19" s="14">
        <f t="shared" si="1"/>
        <v>8864.6666666666679</v>
      </c>
      <c r="G19" s="14">
        <f>SUM(G13:G18)</f>
        <v>19404.666666666664</v>
      </c>
    </row>
    <row r="20" spans="1:11" ht="15" thickTop="1" x14ac:dyDescent="0.3">
      <c r="A20" s="12" t="s">
        <v>76</v>
      </c>
      <c r="B20" s="18"/>
      <c r="C20" s="18"/>
      <c r="D20" s="19"/>
      <c r="E20" s="19"/>
      <c r="F20" s="22"/>
      <c r="G20" s="4"/>
    </row>
    <row r="21" spans="1:11" ht="33" customHeight="1" x14ac:dyDescent="0.3">
      <c r="A21" s="164" t="s">
        <v>93</v>
      </c>
      <c r="B21" s="164"/>
      <c r="C21" s="164"/>
      <c r="D21" s="164"/>
      <c r="E21" s="164"/>
      <c r="F21" s="164"/>
      <c r="G21" s="164"/>
    </row>
    <row r="22" spans="1:11" s="71" customFormat="1" ht="15.75" customHeight="1" x14ac:dyDescent="0.3">
      <c r="A22" s="164" t="s">
        <v>103</v>
      </c>
      <c r="B22" s="164"/>
      <c r="C22" s="164"/>
      <c r="D22" s="164"/>
      <c r="E22" s="164"/>
      <c r="F22" s="164"/>
      <c r="G22" s="164"/>
      <c r="H22" s="164"/>
    </row>
    <row r="23" spans="1:11" s="71" customFormat="1" ht="15.75" customHeight="1" x14ac:dyDescent="0.3">
      <c r="A23" s="164" t="s">
        <v>104</v>
      </c>
      <c r="B23" s="164"/>
      <c r="C23" s="164"/>
      <c r="D23" s="164"/>
      <c r="E23" s="164"/>
      <c r="F23" s="164"/>
      <c r="G23" s="164"/>
    </row>
    <row r="24" spans="1:11" s="71" customFormat="1" ht="15.75" customHeight="1" x14ac:dyDescent="0.3">
      <c r="A24" s="164" t="s">
        <v>105</v>
      </c>
      <c r="B24" s="164"/>
      <c r="C24" s="164"/>
      <c r="D24" s="164"/>
      <c r="E24" s="164"/>
      <c r="F24" s="164"/>
      <c r="G24" s="164"/>
    </row>
    <row r="25" spans="1:11" s="71" customFormat="1" ht="15.75" customHeight="1" x14ac:dyDescent="0.3">
      <c r="A25" s="164" t="s">
        <v>106</v>
      </c>
      <c r="B25" s="164"/>
      <c r="C25" s="164"/>
      <c r="D25" s="164"/>
      <c r="E25" s="164"/>
      <c r="F25" s="164"/>
      <c r="G25" s="164"/>
      <c r="H25" s="164"/>
    </row>
    <row r="26" spans="1:11" x14ac:dyDescent="0.3">
      <c r="A26" s="56"/>
      <c r="B26" s="18"/>
      <c r="C26" s="18"/>
      <c r="D26" s="19"/>
      <c r="E26" s="19"/>
      <c r="F26" s="22"/>
      <c r="G26" s="4"/>
    </row>
    <row r="27" spans="1:11" x14ac:dyDescent="0.3">
      <c r="A27" s="159" t="s">
        <v>4</v>
      </c>
      <c r="B27" s="159"/>
      <c r="C27" s="159"/>
      <c r="D27" s="159"/>
      <c r="E27" s="159"/>
      <c r="F27" s="21"/>
      <c r="G27" s="4"/>
    </row>
    <row r="28" spans="1:11" ht="15" customHeight="1" x14ac:dyDescent="0.3">
      <c r="A28" s="159" t="s">
        <v>31</v>
      </c>
      <c r="B28" s="159"/>
      <c r="C28" s="159"/>
      <c r="D28" s="159"/>
      <c r="E28" s="159"/>
      <c r="F28" s="21"/>
      <c r="G28" s="4"/>
    </row>
    <row r="29" spans="1:11" ht="15" customHeight="1" x14ac:dyDescent="0.3">
      <c r="A29" s="159" t="s">
        <v>5</v>
      </c>
      <c r="B29" s="159"/>
      <c r="C29" s="159"/>
      <c r="D29" s="159"/>
      <c r="E29" s="159"/>
      <c r="F29" s="21"/>
      <c r="G29" s="4"/>
    </row>
    <row r="30" spans="1:11" x14ac:dyDescent="0.3">
      <c r="A30" s="18"/>
      <c r="B30" s="18"/>
      <c r="C30" s="19"/>
      <c r="D30" s="19"/>
      <c r="E30" s="19"/>
      <c r="F30" s="22"/>
      <c r="G30" s="4"/>
      <c r="H30" s="3"/>
      <c r="I30" s="3"/>
      <c r="J30" s="3"/>
    </row>
    <row r="31" spans="1:11" s="4" customFormat="1" ht="15" thickBot="1" x14ac:dyDescent="0.35">
      <c r="A31" s="20" t="s">
        <v>68</v>
      </c>
      <c r="B31" s="20" t="s">
        <v>27</v>
      </c>
      <c r="C31" s="20" t="s">
        <v>28</v>
      </c>
      <c r="D31" s="20" t="s">
        <v>29</v>
      </c>
      <c r="E31" s="20" t="s">
        <v>32</v>
      </c>
      <c r="F31" s="22"/>
      <c r="G31" s="5"/>
      <c r="H31"/>
      <c r="I31"/>
      <c r="J31"/>
      <c r="K31"/>
    </row>
    <row r="32" spans="1:11" s="4" customFormat="1" x14ac:dyDescent="0.3">
      <c r="A32" s="42"/>
      <c r="B32" s="80"/>
      <c r="C32" s="80"/>
      <c r="D32" s="80"/>
      <c r="E32" s="80"/>
      <c r="F32" s="22"/>
      <c r="G32" s="5"/>
      <c r="H32"/>
      <c r="I32"/>
      <c r="J32"/>
      <c r="K32"/>
    </row>
    <row r="33" spans="1:10" x14ac:dyDescent="0.3">
      <c r="A33" t="s">
        <v>82</v>
      </c>
      <c r="B33" s="84">
        <v>1100199301.1099999</v>
      </c>
      <c r="C33" s="85">
        <v>819523095.19999993</v>
      </c>
      <c r="D33" s="84">
        <v>719035393.15999997</v>
      </c>
      <c r="E33" s="85">
        <f t="shared" ref="E33:E39" si="2">SUM(B33:D33)</f>
        <v>2638757789.4699998</v>
      </c>
      <c r="F33" s="22"/>
      <c r="G33" s="5"/>
    </row>
    <row r="34" spans="1:10" ht="17.25" customHeight="1" x14ac:dyDescent="0.3">
      <c r="A34" t="s">
        <v>83</v>
      </c>
      <c r="B34" s="84">
        <v>246121404.71999997</v>
      </c>
      <c r="C34" s="85">
        <v>175781396.00999999</v>
      </c>
      <c r="D34" s="84">
        <v>168692108.09</v>
      </c>
      <c r="E34" s="85">
        <f t="shared" si="2"/>
        <v>590594908.81999993</v>
      </c>
      <c r="F34" s="22"/>
      <c r="G34" s="5"/>
    </row>
    <row r="35" spans="1:10" ht="23.25" customHeight="1" x14ac:dyDescent="0.3">
      <c r="A35" s="49" t="s">
        <v>84</v>
      </c>
      <c r="B35" s="85">
        <v>444483000</v>
      </c>
      <c r="C35" s="85">
        <v>844950000</v>
      </c>
      <c r="D35" s="85">
        <v>0</v>
      </c>
      <c r="E35" s="85">
        <f t="shared" si="2"/>
        <v>1289433000</v>
      </c>
      <c r="F35" s="53"/>
      <c r="G35" s="5"/>
    </row>
    <row r="36" spans="1:10" x14ac:dyDescent="0.3">
      <c r="A36" t="s">
        <v>98</v>
      </c>
      <c r="B36" s="84">
        <v>1482562.5</v>
      </c>
      <c r="C36" s="84">
        <v>15950763.300000001</v>
      </c>
      <c r="D36" s="84">
        <v>41418521.569999993</v>
      </c>
      <c r="E36" s="85">
        <f t="shared" si="2"/>
        <v>58851847.36999999</v>
      </c>
      <c r="F36" s="22"/>
      <c r="G36" s="5"/>
    </row>
    <row r="37" spans="1:10" hidden="1" x14ac:dyDescent="0.3">
      <c r="B37" s="84"/>
      <c r="C37" s="85"/>
      <c r="D37" s="84"/>
      <c r="E37" s="85">
        <f t="shared" si="2"/>
        <v>0</v>
      </c>
      <c r="F37" s="22"/>
      <c r="G37" s="5"/>
    </row>
    <row r="38" spans="1:10" hidden="1" x14ac:dyDescent="0.3">
      <c r="B38" s="84"/>
      <c r="C38" s="84"/>
      <c r="D38" s="84"/>
      <c r="E38" s="85"/>
      <c r="F38" s="22"/>
      <c r="G38" s="5"/>
      <c r="H38" s="3"/>
      <c r="I38" s="3"/>
      <c r="J38" s="3"/>
    </row>
    <row r="39" spans="1:10" hidden="1" x14ac:dyDescent="0.3">
      <c r="A39" s="26"/>
      <c r="B39" s="84"/>
      <c r="C39" s="84"/>
      <c r="D39" s="84"/>
      <c r="E39" s="85">
        <f t="shared" si="2"/>
        <v>0</v>
      </c>
      <c r="F39" s="22"/>
      <c r="G39" s="5"/>
      <c r="H39" s="3"/>
      <c r="I39" s="3"/>
      <c r="J39" s="3"/>
    </row>
    <row r="40" spans="1:10" ht="15" thickBot="1" x14ac:dyDescent="0.35">
      <c r="A40" s="8" t="s">
        <v>3</v>
      </c>
      <c r="B40" s="86">
        <f>SUM(B33:B39)</f>
        <v>1792286268.3299999</v>
      </c>
      <c r="C40" s="86">
        <f>SUM(C33:C39)</f>
        <v>1856205254.51</v>
      </c>
      <c r="D40" s="86">
        <f>SUM(D33:D39)</f>
        <v>929146022.81999993</v>
      </c>
      <c r="E40" s="86">
        <f>SUM(E33:E39)</f>
        <v>4577637545.6599998</v>
      </c>
      <c r="F40" s="22"/>
      <c r="G40" s="5"/>
      <c r="H40" s="3"/>
    </row>
    <row r="41" spans="1:10" ht="15" thickTop="1" x14ac:dyDescent="0.3">
      <c r="A41" s="11" t="s">
        <v>65</v>
      </c>
      <c r="B41" s="19"/>
      <c r="C41" s="19"/>
      <c r="D41" s="19"/>
      <c r="E41" s="19"/>
      <c r="F41" s="22"/>
      <c r="G41" s="5"/>
      <c r="H41" s="3"/>
    </row>
    <row r="42" spans="1:10" x14ac:dyDescent="0.3">
      <c r="A42" s="19"/>
      <c r="B42" s="19"/>
      <c r="C42" s="19"/>
      <c r="D42" s="19"/>
      <c r="E42" s="19"/>
      <c r="F42" s="22"/>
      <c r="G42" s="4"/>
    </row>
    <row r="43" spans="1:10" ht="19.5" hidden="1" customHeight="1" x14ac:dyDescent="0.3">
      <c r="A43" s="162"/>
      <c r="B43" s="162"/>
      <c r="C43" s="162"/>
      <c r="D43" s="162"/>
      <c r="E43" s="162"/>
      <c r="F43" s="22"/>
      <c r="G43" s="4"/>
    </row>
    <row r="44" spans="1:10" ht="19.5" hidden="1" customHeight="1" x14ac:dyDescent="0.3">
      <c r="A44" s="62"/>
      <c r="B44" s="62"/>
      <c r="C44" s="62"/>
      <c r="D44" s="62"/>
      <c r="E44" s="62"/>
      <c r="F44" s="22"/>
      <c r="G44" s="4"/>
    </row>
    <row r="45" spans="1:10" ht="19.5" hidden="1" customHeight="1" x14ac:dyDescent="0.3">
      <c r="A45" s="62"/>
      <c r="B45" s="62"/>
      <c r="C45" s="62"/>
      <c r="D45" s="62"/>
      <c r="E45" s="62"/>
      <c r="F45" s="22"/>
      <c r="G45" s="4"/>
    </row>
    <row r="46" spans="1:10" ht="19.5" hidden="1" customHeight="1" x14ac:dyDescent="0.3">
      <c r="A46" s="62"/>
      <c r="B46" s="62"/>
      <c r="C46" s="62"/>
      <c r="D46" s="62"/>
      <c r="E46" s="62"/>
      <c r="F46" s="22"/>
      <c r="G46" s="4"/>
    </row>
    <row r="47" spans="1:10" ht="19.5" hidden="1" customHeight="1" x14ac:dyDescent="0.3">
      <c r="A47" s="62"/>
      <c r="B47" s="62"/>
      <c r="C47" s="62"/>
      <c r="D47" s="62"/>
      <c r="E47" s="62"/>
      <c r="F47" s="22"/>
      <c r="G47" s="4"/>
    </row>
    <row r="48" spans="1:10" ht="19.5" hidden="1" customHeight="1" x14ac:dyDescent="0.3">
      <c r="A48" s="62"/>
      <c r="B48" s="62"/>
      <c r="C48" s="62"/>
      <c r="D48" s="62"/>
      <c r="E48" s="62"/>
      <c r="F48" s="22"/>
      <c r="G48" s="4"/>
    </row>
    <row r="49" spans="1:7" ht="19.5" hidden="1" customHeight="1" x14ac:dyDescent="0.3">
      <c r="A49" s="62"/>
      <c r="B49" s="62"/>
      <c r="C49" s="62"/>
      <c r="D49" s="62"/>
      <c r="E49" s="62"/>
      <c r="F49" s="22"/>
      <c r="G49" s="4"/>
    </row>
    <row r="50" spans="1:7" ht="19.5" hidden="1" customHeight="1" x14ac:dyDescent="0.3">
      <c r="A50" s="62"/>
      <c r="B50" s="62"/>
      <c r="C50" s="62"/>
      <c r="D50" s="62"/>
      <c r="E50" s="62"/>
      <c r="F50" s="22"/>
      <c r="G50" s="4"/>
    </row>
    <row r="51" spans="1:7" ht="19.5" hidden="1" customHeight="1" x14ac:dyDescent="0.3">
      <c r="A51" s="62"/>
      <c r="B51" s="62"/>
      <c r="C51" s="62"/>
      <c r="D51" s="62"/>
      <c r="E51" s="62"/>
      <c r="F51" s="22"/>
      <c r="G51" s="4"/>
    </row>
    <row r="52" spans="1:7" hidden="1" x14ac:dyDescent="0.3">
      <c r="A52" s="19"/>
      <c r="B52" s="19"/>
      <c r="C52" s="19"/>
      <c r="D52" s="19"/>
      <c r="E52" s="19"/>
      <c r="F52" s="22"/>
      <c r="G52" s="4"/>
    </row>
    <row r="53" spans="1:7" hidden="1" x14ac:dyDescent="0.3">
      <c r="A53" s="18"/>
      <c r="B53" s="18"/>
      <c r="C53" s="18"/>
      <c r="D53" s="19"/>
      <c r="E53" s="19"/>
      <c r="F53" s="22"/>
      <c r="G53" s="4"/>
    </row>
    <row r="54" spans="1:7" x14ac:dyDescent="0.3">
      <c r="A54" s="159" t="s">
        <v>6</v>
      </c>
      <c r="B54" s="159"/>
      <c r="C54" s="159"/>
      <c r="D54" s="159"/>
      <c r="E54" s="159"/>
      <c r="F54" s="21"/>
      <c r="G54" s="4"/>
    </row>
    <row r="55" spans="1:7" ht="15" customHeight="1" x14ac:dyDescent="0.3">
      <c r="A55" s="159" t="s">
        <v>33</v>
      </c>
      <c r="B55" s="159"/>
      <c r="C55" s="159"/>
      <c r="D55" s="159"/>
      <c r="E55" s="159"/>
      <c r="F55" s="21"/>
      <c r="G55" s="4"/>
    </row>
    <row r="56" spans="1:7" ht="15" customHeight="1" x14ac:dyDescent="0.3">
      <c r="A56" s="159" t="s">
        <v>5</v>
      </c>
      <c r="B56" s="159"/>
      <c r="C56" s="159"/>
      <c r="D56" s="159"/>
      <c r="E56" s="159"/>
      <c r="F56" s="21"/>
      <c r="G56" s="4"/>
    </row>
    <row r="57" spans="1:7" x14ac:dyDescent="0.3">
      <c r="A57" s="23"/>
      <c r="B57" s="23"/>
      <c r="C57" s="23"/>
      <c r="D57" s="23"/>
      <c r="E57" s="23"/>
      <c r="F57" s="22"/>
      <c r="G57" s="4"/>
    </row>
    <row r="58" spans="1:7" s="4" customFormat="1" ht="15" thickBot="1" x14ac:dyDescent="0.35">
      <c r="A58" s="24" t="s">
        <v>7</v>
      </c>
      <c r="B58" s="20" t="s">
        <v>20</v>
      </c>
      <c r="C58" s="20" t="s">
        <v>28</v>
      </c>
      <c r="D58" s="20" t="s">
        <v>29</v>
      </c>
      <c r="E58" s="20" t="s">
        <v>23</v>
      </c>
      <c r="F58" s="22"/>
    </row>
    <row r="59" spans="1:7" s="4" customFormat="1" x14ac:dyDescent="0.3">
      <c r="A59" s="109"/>
      <c r="E59" s="107"/>
      <c r="F59" s="22"/>
    </row>
    <row r="60" spans="1:7" x14ac:dyDescent="0.3">
      <c r="A60" s="51" t="s">
        <v>8</v>
      </c>
      <c r="B60" s="87">
        <v>1346320705.8299999</v>
      </c>
      <c r="C60" s="87">
        <v>995304491.21000004</v>
      </c>
      <c r="D60" s="87">
        <v>887727501.25</v>
      </c>
      <c r="E60" s="88">
        <f>+SUM(B60:D60)</f>
        <v>3229352698.29</v>
      </c>
      <c r="F60" s="22"/>
      <c r="G60" s="4"/>
    </row>
    <row r="61" spans="1:7" x14ac:dyDescent="0.3">
      <c r="A61" s="51" t="s">
        <v>9</v>
      </c>
      <c r="B61" s="87">
        <v>1482562.5</v>
      </c>
      <c r="C61" s="88">
        <v>5379042.5999999996</v>
      </c>
      <c r="D61" s="88">
        <v>15223672.51</v>
      </c>
      <c r="E61" s="88">
        <f>+SUM(B61:D61)</f>
        <v>22085277.609999999</v>
      </c>
      <c r="F61" s="22"/>
      <c r="G61" s="4"/>
    </row>
    <row r="62" spans="1:7" x14ac:dyDescent="0.3">
      <c r="A62" s="51" t="s">
        <v>34</v>
      </c>
      <c r="B62" s="84">
        <v>0</v>
      </c>
      <c r="C62" s="84">
        <v>10571720.699999999</v>
      </c>
      <c r="D62" s="84">
        <v>26194849.059999999</v>
      </c>
      <c r="E62" s="88">
        <f t="shared" ref="E62:E65" si="3">+SUM(B62:D62)</f>
        <v>36766569.759999998</v>
      </c>
      <c r="F62" s="22"/>
      <c r="G62" s="4"/>
    </row>
    <row r="63" spans="1:7" x14ac:dyDescent="0.3">
      <c r="A63" s="16" t="s">
        <v>10</v>
      </c>
      <c r="B63" s="84">
        <v>444483000</v>
      </c>
      <c r="C63" s="85">
        <v>844950000</v>
      </c>
      <c r="D63" s="85">
        <v>0</v>
      </c>
      <c r="E63" s="88">
        <f t="shared" si="3"/>
        <v>1289433000</v>
      </c>
      <c r="F63" s="22"/>
      <c r="G63" s="4"/>
    </row>
    <row r="64" spans="1:7" x14ac:dyDescent="0.3">
      <c r="A64" s="16" t="s">
        <v>67</v>
      </c>
      <c r="B64" s="84">
        <v>0</v>
      </c>
      <c r="C64" s="84">
        <v>0</v>
      </c>
      <c r="D64" s="84">
        <v>0</v>
      </c>
      <c r="E64" s="88">
        <f t="shared" si="3"/>
        <v>0</v>
      </c>
      <c r="F64" s="22"/>
      <c r="G64" s="4"/>
    </row>
    <row r="65" spans="1:8" x14ac:dyDescent="0.3">
      <c r="A65" s="16" t="s">
        <v>78</v>
      </c>
      <c r="B65" s="84">
        <v>0</v>
      </c>
      <c r="C65" s="84">
        <v>0</v>
      </c>
      <c r="D65" s="84">
        <v>0</v>
      </c>
      <c r="E65" s="88">
        <f t="shared" si="3"/>
        <v>0</v>
      </c>
      <c r="F65" s="22"/>
      <c r="G65" s="4"/>
    </row>
    <row r="66" spans="1:8" x14ac:dyDescent="0.3">
      <c r="A66" s="16"/>
      <c r="B66" s="84"/>
      <c r="C66" s="84"/>
      <c r="D66" s="84"/>
      <c r="E66" s="88"/>
      <c r="F66" s="22"/>
      <c r="G66" s="4"/>
    </row>
    <row r="67" spans="1:8" ht="15" thickBot="1" x14ac:dyDescent="0.35">
      <c r="A67" s="17" t="s">
        <v>3</v>
      </c>
      <c r="B67" s="111">
        <f>SUM(B60:B65)</f>
        <v>1792286268.3299999</v>
      </c>
      <c r="C67" s="111">
        <f>SUM(C60:C65)</f>
        <v>1856205254.5100002</v>
      </c>
      <c r="D67" s="111">
        <f>SUM(D60:D65)</f>
        <v>929146022.81999993</v>
      </c>
      <c r="E67" s="111">
        <f>SUM(E60:E65)</f>
        <v>4577637545.6599998</v>
      </c>
      <c r="F67" s="22"/>
      <c r="G67" s="4"/>
    </row>
    <row r="68" spans="1:8" ht="15" thickTop="1" x14ac:dyDescent="0.3">
      <c r="A68" s="11" t="s">
        <v>65</v>
      </c>
      <c r="B68" s="19"/>
      <c r="C68" s="19"/>
      <c r="D68" s="19"/>
      <c r="E68" s="19"/>
      <c r="F68" s="22"/>
      <c r="G68" s="4"/>
    </row>
    <row r="69" spans="1:8" x14ac:dyDescent="0.3">
      <c r="A69" s="25"/>
      <c r="B69" s="25"/>
      <c r="C69" s="19"/>
      <c r="D69" s="19"/>
      <c r="E69" s="19"/>
      <c r="F69" s="22"/>
      <c r="G69" s="4"/>
    </row>
    <row r="70" spans="1:8" x14ac:dyDescent="0.3">
      <c r="A70" s="19"/>
      <c r="B70" s="19"/>
      <c r="C70" s="19"/>
      <c r="D70" s="19"/>
      <c r="E70" s="19"/>
      <c r="F70" s="22"/>
      <c r="G70" s="4"/>
    </row>
    <row r="71" spans="1:8" x14ac:dyDescent="0.3">
      <c r="A71" s="159" t="s">
        <v>11</v>
      </c>
      <c r="B71" s="159"/>
      <c r="C71" s="159"/>
      <c r="D71" s="159"/>
      <c r="E71" s="159"/>
      <c r="F71" s="159"/>
      <c r="G71" s="4"/>
    </row>
    <row r="72" spans="1:8" ht="15" customHeight="1" x14ac:dyDescent="0.3">
      <c r="A72" s="159" t="s">
        <v>12</v>
      </c>
      <c r="B72" s="159"/>
      <c r="C72" s="159"/>
      <c r="D72" s="159"/>
      <c r="E72" s="159"/>
      <c r="F72" s="159"/>
      <c r="G72" s="4"/>
    </row>
    <row r="73" spans="1:8" ht="15" customHeight="1" x14ac:dyDescent="0.3">
      <c r="A73" s="159" t="s">
        <v>5</v>
      </c>
      <c r="B73" s="159"/>
      <c r="C73" s="159"/>
      <c r="D73" s="159"/>
      <c r="E73" s="159"/>
      <c r="F73" s="159"/>
      <c r="G73" s="4"/>
    </row>
    <row r="74" spans="1:8" x14ac:dyDescent="0.3">
      <c r="A74" s="23"/>
      <c r="B74" s="23"/>
      <c r="C74" s="23"/>
      <c r="D74" s="23"/>
      <c r="E74" s="23"/>
      <c r="F74" s="22"/>
      <c r="G74" s="4"/>
    </row>
    <row r="75" spans="1:8" s="4" customFormat="1" ht="15" thickBot="1" x14ac:dyDescent="0.35">
      <c r="A75" s="20" t="s">
        <v>13</v>
      </c>
      <c r="B75" s="20" t="s">
        <v>20</v>
      </c>
      <c r="C75" s="20" t="s">
        <v>21</v>
      </c>
      <c r="D75" s="20" t="s">
        <v>29</v>
      </c>
      <c r="E75" s="20" t="s">
        <v>23</v>
      </c>
      <c r="F75" s="22"/>
    </row>
    <row r="76" spans="1:8" x14ac:dyDescent="0.3">
      <c r="A76" s="16" t="s">
        <v>14</v>
      </c>
      <c r="B76" s="89">
        <v>947534327.82000005</v>
      </c>
      <c r="C76" s="89">
        <f>+B81</f>
        <v>557647189.57000017</v>
      </c>
      <c r="D76" s="89">
        <f>+C81</f>
        <v>103841065.13999987</v>
      </c>
      <c r="E76" s="89">
        <f>+B76</f>
        <v>947534327.82000005</v>
      </c>
      <c r="F76" s="22"/>
      <c r="G76" s="4"/>
    </row>
    <row r="77" spans="1:8" ht="15.6" x14ac:dyDescent="0.3">
      <c r="A77" s="16" t="s">
        <v>15</v>
      </c>
      <c r="B77" s="110">
        <v>1402399130.0799999</v>
      </c>
      <c r="C77" s="110">
        <v>1402399130.0799999</v>
      </c>
      <c r="D77" s="110">
        <v>1402399130.0799999</v>
      </c>
      <c r="E77" s="89">
        <f>+B77+C77+D77</f>
        <v>4207197390.2399998</v>
      </c>
      <c r="F77" s="22"/>
      <c r="G77" s="41"/>
      <c r="H77" s="41"/>
    </row>
    <row r="78" spans="1:8" x14ac:dyDescent="0.3">
      <c r="A78" s="16" t="s">
        <v>85</v>
      </c>
      <c r="B78" s="90"/>
      <c r="C78" s="90"/>
      <c r="D78" s="90"/>
      <c r="E78" s="89"/>
      <c r="F78" s="22"/>
      <c r="G78" s="41"/>
      <c r="H78" s="41"/>
    </row>
    <row r="79" spans="1:8" x14ac:dyDescent="0.3">
      <c r="A79" s="16" t="s">
        <v>87</v>
      </c>
      <c r="B79" s="89">
        <f>SUM(B76:B78)</f>
        <v>2349933457.9000001</v>
      </c>
      <c r="C79" s="89">
        <f t="shared" ref="C79" si="4">SUM(C76:C78)</f>
        <v>1960046319.6500001</v>
      </c>
      <c r="D79" s="89">
        <f>SUM(D76:D78)</f>
        <v>1506240195.2199998</v>
      </c>
      <c r="E79" s="89">
        <f>+E76+E77+E78</f>
        <v>5154731718.0599995</v>
      </c>
      <c r="F79" s="22"/>
      <c r="G79" s="4"/>
    </row>
    <row r="80" spans="1:8" x14ac:dyDescent="0.3">
      <c r="A80" s="16" t="s">
        <v>86</v>
      </c>
      <c r="B80" s="89">
        <f>+B67</f>
        <v>1792286268.3299999</v>
      </c>
      <c r="C80" s="89">
        <f>+C67</f>
        <v>1856205254.5100002</v>
      </c>
      <c r="D80" s="89">
        <f>+D67</f>
        <v>929146022.81999993</v>
      </c>
      <c r="E80" s="89">
        <f>+B80+C80+D80</f>
        <v>4577637545.6599998</v>
      </c>
      <c r="F80" s="22"/>
      <c r="G80" s="4"/>
    </row>
    <row r="81" spans="1:7" x14ac:dyDescent="0.3">
      <c r="A81" s="16" t="s">
        <v>88</v>
      </c>
      <c r="B81" s="89">
        <f>+B79-B80</f>
        <v>557647189.57000017</v>
      </c>
      <c r="C81" s="89">
        <f t="shared" ref="C81:D81" si="5">+C79-C80</f>
        <v>103841065.13999987</v>
      </c>
      <c r="D81" s="89">
        <f t="shared" si="5"/>
        <v>577094172.39999986</v>
      </c>
      <c r="E81" s="89">
        <f>+E79-E80</f>
        <v>577094172.39999962</v>
      </c>
      <c r="F81" s="22"/>
      <c r="G81" s="4"/>
    </row>
    <row r="82" spans="1:7" ht="15" thickBot="1" x14ac:dyDescent="0.35">
      <c r="A82" s="9"/>
      <c r="B82" s="9"/>
      <c r="C82" s="9"/>
      <c r="D82" s="9"/>
      <c r="E82" s="9"/>
      <c r="F82" s="4"/>
      <c r="G82" s="4"/>
    </row>
    <row r="83" spans="1:7" ht="15" thickTop="1" x14ac:dyDescent="0.3">
      <c r="A83" s="160" t="s">
        <v>65</v>
      </c>
      <c r="B83" s="161"/>
      <c r="C83" s="161"/>
      <c r="D83" s="161"/>
      <c r="E83" s="161"/>
      <c r="F83" s="4"/>
      <c r="G83" s="4"/>
    </row>
    <row r="84" spans="1:7" x14ac:dyDescent="0.3">
      <c r="A84" s="1"/>
      <c r="B84" s="1"/>
      <c r="C84" s="1"/>
      <c r="D84" s="2"/>
      <c r="E84" s="2"/>
      <c r="F84" s="4"/>
      <c r="G84" s="4"/>
    </row>
    <row r="85" spans="1:7" x14ac:dyDescent="0.3">
      <c r="A85" s="75" t="s">
        <v>109</v>
      </c>
      <c r="B85" s="108"/>
      <c r="C85" s="4"/>
      <c r="D85" s="10"/>
      <c r="E85" s="10"/>
      <c r="F85" s="10"/>
      <c r="G85" s="10"/>
    </row>
    <row r="86" spans="1:7" x14ac:dyDescent="0.3">
      <c r="A86" s="76" t="s">
        <v>121</v>
      </c>
      <c r="B86" s="112">
        <f>+B76</f>
        <v>947534327.82000005</v>
      </c>
      <c r="C86" s="4"/>
      <c r="D86" s="4"/>
      <c r="E86" s="4"/>
      <c r="F86" s="4"/>
      <c r="G86" s="4"/>
    </row>
    <row r="87" spans="1:7" x14ac:dyDescent="0.3">
      <c r="A87" s="76" t="s">
        <v>79</v>
      </c>
      <c r="B87" s="77"/>
      <c r="C87" s="4"/>
      <c r="D87" s="4"/>
      <c r="E87" s="4"/>
      <c r="F87" s="4"/>
      <c r="G87" s="4"/>
    </row>
    <row r="88" spans="1:7" x14ac:dyDescent="0.3">
      <c r="A88" s="78" t="s">
        <v>80</v>
      </c>
      <c r="B88" s="77">
        <f>+B87</f>
        <v>0</v>
      </c>
      <c r="C88" s="4"/>
      <c r="D88" s="4"/>
      <c r="E88" s="4"/>
      <c r="F88" s="4"/>
      <c r="G88" s="4"/>
    </row>
    <row r="89" spans="1:7" x14ac:dyDescent="0.3">
      <c r="A89" s="40"/>
      <c r="B89" s="41"/>
      <c r="C89" s="41"/>
      <c r="D89" s="41"/>
      <c r="E89" s="4"/>
      <c r="F89" s="4"/>
      <c r="G89" s="4"/>
    </row>
    <row r="90" spans="1:7" x14ac:dyDescent="0.3">
      <c r="A90" s="4"/>
      <c r="B90" s="4"/>
      <c r="C90" s="4"/>
      <c r="D90" s="4"/>
      <c r="E90" s="4"/>
      <c r="F90" s="4"/>
      <c r="G90" s="4"/>
    </row>
    <row r="91" spans="1:7" x14ac:dyDescent="0.3">
      <c r="A91" s="4"/>
      <c r="B91" s="5"/>
      <c r="C91" s="4"/>
      <c r="D91" s="4"/>
      <c r="E91" s="4"/>
      <c r="F91" s="4"/>
      <c r="G91" s="4"/>
    </row>
    <row r="92" spans="1:7" x14ac:dyDescent="0.3">
      <c r="A92" s="4"/>
      <c r="B92" s="4"/>
      <c r="C92" s="4"/>
      <c r="D92" s="4"/>
      <c r="E92" s="4"/>
      <c r="F92" s="4"/>
      <c r="G92" s="4"/>
    </row>
    <row r="93" spans="1:7" x14ac:dyDescent="0.3">
      <c r="A93" s="4"/>
      <c r="B93" s="4"/>
      <c r="C93" s="4"/>
      <c r="D93" s="4"/>
      <c r="E93" s="4"/>
      <c r="F93" s="4"/>
      <c r="G93" s="4"/>
    </row>
    <row r="94" spans="1:7" x14ac:dyDescent="0.3">
      <c r="A94" s="4"/>
      <c r="B94" s="4"/>
      <c r="C94" s="4"/>
      <c r="D94" s="4"/>
      <c r="E94" s="4"/>
      <c r="F94" s="4"/>
      <c r="G94" s="4"/>
    </row>
    <row r="95" spans="1:7" x14ac:dyDescent="0.3">
      <c r="A95" s="4"/>
      <c r="B95" s="4"/>
      <c r="C95" s="4"/>
      <c r="D95" s="4"/>
      <c r="E95" s="4"/>
      <c r="F95" s="4"/>
      <c r="G95" s="4"/>
    </row>
    <row r="96" spans="1:7" x14ac:dyDescent="0.3">
      <c r="A96" s="4"/>
      <c r="B96" s="4"/>
      <c r="C96" s="4"/>
      <c r="D96" s="4"/>
      <c r="E96" s="4"/>
      <c r="F96" s="4"/>
      <c r="G96" s="4"/>
    </row>
    <row r="97" spans="1:7" x14ac:dyDescent="0.3">
      <c r="A97" s="4"/>
      <c r="B97" s="4"/>
      <c r="C97" s="4"/>
      <c r="D97" s="4"/>
      <c r="E97" s="4"/>
      <c r="F97" s="4"/>
      <c r="G97" s="4"/>
    </row>
    <row r="98" spans="1:7" x14ac:dyDescent="0.3">
      <c r="A98" s="4"/>
      <c r="B98" s="4"/>
      <c r="C98" s="4"/>
      <c r="D98" s="4"/>
      <c r="E98" s="4"/>
      <c r="F98" s="4"/>
      <c r="G98" s="4"/>
    </row>
    <row r="99" spans="1:7" x14ac:dyDescent="0.3">
      <c r="A99" s="4"/>
      <c r="B99" s="4"/>
      <c r="C99" s="4"/>
      <c r="D99" s="4"/>
      <c r="E99" s="4"/>
      <c r="F99" s="4"/>
      <c r="G99" s="4"/>
    </row>
    <row r="100" spans="1:7" x14ac:dyDescent="0.3">
      <c r="A100" s="4"/>
      <c r="B100" s="4"/>
      <c r="C100" s="4"/>
      <c r="D100" s="4"/>
      <c r="E100" s="4"/>
      <c r="F100" s="4"/>
      <c r="G100" s="4"/>
    </row>
    <row r="101" spans="1:7" x14ac:dyDescent="0.3">
      <c r="A101" s="4"/>
      <c r="B101" s="4"/>
      <c r="C101" s="4"/>
      <c r="D101" s="4"/>
      <c r="E101" s="4"/>
      <c r="F101" s="4"/>
      <c r="G101" s="4"/>
    </row>
    <row r="102" spans="1:7" x14ac:dyDescent="0.3">
      <c r="A102" s="4"/>
      <c r="B102" s="4"/>
      <c r="C102" s="4"/>
      <c r="D102" s="4"/>
      <c r="E102" s="4"/>
      <c r="F102" s="4"/>
      <c r="G102" s="4"/>
    </row>
    <row r="103" spans="1:7" x14ac:dyDescent="0.3">
      <c r="A103" s="4"/>
      <c r="B103" s="4"/>
      <c r="C103" s="4"/>
      <c r="D103" s="4"/>
      <c r="E103" s="4"/>
      <c r="F103" s="4"/>
      <c r="G103" s="4"/>
    </row>
    <row r="104" spans="1:7" x14ac:dyDescent="0.3">
      <c r="A104" s="4"/>
      <c r="B104" s="4"/>
      <c r="C104" s="4"/>
      <c r="D104" s="4"/>
      <c r="E104" s="4"/>
      <c r="F104" s="4"/>
      <c r="G104" s="4"/>
    </row>
    <row r="105" spans="1:7" x14ac:dyDescent="0.3">
      <c r="A105" s="4"/>
      <c r="B105" s="4"/>
      <c r="C105" s="4"/>
      <c r="D105" s="4"/>
      <c r="E105" s="4"/>
      <c r="F105" s="4"/>
      <c r="G105" s="4"/>
    </row>
    <row r="106" spans="1:7" x14ac:dyDescent="0.3">
      <c r="A106" s="4"/>
      <c r="B106" s="4"/>
      <c r="C106" s="4"/>
      <c r="D106" s="4"/>
      <c r="E106" s="4"/>
      <c r="F106" s="4"/>
      <c r="G106" s="4"/>
    </row>
    <row r="107" spans="1:7" x14ac:dyDescent="0.3">
      <c r="A107" s="4"/>
      <c r="B107" s="4"/>
      <c r="C107" s="4"/>
      <c r="D107" s="4"/>
      <c r="E107" s="4"/>
      <c r="F107" s="4"/>
      <c r="G107" s="4"/>
    </row>
    <row r="108" spans="1:7" x14ac:dyDescent="0.3">
      <c r="A108" s="4"/>
      <c r="B108" s="4"/>
      <c r="C108" s="4"/>
      <c r="D108" s="4"/>
      <c r="E108" s="4"/>
      <c r="F108" s="4"/>
      <c r="G108" s="4"/>
    </row>
    <row r="109" spans="1:7" x14ac:dyDescent="0.3">
      <c r="A109" s="4"/>
      <c r="B109" s="4"/>
      <c r="C109" s="4"/>
      <c r="D109" s="4"/>
      <c r="E109" s="4"/>
      <c r="F109" s="4"/>
      <c r="G109" s="4"/>
    </row>
    <row r="110" spans="1:7" x14ac:dyDescent="0.3">
      <c r="A110" s="4"/>
      <c r="B110" s="4"/>
      <c r="C110" s="4"/>
      <c r="D110" s="4"/>
      <c r="E110" s="4"/>
      <c r="F110" s="4"/>
      <c r="G110" s="4"/>
    </row>
    <row r="111" spans="1:7" x14ac:dyDescent="0.3">
      <c r="A111" s="4"/>
      <c r="B111" s="4"/>
      <c r="C111" s="4"/>
      <c r="D111" s="4"/>
      <c r="E111" s="4"/>
      <c r="F111" s="4"/>
      <c r="G111" s="4"/>
    </row>
    <row r="112" spans="1:7" x14ac:dyDescent="0.3">
      <c r="A112" s="4"/>
      <c r="B112" s="4"/>
      <c r="C112" s="4"/>
      <c r="D112" s="4"/>
      <c r="E112" s="4"/>
      <c r="F112" s="4"/>
      <c r="G112" s="4"/>
    </row>
    <row r="113" spans="1:7" x14ac:dyDescent="0.3">
      <c r="A113" s="4"/>
      <c r="B113" s="4"/>
      <c r="C113" s="4"/>
      <c r="D113" s="4"/>
      <c r="E113" s="4"/>
      <c r="F113" s="4"/>
      <c r="G113" s="4"/>
    </row>
    <row r="114" spans="1:7" x14ac:dyDescent="0.3">
      <c r="A114" s="4"/>
      <c r="B114" s="4"/>
      <c r="C114" s="4"/>
      <c r="D114" s="4"/>
      <c r="E114" s="4"/>
      <c r="F114" s="4"/>
      <c r="G114" s="4"/>
    </row>
    <row r="115" spans="1:7" x14ac:dyDescent="0.3">
      <c r="A115" s="4"/>
      <c r="B115" s="4"/>
      <c r="C115" s="4"/>
      <c r="D115" s="4"/>
      <c r="E115" s="4"/>
      <c r="F115" s="4"/>
      <c r="G115" s="4"/>
    </row>
    <row r="116" spans="1:7" x14ac:dyDescent="0.3">
      <c r="A116" s="4"/>
      <c r="B116" s="4"/>
      <c r="C116" s="4"/>
      <c r="D116" s="4"/>
      <c r="E116" s="4"/>
      <c r="F116" s="4"/>
      <c r="G116" s="4"/>
    </row>
    <row r="117" spans="1:7" x14ac:dyDescent="0.3">
      <c r="A117" s="4"/>
      <c r="B117" s="4"/>
      <c r="C117" s="4"/>
      <c r="D117" s="4"/>
      <c r="E117" s="4"/>
      <c r="F117" s="4"/>
      <c r="G117" s="4"/>
    </row>
    <row r="118" spans="1:7" x14ac:dyDescent="0.3">
      <c r="A118" s="4"/>
      <c r="B118" s="4"/>
      <c r="C118" s="4"/>
      <c r="D118" s="4"/>
      <c r="E118" s="4"/>
      <c r="F118" s="4"/>
      <c r="G118" s="4"/>
    </row>
    <row r="119" spans="1:7" x14ac:dyDescent="0.3">
      <c r="A119" s="4"/>
      <c r="B119" s="4"/>
      <c r="C119" s="4"/>
      <c r="D119" s="4"/>
      <c r="E119" s="4"/>
      <c r="F119" s="4"/>
      <c r="G119" s="4"/>
    </row>
    <row r="120" spans="1:7" x14ac:dyDescent="0.3">
      <c r="A120" s="4"/>
      <c r="B120" s="4"/>
      <c r="C120" s="4"/>
      <c r="D120" s="4"/>
      <c r="E120" s="4"/>
      <c r="F120" s="4"/>
      <c r="G120" s="4"/>
    </row>
    <row r="121" spans="1:7" x14ac:dyDescent="0.3">
      <c r="A121" s="4"/>
      <c r="B121" s="4"/>
      <c r="C121" s="4"/>
      <c r="D121" s="4"/>
      <c r="E121" s="4"/>
      <c r="F121" s="4"/>
      <c r="G121" s="4"/>
    </row>
    <row r="122" spans="1:7" x14ac:dyDescent="0.3">
      <c r="A122" s="4"/>
      <c r="B122" s="4"/>
      <c r="C122" s="4"/>
      <c r="D122" s="4"/>
      <c r="E122" s="4"/>
      <c r="F122" s="4"/>
      <c r="G122" s="4"/>
    </row>
    <row r="123" spans="1:7" x14ac:dyDescent="0.3">
      <c r="A123" s="4"/>
      <c r="B123" s="4"/>
      <c r="C123" s="4"/>
      <c r="D123" s="4"/>
      <c r="E123" s="4"/>
      <c r="F123" s="4"/>
      <c r="G123" s="4"/>
    </row>
    <row r="124" spans="1:7" x14ac:dyDescent="0.3">
      <c r="A124" s="4"/>
      <c r="B124" s="4"/>
      <c r="C124" s="4"/>
      <c r="D124" s="4"/>
      <c r="E124" s="4"/>
      <c r="F124" s="4"/>
      <c r="G124" s="4"/>
    </row>
    <row r="125" spans="1:7" x14ac:dyDescent="0.3">
      <c r="A125" s="4"/>
      <c r="B125" s="4"/>
      <c r="C125" s="4"/>
      <c r="D125" s="4"/>
      <c r="E125" s="4"/>
      <c r="F125" s="4"/>
      <c r="G125" s="4"/>
    </row>
    <row r="126" spans="1:7" x14ac:dyDescent="0.3">
      <c r="A126" s="4"/>
      <c r="B126" s="4"/>
      <c r="C126" s="4"/>
      <c r="D126" s="4"/>
      <c r="E126" s="4"/>
      <c r="F126" s="4"/>
      <c r="G126" s="4"/>
    </row>
    <row r="127" spans="1:7" x14ac:dyDescent="0.3">
      <c r="A127" s="4"/>
      <c r="B127" s="4"/>
      <c r="C127" s="4"/>
      <c r="D127" s="4"/>
      <c r="E127" s="4"/>
      <c r="F127" s="4"/>
      <c r="G127" s="4"/>
    </row>
    <row r="128" spans="1:7" x14ac:dyDescent="0.3">
      <c r="A128" s="4"/>
      <c r="B128" s="4"/>
      <c r="C128" s="4"/>
      <c r="D128" s="4"/>
      <c r="E128" s="4"/>
      <c r="F128" s="4"/>
      <c r="G128" s="4"/>
    </row>
    <row r="129" spans="1:7" x14ac:dyDescent="0.3">
      <c r="A129" s="4"/>
      <c r="B129" s="4"/>
      <c r="C129" s="4"/>
      <c r="D129" s="4"/>
      <c r="E129" s="4"/>
      <c r="F129" s="4"/>
      <c r="G129" s="4"/>
    </row>
    <row r="130" spans="1:7" x14ac:dyDescent="0.3">
      <c r="A130" s="4"/>
      <c r="B130" s="4"/>
      <c r="C130" s="4"/>
      <c r="D130" s="4"/>
      <c r="E130" s="4"/>
      <c r="F130" s="4"/>
      <c r="G130" s="4"/>
    </row>
    <row r="131" spans="1:7" x14ac:dyDescent="0.3">
      <c r="A131" s="4"/>
      <c r="B131" s="4"/>
      <c r="C131" s="4"/>
      <c r="D131" s="4"/>
      <c r="E131" s="4"/>
      <c r="F131" s="4"/>
      <c r="G131" s="4"/>
    </row>
    <row r="132" spans="1:7" x14ac:dyDescent="0.3">
      <c r="A132" s="4"/>
      <c r="B132" s="4"/>
      <c r="C132" s="4"/>
      <c r="D132" s="4"/>
      <c r="E132" s="4"/>
      <c r="F132" s="4"/>
      <c r="G132" s="4"/>
    </row>
    <row r="133" spans="1:7" x14ac:dyDescent="0.3">
      <c r="A133" s="4"/>
      <c r="B133" s="4"/>
      <c r="C133" s="4"/>
      <c r="D133" s="4"/>
      <c r="E133" s="4"/>
      <c r="F133" s="4"/>
      <c r="G133" s="4"/>
    </row>
    <row r="134" spans="1:7" x14ac:dyDescent="0.3">
      <c r="A134" s="4"/>
      <c r="B134" s="4"/>
      <c r="C134" s="4"/>
      <c r="D134" s="4"/>
      <c r="E134" s="4"/>
      <c r="F134" s="4"/>
      <c r="G134" s="4"/>
    </row>
    <row r="135" spans="1:7" x14ac:dyDescent="0.3">
      <c r="A135" s="4"/>
      <c r="B135" s="4"/>
      <c r="C135" s="4"/>
      <c r="D135" s="4"/>
      <c r="E135" s="4"/>
      <c r="F135" s="4"/>
      <c r="G135" s="4"/>
    </row>
    <row r="136" spans="1:7" x14ac:dyDescent="0.3">
      <c r="A136" s="4"/>
      <c r="B136" s="4"/>
      <c r="C136" s="4"/>
      <c r="D136" s="4"/>
      <c r="E136" s="4"/>
      <c r="F136" s="4"/>
      <c r="G136" s="4"/>
    </row>
    <row r="137" spans="1:7" x14ac:dyDescent="0.3">
      <c r="A137" s="4"/>
      <c r="B137" s="4"/>
      <c r="C137" s="4"/>
      <c r="D137" s="4"/>
      <c r="E137" s="4"/>
      <c r="F137" s="4"/>
      <c r="G137" s="4"/>
    </row>
    <row r="138" spans="1:7" x14ac:dyDescent="0.3">
      <c r="A138" s="4"/>
      <c r="B138" s="4"/>
      <c r="C138" s="4"/>
      <c r="D138" s="4"/>
      <c r="E138" s="4"/>
      <c r="F138" s="4"/>
      <c r="G138" s="4"/>
    </row>
    <row r="139" spans="1:7" x14ac:dyDescent="0.3">
      <c r="A139" s="4"/>
      <c r="B139" s="4"/>
      <c r="C139" s="4"/>
      <c r="D139" s="4"/>
      <c r="E139" s="4"/>
      <c r="F139" s="4"/>
      <c r="G139" s="4"/>
    </row>
    <row r="140" spans="1:7" x14ac:dyDescent="0.3">
      <c r="A140" s="4"/>
      <c r="B140" s="4"/>
      <c r="C140" s="4"/>
      <c r="D140" s="4"/>
      <c r="E140" s="4"/>
      <c r="F140" s="4"/>
      <c r="G140" s="4"/>
    </row>
    <row r="141" spans="1:7" x14ac:dyDescent="0.3">
      <c r="A141" s="4"/>
      <c r="B141" s="4"/>
      <c r="C141" s="4"/>
      <c r="D141" s="4"/>
      <c r="E141" s="4"/>
      <c r="F141" s="4"/>
      <c r="G141" s="4"/>
    </row>
    <row r="142" spans="1:7" x14ac:dyDescent="0.3">
      <c r="A142" s="4"/>
      <c r="B142" s="4"/>
      <c r="C142" s="4"/>
      <c r="D142" s="4"/>
      <c r="E142" s="4"/>
      <c r="F142" s="4"/>
      <c r="G142" s="4"/>
    </row>
    <row r="143" spans="1:7" x14ac:dyDescent="0.3">
      <c r="A143" s="4"/>
      <c r="B143" s="4"/>
      <c r="C143" s="4"/>
      <c r="D143" s="4"/>
      <c r="E143" s="4"/>
      <c r="F143" s="4"/>
      <c r="G143" s="4"/>
    </row>
    <row r="144" spans="1:7" x14ac:dyDescent="0.3">
      <c r="A144" s="4"/>
      <c r="B144" s="4"/>
      <c r="C144" s="4"/>
      <c r="D144" s="4"/>
      <c r="E144" s="4"/>
      <c r="F144" s="4"/>
      <c r="G144" s="4"/>
    </row>
    <row r="145" spans="1:7" x14ac:dyDescent="0.3">
      <c r="A145" s="4"/>
      <c r="B145" s="4"/>
      <c r="C145" s="4"/>
      <c r="D145" s="4"/>
      <c r="E145" s="4"/>
      <c r="F145" s="4"/>
      <c r="G145" s="4"/>
    </row>
    <row r="146" spans="1:7" x14ac:dyDescent="0.3">
      <c r="A146" s="4"/>
      <c r="B146" s="4"/>
      <c r="C146" s="4"/>
      <c r="D146" s="4"/>
      <c r="E146" s="4"/>
      <c r="F146" s="4"/>
      <c r="G146" s="4"/>
    </row>
    <row r="147" spans="1:7" x14ac:dyDescent="0.3">
      <c r="A147" s="4"/>
      <c r="B147" s="4"/>
      <c r="C147" s="4"/>
      <c r="D147" s="4"/>
      <c r="E147" s="4"/>
      <c r="F147" s="4"/>
      <c r="G147" s="4"/>
    </row>
    <row r="148" spans="1:7" x14ac:dyDescent="0.3">
      <c r="A148" s="4"/>
      <c r="B148" s="4"/>
      <c r="C148" s="4"/>
      <c r="D148" s="4"/>
      <c r="E148" s="4"/>
      <c r="F148" s="4"/>
      <c r="G148" s="4"/>
    </row>
    <row r="149" spans="1:7" x14ac:dyDescent="0.3">
      <c r="A149" s="4"/>
      <c r="B149" s="4"/>
      <c r="C149" s="4"/>
      <c r="D149" s="4"/>
      <c r="E149" s="4"/>
      <c r="F149" s="4"/>
      <c r="G149" s="4"/>
    </row>
    <row r="150" spans="1:7" x14ac:dyDescent="0.3">
      <c r="A150" s="4"/>
      <c r="B150" s="4"/>
      <c r="C150" s="4"/>
      <c r="D150" s="4"/>
      <c r="E150" s="4"/>
      <c r="F150" s="4"/>
      <c r="G150" s="4"/>
    </row>
    <row r="151" spans="1:7" x14ac:dyDescent="0.3">
      <c r="A151" s="4"/>
      <c r="B151" s="4"/>
      <c r="C151" s="4"/>
      <c r="D151" s="4"/>
      <c r="E151" s="4"/>
      <c r="F151" s="4"/>
      <c r="G151" s="4"/>
    </row>
    <row r="152" spans="1:7" x14ac:dyDescent="0.3">
      <c r="A152" s="4"/>
      <c r="B152" s="4"/>
      <c r="C152" s="4"/>
      <c r="D152" s="4"/>
      <c r="E152" s="4"/>
      <c r="F152" s="4"/>
      <c r="G152" s="4"/>
    </row>
    <row r="153" spans="1:7" x14ac:dyDescent="0.3">
      <c r="A153" s="4"/>
      <c r="B153" s="4"/>
      <c r="C153" s="4"/>
      <c r="D153" s="4"/>
      <c r="E153" s="4"/>
      <c r="F153" s="4"/>
      <c r="G153" s="4"/>
    </row>
    <row r="154" spans="1:7" x14ac:dyDescent="0.3">
      <c r="A154" s="4"/>
      <c r="B154" s="4"/>
      <c r="C154" s="4"/>
      <c r="D154" s="4"/>
      <c r="E154" s="4"/>
      <c r="F154" s="4"/>
      <c r="G154" s="4"/>
    </row>
    <row r="155" spans="1:7" x14ac:dyDescent="0.3">
      <c r="A155" s="4"/>
      <c r="B155" s="4"/>
      <c r="C155" s="4"/>
      <c r="D155" s="4"/>
      <c r="E155" s="4"/>
      <c r="F155" s="4"/>
      <c r="G155" s="4"/>
    </row>
    <row r="156" spans="1:7" x14ac:dyDescent="0.3">
      <c r="A156" s="4"/>
      <c r="B156" s="4"/>
      <c r="C156" s="4"/>
      <c r="D156" s="4"/>
      <c r="E156" s="4"/>
      <c r="F156" s="4"/>
      <c r="G156" s="4"/>
    </row>
    <row r="157" spans="1:7" x14ac:dyDescent="0.3">
      <c r="A157" s="4"/>
      <c r="B157" s="4"/>
      <c r="C157" s="4"/>
      <c r="D157" s="4"/>
      <c r="E157" s="4"/>
      <c r="F157" s="4"/>
      <c r="G157" s="4"/>
    </row>
    <row r="158" spans="1:7" x14ac:dyDescent="0.3">
      <c r="A158" s="4"/>
      <c r="B158" s="4"/>
      <c r="C158" s="4"/>
      <c r="D158" s="4"/>
      <c r="E158" s="4"/>
      <c r="F158" s="4"/>
      <c r="G158" s="4"/>
    </row>
    <row r="159" spans="1:7" x14ac:dyDescent="0.3">
      <c r="A159" s="4"/>
      <c r="B159" s="4"/>
      <c r="C159" s="4"/>
      <c r="D159" s="4"/>
      <c r="E159" s="4"/>
      <c r="F159" s="4"/>
      <c r="G159" s="4"/>
    </row>
    <row r="160" spans="1:7" x14ac:dyDescent="0.3">
      <c r="A160" s="4"/>
      <c r="B160" s="4"/>
      <c r="C160" s="4"/>
      <c r="D160" s="4"/>
      <c r="E160" s="4"/>
      <c r="F160" s="4"/>
      <c r="G160" s="4"/>
    </row>
    <row r="161" spans="1:7" x14ac:dyDescent="0.3">
      <c r="A161" s="4"/>
      <c r="B161" s="4"/>
      <c r="C161" s="4"/>
      <c r="D161" s="4"/>
      <c r="E161" s="4"/>
      <c r="F161" s="4"/>
      <c r="G161" s="4"/>
    </row>
    <row r="162" spans="1:7" x14ac:dyDescent="0.3">
      <c r="A162" s="4"/>
      <c r="B162" s="4"/>
      <c r="C162" s="4"/>
      <c r="D162" s="4"/>
      <c r="E162" s="4"/>
      <c r="F162" s="4"/>
      <c r="G162" s="4"/>
    </row>
    <row r="163" spans="1:7" x14ac:dyDescent="0.3">
      <c r="A163" s="4"/>
      <c r="B163" s="4"/>
      <c r="C163" s="4"/>
      <c r="D163" s="4"/>
      <c r="E163" s="4"/>
      <c r="F163" s="4"/>
      <c r="G163" s="4"/>
    </row>
    <row r="164" spans="1:7" x14ac:dyDescent="0.3">
      <c r="A164" s="4"/>
      <c r="B164" s="4"/>
      <c r="C164" s="4"/>
      <c r="D164" s="4"/>
      <c r="E164" s="4"/>
      <c r="F164" s="4"/>
      <c r="G164" s="4"/>
    </row>
    <row r="165" spans="1:7" x14ac:dyDescent="0.3">
      <c r="A165" s="4"/>
      <c r="B165" s="4"/>
      <c r="C165" s="4"/>
      <c r="D165" s="4"/>
      <c r="E165" s="4"/>
      <c r="F165" s="4"/>
      <c r="G165" s="4"/>
    </row>
    <row r="166" spans="1:7" x14ac:dyDescent="0.3">
      <c r="A166" s="4"/>
      <c r="B166" s="4"/>
      <c r="C166" s="4"/>
      <c r="D166" s="4"/>
      <c r="E166" s="4"/>
      <c r="F166" s="4"/>
      <c r="G166" s="4"/>
    </row>
    <row r="167" spans="1:7" x14ac:dyDescent="0.3">
      <c r="A167" s="4"/>
      <c r="B167" s="4"/>
      <c r="C167" s="4"/>
      <c r="D167" s="4"/>
      <c r="E167" s="4"/>
      <c r="F167" s="4"/>
      <c r="G167" s="4"/>
    </row>
    <row r="168" spans="1:7" x14ac:dyDescent="0.3">
      <c r="A168" s="4"/>
      <c r="B168" s="4"/>
      <c r="C168" s="4"/>
      <c r="D168" s="4"/>
      <c r="E168" s="4"/>
      <c r="F168" s="4"/>
      <c r="G168" s="4"/>
    </row>
    <row r="169" spans="1:7" x14ac:dyDescent="0.3">
      <c r="A169" s="4"/>
      <c r="B169" s="4"/>
      <c r="C169" s="4"/>
      <c r="D169" s="4"/>
      <c r="E169" s="4"/>
      <c r="F169" s="4"/>
      <c r="G169" s="4"/>
    </row>
    <row r="170" spans="1:7" x14ac:dyDescent="0.3">
      <c r="A170" s="4"/>
      <c r="B170" s="4"/>
      <c r="C170" s="4"/>
      <c r="D170" s="4"/>
      <c r="E170" s="4"/>
      <c r="F170" s="4"/>
      <c r="G170" s="4"/>
    </row>
    <row r="171" spans="1:7" x14ac:dyDescent="0.3">
      <c r="A171" s="4"/>
      <c r="B171" s="4"/>
      <c r="C171" s="4"/>
      <c r="D171" s="4"/>
      <c r="E171" s="4"/>
      <c r="F171" s="4"/>
      <c r="G171" s="4"/>
    </row>
    <row r="172" spans="1:7" x14ac:dyDescent="0.3">
      <c r="A172" s="4"/>
      <c r="B172" s="4"/>
      <c r="C172" s="4"/>
      <c r="D172" s="4"/>
      <c r="E172" s="4"/>
      <c r="F172" s="4"/>
      <c r="G172" s="4"/>
    </row>
    <row r="173" spans="1:7" x14ac:dyDescent="0.3">
      <c r="A173" s="4"/>
      <c r="B173" s="4"/>
      <c r="C173" s="4"/>
      <c r="D173" s="4"/>
      <c r="E173" s="4"/>
      <c r="F173" s="4"/>
      <c r="G173" s="4"/>
    </row>
    <row r="174" spans="1:7" x14ac:dyDescent="0.3">
      <c r="A174" s="4"/>
      <c r="B174" s="4"/>
      <c r="C174" s="4"/>
      <c r="D174" s="4"/>
      <c r="E174" s="4"/>
      <c r="F174" s="4"/>
      <c r="G174" s="4"/>
    </row>
    <row r="175" spans="1:7" x14ac:dyDescent="0.3">
      <c r="A175" s="4"/>
      <c r="B175" s="4"/>
      <c r="C175" s="4"/>
      <c r="D175" s="4"/>
      <c r="E175" s="4"/>
      <c r="F175" s="4"/>
      <c r="G175" s="4"/>
    </row>
    <row r="176" spans="1:7" x14ac:dyDescent="0.3">
      <c r="A176" s="4"/>
      <c r="B176" s="4"/>
      <c r="C176" s="4"/>
      <c r="D176" s="4"/>
      <c r="E176" s="4"/>
      <c r="F176" s="4"/>
      <c r="G176" s="4"/>
    </row>
    <row r="177" spans="1:7" x14ac:dyDescent="0.3">
      <c r="A177" s="4"/>
      <c r="B177" s="4"/>
      <c r="C177" s="4"/>
      <c r="D177" s="4"/>
      <c r="E177" s="4"/>
      <c r="F177" s="4"/>
      <c r="G177" s="4"/>
    </row>
    <row r="178" spans="1:7" x14ac:dyDescent="0.3">
      <c r="A178" s="4"/>
      <c r="B178" s="4"/>
      <c r="C178" s="4"/>
      <c r="D178" s="4"/>
      <c r="E178" s="4"/>
      <c r="F178" s="4"/>
      <c r="G178" s="4"/>
    </row>
    <row r="179" spans="1:7" x14ac:dyDescent="0.3">
      <c r="A179" s="4"/>
      <c r="B179" s="4"/>
      <c r="C179" s="4"/>
      <c r="D179" s="4"/>
      <c r="E179" s="4"/>
      <c r="F179" s="4"/>
      <c r="G179" s="4"/>
    </row>
    <row r="180" spans="1:7" x14ac:dyDescent="0.3">
      <c r="A180" s="4"/>
      <c r="B180" s="4"/>
      <c r="C180" s="4"/>
      <c r="D180" s="4"/>
      <c r="E180" s="4"/>
      <c r="F180" s="4"/>
      <c r="G180" s="4"/>
    </row>
    <row r="181" spans="1:7" x14ac:dyDescent="0.3">
      <c r="A181" s="4"/>
      <c r="B181" s="4"/>
      <c r="C181" s="4"/>
      <c r="D181" s="4"/>
      <c r="E181" s="4"/>
      <c r="F181" s="4"/>
      <c r="G181" s="4"/>
    </row>
    <row r="182" spans="1:7" x14ac:dyDescent="0.3">
      <c r="A182" s="4"/>
      <c r="B182" s="4"/>
      <c r="C182" s="4"/>
      <c r="D182" s="4"/>
      <c r="E182" s="4"/>
      <c r="F182" s="4"/>
      <c r="G182" s="4"/>
    </row>
    <row r="183" spans="1:7" x14ac:dyDescent="0.3">
      <c r="A183" s="4"/>
      <c r="B183" s="4"/>
      <c r="C183" s="4"/>
      <c r="D183" s="4"/>
      <c r="E183" s="4"/>
      <c r="F183" s="4"/>
      <c r="G183" s="4"/>
    </row>
    <row r="184" spans="1:7" x14ac:dyDescent="0.3">
      <c r="A184" s="4"/>
      <c r="B184" s="4"/>
      <c r="C184" s="4"/>
      <c r="D184" s="4"/>
      <c r="E184" s="4"/>
      <c r="F184" s="4"/>
      <c r="G184" s="4"/>
    </row>
    <row r="185" spans="1:7" x14ac:dyDescent="0.3">
      <c r="A185" s="4"/>
      <c r="B185" s="4"/>
      <c r="C185" s="4"/>
      <c r="D185" s="4"/>
      <c r="E185" s="4"/>
      <c r="F185" s="4"/>
      <c r="G185" s="4"/>
    </row>
    <row r="186" spans="1:7" x14ac:dyDescent="0.3">
      <c r="A186" s="4"/>
      <c r="B186" s="4"/>
      <c r="C186" s="4"/>
      <c r="D186" s="4"/>
      <c r="E186" s="4"/>
      <c r="F186" s="4"/>
      <c r="G186" s="4"/>
    </row>
    <row r="187" spans="1:7" x14ac:dyDescent="0.3">
      <c r="A187" s="4"/>
      <c r="B187" s="4"/>
      <c r="C187" s="4"/>
      <c r="D187" s="4"/>
      <c r="E187" s="4"/>
      <c r="F187" s="4"/>
      <c r="G187" s="4"/>
    </row>
    <row r="188" spans="1:7" x14ac:dyDescent="0.3">
      <c r="A188" s="4"/>
      <c r="B188" s="4"/>
      <c r="C188" s="4"/>
      <c r="D188" s="4"/>
      <c r="E188" s="4"/>
      <c r="F188" s="4"/>
      <c r="G188" s="4"/>
    </row>
    <row r="189" spans="1:7" x14ac:dyDescent="0.3">
      <c r="A189" s="4"/>
      <c r="B189" s="4"/>
      <c r="C189" s="4"/>
      <c r="D189" s="4"/>
      <c r="E189" s="4"/>
      <c r="F189" s="4"/>
      <c r="G189" s="4"/>
    </row>
    <row r="190" spans="1:7" x14ac:dyDescent="0.3">
      <c r="A190" s="4"/>
      <c r="B190" s="4"/>
      <c r="C190" s="4"/>
      <c r="D190" s="4"/>
      <c r="E190" s="4"/>
      <c r="F190" s="4"/>
      <c r="G190" s="4"/>
    </row>
    <row r="191" spans="1:7" x14ac:dyDescent="0.3">
      <c r="A191" s="4"/>
      <c r="B191" s="4"/>
      <c r="C191" s="4"/>
      <c r="D191" s="4"/>
      <c r="E191" s="4"/>
      <c r="F191" s="4"/>
      <c r="G191" s="4"/>
    </row>
    <row r="192" spans="1:7" x14ac:dyDescent="0.3">
      <c r="A192" s="4"/>
      <c r="B192" s="4"/>
      <c r="C192" s="4"/>
      <c r="D192" s="4"/>
      <c r="E192" s="4"/>
      <c r="F192" s="4"/>
      <c r="G192" s="4"/>
    </row>
    <row r="193" spans="1:7" x14ac:dyDescent="0.3">
      <c r="A193" s="4"/>
      <c r="B193" s="4"/>
      <c r="C193" s="4"/>
      <c r="D193" s="4"/>
      <c r="E193" s="4"/>
      <c r="F193" s="4"/>
      <c r="G193" s="4"/>
    </row>
    <row r="194" spans="1:7" x14ac:dyDescent="0.3">
      <c r="A194" s="4"/>
      <c r="B194" s="4"/>
      <c r="C194" s="4"/>
      <c r="D194" s="4"/>
      <c r="E194" s="4"/>
      <c r="F194" s="4"/>
      <c r="G194" s="4"/>
    </row>
    <row r="195" spans="1:7" x14ac:dyDescent="0.3">
      <c r="A195" s="4"/>
      <c r="B195" s="4"/>
      <c r="C195" s="4"/>
      <c r="D195" s="4"/>
      <c r="E195" s="4"/>
      <c r="F195" s="4"/>
      <c r="G195" s="4"/>
    </row>
    <row r="196" spans="1:7" x14ac:dyDescent="0.3">
      <c r="A196" s="4"/>
      <c r="B196" s="4"/>
      <c r="C196" s="4"/>
      <c r="D196" s="4"/>
      <c r="E196" s="4"/>
      <c r="F196" s="4"/>
      <c r="G196" s="4"/>
    </row>
    <row r="197" spans="1:7" x14ac:dyDescent="0.3">
      <c r="A197" s="4"/>
      <c r="B197" s="4"/>
      <c r="C197" s="4"/>
      <c r="D197" s="4"/>
      <c r="E197" s="4"/>
      <c r="F197" s="4"/>
      <c r="G197" s="4"/>
    </row>
    <row r="198" spans="1:7" x14ac:dyDescent="0.3">
      <c r="A198" s="4"/>
      <c r="B198" s="4"/>
      <c r="C198" s="4"/>
      <c r="D198" s="4"/>
      <c r="E198" s="4"/>
      <c r="F198" s="4"/>
      <c r="G198" s="4"/>
    </row>
    <row r="199" spans="1:7" x14ac:dyDescent="0.3">
      <c r="A199" s="4"/>
      <c r="B199" s="4"/>
      <c r="C199" s="4"/>
      <c r="D199" s="4"/>
      <c r="E199" s="4"/>
      <c r="F199" s="4"/>
      <c r="G199" s="4"/>
    </row>
    <row r="200" spans="1:7" x14ac:dyDescent="0.3">
      <c r="A200" s="4"/>
      <c r="B200" s="4"/>
      <c r="C200" s="4"/>
      <c r="D200" s="4"/>
      <c r="E200" s="4"/>
      <c r="F200" s="4"/>
      <c r="G200" s="4"/>
    </row>
    <row r="201" spans="1:7" x14ac:dyDescent="0.3">
      <c r="A201" s="4"/>
      <c r="B201" s="4"/>
      <c r="C201" s="4"/>
      <c r="D201" s="4"/>
      <c r="E201" s="4"/>
      <c r="F201" s="4"/>
      <c r="G201" s="4"/>
    </row>
    <row r="202" spans="1:7" x14ac:dyDescent="0.3">
      <c r="A202" s="4"/>
      <c r="B202" s="4"/>
      <c r="C202" s="4"/>
      <c r="D202" s="4"/>
      <c r="E202" s="4"/>
      <c r="F202" s="4"/>
      <c r="G202" s="4"/>
    </row>
    <row r="203" spans="1:7" x14ac:dyDescent="0.3">
      <c r="A203" s="4"/>
      <c r="B203" s="4"/>
      <c r="C203" s="4"/>
      <c r="D203" s="4"/>
      <c r="E203" s="4"/>
      <c r="F203" s="4"/>
      <c r="G203" s="4"/>
    </row>
    <row r="204" spans="1:7" x14ac:dyDescent="0.3">
      <c r="A204" s="4"/>
      <c r="B204" s="4"/>
      <c r="C204" s="4"/>
      <c r="D204" s="4"/>
      <c r="E204" s="4"/>
      <c r="F204" s="4"/>
      <c r="G204" s="4"/>
    </row>
    <row r="205" spans="1:7" x14ac:dyDescent="0.3">
      <c r="A205" s="4"/>
      <c r="B205" s="4"/>
      <c r="C205" s="4"/>
      <c r="D205" s="4"/>
      <c r="E205" s="4"/>
      <c r="F205" s="4"/>
      <c r="G205" s="4"/>
    </row>
    <row r="206" spans="1:7" x14ac:dyDescent="0.3">
      <c r="A206" s="4"/>
      <c r="B206" s="4"/>
      <c r="C206" s="4"/>
      <c r="D206" s="4"/>
      <c r="E206" s="4"/>
      <c r="F206" s="4"/>
      <c r="G206" s="4"/>
    </row>
    <row r="207" spans="1:7" x14ac:dyDescent="0.3">
      <c r="A207" s="4"/>
      <c r="B207" s="4"/>
      <c r="C207" s="4"/>
      <c r="D207" s="4"/>
      <c r="E207" s="4"/>
      <c r="F207" s="4"/>
      <c r="G207" s="4"/>
    </row>
    <row r="208" spans="1:7" x14ac:dyDescent="0.3">
      <c r="A208" s="4"/>
      <c r="B208" s="4"/>
      <c r="C208" s="4"/>
      <c r="D208" s="4"/>
      <c r="E208" s="4"/>
      <c r="F208" s="4"/>
      <c r="G208" s="4"/>
    </row>
    <row r="209" spans="1:7" x14ac:dyDescent="0.3">
      <c r="A209" s="4"/>
      <c r="B209" s="4"/>
      <c r="C209" s="4"/>
      <c r="D209" s="4"/>
      <c r="E209" s="4"/>
      <c r="F209" s="4"/>
      <c r="G209" s="4"/>
    </row>
    <row r="210" spans="1:7" x14ac:dyDescent="0.3">
      <c r="A210" s="4"/>
      <c r="B210" s="4"/>
      <c r="C210" s="4"/>
      <c r="D210" s="4"/>
      <c r="E210" s="4"/>
      <c r="F210" s="4"/>
      <c r="G210" s="4"/>
    </row>
    <row r="211" spans="1:7" x14ac:dyDescent="0.3">
      <c r="A211" s="4"/>
      <c r="B211" s="4"/>
      <c r="C211" s="4"/>
      <c r="D211" s="4"/>
      <c r="E211" s="4"/>
      <c r="F211" s="4"/>
      <c r="G211" s="4"/>
    </row>
    <row r="212" spans="1:7" x14ac:dyDescent="0.3">
      <c r="A212" s="4"/>
      <c r="B212" s="4"/>
      <c r="C212" s="4"/>
      <c r="D212" s="4"/>
      <c r="E212" s="4"/>
      <c r="F212" s="4"/>
      <c r="G212" s="4"/>
    </row>
    <row r="213" spans="1:7" x14ac:dyDescent="0.3">
      <c r="A213" s="4"/>
      <c r="B213" s="4"/>
      <c r="C213" s="4"/>
      <c r="D213" s="4"/>
      <c r="E213" s="4"/>
      <c r="F213" s="4"/>
      <c r="G213" s="4"/>
    </row>
    <row r="214" spans="1:7" x14ac:dyDescent="0.3">
      <c r="A214" s="4"/>
      <c r="B214" s="4"/>
      <c r="C214" s="4"/>
      <c r="D214" s="4"/>
      <c r="E214" s="4"/>
      <c r="F214" s="4"/>
      <c r="G214" s="4"/>
    </row>
    <row r="215" spans="1:7" x14ac:dyDescent="0.3">
      <c r="A215" s="4"/>
      <c r="B215" s="4"/>
      <c r="C215" s="4"/>
      <c r="D215" s="4"/>
      <c r="E215" s="4"/>
      <c r="F215" s="4"/>
      <c r="G215" s="4"/>
    </row>
    <row r="216" spans="1:7" x14ac:dyDescent="0.3">
      <c r="A216" s="4"/>
      <c r="B216" s="4"/>
      <c r="C216" s="4"/>
      <c r="D216" s="4"/>
      <c r="E216" s="4"/>
      <c r="F216" s="4"/>
      <c r="G216" s="4"/>
    </row>
    <row r="217" spans="1:7" x14ac:dyDescent="0.3">
      <c r="A217" s="4"/>
      <c r="B217" s="4"/>
      <c r="C217" s="4"/>
      <c r="D217" s="4"/>
      <c r="E217" s="4"/>
      <c r="F217" s="4"/>
      <c r="G217" s="4"/>
    </row>
    <row r="218" spans="1:7" x14ac:dyDescent="0.3">
      <c r="A218" s="4"/>
      <c r="B218" s="4"/>
      <c r="C218" s="4"/>
      <c r="D218" s="4"/>
      <c r="E218" s="4"/>
      <c r="F218" s="4"/>
      <c r="G218" s="4"/>
    </row>
    <row r="219" spans="1:7" x14ac:dyDescent="0.3">
      <c r="A219" s="4"/>
      <c r="B219" s="4"/>
      <c r="C219" s="4"/>
      <c r="D219" s="4"/>
      <c r="E219" s="4"/>
      <c r="F219" s="4"/>
      <c r="G219" s="4"/>
    </row>
    <row r="220" spans="1:7" x14ac:dyDescent="0.3">
      <c r="A220" s="4"/>
      <c r="B220" s="4"/>
      <c r="C220" s="4"/>
      <c r="D220" s="4"/>
      <c r="E220" s="4"/>
      <c r="F220" s="4"/>
      <c r="G220" s="4"/>
    </row>
    <row r="221" spans="1:7" x14ac:dyDescent="0.3">
      <c r="A221" s="4"/>
      <c r="B221" s="4"/>
      <c r="C221" s="4"/>
      <c r="D221" s="4"/>
      <c r="E221" s="4"/>
      <c r="F221" s="4"/>
      <c r="G221" s="4"/>
    </row>
    <row r="222" spans="1:7" x14ac:dyDescent="0.3">
      <c r="A222" s="4"/>
      <c r="B222" s="4"/>
      <c r="C222" s="4"/>
      <c r="D222" s="4"/>
      <c r="E222" s="4"/>
      <c r="F222" s="4"/>
      <c r="G222" s="4"/>
    </row>
    <row r="223" spans="1:7" x14ac:dyDescent="0.3">
      <c r="A223" s="4"/>
      <c r="B223" s="4"/>
      <c r="C223" s="4"/>
      <c r="D223" s="4"/>
      <c r="E223" s="4"/>
      <c r="F223" s="4"/>
      <c r="G223" s="4"/>
    </row>
    <row r="224" spans="1:7" x14ac:dyDescent="0.3">
      <c r="A224" s="4"/>
      <c r="B224" s="4"/>
      <c r="C224" s="4"/>
      <c r="D224" s="4"/>
      <c r="E224" s="4"/>
      <c r="F224" s="4"/>
      <c r="G224" s="4"/>
    </row>
    <row r="225" spans="1:7" x14ac:dyDescent="0.3">
      <c r="A225" s="4"/>
      <c r="B225" s="4"/>
      <c r="C225" s="4"/>
      <c r="D225" s="4"/>
      <c r="E225" s="4"/>
      <c r="F225" s="4"/>
      <c r="G225" s="4"/>
    </row>
    <row r="226" spans="1:7" x14ac:dyDescent="0.3">
      <c r="A226" s="4"/>
      <c r="B226" s="4"/>
      <c r="C226" s="4"/>
      <c r="D226" s="4"/>
      <c r="E226" s="4"/>
      <c r="F226" s="4"/>
      <c r="G226" s="4"/>
    </row>
    <row r="227" spans="1:7" x14ac:dyDescent="0.3">
      <c r="A227" s="4"/>
      <c r="B227" s="4"/>
      <c r="C227" s="4"/>
      <c r="D227" s="4"/>
      <c r="E227" s="4"/>
      <c r="F227" s="4"/>
      <c r="G227" s="4"/>
    </row>
    <row r="228" spans="1:7" x14ac:dyDescent="0.3">
      <c r="A228" s="4"/>
      <c r="B228" s="4"/>
      <c r="C228" s="4"/>
      <c r="D228" s="4"/>
      <c r="E228" s="4"/>
      <c r="F228" s="4"/>
      <c r="G228" s="4"/>
    </row>
    <row r="229" spans="1:7" x14ac:dyDescent="0.3">
      <c r="A229" s="4"/>
      <c r="B229" s="4"/>
      <c r="C229" s="4"/>
      <c r="D229" s="4"/>
      <c r="E229" s="4"/>
      <c r="F229" s="4"/>
      <c r="G229" s="4"/>
    </row>
    <row r="230" spans="1:7" x14ac:dyDescent="0.3">
      <c r="A230" s="4"/>
      <c r="B230" s="4"/>
      <c r="C230" s="4"/>
      <c r="D230" s="4"/>
      <c r="E230" s="4"/>
      <c r="F230" s="4"/>
      <c r="G230" s="4"/>
    </row>
    <row r="231" spans="1:7" x14ac:dyDescent="0.3">
      <c r="A231" s="4"/>
      <c r="B231" s="4"/>
      <c r="C231" s="4"/>
      <c r="D231" s="4"/>
      <c r="E231" s="4"/>
      <c r="F231" s="4"/>
      <c r="G231" s="4"/>
    </row>
    <row r="232" spans="1:7" x14ac:dyDescent="0.3">
      <c r="A232" s="4"/>
      <c r="B232" s="4"/>
      <c r="C232" s="4"/>
      <c r="D232" s="4"/>
      <c r="E232" s="4"/>
      <c r="F232" s="4"/>
      <c r="G232" s="4"/>
    </row>
    <row r="233" spans="1:7" x14ac:dyDescent="0.3">
      <c r="A233" s="4"/>
      <c r="B233" s="4"/>
      <c r="C233" s="4"/>
      <c r="D233" s="4"/>
      <c r="E233" s="4"/>
      <c r="F233" s="4"/>
      <c r="G233" s="4"/>
    </row>
    <row r="234" spans="1:7" x14ac:dyDescent="0.3">
      <c r="A234" s="4"/>
      <c r="B234" s="4"/>
      <c r="C234" s="4"/>
      <c r="D234" s="4"/>
      <c r="E234" s="4"/>
      <c r="F234" s="4"/>
      <c r="G234" s="4"/>
    </row>
    <row r="235" spans="1:7" x14ac:dyDescent="0.3">
      <c r="A235" s="4"/>
      <c r="B235" s="4"/>
      <c r="C235" s="4"/>
      <c r="D235" s="4"/>
      <c r="E235" s="4"/>
      <c r="F235" s="4"/>
      <c r="G235" s="4"/>
    </row>
    <row r="236" spans="1:7" x14ac:dyDescent="0.3">
      <c r="A236" s="4"/>
      <c r="B236" s="4"/>
      <c r="C236" s="4"/>
      <c r="D236" s="4"/>
      <c r="E236" s="4"/>
      <c r="F236" s="4"/>
      <c r="G236" s="4"/>
    </row>
    <row r="237" spans="1:7" x14ac:dyDescent="0.3">
      <c r="A237" s="4"/>
      <c r="B237" s="4"/>
      <c r="C237" s="4"/>
      <c r="D237" s="4"/>
      <c r="E237" s="4"/>
      <c r="F237" s="4"/>
      <c r="G237" s="4"/>
    </row>
    <row r="238" spans="1:7" x14ac:dyDescent="0.3">
      <c r="A238" s="4"/>
      <c r="B238" s="4"/>
      <c r="C238" s="4"/>
      <c r="D238" s="4"/>
      <c r="E238" s="4"/>
      <c r="F238" s="4"/>
      <c r="G238" s="4"/>
    </row>
  </sheetData>
  <mergeCells count="19">
    <mergeCell ref="A1:F1"/>
    <mergeCell ref="A8:F8"/>
    <mergeCell ref="A9:F9"/>
    <mergeCell ref="A27:E27"/>
    <mergeCell ref="A28:E28"/>
    <mergeCell ref="A21:G21"/>
    <mergeCell ref="A22:H22"/>
    <mergeCell ref="A23:G23"/>
    <mergeCell ref="A24:G24"/>
    <mergeCell ref="A25:H25"/>
    <mergeCell ref="A29:E29"/>
    <mergeCell ref="A83:E83"/>
    <mergeCell ref="A71:F71"/>
    <mergeCell ref="A72:F72"/>
    <mergeCell ref="A73:F73"/>
    <mergeCell ref="A43:E43"/>
    <mergeCell ref="A54:E54"/>
    <mergeCell ref="A55:E55"/>
    <mergeCell ref="A56:E5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5.44140625" style="4" customWidth="1"/>
    <col min="2" max="2" width="44.77734375" style="113" customWidth="1"/>
    <col min="3" max="3" width="20.77734375" style="113" customWidth="1"/>
    <col min="4" max="4" width="22.5546875" style="113" customWidth="1"/>
    <col min="5" max="5" width="20.77734375" style="113" customWidth="1"/>
    <col min="6" max="6" width="18.5546875" style="113" customWidth="1"/>
    <col min="7" max="7" width="14.21875" style="113" customWidth="1"/>
    <col min="8" max="8" width="16.77734375" style="113" customWidth="1"/>
    <col min="9" max="9" width="16.21875" style="113" customWidth="1"/>
    <col min="10" max="10" width="15.21875" style="4" bestFit="1" customWidth="1"/>
    <col min="11" max="16384" width="11.44140625" style="4"/>
  </cols>
  <sheetData>
    <row r="1" spans="1:8" ht="15.6" x14ac:dyDescent="0.3">
      <c r="A1" s="165" t="s">
        <v>30</v>
      </c>
      <c r="B1" s="165"/>
      <c r="C1" s="165"/>
      <c r="D1" s="165"/>
      <c r="E1" s="165"/>
      <c r="F1" s="165"/>
    </row>
    <row r="2" spans="1:8" ht="16.5" customHeight="1" x14ac:dyDescent="0.3">
      <c r="A2" s="34" t="s">
        <v>57</v>
      </c>
      <c r="B2" s="159" t="s">
        <v>58</v>
      </c>
      <c r="C2" s="159"/>
      <c r="D2" s="159"/>
      <c r="E2" s="159"/>
      <c r="F2" s="159"/>
      <c r="G2" s="159"/>
    </row>
    <row r="3" spans="1:8" ht="15" customHeight="1" x14ac:dyDescent="0.3">
      <c r="A3" s="34" t="s">
        <v>59</v>
      </c>
      <c r="B3" s="159" t="s">
        <v>60</v>
      </c>
      <c r="C3" s="159"/>
      <c r="D3" s="159"/>
      <c r="E3" s="159"/>
      <c r="F3" s="159"/>
      <c r="G3" s="159"/>
    </row>
    <row r="4" spans="1:8" x14ac:dyDescent="0.3">
      <c r="A4" s="34" t="s">
        <v>61</v>
      </c>
      <c r="B4" s="159" t="s">
        <v>62</v>
      </c>
      <c r="C4" s="159"/>
      <c r="D4" s="159"/>
      <c r="E4" s="159"/>
      <c r="F4" s="159"/>
      <c r="G4" s="159"/>
    </row>
    <row r="5" spans="1:8" x14ac:dyDescent="0.3">
      <c r="A5" s="34" t="s">
        <v>63</v>
      </c>
      <c r="B5" s="159" t="s">
        <v>118</v>
      </c>
      <c r="C5" s="159"/>
      <c r="D5" s="159"/>
      <c r="E5" s="159"/>
      <c r="F5" s="159"/>
      <c r="G5" s="159"/>
    </row>
    <row r="6" spans="1:8" x14ac:dyDescent="0.3">
      <c r="A6" s="157"/>
      <c r="B6" s="157"/>
      <c r="C6" s="157"/>
      <c r="D6" s="157"/>
      <c r="E6" s="157"/>
      <c r="F6" s="157"/>
    </row>
    <row r="7" spans="1:8" x14ac:dyDescent="0.3">
      <c r="A7" s="157"/>
      <c r="B7" s="157"/>
      <c r="C7" s="157"/>
      <c r="D7" s="157"/>
      <c r="E7" s="157"/>
      <c r="F7" s="157"/>
    </row>
    <row r="8" spans="1:8" x14ac:dyDescent="0.3">
      <c r="A8" s="159" t="s">
        <v>0</v>
      </c>
      <c r="B8" s="159"/>
      <c r="C8" s="159"/>
      <c r="D8" s="159"/>
      <c r="E8" s="159"/>
      <c r="F8" s="159"/>
    </row>
    <row r="9" spans="1:8" x14ac:dyDescent="0.3">
      <c r="A9" s="159" t="s">
        <v>1</v>
      </c>
      <c r="B9" s="159"/>
      <c r="C9" s="159"/>
      <c r="D9" s="159"/>
      <c r="E9" s="159"/>
      <c r="F9" s="159"/>
    </row>
    <row r="10" spans="1:8" ht="15" thickBot="1" x14ac:dyDescent="0.35">
      <c r="A10" s="18"/>
      <c r="B10" s="114"/>
      <c r="C10" s="114"/>
      <c r="D10" s="115"/>
      <c r="E10" s="115"/>
      <c r="F10" s="115"/>
    </row>
    <row r="11" spans="1:8" ht="15" thickBot="1" x14ac:dyDescent="0.35">
      <c r="A11" s="20" t="s">
        <v>68</v>
      </c>
      <c r="B11" s="20" t="s">
        <v>2</v>
      </c>
      <c r="C11" s="20" t="s">
        <v>35</v>
      </c>
      <c r="D11" s="20" t="s">
        <v>36</v>
      </c>
      <c r="E11" s="20" t="s">
        <v>37</v>
      </c>
      <c r="F11" s="20" t="s">
        <v>77</v>
      </c>
      <c r="G11" s="47" t="s">
        <v>81</v>
      </c>
    </row>
    <row r="12" spans="1:8" x14ac:dyDescent="0.3">
      <c r="A12" s="50"/>
      <c r="B12" s="50"/>
      <c r="C12" s="50"/>
      <c r="D12" s="50"/>
      <c r="E12" s="50"/>
      <c r="F12" s="115"/>
    </row>
    <row r="13" spans="1:8" ht="17.25" customHeight="1" x14ac:dyDescent="0.3">
      <c r="A13" s="4" t="s">
        <v>90</v>
      </c>
      <c r="B13" s="50" t="s">
        <v>19</v>
      </c>
      <c r="C13" s="135">
        <v>7273</v>
      </c>
      <c r="D13" s="135">
        <v>7910</v>
      </c>
      <c r="E13" s="135">
        <v>6441</v>
      </c>
      <c r="F13" s="135">
        <f>+AVERAGE(C13:E13)</f>
        <v>7208</v>
      </c>
      <c r="G13" s="135">
        <f>SUM(C13:E13)</f>
        <v>21624</v>
      </c>
      <c r="H13" s="116" t="s">
        <v>102</v>
      </c>
    </row>
    <row r="14" spans="1:8" ht="16.5" customHeight="1" x14ac:dyDescent="0.3">
      <c r="A14" s="4" t="s">
        <v>91</v>
      </c>
      <c r="B14" s="50" t="s">
        <v>19</v>
      </c>
      <c r="C14" s="135">
        <v>325</v>
      </c>
      <c r="D14" s="135">
        <v>299</v>
      </c>
      <c r="E14" s="135">
        <v>292</v>
      </c>
      <c r="F14" s="135">
        <f>+AVERAGE(C14:E14)</f>
        <v>305.33333333333331</v>
      </c>
      <c r="G14" s="135">
        <f>+F14</f>
        <v>305.33333333333331</v>
      </c>
      <c r="H14" s="117" t="s">
        <v>77</v>
      </c>
    </row>
    <row r="15" spans="1:8" ht="14.25" customHeight="1" x14ac:dyDescent="0.3">
      <c r="A15" s="174" t="s">
        <v>89</v>
      </c>
      <c r="B15" s="50" t="s">
        <v>19</v>
      </c>
      <c r="C15" s="150">
        <v>3321</v>
      </c>
      <c r="D15" s="135">
        <v>3397</v>
      </c>
      <c r="E15" s="135">
        <v>3463</v>
      </c>
      <c r="F15" s="135">
        <f>+AVERAGE(C15:E15)</f>
        <v>3393.6666666666665</v>
      </c>
      <c r="G15" s="135">
        <f>+F15</f>
        <v>3393.6666666666665</v>
      </c>
      <c r="H15" s="117" t="s">
        <v>77</v>
      </c>
    </row>
    <row r="16" spans="1:8" ht="19.5" customHeight="1" x14ac:dyDescent="0.3">
      <c r="A16" s="4" t="s">
        <v>99</v>
      </c>
      <c r="B16" s="52" t="s">
        <v>19</v>
      </c>
      <c r="C16" s="50"/>
      <c r="D16" s="50"/>
      <c r="E16" s="50">
        <v>0</v>
      </c>
      <c r="F16" s="50">
        <f>+AVERAGE(C16:E16)</f>
        <v>0</v>
      </c>
      <c r="G16" s="50">
        <v>0</v>
      </c>
      <c r="H16" s="117" t="s">
        <v>77</v>
      </c>
    </row>
    <row r="17" spans="1:10" x14ac:dyDescent="0.3">
      <c r="A17" s="175"/>
      <c r="B17" s="58"/>
      <c r="C17" s="58"/>
      <c r="D17" s="58"/>
      <c r="E17" s="58"/>
      <c r="F17" s="58"/>
      <c r="G17" s="58"/>
    </row>
    <row r="18" spans="1:10" ht="15" thickBot="1" x14ac:dyDescent="0.35">
      <c r="A18" s="59" t="s">
        <v>3</v>
      </c>
      <c r="B18" s="59"/>
      <c r="C18" s="59">
        <f>SUM(C13:C16)</f>
        <v>10919</v>
      </c>
      <c r="D18" s="59">
        <f t="shared" ref="D18:E18" si="0">SUM(D13:D16)</f>
        <v>11606</v>
      </c>
      <c r="E18" s="59">
        <f t="shared" si="0"/>
        <v>10196</v>
      </c>
      <c r="F18" s="59">
        <f>SUM(F13:F16)</f>
        <v>10907</v>
      </c>
      <c r="G18" s="59">
        <f>SUM(G13:G16)</f>
        <v>25323</v>
      </c>
    </row>
    <row r="19" spans="1:10" s="70" customFormat="1" ht="15.75" customHeight="1" thickTop="1" x14ac:dyDescent="0.3">
      <c r="A19" s="66" t="s">
        <v>76</v>
      </c>
      <c r="B19" s="118"/>
      <c r="C19" s="118"/>
      <c r="D19" s="119"/>
      <c r="E19" s="119"/>
      <c r="F19" s="119"/>
      <c r="G19" s="120"/>
      <c r="H19" s="120"/>
      <c r="I19" s="120"/>
    </row>
    <row r="20" spans="1:10" s="70" customFormat="1" ht="15.75" customHeight="1" x14ac:dyDescent="0.3">
      <c r="A20" s="164" t="s">
        <v>103</v>
      </c>
      <c r="B20" s="164"/>
      <c r="C20" s="164"/>
      <c r="D20" s="164"/>
      <c r="E20" s="164"/>
      <c r="F20" s="164"/>
      <c r="G20" s="164"/>
      <c r="H20" s="164"/>
      <c r="I20" s="120"/>
    </row>
    <row r="21" spans="1:10" s="70" customFormat="1" ht="15.75" customHeight="1" x14ac:dyDescent="0.3">
      <c r="A21" s="164" t="s">
        <v>124</v>
      </c>
      <c r="B21" s="164"/>
      <c r="C21" s="164"/>
      <c r="D21" s="164"/>
      <c r="E21" s="164"/>
      <c r="F21" s="164"/>
      <c r="G21" s="164"/>
      <c r="H21" s="120"/>
      <c r="I21" s="120"/>
    </row>
    <row r="22" spans="1:10" s="70" customFormat="1" ht="15.75" customHeight="1" x14ac:dyDescent="0.3">
      <c r="A22" s="164" t="s">
        <v>105</v>
      </c>
      <c r="B22" s="164"/>
      <c r="C22" s="164"/>
      <c r="D22" s="164"/>
      <c r="E22" s="164"/>
      <c r="F22" s="164"/>
      <c r="G22" s="164"/>
      <c r="H22" s="120"/>
      <c r="I22" s="120"/>
    </row>
    <row r="23" spans="1:10" s="70" customFormat="1" ht="15.75" customHeight="1" x14ac:dyDescent="0.3">
      <c r="A23" s="164" t="s">
        <v>106</v>
      </c>
      <c r="B23" s="164"/>
      <c r="C23" s="164"/>
      <c r="D23" s="164"/>
      <c r="E23" s="164"/>
      <c r="F23" s="164"/>
      <c r="G23" s="164"/>
      <c r="H23" s="164"/>
      <c r="I23" s="120"/>
    </row>
    <row r="24" spans="1:10" ht="20.25" customHeight="1" x14ac:dyDescent="0.3">
      <c r="A24" s="65"/>
      <c r="B24" s="121"/>
      <c r="C24" s="121"/>
      <c r="D24" s="121"/>
      <c r="E24" s="121"/>
      <c r="F24" s="121"/>
      <c r="G24" s="121"/>
      <c r="H24" s="121"/>
    </row>
    <row r="25" spans="1:10" x14ac:dyDescent="0.3">
      <c r="A25" s="159" t="s">
        <v>4</v>
      </c>
      <c r="B25" s="159"/>
      <c r="C25" s="159"/>
      <c r="D25" s="159"/>
      <c r="E25" s="159"/>
      <c r="F25" s="157"/>
    </row>
    <row r="26" spans="1:10" x14ac:dyDescent="0.3">
      <c r="A26" s="159" t="s">
        <v>31</v>
      </c>
      <c r="B26" s="159"/>
      <c r="C26" s="159"/>
      <c r="D26" s="159"/>
      <c r="E26" s="159"/>
      <c r="F26" s="157"/>
    </row>
    <row r="27" spans="1:10" x14ac:dyDescent="0.3">
      <c r="A27" s="159" t="s">
        <v>5</v>
      </c>
      <c r="B27" s="159"/>
      <c r="C27" s="159"/>
      <c r="D27" s="159"/>
      <c r="E27" s="159"/>
      <c r="F27" s="157"/>
    </row>
    <row r="28" spans="1:10" x14ac:dyDescent="0.3">
      <c r="A28" s="18"/>
      <c r="B28" s="114"/>
      <c r="C28" s="115"/>
      <c r="D28" s="115"/>
      <c r="E28" s="115"/>
      <c r="F28" s="115"/>
      <c r="H28" s="122"/>
      <c r="I28" s="122"/>
      <c r="J28" s="5"/>
    </row>
    <row r="29" spans="1:10" ht="15" thickBot="1" x14ac:dyDescent="0.35">
      <c r="A29" s="20" t="s">
        <v>68</v>
      </c>
      <c r="B29" s="20" t="s">
        <v>35</v>
      </c>
      <c r="C29" s="20" t="s">
        <v>36</v>
      </c>
      <c r="D29" s="20" t="s">
        <v>37</v>
      </c>
      <c r="E29" s="20" t="s">
        <v>41</v>
      </c>
      <c r="F29" s="115"/>
      <c r="G29" s="122"/>
    </row>
    <row r="30" spans="1:10" x14ac:dyDescent="0.3">
      <c r="A30" s="50"/>
      <c r="E30" s="7"/>
      <c r="F30" s="115"/>
      <c r="G30" s="122"/>
      <c r="H30" s="122"/>
      <c r="I30" s="122"/>
      <c r="J30" s="5"/>
    </row>
    <row r="31" spans="1:10" x14ac:dyDescent="0.3">
      <c r="A31" s="4" t="s">
        <v>90</v>
      </c>
      <c r="B31" s="50">
        <v>602136022.52000022</v>
      </c>
      <c r="C31" s="50">
        <v>666850179.86000001</v>
      </c>
      <c r="D31" s="50">
        <v>709087655.41999984</v>
      </c>
      <c r="E31" s="7">
        <f>SUM(B31:D31)</f>
        <v>1978073857.8</v>
      </c>
      <c r="F31" s="115"/>
      <c r="G31" s="122"/>
    </row>
    <row r="32" spans="1:10" x14ac:dyDescent="0.3">
      <c r="A32" s="4" t="s">
        <v>92</v>
      </c>
      <c r="B32" s="50">
        <v>134128208.88</v>
      </c>
      <c r="C32" s="50">
        <v>169191020.85000002</v>
      </c>
      <c r="D32" s="50">
        <v>167097120.81999996</v>
      </c>
      <c r="E32" s="7">
        <f t="shared" ref="E32:E35" si="1">SUM(B32:D32)</f>
        <v>470416350.54999995</v>
      </c>
      <c r="F32" s="115"/>
      <c r="G32" s="122"/>
      <c r="H32" s="122"/>
      <c r="I32" s="122"/>
      <c r="J32" s="5"/>
    </row>
    <row r="33" spans="1:10" ht="18.75" customHeight="1" x14ac:dyDescent="0.3">
      <c r="A33" s="174" t="s">
        <v>89</v>
      </c>
      <c r="B33" s="50">
        <v>354879000</v>
      </c>
      <c r="C33" s="50">
        <v>434527000</v>
      </c>
      <c r="D33" s="50">
        <v>337360727.5</v>
      </c>
      <c r="E33" s="7">
        <f t="shared" si="1"/>
        <v>1126766727.5</v>
      </c>
      <c r="F33" s="115"/>
      <c r="G33" s="122"/>
    </row>
    <row r="34" spans="1:10" x14ac:dyDescent="0.3">
      <c r="A34" s="4" t="s">
        <v>100</v>
      </c>
      <c r="B34" s="50">
        <v>3895302.98</v>
      </c>
      <c r="C34" s="50">
        <v>2543544.9300000002</v>
      </c>
      <c r="D34" s="50">
        <v>3360049.89</v>
      </c>
      <c r="E34" s="7">
        <f>SUM(B34:D34)</f>
        <v>9798897.8000000007</v>
      </c>
      <c r="F34" s="115"/>
      <c r="G34" s="122"/>
      <c r="H34" s="122"/>
      <c r="I34" s="122"/>
      <c r="J34" s="5"/>
    </row>
    <row r="35" spans="1:10" x14ac:dyDescent="0.3">
      <c r="B35" s="50"/>
      <c r="C35" s="50"/>
      <c r="D35" s="50"/>
      <c r="E35" s="7">
        <f t="shared" si="1"/>
        <v>0</v>
      </c>
      <c r="F35" s="115"/>
      <c r="G35" s="122"/>
      <c r="H35" s="122"/>
      <c r="I35" s="122"/>
      <c r="J35" s="5"/>
    </row>
    <row r="36" spans="1:10" x14ac:dyDescent="0.3">
      <c r="A36" s="26"/>
      <c r="F36" s="115"/>
      <c r="G36" s="122"/>
      <c r="H36" s="122"/>
      <c r="I36" s="122"/>
      <c r="J36" s="5"/>
    </row>
    <row r="37" spans="1:10" ht="15" thickBot="1" x14ac:dyDescent="0.35">
      <c r="A37" s="8" t="s">
        <v>3</v>
      </c>
      <c r="B37" s="176">
        <f>SUM(B31:B35)</f>
        <v>1095038534.3800001</v>
      </c>
      <c r="C37" s="176">
        <f>SUM(C31:C35)</f>
        <v>1273111745.6400001</v>
      </c>
      <c r="D37" s="176">
        <f>SUM(D31:D35)</f>
        <v>1216905553.6299999</v>
      </c>
      <c r="E37" s="176">
        <f>SUM(E30:E35)</f>
        <v>3585055833.6500001</v>
      </c>
      <c r="F37" s="115"/>
      <c r="G37" s="122"/>
      <c r="H37" s="122"/>
    </row>
    <row r="38" spans="1:10" ht="15" thickTop="1" x14ac:dyDescent="0.3">
      <c r="A38" s="11" t="s">
        <v>64</v>
      </c>
      <c r="B38" s="123"/>
      <c r="C38" s="123"/>
      <c r="D38" s="123"/>
      <c r="E38" s="123"/>
      <c r="F38" s="115"/>
      <c r="G38" s="122"/>
      <c r="H38" s="122"/>
    </row>
    <row r="39" spans="1:10" ht="17.25" customHeight="1" x14ac:dyDescent="0.3">
      <c r="A39" s="166" t="s">
        <v>125</v>
      </c>
      <c r="B39" s="167"/>
      <c r="C39" s="167"/>
      <c r="D39" s="167"/>
      <c r="E39" s="115"/>
      <c r="F39" s="115"/>
    </row>
    <row r="40" spans="1:10" ht="17.25" hidden="1" customHeight="1" x14ac:dyDescent="0.3">
      <c r="A40" s="167"/>
      <c r="B40" s="167"/>
      <c r="C40" s="167"/>
      <c r="D40" s="167"/>
      <c r="E40" s="115"/>
      <c r="F40" s="115"/>
    </row>
    <row r="41" spans="1:10" x14ac:dyDescent="0.3">
      <c r="A41" s="159" t="s">
        <v>6</v>
      </c>
      <c r="B41" s="159"/>
      <c r="C41" s="159"/>
      <c r="D41" s="159"/>
      <c r="E41" s="159"/>
      <c r="F41" s="159"/>
    </row>
    <row r="42" spans="1:10" x14ac:dyDescent="0.3">
      <c r="A42" s="159" t="s">
        <v>33</v>
      </c>
      <c r="B42" s="159"/>
      <c r="C42" s="159"/>
      <c r="D42" s="159"/>
      <c r="E42" s="159"/>
      <c r="F42" s="159"/>
    </row>
    <row r="43" spans="1:10" x14ac:dyDescent="0.3">
      <c r="A43" s="159" t="s">
        <v>5</v>
      </c>
      <c r="B43" s="159"/>
      <c r="C43" s="159"/>
      <c r="D43" s="159"/>
      <c r="E43" s="159"/>
      <c r="F43" s="159"/>
    </row>
    <row r="44" spans="1:10" x14ac:dyDescent="0.3">
      <c r="A44" s="23"/>
      <c r="B44" s="124"/>
      <c r="C44" s="124"/>
      <c r="D44" s="124"/>
      <c r="E44" s="124"/>
      <c r="F44" s="115"/>
    </row>
    <row r="45" spans="1:10" ht="15" thickBot="1" x14ac:dyDescent="0.35">
      <c r="A45" s="24" t="s">
        <v>7</v>
      </c>
      <c r="B45" s="20" t="s">
        <v>35</v>
      </c>
      <c r="C45" s="20" t="s">
        <v>36</v>
      </c>
      <c r="D45" s="20" t="s">
        <v>37</v>
      </c>
      <c r="E45" s="20" t="s">
        <v>41</v>
      </c>
      <c r="F45" s="115"/>
    </row>
    <row r="46" spans="1:10" x14ac:dyDescent="0.3">
      <c r="A46" s="109"/>
      <c r="B46" s="157"/>
      <c r="C46" s="157"/>
      <c r="D46" s="157"/>
      <c r="E46" s="157"/>
      <c r="F46" s="115"/>
    </row>
    <row r="47" spans="1:10" x14ac:dyDescent="0.3">
      <c r="A47" s="51" t="s">
        <v>8</v>
      </c>
      <c r="B47" s="87">
        <v>736264231.39999998</v>
      </c>
      <c r="C47" s="87">
        <v>836041200.71000004</v>
      </c>
      <c r="D47" s="87">
        <v>876184776.24000001</v>
      </c>
      <c r="E47" s="88">
        <f t="shared" ref="E47:E52" si="2">+SUM(B47:D47)</f>
        <v>2448490208.3500004</v>
      </c>
      <c r="F47" s="115"/>
    </row>
    <row r="48" spans="1:10" x14ac:dyDescent="0.3">
      <c r="A48" s="51" t="s">
        <v>9</v>
      </c>
      <c r="B48" s="91">
        <v>0</v>
      </c>
      <c r="C48" s="88">
        <v>0</v>
      </c>
      <c r="D48" s="88">
        <v>0</v>
      </c>
      <c r="E48" s="88">
        <f t="shared" si="2"/>
        <v>0</v>
      </c>
      <c r="F48" s="115"/>
    </row>
    <row r="49" spans="1:8" x14ac:dyDescent="0.3">
      <c r="A49" s="51" t="s">
        <v>34</v>
      </c>
      <c r="B49" s="84">
        <v>3895302.98</v>
      </c>
      <c r="C49" s="84">
        <v>2543544.9300000002</v>
      </c>
      <c r="D49" s="84">
        <v>3360049.89</v>
      </c>
      <c r="E49" s="88">
        <f t="shared" si="2"/>
        <v>9798897.8000000007</v>
      </c>
      <c r="F49" s="115"/>
    </row>
    <row r="50" spans="1:8" x14ac:dyDescent="0.3">
      <c r="A50" s="16" t="s">
        <v>10</v>
      </c>
      <c r="B50" s="84">
        <v>354879000</v>
      </c>
      <c r="C50" s="84">
        <v>434527000</v>
      </c>
      <c r="D50" s="84">
        <v>337360727.5</v>
      </c>
      <c r="E50" s="88">
        <f t="shared" si="2"/>
        <v>1126766727.5</v>
      </c>
      <c r="F50" s="115"/>
    </row>
    <row r="51" spans="1:8" x14ac:dyDescent="0.3">
      <c r="A51" s="16" t="s">
        <v>67</v>
      </c>
      <c r="B51" s="84"/>
      <c r="C51" s="84"/>
      <c r="D51" s="84"/>
      <c r="E51" s="88">
        <f t="shared" si="2"/>
        <v>0</v>
      </c>
      <c r="F51" s="115"/>
    </row>
    <row r="52" spans="1:8" x14ac:dyDescent="0.3">
      <c r="A52" s="16" t="s">
        <v>78</v>
      </c>
      <c r="B52" s="84"/>
      <c r="C52" s="84"/>
      <c r="D52" s="84"/>
      <c r="E52" s="88">
        <f t="shared" si="2"/>
        <v>0</v>
      </c>
      <c r="F52" s="115"/>
    </row>
    <row r="53" spans="1:8" x14ac:dyDescent="0.3">
      <c r="B53" s="84"/>
      <c r="C53" s="84"/>
      <c r="D53" s="84"/>
      <c r="E53" s="88"/>
      <c r="F53" s="115"/>
    </row>
    <row r="54" spans="1:8" ht="15" thickBot="1" x14ac:dyDescent="0.35">
      <c r="A54" s="17" t="s">
        <v>3</v>
      </c>
      <c r="B54" s="111">
        <f>SUM(B47:B52)</f>
        <v>1095038534.3800001</v>
      </c>
      <c r="C54" s="111">
        <f>SUM(C47:C52)</f>
        <v>1273111745.6399999</v>
      </c>
      <c r="D54" s="111">
        <f>SUM(D47:D52)</f>
        <v>1216905553.6300001</v>
      </c>
      <c r="E54" s="111">
        <f>SUM(E47:E52)</f>
        <v>3585055833.6500006</v>
      </c>
      <c r="F54" s="115"/>
    </row>
    <row r="55" spans="1:8" ht="15" thickTop="1" x14ac:dyDescent="0.3">
      <c r="A55" s="11" t="s">
        <v>64</v>
      </c>
      <c r="B55" s="115"/>
      <c r="C55" s="115"/>
      <c r="D55" s="115"/>
      <c r="E55" s="115"/>
      <c r="F55" s="115"/>
    </row>
    <row r="56" spans="1:8" x14ac:dyDescent="0.3">
      <c r="A56" s="25"/>
      <c r="B56" s="125"/>
      <c r="C56" s="115"/>
      <c r="D56" s="115"/>
      <c r="E56" s="115"/>
      <c r="F56" s="115"/>
    </row>
    <row r="57" spans="1:8" x14ac:dyDescent="0.3">
      <c r="A57" s="19"/>
      <c r="B57" s="115"/>
      <c r="C57" s="115"/>
      <c r="D57" s="115"/>
      <c r="E57" s="115"/>
      <c r="F57" s="115"/>
    </row>
    <row r="58" spans="1:8" x14ac:dyDescent="0.3">
      <c r="A58" s="159" t="s">
        <v>11</v>
      </c>
      <c r="B58" s="159"/>
      <c r="C58" s="159"/>
      <c r="D58" s="159"/>
      <c r="E58" s="159"/>
      <c r="F58" s="159"/>
    </row>
    <row r="59" spans="1:8" x14ac:dyDescent="0.3">
      <c r="A59" s="159" t="s">
        <v>12</v>
      </c>
      <c r="B59" s="159"/>
      <c r="C59" s="159"/>
      <c r="D59" s="159"/>
      <c r="E59" s="159"/>
      <c r="F59" s="159"/>
    </row>
    <row r="60" spans="1:8" x14ac:dyDescent="0.3">
      <c r="A60" s="159" t="s">
        <v>5</v>
      </c>
      <c r="B60" s="159"/>
      <c r="C60" s="159"/>
      <c r="D60" s="159"/>
      <c r="E60" s="159"/>
      <c r="F60" s="159"/>
    </row>
    <row r="61" spans="1:8" x14ac:dyDescent="0.3">
      <c r="A61" s="23"/>
      <c r="B61" s="124"/>
      <c r="C61" s="124"/>
      <c r="D61" s="124"/>
      <c r="E61" s="124"/>
      <c r="F61" s="115"/>
    </row>
    <row r="62" spans="1:8" ht="15" thickBot="1" x14ac:dyDescent="0.35">
      <c r="A62" s="20" t="s">
        <v>13</v>
      </c>
      <c r="B62" s="20" t="s">
        <v>35</v>
      </c>
      <c r="C62" s="20" t="s">
        <v>36</v>
      </c>
      <c r="D62" s="20" t="s">
        <v>37</v>
      </c>
      <c r="E62" s="20" t="s">
        <v>41</v>
      </c>
      <c r="F62" s="115"/>
    </row>
    <row r="63" spans="1:8" x14ac:dyDescent="0.3">
      <c r="A63" s="16" t="s">
        <v>14</v>
      </c>
      <c r="B63" s="126">
        <f>+'1T'!E81</f>
        <v>577094172.39999962</v>
      </c>
      <c r="C63" s="126">
        <f>+B68</f>
        <v>884454768.09999943</v>
      </c>
      <c r="D63" s="126">
        <f>+C68</f>
        <v>1013742152.4599996</v>
      </c>
      <c r="E63" s="126">
        <f>+B63</f>
        <v>577094172.39999962</v>
      </c>
      <c r="F63" s="115"/>
    </row>
    <row r="64" spans="1:8" x14ac:dyDescent="0.3">
      <c r="A64" s="16" t="s">
        <v>15</v>
      </c>
      <c r="B64" s="126">
        <v>1402399130.0799999</v>
      </c>
      <c r="C64" s="126">
        <v>1402399130</v>
      </c>
      <c r="D64" s="126">
        <v>1402399130.0899999</v>
      </c>
      <c r="E64" s="126">
        <f>+B64+C64+D64</f>
        <v>4207197390.1700001</v>
      </c>
      <c r="F64" s="115"/>
      <c r="G64" s="127"/>
      <c r="H64" s="127"/>
    </row>
    <row r="65" spans="1:8" x14ac:dyDescent="0.3">
      <c r="A65" s="16" t="s">
        <v>85</v>
      </c>
      <c r="B65" s="128"/>
      <c r="C65" s="128"/>
      <c r="D65" s="128"/>
      <c r="E65" s="126"/>
      <c r="F65" s="115"/>
      <c r="G65" s="127"/>
      <c r="H65" s="127"/>
    </row>
    <row r="66" spans="1:8" x14ac:dyDescent="0.3">
      <c r="A66" s="16" t="s">
        <v>87</v>
      </c>
      <c r="B66" s="126">
        <f>+B63+B64+B65</f>
        <v>1979493302.4799995</v>
      </c>
      <c r="C66" s="126">
        <f t="shared" ref="C66:D66" si="3">+C63+C64+C65</f>
        <v>2286853898.0999994</v>
      </c>
      <c r="D66" s="126">
        <f t="shared" si="3"/>
        <v>2416141282.5499992</v>
      </c>
      <c r="E66" s="126">
        <f>+E63+E64+E65</f>
        <v>4784291562.5699997</v>
      </c>
      <c r="F66" s="115"/>
    </row>
    <row r="67" spans="1:8" x14ac:dyDescent="0.3">
      <c r="A67" s="16" t="s">
        <v>86</v>
      </c>
      <c r="B67" s="126">
        <f>+B54</f>
        <v>1095038534.3800001</v>
      </c>
      <c r="C67" s="126">
        <f t="shared" ref="C67:D67" si="4">+C54</f>
        <v>1273111745.6399999</v>
      </c>
      <c r="D67" s="126">
        <f t="shared" si="4"/>
        <v>1216905553.6300001</v>
      </c>
      <c r="E67" s="126">
        <f>+B67+C67+D67</f>
        <v>3585055833.6500001</v>
      </c>
      <c r="F67" s="115"/>
    </row>
    <row r="68" spans="1:8" x14ac:dyDescent="0.3">
      <c r="A68" s="16" t="s">
        <v>88</v>
      </c>
      <c r="B68" s="126">
        <f>+B66-B67</f>
        <v>884454768.09999943</v>
      </c>
      <c r="C68" s="126">
        <f t="shared" ref="C68:D68" si="5">+C66-C67</f>
        <v>1013742152.4599996</v>
      </c>
      <c r="D68" s="126">
        <f t="shared" si="5"/>
        <v>1199235728.9199991</v>
      </c>
      <c r="E68" s="126">
        <f>+E66-E67</f>
        <v>1199235728.9199996</v>
      </c>
      <c r="F68" s="115"/>
    </row>
    <row r="69" spans="1:8" ht="15" thickBot="1" x14ac:dyDescent="0.35">
      <c r="A69" s="9"/>
      <c r="B69" s="129"/>
      <c r="C69" s="129"/>
      <c r="D69" s="129"/>
      <c r="E69" s="129"/>
    </row>
    <row r="70" spans="1:8" ht="15" thickTop="1" x14ac:dyDescent="0.3">
      <c r="A70" s="160" t="s">
        <v>64</v>
      </c>
      <c r="B70" s="161"/>
      <c r="C70" s="161"/>
      <c r="D70" s="161"/>
      <c r="E70" s="161"/>
    </row>
    <row r="71" spans="1:8" x14ac:dyDescent="0.3">
      <c r="A71" s="16"/>
      <c r="B71" s="130"/>
      <c r="C71" s="130"/>
      <c r="D71" s="131"/>
      <c r="E71" s="132"/>
    </row>
    <row r="72" spans="1:8" x14ac:dyDescent="0.3">
      <c r="A72" s="4" t="s">
        <v>110</v>
      </c>
      <c r="B72" s="133"/>
    </row>
    <row r="74" spans="1:8" x14ac:dyDescent="0.3">
      <c r="A74" s="40"/>
      <c r="B74" s="134"/>
    </row>
    <row r="75" spans="1:8" x14ac:dyDescent="0.3">
      <c r="A75" s="40"/>
      <c r="B75" s="134"/>
    </row>
    <row r="76" spans="1:8" x14ac:dyDescent="0.3">
      <c r="A76" s="40"/>
      <c r="B76" s="134"/>
    </row>
    <row r="77" spans="1:8" x14ac:dyDescent="0.3">
      <c r="B77" s="134"/>
    </row>
  </sheetData>
  <mergeCells count="23">
    <mergeCell ref="A70:E70"/>
    <mergeCell ref="A26:E26"/>
    <mergeCell ref="A27:E27"/>
    <mergeCell ref="A41:F41"/>
    <mergeCell ref="A42:F42"/>
    <mergeCell ref="A43:F43"/>
    <mergeCell ref="A58:F58"/>
    <mergeCell ref="A60:F60"/>
    <mergeCell ref="A25:E25"/>
    <mergeCell ref="A8:F8"/>
    <mergeCell ref="A9:F9"/>
    <mergeCell ref="A1:F1"/>
    <mergeCell ref="A59:F59"/>
    <mergeCell ref="A39:D39"/>
    <mergeCell ref="A40:D40"/>
    <mergeCell ref="A20:H20"/>
    <mergeCell ref="A21:G21"/>
    <mergeCell ref="A22:G22"/>
    <mergeCell ref="A23:H23"/>
    <mergeCell ref="B2:G2"/>
    <mergeCell ref="B3:G3"/>
    <mergeCell ref="B4:G4"/>
    <mergeCell ref="B5:G5"/>
  </mergeCells>
  <printOptions horizontalCentered="1" verticalCentered="1"/>
  <pageMargins left="0.70866141732283472" right="0.59055118110236227" top="0.74803149606299213" bottom="0.59055118110236227" header="0.59055118110236227" footer="0.59055118110236227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9"/>
  <sheetViews>
    <sheetView zoomScale="80" zoomScaleNormal="80" workbookViewId="0">
      <selection sqref="A1:E1"/>
    </sheetView>
  </sheetViews>
  <sheetFormatPr baseColWidth="10" defaultColWidth="11.44140625" defaultRowHeight="14.4" x14ac:dyDescent="0.3"/>
  <cols>
    <col min="1" max="1" width="78.21875" style="178" customWidth="1"/>
    <col min="2" max="2" width="35.5546875" style="178" customWidth="1"/>
    <col min="3" max="3" width="17.21875" style="178" bestFit="1" customWidth="1"/>
    <col min="4" max="4" width="17" style="178" bestFit="1" customWidth="1"/>
    <col min="5" max="5" width="16.44140625" style="178" bestFit="1" customWidth="1"/>
    <col min="6" max="6" width="9.77734375" style="178" customWidth="1"/>
    <col min="7" max="16384" width="11.44140625" style="178"/>
  </cols>
  <sheetData>
    <row r="1" spans="1:6" x14ac:dyDescent="0.3">
      <c r="A1" s="177" t="s">
        <v>30</v>
      </c>
      <c r="B1" s="177"/>
      <c r="C1" s="177"/>
      <c r="D1" s="177"/>
      <c r="E1" s="177"/>
    </row>
    <row r="2" spans="1:6" ht="28.8" x14ac:dyDescent="0.3">
      <c r="A2" s="179" t="s">
        <v>57</v>
      </c>
      <c r="B2" s="180" t="s">
        <v>58</v>
      </c>
      <c r="C2" s="179"/>
      <c r="D2" s="180"/>
      <c r="E2" s="179"/>
    </row>
    <row r="3" spans="1:6" x14ac:dyDescent="0.3">
      <c r="A3" s="179" t="s">
        <v>59</v>
      </c>
      <c r="B3" s="180" t="s">
        <v>60</v>
      </c>
      <c r="C3" s="179"/>
      <c r="D3" s="180"/>
      <c r="E3" s="179"/>
      <c r="F3" s="181"/>
    </row>
    <row r="4" spans="1:6" x14ac:dyDescent="0.3">
      <c r="A4" s="179" t="s">
        <v>61</v>
      </c>
      <c r="B4" s="180" t="s">
        <v>62</v>
      </c>
      <c r="C4" s="179"/>
      <c r="D4" s="180"/>
      <c r="E4" s="179"/>
      <c r="F4" s="181"/>
    </row>
    <row r="5" spans="1:6" x14ac:dyDescent="0.3">
      <c r="A5" s="179" t="s">
        <v>63</v>
      </c>
      <c r="B5" s="180" t="s">
        <v>114</v>
      </c>
      <c r="C5" s="179"/>
      <c r="D5" s="180"/>
      <c r="E5" s="179"/>
      <c r="F5" s="181"/>
    </row>
    <row r="6" spans="1:6" x14ac:dyDescent="0.3">
      <c r="A6" s="182"/>
      <c r="B6" s="182"/>
      <c r="C6" s="182"/>
      <c r="D6" s="182"/>
      <c r="E6" s="182"/>
      <c r="F6" s="181"/>
    </row>
    <row r="7" spans="1:6" x14ac:dyDescent="0.3">
      <c r="B7" s="181"/>
      <c r="C7" s="181"/>
      <c r="D7" s="181"/>
      <c r="E7" s="181"/>
      <c r="F7" s="181"/>
    </row>
    <row r="8" spans="1:6" x14ac:dyDescent="0.3">
      <c r="A8" s="183" t="s">
        <v>0</v>
      </c>
      <c r="B8" s="183"/>
      <c r="C8" s="183"/>
      <c r="D8" s="183"/>
      <c r="E8" s="183"/>
      <c r="F8" s="181"/>
    </row>
    <row r="9" spans="1:6" x14ac:dyDescent="0.3">
      <c r="A9" s="183" t="s">
        <v>1</v>
      </c>
      <c r="B9" s="183"/>
      <c r="C9" s="183"/>
      <c r="D9" s="183"/>
      <c r="E9" s="183"/>
      <c r="F9" s="181"/>
    </row>
    <row r="10" spans="1:6" x14ac:dyDescent="0.3">
      <c r="A10" s="184"/>
      <c r="B10" s="184"/>
      <c r="C10" s="184"/>
      <c r="D10" s="185"/>
      <c r="E10" s="185"/>
      <c r="F10" s="185"/>
    </row>
    <row r="11" spans="1:6" ht="15" thickBot="1" x14ac:dyDescent="0.35">
      <c r="A11" s="100" t="s">
        <v>68</v>
      </c>
      <c r="B11" s="186" t="s">
        <v>2</v>
      </c>
      <c r="C11" s="186" t="s">
        <v>32</v>
      </c>
      <c r="D11" s="186" t="s">
        <v>41</v>
      </c>
      <c r="E11" s="100" t="s">
        <v>77</v>
      </c>
      <c r="F11" s="100" t="s">
        <v>116</v>
      </c>
    </row>
    <row r="12" spans="1:6" ht="30" customHeight="1" x14ac:dyDescent="0.3">
      <c r="A12" s="187"/>
      <c r="B12" s="187"/>
      <c r="C12" s="187"/>
      <c r="D12" s="187"/>
      <c r="E12" s="187"/>
      <c r="F12" s="188"/>
    </row>
    <row r="13" spans="1:6" x14ac:dyDescent="0.3">
      <c r="A13" s="189" t="s">
        <v>82</v>
      </c>
      <c r="B13" s="26" t="s">
        <v>19</v>
      </c>
      <c r="C13" s="50">
        <f>'1T'!G13</f>
        <v>15810</v>
      </c>
      <c r="D13" s="50">
        <f>'2T'!G13</f>
        <v>21624</v>
      </c>
      <c r="E13" s="50">
        <f>AVERAGE(C13:D13)</f>
        <v>18717</v>
      </c>
      <c r="F13" s="190">
        <f>+C13+D13</f>
        <v>37434</v>
      </c>
    </row>
    <row r="14" spans="1:6" x14ac:dyDescent="0.3">
      <c r="A14" s="189" t="s">
        <v>83</v>
      </c>
      <c r="B14" s="26" t="s">
        <v>19</v>
      </c>
      <c r="C14" s="50">
        <f>'1T'!F14</f>
        <v>320.66666666666669</v>
      </c>
      <c r="D14" s="50">
        <f>'2T'!F14</f>
        <v>305.33333333333331</v>
      </c>
      <c r="E14" s="50">
        <f t="shared" ref="E14:E16" si="0">AVERAGE(C14:D14)</f>
        <v>313</v>
      </c>
      <c r="F14" s="190">
        <f>+E14</f>
        <v>313</v>
      </c>
    </row>
    <row r="15" spans="1:6" x14ac:dyDescent="0.3">
      <c r="A15" s="191" t="s">
        <v>84</v>
      </c>
      <c r="B15" s="61" t="s">
        <v>19</v>
      </c>
      <c r="C15" s="50">
        <f>'1T'!F15</f>
        <v>3274</v>
      </c>
      <c r="D15" s="50">
        <f>'2T'!F15</f>
        <v>3393.6666666666665</v>
      </c>
      <c r="E15" s="50">
        <f t="shared" si="0"/>
        <v>3333.833333333333</v>
      </c>
      <c r="F15" s="190">
        <f>+E15</f>
        <v>3333.833333333333</v>
      </c>
    </row>
    <row r="16" spans="1:6" ht="15" customHeight="1" x14ac:dyDescent="0.3">
      <c r="A16" s="189" t="s">
        <v>94</v>
      </c>
      <c r="B16" s="55" t="s">
        <v>19</v>
      </c>
      <c r="C16" s="50">
        <f>'1T'!F16</f>
        <v>0</v>
      </c>
      <c r="D16" s="50">
        <f>'2T'!F16</f>
        <v>0</v>
      </c>
      <c r="E16" s="50">
        <f t="shared" si="0"/>
        <v>0</v>
      </c>
      <c r="F16" s="190">
        <f>+E16</f>
        <v>0</v>
      </c>
    </row>
    <row r="17" spans="1:8" x14ac:dyDescent="0.3">
      <c r="A17" s="189"/>
      <c r="B17" s="52"/>
      <c r="C17" s="52"/>
      <c r="D17" s="52"/>
      <c r="E17" s="52"/>
      <c r="F17" s="188"/>
    </row>
    <row r="18" spans="1:8" x14ac:dyDescent="0.3">
      <c r="A18" s="189"/>
      <c r="B18" s="50"/>
      <c r="C18" s="52"/>
      <c r="D18" s="52"/>
      <c r="E18" s="52"/>
      <c r="F18" s="188"/>
    </row>
    <row r="19" spans="1:8" ht="15" thickBot="1" x14ac:dyDescent="0.35">
      <c r="A19" s="192" t="s">
        <v>3</v>
      </c>
      <c r="B19" s="192"/>
      <c r="C19" s="96">
        <f>SUM(C13:C16)</f>
        <v>19404.666666666664</v>
      </c>
      <c r="D19" s="96">
        <f>SUM(D13:D16)</f>
        <v>25323</v>
      </c>
      <c r="E19" s="96">
        <f>SUM(E13:E16)</f>
        <v>22363.833333333332</v>
      </c>
      <c r="F19" s="193">
        <f>SUM(F13:F16)</f>
        <v>41080.833333333336</v>
      </c>
    </row>
    <row r="20" spans="1:8" ht="15" thickTop="1" x14ac:dyDescent="0.3">
      <c r="A20" s="185" t="s">
        <v>76</v>
      </c>
      <c r="B20" s="184"/>
      <c r="C20" s="184"/>
      <c r="D20" s="185"/>
      <c r="E20" s="185"/>
      <c r="F20" s="185"/>
    </row>
    <row r="21" spans="1:8" s="22" customFormat="1" x14ac:dyDescent="0.3">
      <c r="A21" s="164" t="s">
        <v>103</v>
      </c>
      <c r="B21" s="164"/>
      <c r="C21" s="164"/>
      <c r="D21" s="164"/>
      <c r="E21" s="164"/>
      <c r="F21" s="164"/>
      <c r="G21" s="164"/>
      <c r="H21" s="164"/>
    </row>
    <row r="22" spans="1:8" s="22" customFormat="1" x14ac:dyDescent="0.3">
      <c r="A22" s="164" t="s">
        <v>104</v>
      </c>
      <c r="B22" s="164"/>
      <c r="C22" s="164"/>
      <c r="D22" s="164"/>
      <c r="E22" s="164"/>
      <c r="F22" s="164"/>
      <c r="G22" s="164"/>
      <c r="H22" s="70"/>
    </row>
    <row r="23" spans="1:8" s="22" customFormat="1" x14ac:dyDescent="0.3">
      <c r="A23" s="164" t="s">
        <v>105</v>
      </c>
      <c r="B23" s="164"/>
      <c r="C23" s="164"/>
      <c r="D23" s="164"/>
      <c r="E23" s="164"/>
      <c r="F23" s="164"/>
      <c r="G23" s="164"/>
      <c r="H23" s="70"/>
    </row>
    <row r="24" spans="1:8" s="22" customFormat="1" x14ac:dyDescent="0.3">
      <c r="A24" s="164" t="s">
        <v>106</v>
      </c>
      <c r="B24" s="164"/>
      <c r="C24" s="164"/>
      <c r="D24" s="164"/>
      <c r="E24" s="164"/>
      <c r="F24" s="164"/>
      <c r="G24" s="164"/>
      <c r="H24" s="164"/>
    </row>
    <row r="25" spans="1:8" x14ac:dyDescent="0.3">
      <c r="A25" s="194"/>
      <c r="B25" s="194"/>
      <c r="C25" s="194"/>
      <c r="D25" s="194"/>
      <c r="E25" s="194"/>
      <c r="F25" s="185"/>
    </row>
    <row r="26" spans="1:8" x14ac:dyDescent="0.3">
      <c r="A26" s="194"/>
      <c r="B26" s="194"/>
      <c r="C26" s="194"/>
      <c r="D26" s="194"/>
      <c r="E26" s="194"/>
      <c r="F26" s="185"/>
    </row>
    <row r="27" spans="1:8" x14ac:dyDescent="0.3">
      <c r="A27" s="183" t="s">
        <v>4</v>
      </c>
      <c r="B27" s="183"/>
      <c r="C27" s="183"/>
      <c r="D27" s="183"/>
      <c r="E27" s="183"/>
      <c r="F27" s="185"/>
    </row>
    <row r="28" spans="1:8" x14ac:dyDescent="0.3">
      <c r="A28" s="183" t="s">
        <v>38</v>
      </c>
      <c r="B28" s="183"/>
      <c r="C28" s="183"/>
      <c r="D28" s="183"/>
      <c r="E28" s="183"/>
      <c r="F28" s="184"/>
    </row>
    <row r="29" spans="1:8" x14ac:dyDescent="0.3">
      <c r="A29" s="183" t="s">
        <v>5</v>
      </c>
      <c r="B29" s="183"/>
      <c r="C29" s="183"/>
      <c r="D29" s="183"/>
      <c r="E29" s="183"/>
      <c r="F29" s="184"/>
    </row>
    <row r="30" spans="1:8" x14ac:dyDescent="0.3">
      <c r="A30" s="181"/>
      <c r="B30" s="181"/>
      <c r="C30" s="181"/>
      <c r="D30" s="181"/>
      <c r="E30" s="181"/>
      <c r="F30" s="184"/>
    </row>
    <row r="31" spans="1:8" ht="15" thickBot="1" x14ac:dyDescent="0.35">
      <c r="A31" s="100" t="s">
        <v>68</v>
      </c>
      <c r="B31" s="186" t="s">
        <v>32</v>
      </c>
      <c r="C31" s="186" t="s">
        <v>41</v>
      </c>
      <c r="D31" s="186" t="s">
        <v>42</v>
      </c>
    </row>
    <row r="32" spans="1:8" x14ac:dyDescent="0.3">
      <c r="A32" s="195"/>
      <c r="B32" s="50"/>
      <c r="C32" s="50"/>
      <c r="D32" s="50"/>
    </row>
    <row r="33" spans="1:6" x14ac:dyDescent="0.3">
      <c r="A33" s="189" t="s">
        <v>82</v>
      </c>
      <c r="B33" s="50">
        <f>+'1T'!E33</f>
        <v>2638757789.4699998</v>
      </c>
      <c r="C33" s="50">
        <f>+'2T'!E31</f>
        <v>1978073857.8</v>
      </c>
      <c r="D33" s="50">
        <f>+SUM(B33:C33)</f>
        <v>4616831647.2699995</v>
      </c>
    </row>
    <row r="34" spans="1:6" x14ac:dyDescent="0.3">
      <c r="A34" s="189" t="s">
        <v>83</v>
      </c>
      <c r="B34" s="50">
        <f>+'1T'!E34</f>
        <v>590594908.81999993</v>
      </c>
      <c r="C34" s="50">
        <f>+'2T'!E32</f>
        <v>470416350.54999995</v>
      </c>
      <c r="D34" s="50">
        <f>+SUM(B34:C34)</f>
        <v>1061011259.3699999</v>
      </c>
    </row>
    <row r="35" spans="1:6" x14ac:dyDescent="0.3">
      <c r="A35" s="191" t="s">
        <v>84</v>
      </c>
      <c r="B35" s="50">
        <f>+'1T'!E35</f>
        <v>1289433000</v>
      </c>
      <c r="C35" s="50">
        <f>+'2T'!E33</f>
        <v>1126766727.5</v>
      </c>
      <c r="D35" s="50">
        <f t="shared" ref="D35" si="1">+SUM(B35:C35)</f>
        <v>2416199727.5</v>
      </c>
    </row>
    <row r="36" spans="1:6" x14ac:dyDescent="0.3">
      <c r="A36" s="189" t="s">
        <v>101</v>
      </c>
      <c r="B36" s="50">
        <f>+'1T'!E36</f>
        <v>58851847.36999999</v>
      </c>
      <c r="C36" s="50">
        <f>+'2T'!E34</f>
        <v>9798897.8000000007</v>
      </c>
      <c r="D36" s="50">
        <f>+SUM(B36:C36)</f>
        <v>68650745.169999987</v>
      </c>
    </row>
    <row r="37" spans="1:6" x14ac:dyDescent="0.3">
      <c r="A37" s="189"/>
      <c r="B37" s="50"/>
      <c r="C37" s="50"/>
      <c r="D37" s="50"/>
    </row>
    <row r="38" spans="1:6" x14ac:dyDescent="0.3">
      <c r="A38" s="189"/>
      <c r="B38" s="50"/>
      <c r="C38" s="50"/>
      <c r="D38" s="50"/>
    </row>
    <row r="39" spans="1:6" x14ac:dyDescent="0.3">
      <c r="A39" s="189"/>
      <c r="B39" s="50"/>
      <c r="C39" s="50"/>
      <c r="D39" s="50"/>
    </row>
    <row r="40" spans="1:6" x14ac:dyDescent="0.3">
      <c r="A40" s="26"/>
      <c r="B40" s="50"/>
      <c r="C40" s="50"/>
      <c r="D40" s="50"/>
    </row>
    <row r="41" spans="1:6" ht="15" thickBot="1" x14ac:dyDescent="0.35">
      <c r="A41" s="192" t="s">
        <v>3</v>
      </c>
      <c r="B41" s="96">
        <f>SUM(B33:B36)</f>
        <v>4577637545.6599998</v>
      </c>
      <c r="C41" s="96">
        <f>SUM(C33:C36)</f>
        <v>3585055833.6500001</v>
      </c>
      <c r="D41" s="96">
        <f>SUM(D33:D36)</f>
        <v>8162693379.3099995</v>
      </c>
    </row>
    <row r="42" spans="1:6" ht="15" thickTop="1" x14ac:dyDescent="0.3">
      <c r="A42" s="196" t="s">
        <v>43</v>
      </c>
      <c r="B42" s="197"/>
      <c r="C42" s="197"/>
      <c r="D42" s="197"/>
    </row>
    <row r="43" spans="1:6" x14ac:dyDescent="0.3">
      <c r="A43" s="198"/>
      <c r="B43" s="198"/>
      <c r="C43" s="198"/>
      <c r="D43" s="198"/>
    </row>
    <row r="44" spans="1:6" x14ac:dyDescent="0.3">
      <c r="A44" s="185"/>
      <c r="B44" s="185"/>
      <c r="C44" s="185"/>
      <c r="D44" s="185"/>
      <c r="E44" s="185"/>
      <c r="F44" s="185"/>
    </row>
    <row r="45" spans="1:6" x14ac:dyDescent="0.3">
      <c r="A45" s="183" t="s">
        <v>6</v>
      </c>
      <c r="B45" s="183"/>
      <c r="C45" s="183"/>
      <c r="D45" s="183"/>
      <c r="E45" s="183"/>
      <c r="F45" s="185"/>
    </row>
    <row r="46" spans="1:6" x14ac:dyDescent="0.3">
      <c r="A46" s="183" t="s">
        <v>39</v>
      </c>
      <c r="B46" s="183"/>
      <c r="C46" s="183"/>
      <c r="D46" s="183"/>
      <c r="E46" s="183"/>
      <c r="F46" s="184"/>
    </row>
    <row r="47" spans="1:6" x14ac:dyDescent="0.3">
      <c r="A47" s="183" t="s">
        <v>5</v>
      </c>
      <c r="B47" s="183"/>
      <c r="C47" s="183"/>
      <c r="D47" s="183"/>
      <c r="E47" s="183"/>
      <c r="F47" s="184"/>
    </row>
    <row r="48" spans="1:6" x14ac:dyDescent="0.3">
      <c r="A48" s="181"/>
      <c r="B48" s="181"/>
      <c r="C48" s="181"/>
      <c r="D48" s="181"/>
      <c r="E48" s="181"/>
      <c r="F48" s="184"/>
    </row>
    <row r="49" spans="1:6" ht="15" thickBot="1" x14ac:dyDescent="0.35">
      <c r="A49" s="199" t="s">
        <v>7</v>
      </c>
      <c r="B49" s="186" t="s">
        <v>32</v>
      </c>
      <c r="C49" s="186" t="s">
        <v>41</v>
      </c>
      <c r="D49" s="186" t="s">
        <v>42</v>
      </c>
      <c r="E49" s="197"/>
    </row>
    <row r="50" spans="1:6" x14ac:dyDescent="0.3">
      <c r="A50" s="200"/>
      <c r="B50" s="197"/>
      <c r="C50" s="197"/>
      <c r="D50" s="197"/>
      <c r="E50" s="197"/>
    </row>
    <row r="51" spans="1:6" x14ac:dyDescent="0.3">
      <c r="A51" s="201" t="s">
        <v>8</v>
      </c>
      <c r="B51" s="202">
        <f>+'1T'!E60</f>
        <v>3229352698.29</v>
      </c>
      <c r="C51" s="202">
        <f>+'2T'!E47</f>
        <v>2448490208.3500004</v>
      </c>
      <c r="D51" s="202">
        <f t="shared" ref="D51:D56" si="2">SUM(B51:C51)</f>
        <v>5677842906.6400003</v>
      </c>
      <c r="E51" s="203"/>
    </row>
    <row r="52" spans="1:6" x14ac:dyDescent="0.3">
      <c r="A52" s="201" t="s">
        <v>9</v>
      </c>
      <c r="B52" s="202">
        <f>+'1T'!E61</f>
        <v>22085277.609999999</v>
      </c>
      <c r="C52" s="202">
        <f>+'2T'!E48</f>
        <v>0</v>
      </c>
      <c r="D52" s="202">
        <f t="shared" si="2"/>
        <v>22085277.609999999</v>
      </c>
      <c r="E52" s="203"/>
    </row>
    <row r="53" spans="1:6" x14ac:dyDescent="0.3">
      <c r="A53" s="201" t="s">
        <v>34</v>
      </c>
      <c r="B53" s="202">
        <f>+'1T'!E62</f>
        <v>36766569.759999998</v>
      </c>
      <c r="C53" s="202">
        <f>+'2T'!E49</f>
        <v>9798897.8000000007</v>
      </c>
      <c r="D53" s="202">
        <f t="shared" si="2"/>
        <v>46565467.560000002</v>
      </c>
      <c r="E53" s="203"/>
    </row>
    <row r="54" spans="1:6" x14ac:dyDescent="0.3">
      <c r="A54" s="201" t="s">
        <v>10</v>
      </c>
      <c r="B54" s="202">
        <f>+'1T'!E63</f>
        <v>1289433000</v>
      </c>
      <c r="C54" s="202">
        <f>+'2T'!E50</f>
        <v>1126766727.5</v>
      </c>
      <c r="D54" s="202">
        <f t="shared" si="2"/>
        <v>2416199727.5</v>
      </c>
      <c r="E54" s="203"/>
    </row>
    <row r="55" spans="1:6" x14ac:dyDescent="0.3">
      <c r="A55" s="51" t="s">
        <v>67</v>
      </c>
      <c r="B55" s="202">
        <f>+'1T'!E64</f>
        <v>0</v>
      </c>
      <c r="C55" s="202">
        <f>+'2T'!E51</f>
        <v>0</v>
      </c>
      <c r="D55" s="202">
        <f t="shared" si="2"/>
        <v>0</v>
      </c>
      <c r="E55" s="203"/>
    </row>
    <row r="56" spans="1:6" x14ac:dyDescent="0.3">
      <c r="A56" s="51" t="s">
        <v>78</v>
      </c>
      <c r="B56" s="202">
        <f>+'1T'!E65</f>
        <v>0</v>
      </c>
      <c r="C56" s="202">
        <f>+'2T'!E52</f>
        <v>0</v>
      </c>
      <c r="D56" s="202">
        <f t="shared" si="2"/>
        <v>0</v>
      </c>
      <c r="E56" s="203"/>
    </row>
    <row r="57" spans="1:6" x14ac:dyDescent="0.3">
      <c r="A57" s="51"/>
      <c r="B57" s="202"/>
      <c r="C57" s="202"/>
      <c r="D57" s="202"/>
      <c r="E57" s="203"/>
    </row>
    <row r="58" spans="1:6" ht="15" thickBot="1" x14ac:dyDescent="0.35">
      <c r="A58" s="204" t="s">
        <v>3</v>
      </c>
      <c r="B58" s="205">
        <f>+SUM(B51:B56)</f>
        <v>4577637545.6599998</v>
      </c>
      <c r="C58" s="205">
        <f>+SUM(C51:C56)</f>
        <v>3585055833.6500006</v>
      </c>
      <c r="D58" s="205">
        <f>+SUM(D51:D56)</f>
        <v>8162693379.3100004</v>
      </c>
      <c r="E58" s="203"/>
    </row>
    <row r="59" spans="1:6" ht="15" thickTop="1" x14ac:dyDescent="0.3">
      <c r="A59" s="184" t="s">
        <v>43</v>
      </c>
      <c r="B59" s="206"/>
      <c r="C59" s="206"/>
      <c r="D59" s="206"/>
      <c r="E59" s="206"/>
    </row>
    <row r="60" spans="1:6" x14ac:dyDescent="0.3">
      <c r="A60" s="207"/>
      <c r="B60" s="206"/>
      <c r="C60" s="206"/>
      <c r="D60" s="206"/>
      <c r="E60" s="206"/>
    </row>
    <row r="61" spans="1:6" x14ac:dyDescent="0.3">
      <c r="A61" s="185"/>
      <c r="B61" s="185"/>
      <c r="C61" s="185"/>
      <c r="D61" s="185"/>
      <c r="E61" s="185"/>
      <c r="F61" s="185"/>
    </row>
    <row r="62" spans="1:6" x14ac:dyDescent="0.3">
      <c r="A62" s="183" t="s">
        <v>11</v>
      </c>
      <c r="B62" s="183"/>
      <c r="C62" s="183"/>
      <c r="D62" s="183"/>
      <c r="E62" s="183"/>
      <c r="F62" s="184"/>
    </row>
    <row r="63" spans="1:6" x14ac:dyDescent="0.3">
      <c r="A63" s="183" t="s">
        <v>12</v>
      </c>
      <c r="B63" s="183"/>
      <c r="C63" s="183"/>
      <c r="D63" s="183"/>
      <c r="E63" s="183"/>
      <c r="F63" s="184"/>
    </row>
    <row r="64" spans="1:6" x14ac:dyDescent="0.3">
      <c r="A64" s="183" t="s">
        <v>5</v>
      </c>
      <c r="B64" s="183"/>
      <c r="C64" s="183"/>
      <c r="D64" s="183"/>
      <c r="E64" s="183"/>
      <c r="F64" s="184"/>
    </row>
    <row r="65" spans="1:6" x14ac:dyDescent="0.3">
      <c r="A65" s="184"/>
      <c r="B65" s="184"/>
      <c r="C65" s="184"/>
      <c r="D65" s="184"/>
      <c r="E65" s="184"/>
      <c r="F65" s="184"/>
    </row>
    <row r="66" spans="1:6" ht="15" thickBot="1" x14ac:dyDescent="0.35">
      <c r="A66" s="186" t="s">
        <v>13</v>
      </c>
      <c r="B66" s="186" t="s">
        <v>32</v>
      </c>
      <c r="C66" s="186" t="s">
        <v>41</v>
      </c>
      <c r="D66" s="186" t="s">
        <v>42</v>
      </c>
      <c r="E66" s="197"/>
    </row>
    <row r="67" spans="1:6" x14ac:dyDescent="0.3">
      <c r="A67" s="201" t="s">
        <v>14</v>
      </c>
      <c r="B67" s="51">
        <f>+'1T'!E76</f>
        <v>947534327.82000005</v>
      </c>
      <c r="C67" s="51">
        <f>+'2T'!E63</f>
        <v>577094172.39999962</v>
      </c>
      <c r="D67" s="51">
        <f>B67</f>
        <v>947534327.82000005</v>
      </c>
      <c r="E67" s="201"/>
    </row>
    <row r="68" spans="1:6" x14ac:dyDescent="0.3">
      <c r="A68" s="201" t="s">
        <v>15</v>
      </c>
      <c r="B68" s="51">
        <f>+'1T'!E77</f>
        <v>4207197390.2399998</v>
      </c>
      <c r="C68" s="51">
        <f>+'2T'!E64</f>
        <v>4207197390.1700001</v>
      </c>
      <c r="D68" s="51">
        <f>SUM(B68:C68)</f>
        <v>8414394780.4099998</v>
      </c>
      <c r="E68" s="201"/>
    </row>
    <row r="69" spans="1:6" x14ac:dyDescent="0.3">
      <c r="A69" s="201" t="s">
        <v>16</v>
      </c>
      <c r="B69" s="51">
        <f>+'1T'!E79</f>
        <v>5154731718.0599995</v>
      </c>
      <c r="C69" s="51">
        <f>+'2T'!E66</f>
        <v>4784291562.5699997</v>
      </c>
      <c r="D69" s="51">
        <f>SUM(D67:D68)</f>
        <v>9361929108.2299995</v>
      </c>
      <c r="E69" s="201"/>
    </row>
    <row r="70" spans="1:6" x14ac:dyDescent="0.3">
      <c r="A70" s="201" t="s">
        <v>17</v>
      </c>
      <c r="B70" s="51">
        <f>+'1T'!E80</f>
        <v>4577637545.6599998</v>
      </c>
      <c r="C70" s="51">
        <f>+'2T'!E67</f>
        <v>3585055833.6500001</v>
      </c>
      <c r="D70" s="51">
        <f>SUM(B70:C70)</f>
        <v>8162693379.3099995</v>
      </c>
      <c r="E70" s="201"/>
    </row>
    <row r="71" spans="1:6" x14ac:dyDescent="0.3">
      <c r="A71" s="201" t="s">
        <v>40</v>
      </c>
      <c r="B71" s="51">
        <f>+'1T'!E81</f>
        <v>577094172.39999962</v>
      </c>
      <c r="C71" s="51">
        <f>+'2T'!E68</f>
        <v>1199235728.9199996</v>
      </c>
      <c r="D71" s="51">
        <f>D69-D70</f>
        <v>1199235728.9200001</v>
      </c>
      <c r="E71" s="201"/>
    </row>
    <row r="72" spans="1:6" ht="15" thickBot="1" x14ac:dyDescent="0.35">
      <c r="A72" s="204"/>
      <c r="B72" s="104"/>
      <c r="C72" s="104"/>
      <c r="D72" s="104"/>
      <c r="E72" s="207"/>
      <c r="F72" s="185"/>
    </row>
    <row r="73" spans="1:6" ht="15" thickTop="1" x14ac:dyDescent="0.3">
      <c r="A73" s="201" t="s">
        <v>43</v>
      </c>
      <c r="B73" s="208"/>
      <c r="C73" s="208"/>
      <c r="D73" s="208"/>
      <c r="E73" s="197"/>
      <c r="F73" s="201"/>
    </row>
    <row r="74" spans="1:6" x14ac:dyDescent="0.3">
      <c r="A74" s="184"/>
      <c r="B74" s="184"/>
      <c r="C74" s="184"/>
      <c r="D74" s="185"/>
      <c r="E74" s="185"/>
      <c r="F74" s="185"/>
    </row>
    <row r="77" spans="1:6" x14ac:dyDescent="0.3">
      <c r="A77" s="40"/>
    </row>
    <row r="78" spans="1:6" x14ac:dyDescent="0.3">
      <c r="A78" s="40"/>
    </row>
    <row r="79" spans="1:6" x14ac:dyDescent="0.3">
      <c r="A79" s="40"/>
    </row>
  </sheetData>
  <mergeCells count="16">
    <mergeCell ref="A64:E64"/>
    <mergeCell ref="A9:E9"/>
    <mergeCell ref="A27:E27"/>
    <mergeCell ref="A28:E28"/>
    <mergeCell ref="A29:E29"/>
    <mergeCell ref="A45:E45"/>
    <mergeCell ref="A46:E46"/>
    <mergeCell ref="A8:E8"/>
    <mergeCell ref="A47:E47"/>
    <mergeCell ref="A1:E1"/>
    <mergeCell ref="A62:E62"/>
    <mergeCell ref="A63:E63"/>
    <mergeCell ref="A21:H21"/>
    <mergeCell ref="A22:G22"/>
    <mergeCell ref="A23:G23"/>
    <mergeCell ref="A24:H24"/>
  </mergeCells>
  <pageMargins left="0.70866141732283472" right="0.70866141732283472" top="0.74803149606299213" bottom="0.74803149606299213" header="0.31496062992125984" footer="0.31496062992125984"/>
  <pageSetup scale="75" orientation="landscape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239"/>
  <sheetViews>
    <sheetView zoomScale="70" zoomScaleNormal="70" workbookViewId="0">
      <selection sqref="A1:F1"/>
    </sheetView>
  </sheetViews>
  <sheetFormatPr baseColWidth="10" defaultColWidth="11.44140625" defaultRowHeight="14.4" x14ac:dyDescent="0.3"/>
  <cols>
    <col min="1" max="1" width="76.44140625" style="27" customWidth="1"/>
    <col min="2" max="2" width="37.44140625" style="27" customWidth="1"/>
    <col min="3" max="3" width="17.77734375" style="27" customWidth="1"/>
    <col min="4" max="4" width="19.5546875" style="27" customWidth="1"/>
    <col min="5" max="5" width="24.21875" style="27" customWidth="1"/>
    <col min="6" max="6" width="21.77734375" style="27" customWidth="1"/>
    <col min="7" max="7" width="14.21875" style="27" customWidth="1"/>
    <col min="8" max="8" width="15.21875" style="27" bestFit="1" customWidth="1"/>
    <col min="9" max="16384" width="11.44140625" style="27"/>
  </cols>
  <sheetData>
    <row r="1" spans="1:13" x14ac:dyDescent="0.3">
      <c r="A1" s="163" t="s">
        <v>30</v>
      </c>
      <c r="B1" s="163"/>
      <c r="C1" s="163"/>
      <c r="D1" s="163"/>
      <c r="E1" s="163"/>
      <c r="F1" s="163"/>
      <c r="G1" s="32"/>
    </row>
    <row r="2" spans="1:13" ht="28.8" x14ac:dyDescent="0.3">
      <c r="A2" s="34" t="s">
        <v>57</v>
      </c>
      <c r="B2" s="21" t="s">
        <v>58</v>
      </c>
      <c r="C2" s="34"/>
      <c r="D2" s="21"/>
      <c r="E2" s="34"/>
      <c r="F2" s="21"/>
      <c r="G2" s="32"/>
    </row>
    <row r="3" spans="1:13" x14ac:dyDescent="0.3">
      <c r="A3" s="34" t="s">
        <v>59</v>
      </c>
      <c r="B3" s="21" t="s">
        <v>60</v>
      </c>
      <c r="C3" s="34"/>
      <c r="D3" s="21"/>
      <c r="E3" s="34"/>
      <c r="F3" s="21"/>
      <c r="G3" s="32"/>
    </row>
    <row r="4" spans="1:13" x14ac:dyDescent="0.3">
      <c r="A4" s="34" t="s">
        <v>61</v>
      </c>
      <c r="B4" s="21" t="s">
        <v>62</v>
      </c>
      <c r="C4" s="34"/>
      <c r="D4" s="21"/>
      <c r="E4" s="34"/>
      <c r="F4" s="21"/>
      <c r="G4" s="32"/>
    </row>
    <row r="5" spans="1:13" x14ac:dyDescent="0.3">
      <c r="A5" s="34" t="s">
        <v>63</v>
      </c>
      <c r="B5" s="21" t="s">
        <v>119</v>
      </c>
      <c r="C5" s="34"/>
      <c r="D5" s="21"/>
      <c r="E5" s="34"/>
      <c r="F5" s="21"/>
      <c r="G5" s="32"/>
    </row>
    <row r="6" spans="1:13" x14ac:dyDescent="0.3">
      <c r="A6" s="43"/>
      <c r="B6" s="43"/>
      <c r="C6" s="43"/>
      <c r="D6" s="43"/>
      <c r="E6" s="43"/>
      <c r="F6" s="43"/>
      <c r="G6" s="32"/>
    </row>
    <row r="7" spans="1:13" x14ac:dyDescent="0.3">
      <c r="A7" s="32"/>
      <c r="B7" s="28"/>
      <c r="C7" s="28"/>
      <c r="D7" s="28"/>
      <c r="E7" s="28"/>
      <c r="F7" s="28"/>
      <c r="G7" s="32"/>
    </row>
    <row r="8" spans="1:13" x14ac:dyDescent="0.3">
      <c r="A8" s="168" t="s">
        <v>0</v>
      </c>
      <c r="B8" s="168"/>
      <c r="C8" s="168"/>
      <c r="D8" s="168"/>
      <c r="E8" s="168"/>
      <c r="F8" s="168"/>
      <c r="G8" s="32"/>
    </row>
    <row r="9" spans="1:13" x14ac:dyDescent="0.3">
      <c r="A9" s="168" t="s">
        <v>1</v>
      </c>
      <c r="B9" s="168"/>
      <c r="C9" s="168"/>
      <c r="D9" s="168"/>
      <c r="E9" s="168"/>
      <c r="F9" s="168"/>
      <c r="G9" s="32"/>
    </row>
    <row r="10" spans="1:13" ht="15" thickBot="1" x14ac:dyDescent="0.35">
      <c r="A10" s="29"/>
      <c r="B10" s="29"/>
      <c r="C10" s="29"/>
      <c r="D10" s="30"/>
      <c r="E10" s="30"/>
      <c r="F10" s="30"/>
      <c r="G10" s="32"/>
    </row>
    <row r="11" spans="1:13" ht="15" thickBot="1" x14ac:dyDescent="0.35">
      <c r="A11" s="147" t="s">
        <v>68</v>
      </c>
      <c r="B11" s="148" t="s">
        <v>2</v>
      </c>
      <c r="C11" s="148" t="s">
        <v>46</v>
      </c>
      <c r="D11" s="148" t="s">
        <v>47</v>
      </c>
      <c r="E11" s="148" t="s">
        <v>48</v>
      </c>
      <c r="F11" s="148" t="s">
        <v>77</v>
      </c>
      <c r="G11" s="47" t="s">
        <v>81</v>
      </c>
    </row>
    <row r="12" spans="1:13" x14ac:dyDescent="0.3">
      <c r="A12" s="42"/>
      <c r="B12" s="42"/>
      <c r="C12" s="42"/>
      <c r="D12" s="42"/>
      <c r="E12" s="42"/>
      <c r="F12" s="42"/>
      <c r="G12" s="4"/>
    </row>
    <row r="13" spans="1:13" x14ac:dyDescent="0.3">
      <c r="A13" t="s">
        <v>82</v>
      </c>
      <c r="B13" s="26" t="s">
        <v>19</v>
      </c>
      <c r="C13" s="141">
        <v>4852</v>
      </c>
      <c r="D13" s="141">
        <v>5373</v>
      </c>
      <c r="E13" s="141">
        <v>4196</v>
      </c>
      <c r="F13" s="142">
        <f t="shared" ref="F13:F14" si="0">+AVERAGE(C13:E13)</f>
        <v>4807</v>
      </c>
      <c r="G13" s="143">
        <f t="shared" ref="G13" si="1">+C13+D13+E13</f>
        <v>14421</v>
      </c>
      <c r="H13" s="144" t="s">
        <v>102</v>
      </c>
      <c r="I13" s="28"/>
      <c r="J13" s="28"/>
      <c r="K13" s="28"/>
      <c r="L13" s="28"/>
      <c r="M13" s="28"/>
    </row>
    <row r="14" spans="1:13" x14ac:dyDescent="0.3">
      <c r="A14" t="s">
        <v>83</v>
      </c>
      <c r="B14" s="26" t="s">
        <v>19</v>
      </c>
      <c r="C14" s="145">
        <v>311</v>
      </c>
      <c r="D14" s="145">
        <v>318</v>
      </c>
      <c r="E14" s="145">
        <v>331</v>
      </c>
      <c r="F14" s="142">
        <f t="shared" si="0"/>
        <v>320</v>
      </c>
      <c r="G14" s="143">
        <f>+F14</f>
        <v>320</v>
      </c>
      <c r="H14" s="144" t="s">
        <v>77</v>
      </c>
      <c r="I14" s="31"/>
      <c r="J14" s="31"/>
      <c r="K14" s="31"/>
      <c r="L14" s="31"/>
      <c r="M14" s="31"/>
    </row>
    <row r="15" spans="1:13" x14ac:dyDescent="0.3">
      <c r="A15" s="49" t="s">
        <v>84</v>
      </c>
      <c r="B15" s="61" t="s">
        <v>19</v>
      </c>
      <c r="C15" s="145" t="s">
        <v>129</v>
      </c>
      <c r="D15" s="145" t="s">
        <v>129</v>
      </c>
      <c r="E15" s="145">
        <v>5404</v>
      </c>
      <c r="F15" s="142">
        <f>+AVERAGE(C15:E15)</f>
        <v>5404</v>
      </c>
      <c r="G15" s="143">
        <f>+F15</f>
        <v>5404</v>
      </c>
      <c r="H15" s="144" t="s">
        <v>77</v>
      </c>
      <c r="I15" s="31"/>
      <c r="J15" s="31"/>
      <c r="K15" s="31"/>
      <c r="L15" s="31"/>
      <c r="M15" s="31"/>
    </row>
    <row r="16" spans="1:13" ht="18" customHeight="1" x14ac:dyDescent="0.3">
      <c r="A16" s="57" t="s">
        <v>98</v>
      </c>
      <c r="B16" s="55" t="s">
        <v>19</v>
      </c>
      <c r="C16" s="145">
        <v>693</v>
      </c>
      <c r="D16" s="145">
        <v>1457</v>
      </c>
      <c r="E16" s="145">
        <v>1140</v>
      </c>
      <c r="F16" s="142">
        <f>+AVERAGE(C16:E16)</f>
        <v>1096.6666666666667</v>
      </c>
      <c r="G16" s="143">
        <f t="shared" ref="G16:G17" si="2">+F16</f>
        <v>1096.6666666666667</v>
      </c>
      <c r="H16" s="144" t="s">
        <v>77</v>
      </c>
    </row>
    <row r="17" spans="1:9" x14ac:dyDescent="0.3">
      <c r="A17" s="26" t="s">
        <v>126</v>
      </c>
      <c r="B17" s="55" t="s">
        <v>19</v>
      </c>
      <c r="C17" s="145" t="s">
        <v>129</v>
      </c>
      <c r="D17" s="145" t="s">
        <v>129</v>
      </c>
      <c r="E17" s="146">
        <v>2136</v>
      </c>
      <c r="F17" s="142">
        <f>+AVERAGE(C17:E17)</f>
        <v>2136</v>
      </c>
      <c r="G17" s="143">
        <f t="shared" si="2"/>
        <v>2136</v>
      </c>
      <c r="H17" s="141" t="s">
        <v>77</v>
      </c>
    </row>
    <row r="18" spans="1:9" x14ac:dyDescent="0.3">
      <c r="A18" s="26" t="s">
        <v>127</v>
      </c>
      <c r="B18" s="55" t="s">
        <v>19</v>
      </c>
      <c r="C18" s="146"/>
      <c r="D18" s="146">
        <v>4455</v>
      </c>
      <c r="E18" s="146">
        <v>4403</v>
      </c>
      <c r="F18" s="142">
        <f>+AVERAGE(C18:E18)</f>
        <v>4429</v>
      </c>
      <c r="G18" s="143">
        <f>+F18</f>
        <v>4429</v>
      </c>
      <c r="H18" s="141" t="s">
        <v>77</v>
      </c>
    </row>
    <row r="19" spans="1:9" x14ac:dyDescent="0.3">
      <c r="A19"/>
      <c r="B19" s="50"/>
      <c r="C19" s="13"/>
      <c r="D19" s="13"/>
      <c r="E19" s="13"/>
      <c r="F19" s="13"/>
      <c r="G19" s="13"/>
    </row>
    <row r="20" spans="1:9" ht="15" thickBot="1" x14ac:dyDescent="0.35">
      <c r="A20" s="14" t="s">
        <v>3</v>
      </c>
      <c r="B20" s="14"/>
      <c r="C20" s="14">
        <f>SUM(C13:C18)</f>
        <v>5856</v>
      </c>
      <c r="D20" s="14">
        <f>SUM(D13:D18)</f>
        <v>11603</v>
      </c>
      <c r="E20" s="14">
        <f>SUM(E13:E18)</f>
        <v>17610</v>
      </c>
      <c r="F20" s="14">
        <f>SUM(F13:F18)</f>
        <v>18192.666666666664</v>
      </c>
      <c r="G20" s="14">
        <f>SUM(G12:G18)</f>
        <v>27806.666666666668</v>
      </c>
    </row>
    <row r="21" spans="1:9" s="71" customFormat="1" ht="15.75" customHeight="1" thickTop="1" x14ac:dyDescent="0.3">
      <c r="A21" s="66" t="s">
        <v>76</v>
      </c>
      <c r="B21" s="67"/>
      <c r="C21" s="67"/>
      <c r="D21" s="68"/>
      <c r="E21" s="68"/>
      <c r="F21" s="69"/>
      <c r="G21" s="70"/>
    </row>
    <row r="22" spans="1:9" s="71" customFormat="1" ht="28.5" customHeight="1" x14ac:dyDescent="0.3">
      <c r="A22" s="171" t="s">
        <v>132</v>
      </c>
      <c r="B22" s="172"/>
      <c r="C22" s="172"/>
      <c r="D22" s="172"/>
      <c r="E22" s="172"/>
      <c r="F22" s="172"/>
      <c r="G22" s="172"/>
      <c r="H22" s="172"/>
      <c r="I22" s="74"/>
    </row>
    <row r="23" spans="1:9" s="71" customFormat="1" ht="15.75" customHeight="1" x14ac:dyDescent="0.3">
      <c r="A23" s="164" t="s">
        <v>103</v>
      </c>
      <c r="B23" s="164"/>
      <c r="C23" s="164"/>
      <c r="D23" s="164"/>
      <c r="E23" s="164"/>
      <c r="F23" s="164"/>
      <c r="G23" s="164"/>
      <c r="H23" s="164"/>
    </row>
    <row r="24" spans="1:9" s="71" customFormat="1" ht="15.75" customHeight="1" x14ac:dyDescent="0.3">
      <c r="A24" s="164" t="s">
        <v>104</v>
      </c>
      <c r="B24" s="164"/>
      <c r="C24" s="164"/>
      <c r="D24" s="164"/>
      <c r="E24" s="164"/>
      <c r="F24" s="164"/>
      <c r="G24" s="164"/>
    </row>
    <row r="25" spans="1:9" s="71" customFormat="1" ht="15.75" customHeight="1" x14ac:dyDescent="0.3">
      <c r="A25" s="164" t="s">
        <v>128</v>
      </c>
      <c r="B25" s="164"/>
      <c r="C25" s="164"/>
      <c r="D25" s="164"/>
      <c r="E25" s="164"/>
      <c r="F25" s="164"/>
      <c r="G25" s="164"/>
    </row>
    <row r="26" spans="1:9" s="71" customFormat="1" ht="15.75" customHeight="1" x14ac:dyDescent="0.3">
      <c r="A26" s="164" t="s">
        <v>106</v>
      </c>
      <c r="B26" s="164"/>
      <c r="C26" s="164"/>
      <c r="D26" s="164"/>
      <c r="E26" s="164"/>
      <c r="F26" s="164"/>
      <c r="G26" s="164"/>
      <c r="H26" s="164"/>
    </row>
    <row r="27" spans="1:9" ht="15" customHeight="1" x14ac:dyDescent="0.3">
      <c r="A27" s="164" t="s">
        <v>130</v>
      </c>
      <c r="B27" s="164"/>
      <c r="C27" s="164"/>
      <c r="D27" s="164"/>
      <c r="E27" s="164"/>
      <c r="F27" s="164"/>
      <c r="G27" s="164"/>
    </row>
    <row r="28" spans="1:9" ht="15" customHeight="1" x14ac:dyDescent="0.3">
      <c r="A28" s="164" t="s">
        <v>131</v>
      </c>
      <c r="B28" s="164"/>
      <c r="C28" s="164"/>
      <c r="D28" s="164"/>
      <c r="E28" s="164"/>
      <c r="F28" s="164"/>
      <c r="G28" s="164"/>
    </row>
    <row r="29" spans="1:9" ht="15.6" x14ac:dyDescent="0.3">
      <c r="A29" s="138"/>
      <c r="B29" s="139"/>
      <c r="C29" s="139"/>
      <c r="D29" s="139"/>
      <c r="E29" s="139"/>
      <c r="F29" s="139"/>
      <c r="G29" s="139"/>
    </row>
    <row r="30" spans="1:9" ht="15.6" x14ac:dyDescent="0.3">
      <c r="A30" s="138"/>
      <c r="B30" s="139"/>
      <c r="C30" s="139"/>
      <c r="D30" s="139"/>
      <c r="E30" s="139"/>
      <c r="F30" s="139"/>
      <c r="G30" s="139"/>
    </row>
    <row r="31" spans="1:9" x14ac:dyDescent="0.3">
      <c r="A31" s="168" t="s">
        <v>4</v>
      </c>
      <c r="B31" s="168"/>
      <c r="C31" s="168"/>
      <c r="D31" s="168"/>
      <c r="E31" s="168"/>
      <c r="F31" s="168"/>
      <c r="G31" s="32"/>
    </row>
    <row r="32" spans="1:9" x14ac:dyDescent="0.3">
      <c r="A32" s="168" t="s">
        <v>38</v>
      </c>
      <c r="B32" s="168"/>
      <c r="C32" s="168"/>
      <c r="D32" s="168"/>
      <c r="E32" s="168"/>
      <c r="F32" s="168"/>
      <c r="G32" s="32"/>
    </row>
    <row r="33" spans="1:10" x14ac:dyDescent="0.3">
      <c r="A33" s="168" t="s">
        <v>5</v>
      </c>
      <c r="B33" s="168"/>
      <c r="C33" s="168"/>
      <c r="D33" s="168"/>
      <c r="E33" s="168"/>
      <c r="F33" s="168"/>
      <c r="G33" s="32"/>
    </row>
    <row r="34" spans="1:10" s="32" customFormat="1" x14ac:dyDescent="0.3">
      <c r="A34" s="28"/>
      <c r="B34" s="28"/>
      <c r="C34" s="28"/>
      <c r="D34" s="28"/>
      <c r="E34" s="28"/>
      <c r="F34" s="28"/>
    </row>
    <row r="35" spans="1:10" ht="15" thickBot="1" x14ac:dyDescent="0.35">
      <c r="A35" s="20" t="s">
        <v>68</v>
      </c>
      <c r="B35" s="20" t="s">
        <v>46</v>
      </c>
      <c r="C35" s="20" t="s">
        <v>47</v>
      </c>
      <c r="D35" s="20" t="s">
        <v>48</v>
      </c>
      <c r="E35" s="20" t="s">
        <v>44</v>
      </c>
      <c r="F35" s="137"/>
      <c r="G35" s="32"/>
    </row>
    <row r="36" spans="1:10" x14ac:dyDescent="0.3">
      <c r="A36" s="26"/>
      <c r="B36" s="13"/>
      <c r="C36" s="13"/>
      <c r="D36" s="13"/>
      <c r="E36" s="13"/>
      <c r="F36" s="13"/>
      <c r="G36" s="32"/>
      <c r="J36" s="32">
        <f>+SUM(G36:I36)</f>
        <v>0</v>
      </c>
    </row>
    <row r="37" spans="1:10" x14ac:dyDescent="0.3">
      <c r="A37" t="s">
        <v>82</v>
      </c>
      <c r="B37" s="94">
        <v>701490983.35000014</v>
      </c>
      <c r="C37" s="94">
        <v>735163825.72000003</v>
      </c>
      <c r="D37" s="94">
        <v>719903624.89999998</v>
      </c>
      <c r="E37" s="95">
        <f>+SUM(B37:D37)</f>
        <v>2156558433.9700003</v>
      </c>
      <c r="F37" s="13"/>
      <c r="G37" s="32"/>
      <c r="H37" s="32"/>
      <c r="I37" s="32"/>
      <c r="J37" s="32">
        <f>+SUM(G37:I37)</f>
        <v>0</v>
      </c>
    </row>
    <row r="38" spans="1:10" x14ac:dyDescent="0.3">
      <c r="A38" t="s">
        <v>83</v>
      </c>
      <c r="B38" s="94">
        <v>169813555.81999996</v>
      </c>
      <c r="C38" s="94">
        <v>173507464.50999999</v>
      </c>
      <c r="D38" s="94">
        <v>172012388.37</v>
      </c>
      <c r="E38" s="95">
        <f t="shared" ref="E38:E42" si="3">+SUM(B38:D38)</f>
        <v>515333408.69999993</v>
      </c>
      <c r="F38" s="13"/>
      <c r="G38" s="32"/>
    </row>
    <row r="39" spans="1:10" x14ac:dyDescent="0.3">
      <c r="A39" s="49" t="s">
        <v>84</v>
      </c>
      <c r="B39" s="94">
        <v>114196272.62</v>
      </c>
      <c r="C39" s="94">
        <v>7020409.0999999996</v>
      </c>
      <c r="D39" s="94">
        <v>1321495249.9800003</v>
      </c>
      <c r="E39" s="95">
        <f t="shared" si="3"/>
        <v>1442711931.7000003</v>
      </c>
      <c r="F39" s="13"/>
      <c r="G39" s="32"/>
    </row>
    <row r="40" spans="1:10" x14ac:dyDescent="0.3">
      <c r="A40" s="57" t="s">
        <v>101</v>
      </c>
      <c r="B40" s="84">
        <v>26099569.559999999</v>
      </c>
      <c r="C40" s="84">
        <v>22015405.91</v>
      </c>
      <c r="D40" s="84">
        <v>25070991.990000002</v>
      </c>
      <c r="E40" s="136">
        <f t="shared" si="3"/>
        <v>73185967.460000008</v>
      </c>
      <c r="F40" s="13"/>
      <c r="G40" s="32"/>
    </row>
    <row r="41" spans="1:10" x14ac:dyDescent="0.3">
      <c r="A41" s="26" t="s">
        <v>126</v>
      </c>
      <c r="B41" s="93"/>
      <c r="C41" s="93"/>
      <c r="D41" s="93">
        <v>2191067584.1999998</v>
      </c>
      <c r="E41" s="136">
        <f t="shared" si="3"/>
        <v>2191067584.1999998</v>
      </c>
      <c r="F41" s="13"/>
      <c r="G41" s="32"/>
    </row>
    <row r="42" spans="1:10" x14ac:dyDescent="0.3">
      <c r="A42" s="26" t="s">
        <v>127</v>
      </c>
      <c r="B42" s="93"/>
      <c r="C42" s="93"/>
      <c r="D42" s="93">
        <v>980490000</v>
      </c>
      <c r="E42" s="136">
        <f t="shared" si="3"/>
        <v>980490000</v>
      </c>
      <c r="F42" s="13"/>
      <c r="G42" s="32"/>
    </row>
    <row r="43" spans="1:10" x14ac:dyDescent="0.3">
      <c r="A43" s="26"/>
      <c r="B43" s="93"/>
      <c r="C43" s="93"/>
      <c r="D43" s="93"/>
      <c r="E43" s="93"/>
      <c r="F43" s="13"/>
      <c r="G43" s="32"/>
    </row>
    <row r="44" spans="1:10" ht="15" thickBot="1" x14ac:dyDescent="0.35">
      <c r="A44" s="96" t="s">
        <v>3</v>
      </c>
      <c r="B44" s="97">
        <f>SUM(B37:B42)</f>
        <v>1011600381.35</v>
      </c>
      <c r="C44" s="97">
        <f>SUM(C37:C42)</f>
        <v>937707105.24000001</v>
      </c>
      <c r="D44" s="97">
        <f>SUM(D37:D42)</f>
        <v>5410039839.4399996</v>
      </c>
      <c r="E44" s="97">
        <f>SUM(E37:E42)</f>
        <v>7359347326.0300007</v>
      </c>
      <c r="F44" s="13"/>
      <c r="G44" s="32"/>
    </row>
    <row r="45" spans="1:10" ht="15" thickTop="1" x14ac:dyDescent="0.3">
      <c r="A45" s="18" t="s">
        <v>49</v>
      </c>
      <c r="B45" s="50"/>
      <c r="C45" s="50"/>
      <c r="D45" s="50"/>
      <c r="E45" s="50"/>
      <c r="F45" s="13"/>
      <c r="G45" s="32"/>
    </row>
    <row r="46" spans="1:10" ht="28.5" customHeight="1" x14ac:dyDescent="0.3">
      <c r="A46" s="170" t="s">
        <v>133</v>
      </c>
      <c r="B46" s="170"/>
      <c r="C46" s="170"/>
      <c r="D46" s="170"/>
      <c r="E46" s="170"/>
      <c r="F46" s="13"/>
      <c r="G46" s="32"/>
    </row>
    <row r="47" spans="1:10" ht="13.5" hidden="1" customHeight="1" x14ac:dyDescent="0.3">
      <c r="A47" s="50"/>
      <c r="B47" s="50"/>
      <c r="C47" s="50"/>
      <c r="D47" s="50"/>
      <c r="E47" s="50"/>
      <c r="F47" s="13"/>
      <c r="G47" s="32"/>
    </row>
    <row r="48" spans="1:10" ht="13.5" hidden="1" customHeight="1" x14ac:dyDescent="0.3">
      <c r="A48" s="50"/>
      <c r="B48" s="50"/>
      <c r="C48" s="50"/>
      <c r="D48" s="50"/>
      <c r="E48" s="50"/>
      <c r="F48" s="13"/>
      <c r="G48" s="32"/>
    </row>
    <row r="49" spans="1:7" ht="13.5" hidden="1" customHeight="1" x14ac:dyDescent="0.3">
      <c r="A49" s="50"/>
      <c r="B49" s="50"/>
      <c r="C49" s="50"/>
      <c r="D49" s="50"/>
      <c r="E49" s="50"/>
      <c r="F49" s="13"/>
      <c r="G49" s="32"/>
    </row>
    <row r="50" spans="1:7" ht="13.5" hidden="1" customHeight="1" x14ac:dyDescent="0.3">
      <c r="A50" s="50"/>
      <c r="B50" s="50"/>
      <c r="C50" s="50"/>
      <c r="D50" s="50"/>
      <c r="E50" s="50"/>
      <c r="F50" s="13"/>
      <c r="G50" s="32"/>
    </row>
    <row r="51" spans="1:7" ht="13.5" hidden="1" customHeight="1" x14ac:dyDescent="0.3">
      <c r="A51" s="50"/>
      <c r="B51" s="50"/>
      <c r="C51" s="50"/>
      <c r="D51" s="50"/>
      <c r="E51" s="50"/>
      <c r="F51" s="13"/>
      <c r="G51" s="32"/>
    </row>
    <row r="52" spans="1:7" ht="13.5" hidden="1" customHeight="1" x14ac:dyDescent="0.3">
      <c r="A52" s="50"/>
      <c r="B52" s="50"/>
      <c r="C52" s="50"/>
      <c r="D52" s="50"/>
      <c r="E52" s="50"/>
      <c r="F52" s="13"/>
      <c r="G52" s="32"/>
    </row>
    <row r="53" spans="1:7" ht="8.25" customHeight="1" x14ac:dyDescent="0.3">
      <c r="A53" s="50"/>
      <c r="B53" s="50"/>
      <c r="C53" s="50"/>
      <c r="D53" s="50"/>
      <c r="E53" s="50"/>
      <c r="F53" s="13"/>
      <c r="G53" s="32"/>
    </row>
    <row r="54" spans="1:7" x14ac:dyDescent="0.3">
      <c r="A54" s="19"/>
      <c r="B54" s="19"/>
      <c r="C54" s="19"/>
      <c r="D54" s="19"/>
      <c r="E54" s="19"/>
      <c r="F54" s="30"/>
      <c r="G54" s="32"/>
    </row>
    <row r="55" spans="1:7" x14ac:dyDescent="0.3">
      <c r="A55" s="169" t="s">
        <v>6</v>
      </c>
      <c r="B55" s="169"/>
      <c r="C55" s="169"/>
      <c r="D55" s="169"/>
      <c r="E55" s="169"/>
      <c r="F55" s="35"/>
      <c r="G55" s="32"/>
    </row>
    <row r="56" spans="1:7" x14ac:dyDescent="0.3">
      <c r="A56" s="169" t="s">
        <v>39</v>
      </c>
      <c r="B56" s="169"/>
      <c r="C56" s="169"/>
      <c r="D56" s="169"/>
      <c r="E56" s="169"/>
      <c r="F56" s="35"/>
      <c r="G56" s="32"/>
    </row>
    <row r="57" spans="1:7" x14ac:dyDescent="0.3">
      <c r="A57" s="169" t="s">
        <v>5</v>
      </c>
      <c r="B57" s="169"/>
      <c r="C57" s="169"/>
      <c r="D57" s="169"/>
      <c r="E57" s="169"/>
      <c r="F57" s="35"/>
      <c r="G57" s="32"/>
    </row>
    <row r="58" spans="1:7" x14ac:dyDescent="0.3">
      <c r="A58" s="98"/>
      <c r="B58" s="98"/>
      <c r="C58" s="98"/>
      <c r="D58" s="98"/>
      <c r="E58" s="98"/>
      <c r="F58" s="28"/>
      <c r="G58" s="32"/>
    </row>
    <row r="59" spans="1:7" ht="15" thickBot="1" x14ac:dyDescent="0.35">
      <c r="A59" s="99" t="s">
        <v>7</v>
      </c>
      <c r="B59" s="100" t="s">
        <v>46</v>
      </c>
      <c r="C59" s="100" t="s">
        <v>47</v>
      </c>
      <c r="D59" s="100" t="s">
        <v>48</v>
      </c>
      <c r="E59" s="100" t="s">
        <v>44</v>
      </c>
      <c r="F59" s="32"/>
      <c r="G59" s="32"/>
    </row>
    <row r="60" spans="1:7" x14ac:dyDescent="0.3">
      <c r="A60" s="101"/>
      <c r="B60" s="102"/>
      <c r="C60" s="102"/>
      <c r="D60" s="102"/>
      <c r="E60" s="102"/>
      <c r="F60" s="32"/>
      <c r="G60" s="32"/>
    </row>
    <row r="61" spans="1:7" x14ac:dyDescent="0.3">
      <c r="A61" s="51" t="s">
        <v>8</v>
      </c>
      <c r="B61" s="103">
        <v>871304539.16999996</v>
      </c>
      <c r="C61" s="103">
        <v>908671290.23000002</v>
      </c>
      <c r="D61" s="103">
        <v>891916013.26999998</v>
      </c>
      <c r="E61" s="103">
        <f>+SUM(B61:D61)</f>
        <v>2671891842.6700001</v>
      </c>
      <c r="F61" s="32"/>
      <c r="G61" s="32"/>
    </row>
    <row r="62" spans="1:7" x14ac:dyDescent="0.3">
      <c r="A62" s="51" t="s">
        <v>9</v>
      </c>
      <c r="B62" s="103">
        <v>805500</v>
      </c>
      <c r="C62" s="103">
        <v>3827937.5</v>
      </c>
      <c r="D62" s="103">
        <v>4776869.67</v>
      </c>
      <c r="E62" s="103">
        <f>+SUM(B62:D62)</f>
        <v>9410307.1699999999</v>
      </c>
      <c r="F62" s="32"/>
      <c r="G62" s="32"/>
    </row>
    <row r="63" spans="1:7" x14ac:dyDescent="0.3">
      <c r="A63" s="51" t="s">
        <v>34</v>
      </c>
      <c r="B63" s="103">
        <v>25294069.559999999</v>
      </c>
      <c r="C63" s="103">
        <v>18187468.41</v>
      </c>
      <c r="D63" s="103">
        <v>20294122.32</v>
      </c>
      <c r="E63" s="103">
        <f>+SUM(B63:D63)</f>
        <v>63775660.289999999</v>
      </c>
      <c r="F63" s="32"/>
      <c r="G63" s="32"/>
    </row>
    <row r="64" spans="1:7" x14ac:dyDescent="0.3">
      <c r="A64" s="51" t="s">
        <v>10</v>
      </c>
      <c r="B64" s="94">
        <v>114196272.62</v>
      </c>
      <c r="C64" s="94">
        <v>7020409.0999999996</v>
      </c>
      <c r="D64" s="94">
        <v>4493052834.1800003</v>
      </c>
      <c r="E64" s="103">
        <f>+SUM(B64:D64)</f>
        <v>4614269515.9000006</v>
      </c>
      <c r="F64" s="32"/>
      <c r="G64" s="32"/>
    </row>
    <row r="65" spans="1:8" x14ac:dyDescent="0.3">
      <c r="A65" s="51" t="s">
        <v>67</v>
      </c>
      <c r="B65" s="103"/>
      <c r="C65" s="103"/>
      <c r="D65" s="94"/>
      <c r="E65" s="103">
        <f>+SUM(B65:D65)</f>
        <v>0</v>
      </c>
      <c r="F65" s="32"/>
      <c r="G65" s="32"/>
    </row>
    <row r="66" spans="1:8" x14ac:dyDescent="0.3">
      <c r="A66" s="51" t="s">
        <v>78</v>
      </c>
      <c r="B66" s="103"/>
      <c r="C66" s="103"/>
      <c r="D66" s="103"/>
      <c r="E66" s="103"/>
      <c r="F66" s="32"/>
      <c r="G66" s="32"/>
    </row>
    <row r="67" spans="1:8" x14ac:dyDescent="0.3">
      <c r="A67" s="51"/>
      <c r="B67" s="103"/>
      <c r="C67" s="103"/>
      <c r="D67" s="103"/>
      <c r="E67" s="103"/>
      <c r="F67" s="32"/>
      <c r="G67" s="32"/>
    </row>
    <row r="68" spans="1:8" ht="15" thickBot="1" x14ac:dyDescent="0.35">
      <c r="A68" s="104" t="s">
        <v>3</v>
      </c>
      <c r="B68" s="105">
        <f>SUM(B61:B66)</f>
        <v>1011600381.3499999</v>
      </c>
      <c r="C68" s="105">
        <f>SUM(C61:C66)</f>
        <v>937707105.24000001</v>
      </c>
      <c r="D68" s="105">
        <f>SUM(D61:D66)</f>
        <v>5410039839.4400005</v>
      </c>
      <c r="E68" s="105">
        <f>SUM(E61:E66)</f>
        <v>7359347326.0300007</v>
      </c>
      <c r="F68" s="32"/>
      <c r="G68" s="32"/>
    </row>
    <row r="69" spans="1:8" ht="15" thickTop="1" x14ac:dyDescent="0.3">
      <c r="A69" s="29" t="s">
        <v>49</v>
      </c>
      <c r="B69" s="36"/>
      <c r="C69" s="36"/>
      <c r="D69" s="36"/>
      <c r="E69" s="36"/>
      <c r="F69" s="32"/>
      <c r="G69" s="32"/>
    </row>
    <row r="70" spans="1:8" x14ac:dyDescent="0.3">
      <c r="A70" s="37"/>
      <c r="B70" s="36"/>
      <c r="C70" s="36"/>
      <c r="D70" s="36"/>
      <c r="E70" s="36"/>
      <c r="F70" s="32"/>
      <c r="G70" s="32"/>
    </row>
    <row r="71" spans="1:8" x14ac:dyDescent="0.3">
      <c r="A71" s="30"/>
      <c r="B71" s="30"/>
      <c r="C71" s="30"/>
      <c r="D71" s="30"/>
      <c r="E71" s="30"/>
      <c r="F71" s="30"/>
      <c r="G71" s="32"/>
    </row>
    <row r="72" spans="1:8" x14ac:dyDescent="0.3">
      <c r="A72" s="168" t="s">
        <v>11</v>
      </c>
      <c r="B72" s="168"/>
      <c r="C72" s="168"/>
      <c r="D72" s="168"/>
      <c r="E72" s="168"/>
      <c r="F72" s="35"/>
      <c r="G72" s="32"/>
    </row>
    <row r="73" spans="1:8" x14ac:dyDescent="0.3">
      <c r="A73" s="168" t="s">
        <v>12</v>
      </c>
      <c r="B73" s="168"/>
      <c r="C73" s="168"/>
      <c r="D73" s="168"/>
      <c r="E73" s="168"/>
      <c r="F73" s="35"/>
      <c r="G73" s="32"/>
      <c r="H73" s="32"/>
    </row>
    <row r="74" spans="1:8" x14ac:dyDescent="0.3">
      <c r="A74" s="168" t="s">
        <v>5</v>
      </c>
      <c r="B74" s="168"/>
      <c r="C74" s="168"/>
      <c r="D74" s="168"/>
      <c r="E74" s="168"/>
      <c r="F74" s="35"/>
      <c r="G74" s="32"/>
      <c r="H74" s="32"/>
    </row>
    <row r="75" spans="1:8" x14ac:dyDescent="0.3">
      <c r="A75" s="29"/>
      <c r="B75" s="29"/>
      <c r="C75" s="29"/>
      <c r="D75" s="29"/>
      <c r="E75" s="29"/>
      <c r="F75" s="29"/>
      <c r="G75" s="32"/>
      <c r="H75" s="32"/>
    </row>
    <row r="76" spans="1:8" ht="15" thickBot="1" x14ac:dyDescent="0.35">
      <c r="A76" s="20" t="s">
        <v>13</v>
      </c>
      <c r="B76" s="20" t="s">
        <v>46</v>
      </c>
      <c r="C76" s="20" t="s">
        <v>47</v>
      </c>
      <c r="D76" s="20" t="s">
        <v>48</v>
      </c>
      <c r="E76" s="20" t="s">
        <v>44</v>
      </c>
      <c r="F76" s="32"/>
      <c r="G76" s="32"/>
      <c r="H76" s="32"/>
    </row>
    <row r="77" spans="1:8" x14ac:dyDescent="0.3">
      <c r="A77" s="16" t="s">
        <v>14</v>
      </c>
      <c r="B77" s="92">
        <f>+'2T'!E68</f>
        <v>1199235728.9199996</v>
      </c>
      <c r="C77" s="92">
        <f>+B82</f>
        <v>1590034477.6599994</v>
      </c>
      <c r="D77" s="92">
        <f>+C82</f>
        <v>2054726502.509999</v>
      </c>
      <c r="E77" s="92">
        <f>B77</f>
        <v>1199235728.9199996</v>
      </c>
      <c r="F77" s="32"/>
      <c r="G77" s="32"/>
      <c r="H77" s="32"/>
    </row>
    <row r="78" spans="1:8" x14ac:dyDescent="0.3">
      <c r="A78" s="16" t="s">
        <v>15</v>
      </c>
      <c r="B78" s="140">
        <v>1402399130.0899999</v>
      </c>
      <c r="C78" s="140">
        <v>1402399130.0899999</v>
      </c>
      <c r="D78" s="140">
        <v>1402399130.0899999</v>
      </c>
      <c r="E78" s="140">
        <f>SUM(B78:D78)</f>
        <v>4207197390.2699995</v>
      </c>
      <c r="F78" s="32"/>
      <c r="G78" s="41"/>
      <c r="H78" s="41"/>
    </row>
    <row r="79" spans="1:8" x14ac:dyDescent="0.3">
      <c r="A79" s="16" t="s">
        <v>85</v>
      </c>
      <c r="B79" s="92"/>
      <c r="C79" s="92"/>
      <c r="D79" s="92"/>
      <c r="E79" s="92">
        <f>+D79+C79+B79</f>
        <v>0</v>
      </c>
      <c r="F79" s="32"/>
      <c r="G79" s="41"/>
      <c r="H79" s="41"/>
    </row>
    <row r="80" spans="1:8" x14ac:dyDescent="0.3">
      <c r="A80" s="16" t="s">
        <v>87</v>
      </c>
      <c r="B80" s="92">
        <f>+B77+B78+B79</f>
        <v>2601634859.0099993</v>
      </c>
      <c r="C80" s="92">
        <f>+C77+C78+C79</f>
        <v>2992433607.749999</v>
      </c>
      <c r="D80" s="92">
        <f>+D77+D78+D79</f>
        <v>3457125632.599999</v>
      </c>
      <c r="E80" s="92">
        <f>E77+E78+E79</f>
        <v>5406433119.1899986</v>
      </c>
      <c r="F80" s="32"/>
      <c r="G80" s="32"/>
      <c r="H80" s="32"/>
    </row>
    <row r="81" spans="1:7" x14ac:dyDescent="0.3">
      <c r="A81" s="16" t="s">
        <v>86</v>
      </c>
      <c r="B81" s="92">
        <f>+B68</f>
        <v>1011600381.3499999</v>
      </c>
      <c r="C81" s="92">
        <f t="shared" ref="C81:D81" si="4">+C68</f>
        <v>937707105.24000001</v>
      </c>
      <c r="D81" s="92">
        <f t="shared" si="4"/>
        <v>5410039839.4400005</v>
      </c>
      <c r="E81" s="92">
        <f>SUM(B81:D81)</f>
        <v>7359347326.0300007</v>
      </c>
      <c r="F81" s="32"/>
      <c r="G81" s="32"/>
    </row>
    <row r="82" spans="1:7" x14ac:dyDescent="0.3">
      <c r="A82" s="16" t="s">
        <v>88</v>
      </c>
      <c r="B82" s="92">
        <f>+B80-B81</f>
        <v>1590034477.6599994</v>
      </c>
      <c r="C82" s="92">
        <f>+C80-C81</f>
        <v>2054726502.509999</v>
      </c>
      <c r="D82" s="92">
        <f>+D80-D81</f>
        <v>-1952914206.8400016</v>
      </c>
      <c r="E82" s="92">
        <f>E80-E81</f>
        <v>-1952914206.8400021</v>
      </c>
      <c r="F82" s="32"/>
      <c r="G82" s="32"/>
    </row>
    <row r="83" spans="1:7" ht="15" thickBot="1" x14ac:dyDescent="0.35">
      <c r="A83" s="38"/>
      <c r="B83" s="38"/>
      <c r="C83" s="38"/>
      <c r="D83" s="38"/>
      <c r="E83" s="38"/>
      <c r="F83" s="30"/>
      <c r="G83" s="32"/>
    </row>
    <row r="84" spans="1:7" ht="15" thickTop="1" x14ac:dyDescent="0.3">
      <c r="A84" s="29" t="s">
        <v>49</v>
      </c>
      <c r="B84" s="33"/>
      <c r="C84" s="33"/>
      <c r="D84" s="33"/>
      <c r="E84" s="33"/>
      <c r="F84" s="33"/>
      <c r="G84" s="32"/>
    </row>
    <row r="85" spans="1:7" x14ac:dyDescent="0.3">
      <c r="A85" s="29"/>
      <c r="B85" s="29"/>
      <c r="C85" s="29"/>
      <c r="D85" s="30"/>
      <c r="E85" s="30"/>
      <c r="F85" s="30"/>
      <c r="G85" s="32"/>
    </row>
    <row r="86" spans="1:7" x14ac:dyDescent="0.3">
      <c r="A86" s="32"/>
      <c r="B86" s="41"/>
      <c r="C86" s="41"/>
      <c r="D86" s="41"/>
      <c r="E86" s="32"/>
      <c r="F86" s="32"/>
      <c r="G86" s="32"/>
    </row>
    <row r="87" spans="1:7" x14ac:dyDescent="0.3">
      <c r="A87" s="32"/>
      <c r="B87" s="32"/>
      <c r="C87" s="32"/>
      <c r="F87" s="32"/>
    </row>
    <row r="88" spans="1:7" x14ac:dyDescent="0.3">
      <c r="A88" s="40"/>
      <c r="B88" s="32"/>
      <c r="C88" s="32"/>
      <c r="F88" s="32"/>
    </row>
    <row r="89" spans="1:7" x14ac:dyDescent="0.3">
      <c r="A89" s="40"/>
      <c r="B89" s="32"/>
      <c r="C89" s="32"/>
      <c r="F89" s="32"/>
    </row>
    <row r="90" spans="1:7" x14ac:dyDescent="0.3">
      <c r="A90" s="40"/>
      <c r="B90" s="32"/>
      <c r="C90" s="32"/>
      <c r="D90" s="32"/>
      <c r="E90" s="32"/>
      <c r="F90" s="32"/>
      <c r="G90" s="32"/>
    </row>
    <row r="91" spans="1:7" x14ac:dyDescent="0.3">
      <c r="A91" s="32"/>
      <c r="B91" s="32"/>
      <c r="C91" s="32"/>
      <c r="D91" s="32"/>
      <c r="E91" s="32"/>
      <c r="F91" s="32"/>
      <c r="G91" s="32"/>
    </row>
    <row r="92" spans="1:7" x14ac:dyDescent="0.3">
      <c r="A92" s="32"/>
      <c r="B92" s="32"/>
      <c r="C92" s="32"/>
      <c r="D92" s="32"/>
      <c r="E92" s="32"/>
      <c r="F92" s="32"/>
      <c r="G92" s="32"/>
    </row>
    <row r="93" spans="1:7" x14ac:dyDescent="0.3">
      <c r="A93" s="32"/>
      <c r="B93" s="32"/>
      <c r="C93" s="32"/>
      <c r="D93" s="32"/>
      <c r="E93" s="32"/>
      <c r="F93" s="32"/>
      <c r="G93" s="32"/>
    </row>
    <row r="94" spans="1:7" x14ac:dyDescent="0.3">
      <c r="A94" s="32"/>
      <c r="B94" s="32"/>
      <c r="C94" s="32"/>
      <c r="D94" s="32"/>
      <c r="E94" s="32"/>
      <c r="F94" s="32"/>
      <c r="G94" s="32"/>
    </row>
    <row r="95" spans="1:7" x14ac:dyDescent="0.3">
      <c r="A95" s="32"/>
      <c r="B95" s="32"/>
      <c r="C95" s="32"/>
      <c r="D95" s="32"/>
      <c r="E95" s="32"/>
      <c r="F95" s="32"/>
      <c r="G95" s="32"/>
    </row>
    <row r="96" spans="1:7" x14ac:dyDescent="0.3">
      <c r="A96" s="32"/>
      <c r="B96" s="32"/>
      <c r="C96" s="32"/>
      <c r="D96" s="32"/>
      <c r="E96" s="32"/>
      <c r="F96" s="32"/>
      <c r="G96" s="32"/>
    </row>
    <row r="97" spans="1:7" x14ac:dyDescent="0.3">
      <c r="A97" s="32"/>
      <c r="B97" s="32"/>
      <c r="C97" s="32"/>
      <c r="D97" s="32"/>
      <c r="E97" s="32"/>
      <c r="F97" s="32"/>
      <c r="G97" s="32"/>
    </row>
    <row r="98" spans="1:7" x14ac:dyDescent="0.3">
      <c r="A98" s="32"/>
      <c r="B98" s="32"/>
      <c r="C98" s="32"/>
      <c r="D98" s="32"/>
      <c r="E98" s="32"/>
      <c r="F98" s="32"/>
      <c r="G98" s="32"/>
    </row>
    <row r="99" spans="1:7" x14ac:dyDescent="0.3">
      <c r="A99" s="32"/>
      <c r="B99" s="32"/>
      <c r="C99" s="32"/>
      <c r="D99" s="32"/>
      <c r="E99" s="32"/>
      <c r="F99" s="32"/>
      <c r="G99" s="32"/>
    </row>
    <row r="100" spans="1:7" x14ac:dyDescent="0.3">
      <c r="A100" s="32"/>
      <c r="B100" s="32"/>
      <c r="C100" s="32"/>
      <c r="D100" s="32"/>
      <c r="E100" s="32"/>
      <c r="F100" s="32"/>
      <c r="G100" s="32"/>
    </row>
    <row r="101" spans="1:7" x14ac:dyDescent="0.3">
      <c r="A101" s="32"/>
      <c r="B101" s="32"/>
      <c r="C101" s="32"/>
      <c r="D101" s="32"/>
      <c r="E101" s="32"/>
      <c r="F101" s="32"/>
      <c r="G101" s="32"/>
    </row>
    <row r="102" spans="1:7" x14ac:dyDescent="0.3">
      <c r="A102" s="32"/>
      <c r="B102" s="32"/>
      <c r="C102" s="32"/>
      <c r="D102" s="32"/>
      <c r="E102" s="32"/>
      <c r="F102" s="32"/>
      <c r="G102" s="32"/>
    </row>
    <row r="103" spans="1:7" x14ac:dyDescent="0.3">
      <c r="A103" s="32"/>
      <c r="B103" s="32"/>
      <c r="C103" s="32"/>
      <c r="D103" s="32"/>
      <c r="E103" s="32"/>
      <c r="F103" s="32"/>
      <c r="G103" s="32"/>
    </row>
    <row r="104" spans="1:7" x14ac:dyDescent="0.3">
      <c r="A104" s="32"/>
      <c r="B104" s="32"/>
      <c r="C104" s="32"/>
      <c r="D104" s="32"/>
      <c r="E104" s="32"/>
      <c r="F104" s="32"/>
      <c r="G104" s="32"/>
    </row>
    <row r="105" spans="1:7" x14ac:dyDescent="0.3">
      <c r="A105" s="32"/>
      <c r="B105" s="32"/>
      <c r="C105" s="32"/>
      <c r="D105" s="32"/>
      <c r="E105" s="32"/>
      <c r="F105" s="32"/>
      <c r="G105" s="32"/>
    </row>
    <row r="106" spans="1:7" x14ac:dyDescent="0.3">
      <c r="A106" s="32"/>
      <c r="B106" s="32"/>
      <c r="C106" s="32"/>
      <c r="D106" s="32"/>
      <c r="E106" s="32"/>
      <c r="F106" s="32"/>
      <c r="G106" s="32"/>
    </row>
    <row r="107" spans="1:7" x14ac:dyDescent="0.3">
      <c r="A107" s="32"/>
      <c r="B107" s="32"/>
      <c r="C107" s="32"/>
      <c r="D107" s="32"/>
      <c r="E107" s="32"/>
      <c r="F107" s="32"/>
      <c r="G107" s="32"/>
    </row>
    <row r="108" spans="1:7" x14ac:dyDescent="0.3">
      <c r="A108" s="32"/>
      <c r="B108" s="32"/>
      <c r="C108" s="32"/>
      <c r="D108" s="32"/>
      <c r="E108" s="32"/>
      <c r="F108" s="32"/>
      <c r="G108" s="32"/>
    </row>
    <row r="109" spans="1:7" x14ac:dyDescent="0.3">
      <c r="A109" s="32"/>
      <c r="B109" s="32"/>
      <c r="C109" s="32"/>
      <c r="D109" s="32"/>
      <c r="E109" s="32"/>
      <c r="F109" s="32"/>
      <c r="G109" s="32"/>
    </row>
    <row r="110" spans="1:7" x14ac:dyDescent="0.3">
      <c r="A110" s="32"/>
      <c r="B110" s="32"/>
      <c r="C110" s="32"/>
      <c r="D110" s="32"/>
      <c r="E110" s="32"/>
      <c r="F110" s="32"/>
      <c r="G110" s="32"/>
    </row>
    <row r="111" spans="1:7" x14ac:dyDescent="0.3">
      <c r="A111" s="32"/>
      <c r="B111" s="32"/>
      <c r="C111" s="32"/>
      <c r="D111" s="32"/>
      <c r="E111" s="32"/>
      <c r="F111" s="32"/>
      <c r="G111" s="32"/>
    </row>
    <row r="112" spans="1:7" x14ac:dyDescent="0.3">
      <c r="A112" s="32"/>
      <c r="B112" s="32"/>
      <c r="C112" s="32"/>
      <c r="D112" s="32"/>
      <c r="E112" s="32"/>
      <c r="F112" s="32"/>
      <c r="G112" s="32"/>
    </row>
    <row r="113" spans="1:7" x14ac:dyDescent="0.3">
      <c r="A113" s="32"/>
      <c r="B113" s="32"/>
      <c r="C113" s="32"/>
      <c r="D113" s="32"/>
      <c r="E113" s="32"/>
      <c r="F113" s="32"/>
      <c r="G113" s="32"/>
    </row>
    <row r="114" spans="1:7" x14ac:dyDescent="0.3">
      <c r="A114" s="32"/>
      <c r="B114" s="32"/>
      <c r="C114" s="32"/>
      <c r="D114" s="32"/>
      <c r="E114" s="32"/>
      <c r="F114" s="32"/>
      <c r="G114" s="32"/>
    </row>
    <row r="115" spans="1:7" x14ac:dyDescent="0.3">
      <c r="A115" s="32"/>
      <c r="B115" s="32"/>
      <c r="C115" s="32"/>
      <c r="D115" s="32"/>
      <c r="E115" s="32"/>
      <c r="F115" s="32"/>
      <c r="G115" s="32"/>
    </row>
    <row r="116" spans="1:7" x14ac:dyDescent="0.3">
      <c r="A116" s="32"/>
      <c r="B116" s="32"/>
      <c r="C116" s="32"/>
      <c r="D116" s="32"/>
      <c r="E116" s="32"/>
      <c r="F116" s="32"/>
      <c r="G116" s="32"/>
    </row>
    <row r="117" spans="1:7" x14ac:dyDescent="0.3">
      <c r="A117" s="32"/>
      <c r="B117" s="32"/>
      <c r="C117" s="32"/>
      <c r="D117" s="32"/>
      <c r="E117" s="32"/>
      <c r="F117" s="32"/>
      <c r="G117" s="32"/>
    </row>
    <row r="118" spans="1:7" x14ac:dyDescent="0.3">
      <c r="A118" s="32"/>
      <c r="B118" s="32"/>
      <c r="C118" s="32"/>
      <c r="D118" s="32"/>
      <c r="E118" s="32"/>
      <c r="F118" s="32"/>
      <c r="G118" s="32"/>
    </row>
    <row r="119" spans="1:7" x14ac:dyDescent="0.3">
      <c r="A119" s="32"/>
      <c r="B119" s="32"/>
      <c r="C119" s="32"/>
      <c r="D119" s="32"/>
      <c r="E119" s="32"/>
      <c r="F119" s="32"/>
      <c r="G119" s="32"/>
    </row>
    <row r="120" spans="1:7" x14ac:dyDescent="0.3">
      <c r="A120" s="32"/>
      <c r="B120" s="32"/>
      <c r="C120" s="32"/>
      <c r="D120" s="32"/>
      <c r="E120" s="32"/>
      <c r="F120" s="32"/>
      <c r="G120" s="32"/>
    </row>
    <row r="121" spans="1:7" x14ac:dyDescent="0.3">
      <c r="A121" s="32"/>
      <c r="B121" s="32"/>
      <c r="C121" s="32"/>
      <c r="D121" s="32"/>
      <c r="E121" s="32"/>
      <c r="F121" s="32"/>
      <c r="G121" s="32"/>
    </row>
    <row r="122" spans="1:7" x14ac:dyDescent="0.3">
      <c r="A122" s="32"/>
      <c r="B122" s="32"/>
      <c r="C122" s="32"/>
      <c r="D122" s="32"/>
      <c r="E122" s="32"/>
      <c r="F122" s="32"/>
      <c r="G122" s="32"/>
    </row>
    <row r="123" spans="1:7" x14ac:dyDescent="0.3">
      <c r="A123" s="32"/>
      <c r="B123" s="32"/>
      <c r="C123" s="32"/>
      <c r="D123" s="32"/>
      <c r="E123" s="32"/>
      <c r="F123" s="32"/>
      <c r="G123" s="32"/>
    </row>
    <row r="124" spans="1:7" x14ac:dyDescent="0.3">
      <c r="A124" s="32"/>
      <c r="B124" s="32"/>
      <c r="C124" s="32"/>
      <c r="D124" s="32"/>
      <c r="E124" s="32"/>
      <c r="F124" s="32"/>
      <c r="G124" s="32"/>
    </row>
    <row r="125" spans="1:7" x14ac:dyDescent="0.3">
      <c r="A125" s="32"/>
      <c r="B125" s="32"/>
      <c r="C125" s="32"/>
      <c r="D125" s="32"/>
      <c r="E125" s="32"/>
      <c r="F125" s="32"/>
      <c r="G125" s="32"/>
    </row>
    <row r="126" spans="1:7" x14ac:dyDescent="0.3">
      <c r="A126" s="32"/>
      <c r="B126" s="32"/>
      <c r="C126" s="32"/>
      <c r="D126" s="32"/>
      <c r="E126" s="32"/>
      <c r="F126" s="32"/>
      <c r="G126" s="32"/>
    </row>
    <row r="127" spans="1:7" x14ac:dyDescent="0.3">
      <c r="A127" s="32"/>
      <c r="B127" s="32"/>
      <c r="C127" s="32"/>
      <c r="D127" s="32"/>
      <c r="E127" s="32"/>
      <c r="F127" s="32"/>
      <c r="G127" s="32"/>
    </row>
    <row r="128" spans="1:7" x14ac:dyDescent="0.3">
      <c r="A128" s="32"/>
      <c r="B128" s="32"/>
      <c r="C128" s="32"/>
      <c r="D128" s="32"/>
      <c r="E128" s="32"/>
      <c r="F128" s="32"/>
      <c r="G128" s="32"/>
    </row>
    <row r="129" spans="1:7" x14ac:dyDescent="0.3">
      <c r="A129" s="32"/>
      <c r="B129" s="32"/>
      <c r="C129" s="32"/>
      <c r="D129" s="32"/>
      <c r="E129" s="32"/>
      <c r="F129" s="32"/>
      <c r="G129" s="32"/>
    </row>
    <row r="130" spans="1:7" x14ac:dyDescent="0.3">
      <c r="A130" s="32"/>
      <c r="B130" s="32"/>
      <c r="C130" s="32"/>
      <c r="D130" s="32"/>
      <c r="E130" s="32"/>
      <c r="F130" s="32"/>
      <c r="G130" s="32"/>
    </row>
    <row r="131" spans="1:7" x14ac:dyDescent="0.3">
      <c r="A131" s="32"/>
      <c r="B131" s="32"/>
      <c r="C131" s="32"/>
      <c r="D131" s="32"/>
      <c r="E131" s="32"/>
      <c r="F131" s="32"/>
      <c r="G131" s="32"/>
    </row>
    <row r="132" spans="1:7" x14ac:dyDescent="0.3">
      <c r="A132" s="32"/>
      <c r="B132" s="32"/>
      <c r="C132" s="32"/>
      <c r="D132" s="32"/>
      <c r="E132" s="32"/>
      <c r="F132" s="32"/>
      <c r="G132" s="32"/>
    </row>
    <row r="133" spans="1:7" x14ac:dyDescent="0.3">
      <c r="A133" s="32"/>
      <c r="B133" s="32"/>
      <c r="C133" s="32"/>
      <c r="D133" s="32"/>
      <c r="E133" s="32"/>
      <c r="F133" s="32"/>
      <c r="G133" s="32"/>
    </row>
    <row r="134" spans="1:7" x14ac:dyDescent="0.3">
      <c r="A134" s="32"/>
      <c r="B134" s="32"/>
      <c r="C134" s="32"/>
      <c r="D134" s="32"/>
      <c r="E134" s="32"/>
      <c r="F134" s="32"/>
      <c r="G134" s="32"/>
    </row>
    <row r="135" spans="1:7" x14ac:dyDescent="0.3">
      <c r="A135" s="32"/>
      <c r="B135" s="32"/>
      <c r="C135" s="32"/>
      <c r="D135" s="32"/>
      <c r="E135" s="32"/>
      <c r="F135" s="32"/>
      <c r="G135" s="32"/>
    </row>
    <row r="136" spans="1:7" x14ac:dyDescent="0.3">
      <c r="A136" s="32"/>
      <c r="B136" s="32"/>
      <c r="C136" s="32"/>
      <c r="D136" s="32"/>
      <c r="E136" s="32"/>
      <c r="F136" s="32"/>
      <c r="G136" s="32"/>
    </row>
    <row r="137" spans="1:7" x14ac:dyDescent="0.3">
      <c r="A137" s="32"/>
      <c r="B137" s="32"/>
      <c r="C137" s="32"/>
      <c r="D137" s="32"/>
      <c r="E137" s="32"/>
      <c r="F137" s="32"/>
      <c r="G137" s="32"/>
    </row>
    <row r="138" spans="1:7" x14ac:dyDescent="0.3">
      <c r="A138" s="32"/>
      <c r="B138" s="32"/>
      <c r="C138" s="32"/>
      <c r="D138" s="32"/>
      <c r="E138" s="32"/>
      <c r="F138" s="32"/>
      <c r="G138" s="32"/>
    </row>
    <row r="139" spans="1:7" x14ac:dyDescent="0.3">
      <c r="A139" s="32"/>
      <c r="B139" s="32"/>
      <c r="C139" s="32"/>
      <c r="D139" s="32"/>
      <c r="E139" s="32"/>
      <c r="F139" s="32"/>
      <c r="G139" s="32"/>
    </row>
    <row r="140" spans="1:7" x14ac:dyDescent="0.3">
      <c r="A140" s="32"/>
      <c r="B140" s="32"/>
      <c r="C140" s="32"/>
      <c r="D140" s="32"/>
      <c r="E140" s="32"/>
      <c r="F140" s="32"/>
      <c r="G140" s="32"/>
    </row>
    <row r="141" spans="1:7" x14ac:dyDescent="0.3">
      <c r="A141" s="32"/>
      <c r="B141" s="32"/>
      <c r="C141" s="32"/>
      <c r="D141" s="32"/>
      <c r="E141" s="32"/>
      <c r="F141" s="32"/>
      <c r="G141" s="32"/>
    </row>
    <row r="142" spans="1:7" x14ac:dyDescent="0.3">
      <c r="A142" s="32"/>
      <c r="B142" s="32"/>
      <c r="C142" s="32"/>
      <c r="D142" s="32"/>
      <c r="E142" s="32"/>
      <c r="F142" s="32"/>
      <c r="G142" s="32"/>
    </row>
    <row r="143" spans="1:7" x14ac:dyDescent="0.3">
      <c r="A143" s="32"/>
      <c r="B143" s="32"/>
      <c r="C143" s="32"/>
      <c r="D143" s="32"/>
      <c r="E143" s="32"/>
      <c r="F143" s="32"/>
      <c r="G143" s="32"/>
    </row>
    <row r="144" spans="1:7" x14ac:dyDescent="0.3">
      <c r="A144" s="32"/>
      <c r="B144" s="32"/>
      <c r="C144" s="32"/>
      <c r="D144" s="32"/>
      <c r="E144" s="32"/>
      <c r="F144" s="32"/>
      <c r="G144" s="32"/>
    </row>
    <row r="145" spans="1:7" x14ac:dyDescent="0.3">
      <c r="A145" s="32"/>
      <c r="B145" s="32"/>
      <c r="C145" s="32"/>
      <c r="D145" s="32"/>
      <c r="E145" s="32"/>
      <c r="F145" s="32"/>
      <c r="G145" s="32"/>
    </row>
    <row r="146" spans="1:7" x14ac:dyDescent="0.3">
      <c r="A146" s="32"/>
      <c r="B146" s="32"/>
      <c r="C146" s="32"/>
      <c r="D146" s="32"/>
      <c r="E146" s="32"/>
      <c r="F146" s="32"/>
      <c r="G146" s="32"/>
    </row>
    <row r="147" spans="1:7" x14ac:dyDescent="0.3">
      <c r="A147" s="32"/>
      <c r="B147" s="32"/>
      <c r="C147" s="32"/>
      <c r="D147" s="32"/>
      <c r="E147" s="32"/>
      <c r="F147" s="32"/>
      <c r="G147" s="32"/>
    </row>
    <row r="148" spans="1:7" x14ac:dyDescent="0.3">
      <c r="A148" s="32"/>
      <c r="B148" s="32"/>
      <c r="C148" s="32"/>
      <c r="D148" s="32"/>
      <c r="E148" s="32"/>
      <c r="F148" s="32"/>
      <c r="G148" s="32"/>
    </row>
    <row r="149" spans="1:7" x14ac:dyDescent="0.3">
      <c r="A149" s="32"/>
      <c r="B149" s="32"/>
      <c r="C149" s="32"/>
      <c r="D149" s="32"/>
      <c r="E149" s="32"/>
      <c r="F149" s="32"/>
      <c r="G149" s="32"/>
    </row>
    <row r="150" spans="1:7" x14ac:dyDescent="0.3">
      <c r="A150" s="32"/>
      <c r="B150" s="32"/>
      <c r="C150" s="32"/>
      <c r="D150" s="32"/>
      <c r="E150" s="32"/>
      <c r="F150" s="32"/>
      <c r="G150" s="32"/>
    </row>
    <row r="151" spans="1:7" x14ac:dyDescent="0.3">
      <c r="A151" s="32"/>
      <c r="B151" s="32"/>
      <c r="C151" s="32"/>
      <c r="D151" s="32"/>
      <c r="E151" s="32"/>
      <c r="F151" s="32"/>
      <c r="G151" s="32"/>
    </row>
    <row r="152" spans="1:7" x14ac:dyDescent="0.3">
      <c r="A152" s="32"/>
      <c r="B152" s="32"/>
      <c r="C152" s="32"/>
      <c r="D152" s="32"/>
      <c r="E152" s="32"/>
      <c r="F152" s="32"/>
      <c r="G152" s="32"/>
    </row>
    <row r="153" spans="1:7" x14ac:dyDescent="0.3">
      <c r="A153" s="32"/>
      <c r="B153" s="32"/>
      <c r="C153" s="32"/>
      <c r="D153" s="32"/>
      <c r="E153" s="32"/>
      <c r="F153" s="32"/>
      <c r="G153" s="32"/>
    </row>
    <row r="154" spans="1:7" x14ac:dyDescent="0.3">
      <c r="A154" s="32"/>
      <c r="B154" s="32"/>
      <c r="C154" s="32"/>
      <c r="D154" s="32"/>
      <c r="E154" s="32"/>
      <c r="F154" s="32"/>
      <c r="G154" s="32"/>
    </row>
    <row r="155" spans="1:7" x14ac:dyDescent="0.3">
      <c r="A155" s="32"/>
      <c r="B155" s="32"/>
      <c r="C155" s="32"/>
      <c r="D155" s="32"/>
      <c r="E155" s="32"/>
      <c r="F155" s="32"/>
      <c r="G155" s="32"/>
    </row>
    <row r="156" spans="1:7" x14ac:dyDescent="0.3">
      <c r="A156" s="32"/>
      <c r="B156" s="32"/>
      <c r="C156" s="32"/>
      <c r="D156" s="32"/>
      <c r="E156" s="32"/>
      <c r="F156" s="32"/>
      <c r="G156" s="32"/>
    </row>
    <row r="157" spans="1:7" x14ac:dyDescent="0.3">
      <c r="A157" s="32"/>
      <c r="B157" s="32"/>
      <c r="C157" s="32"/>
      <c r="D157" s="32"/>
      <c r="E157" s="32"/>
      <c r="F157" s="32"/>
      <c r="G157" s="32"/>
    </row>
    <row r="158" spans="1:7" x14ac:dyDescent="0.3">
      <c r="A158" s="32"/>
      <c r="B158" s="32"/>
      <c r="C158" s="32"/>
      <c r="D158" s="32"/>
      <c r="E158" s="32"/>
      <c r="F158" s="32"/>
      <c r="G158" s="32"/>
    </row>
    <row r="159" spans="1:7" x14ac:dyDescent="0.3">
      <c r="A159" s="32"/>
      <c r="B159" s="32"/>
      <c r="C159" s="32"/>
      <c r="D159" s="32"/>
      <c r="E159" s="32"/>
      <c r="F159" s="32"/>
      <c r="G159" s="32"/>
    </row>
    <row r="160" spans="1:7" x14ac:dyDescent="0.3">
      <c r="A160" s="32"/>
      <c r="B160" s="32"/>
      <c r="C160" s="32"/>
      <c r="D160" s="32"/>
      <c r="E160" s="32"/>
      <c r="F160" s="32"/>
      <c r="G160" s="32"/>
    </row>
    <row r="161" spans="1:7" x14ac:dyDescent="0.3">
      <c r="A161" s="32"/>
      <c r="B161" s="32"/>
      <c r="C161" s="32"/>
      <c r="D161" s="32"/>
      <c r="E161" s="32"/>
      <c r="F161" s="32"/>
      <c r="G161" s="32"/>
    </row>
    <row r="162" spans="1:7" x14ac:dyDescent="0.3">
      <c r="A162" s="32"/>
      <c r="B162" s="32"/>
      <c r="C162" s="32"/>
      <c r="D162" s="32"/>
      <c r="E162" s="32"/>
      <c r="F162" s="32"/>
      <c r="G162" s="32"/>
    </row>
    <row r="163" spans="1:7" x14ac:dyDescent="0.3">
      <c r="A163" s="32"/>
      <c r="B163" s="32"/>
      <c r="C163" s="32"/>
      <c r="D163" s="32"/>
      <c r="E163" s="32"/>
      <c r="F163" s="32"/>
      <c r="G163" s="32"/>
    </row>
    <row r="164" spans="1:7" x14ac:dyDescent="0.3">
      <c r="A164" s="32"/>
      <c r="B164" s="32"/>
      <c r="C164" s="32"/>
      <c r="D164" s="32"/>
      <c r="E164" s="32"/>
      <c r="F164" s="32"/>
      <c r="G164" s="32"/>
    </row>
    <row r="165" spans="1:7" x14ac:dyDescent="0.3">
      <c r="A165" s="32"/>
      <c r="B165" s="32"/>
      <c r="C165" s="32"/>
      <c r="D165" s="32"/>
      <c r="E165" s="32"/>
      <c r="F165" s="32"/>
      <c r="G165" s="32"/>
    </row>
    <row r="166" spans="1:7" x14ac:dyDescent="0.3">
      <c r="A166" s="32"/>
      <c r="B166" s="32"/>
      <c r="C166" s="32"/>
      <c r="D166" s="32"/>
      <c r="E166" s="32"/>
      <c r="F166" s="32"/>
      <c r="G166" s="32"/>
    </row>
    <row r="167" spans="1:7" x14ac:dyDescent="0.3">
      <c r="A167" s="32"/>
      <c r="B167" s="32"/>
      <c r="C167" s="32"/>
      <c r="D167" s="32"/>
      <c r="E167" s="32"/>
      <c r="F167" s="32"/>
      <c r="G167" s="32"/>
    </row>
    <row r="168" spans="1:7" x14ac:dyDescent="0.3">
      <c r="A168" s="32"/>
      <c r="B168" s="32"/>
      <c r="C168" s="32"/>
      <c r="D168" s="32"/>
      <c r="E168" s="32"/>
      <c r="F168" s="32"/>
      <c r="G168" s="32"/>
    </row>
    <row r="169" spans="1:7" x14ac:dyDescent="0.3">
      <c r="A169" s="32"/>
      <c r="B169" s="32"/>
      <c r="C169" s="32"/>
      <c r="D169" s="32"/>
      <c r="E169" s="32"/>
      <c r="F169" s="32"/>
      <c r="G169" s="32"/>
    </row>
    <row r="170" spans="1:7" x14ac:dyDescent="0.3">
      <c r="A170" s="32"/>
      <c r="B170" s="32"/>
      <c r="C170" s="32"/>
      <c r="D170" s="32"/>
      <c r="E170" s="32"/>
      <c r="F170" s="32"/>
      <c r="G170" s="32"/>
    </row>
    <row r="171" spans="1:7" x14ac:dyDescent="0.3">
      <c r="A171" s="32"/>
      <c r="B171" s="32"/>
      <c r="C171" s="32"/>
      <c r="D171" s="32"/>
      <c r="E171" s="32"/>
      <c r="F171" s="32"/>
      <c r="G171" s="32"/>
    </row>
    <row r="172" spans="1:7" x14ac:dyDescent="0.3">
      <c r="A172" s="32"/>
      <c r="B172" s="32"/>
      <c r="C172" s="32"/>
      <c r="D172" s="32"/>
      <c r="E172" s="32"/>
      <c r="F172" s="32"/>
      <c r="G172" s="32"/>
    </row>
    <row r="173" spans="1:7" x14ac:dyDescent="0.3">
      <c r="A173" s="32"/>
      <c r="B173" s="32"/>
      <c r="C173" s="32"/>
      <c r="D173" s="32"/>
      <c r="E173" s="32"/>
      <c r="F173" s="32"/>
      <c r="G173" s="32"/>
    </row>
    <row r="174" spans="1:7" x14ac:dyDescent="0.3">
      <c r="A174" s="32"/>
      <c r="B174" s="32"/>
      <c r="C174" s="32"/>
      <c r="D174" s="32"/>
      <c r="E174" s="32"/>
      <c r="F174" s="32"/>
      <c r="G174" s="32"/>
    </row>
    <row r="175" spans="1:7" x14ac:dyDescent="0.3">
      <c r="A175" s="32"/>
      <c r="B175" s="32"/>
      <c r="C175" s="32"/>
      <c r="D175" s="32"/>
      <c r="E175" s="32"/>
      <c r="F175" s="32"/>
      <c r="G175" s="32"/>
    </row>
    <row r="176" spans="1:7" x14ac:dyDescent="0.3">
      <c r="A176" s="32"/>
      <c r="B176" s="32"/>
      <c r="C176" s="32"/>
      <c r="D176" s="32"/>
      <c r="E176" s="32"/>
      <c r="F176" s="32"/>
      <c r="G176" s="32"/>
    </row>
    <row r="177" spans="1:7" x14ac:dyDescent="0.3">
      <c r="A177" s="32"/>
      <c r="B177" s="32"/>
      <c r="C177" s="32"/>
      <c r="D177" s="32"/>
      <c r="E177" s="32"/>
      <c r="F177" s="32"/>
      <c r="G177" s="32"/>
    </row>
    <row r="178" spans="1:7" x14ac:dyDescent="0.3">
      <c r="A178" s="32"/>
      <c r="B178" s="32"/>
      <c r="C178" s="32"/>
      <c r="D178" s="32"/>
      <c r="E178" s="32"/>
      <c r="F178" s="32"/>
      <c r="G178" s="32"/>
    </row>
    <row r="179" spans="1:7" x14ac:dyDescent="0.3">
      <c r="A179" s="32"/>
      <c r="B179" s="32"/>
      <c r="C179" s="32"/>
      <c r="D179" s="32"/>
      <c r="E179" s="32"/>
      <c r="F179" s="32"/>
      <c r="G179" s="32"/>
    </row>
    <row r="180" spans="1:7" x14ac:dyDescent="0.3">
      <c r="A180" s="32"/>
      <c r="B180" s="32"/>
      <c r="C180" s="32"/>
      <c r="D180" s="32"/>
      <c r="E180" s="32"/>
      <c r="F180" s="32"/>
      <c r="G180" s="32"/>
    </row>
    <row r="181" spans="1:7" x14ac:dyDescent="0.3">
      <c r="A181" s="32"/>
      <c r="B181" s="32"/>
      <c r="C181" s="32"/>
      <c r="D181" s="32"/>
      <c r="E181" s="32"/>
      <c r="F181" s="32"/>
      <c r="G181" s="32"/>
    </row>
    <row r="182" spans="1:7" x14ac:dyDescent="0.3">
      <c r="A182" s="32"/>
      <c r="B182" s="32"/>
      <c r="C182" s="32"/>
      <c r="D182" s="32"/>
      <c r="E182" s="32"/>
      <c r="F182" s="32"/>
      <c r="G182" s="32"/>
    </row>
    <row r="183" spans="1:7" x14ac:dyDescent="0.3">
      <c r="A183" s="32"/>
      <c r="B183" s="32"/>
      <c r="C183" s="32"/>
      <c r="D183" s="32"/>
      <c r="E183" s="32"/>
      <c r="F183" s="32"/>
      <c r="G183" s="32"/>
    </row>
    <row r="184" spans="1:7" x14ac:dyDescent="0.3">
      <c r="A184" s="32"/>
      <c r="B184" s="32"/>
      <c r="C184" s="32"/>
      <c r="D184" s="32"/>
      <c r="E184" s="32"/>
      <c r="F184" s="32"/>
      <c r="G184" s="32"/>
    </row>
    <row r="185" spans="1:7" x14ac:dyDescent="0.3">
      <c r="A185" s="32"/>
      <c r="B185" s="32"/>
      <c r="C185" s="32"/>
      <c r="D185" s="32"/>
      <c r="E185" s="32"/>
      <c r="F185" s="32"/>
      <c r="G185" s="32"/>
    </row>
    <row r="186" spans="1:7" x14ac:dyDescent="0.3">
      <c r="A186" s="32"/>
      <c r="B186" s="32"/>
      <c r="C186" s="32"/>
      <c r="D186" s="32"/>
      <c r="E186" s="32"/>
      <c r="F186" s="32"/>
      <c r="G186" s="32"/>
    </row>
    <row r="187" spans="1:7" x14ac:dyDescent="0.3">
      <c r="A187" s="32"/>
      <c r="B187" s="32"/>
      <c r="C187" s="32"/>
      <c r="D187" s="32"/>
      <c r="E187" s="32"/>
      <c r="F187" s="32"/>
      <c r="G187" s="32"/>
    </row>
    <row r="188" spans="1:7" x14ac:dyDescent="0.3">
      <c r="A188" s="32"/>
      <c r="B188" s="32"/>
      <c r="C188" s="32"/>
      <c r="D188" s="32"/>
      <c r="E188" s="32"/>
      <c r="F188" s="32"/>
      <c r="G188" s="32"/>
    </row>
    <row r="189" spans="1:7" x14ac:dyDescent="0.3">
      <c r="A189" s="32"/>
      <c r="B189" s="32"/>
      <c r="C189" s="32"/>
      <c r="D189" s="32"/>
      <c r="E189" s="32"/>
      <c r="F189" s="32"/>
      <c r="G189" s="32"/>
    </row>
    <row r="190" spans="1:7" x14ac:dyDescent="0.3">
      <c r="A190" s="32"/>
      <c r="B190" s="32"/>
      <c r="C190" s="32"/>
      <c r="D190" s="32"/>
      <c r="E190" s="32"/>
      <c r="F190" s="32"/>
      <c r="G190" s="32"/>
    </row>
    <row r="191" spans="1:7" x14ac:dyDescent="0.3">
      <c r="A191" s="32"/>
      <c r="B191" s="32"/>
      <c r="C191" s="32"/>
      <c r="D191" s="32"/>
      <c r="E191" s="32"/>
      <c r="F191" s="32"/>
      <c r="G191" s="32"/>
    </row>
    <row r="192" spans="1:7" x14ac:dyDescent="0.3">
      <c r="A192" s="32"/>
      <c r="B192" s="32"/>
      <c r="C192" s="32"/>
      <c r="D192" s="32"/>
      <c r="E192" s="32"/>
      <c r="F192" s="32"/>
      <c r="G192" s="32"/>
    </row>
    <row r="193" spans="1:7" x14ac:dyDescent="0.3">
      <c r="A193" s="32"/>
      <c r="B193" s="32"/>
      <c r="C193" s="32"/>
      <c r="D193" s="32"/>
      <c r="E193" s="32"/>
      <c r="F193" s="32"/>
      <c r="G193" s="32"/>
    </row>
    <row r="194" spans="1:7" x14ac:dyDescent="0.3">
      <c r="A194" s="32"/>
      <c r="B194" s="32"/>
      <c r="C194" s="32"/>
      <c r="D194" s="32"/>
      <c r="E194" s="32"/>
      <c r="F194" s="32"/>
      <c r="G194" s="32"/>
    </row>
    <row r="195" spans="1:7" x14ac:dyDescent="0.3">
      <c r="A195" s="32"/>
      <c r="B195" s="32"/>
      <c r="C195" s="32"/>
      <c r="D195" s="32"/>
      <c r="E195" s="32"/>
      <c r="F195" s="32"/>
      <c r="G195" s="32"/>
    </row>
    <row r="196" spans="1:7" x14ac:dyDescent="0.3">
      <c r="A196" s="32"/>
      <c r="B196" s="32"/>
      <c r="C196" s="32"/>
      <c r="D196" s="32"/>
      <c r="E196" s="32"/>
      <c r="F196" s="32"/>
      <c r="G196" s="32"/>
    </row>
    <row r="197" spans="1:7" x14ac:dyDescent="0.3">
      <c r="A197" s="32"/>
      <c r="B197" s="32"/>
      <c r="C197" s="32"/>
      <c r="D197" s="32"/>
      <c r="E197" s="32"/>
      <c r="F197" s="32"/>
      <c r="G197" s="32"/>
    </row>
    <row r="198" spans="1:7" x14ac:dyDescent="0.3">
      <c r="A198" s="32"/>
      <c r="B198" s="32"/>
      <c r="C198" s="32"/>
      <c r="D198" s="32"/>
      <c r="E198" s="32"/>
      <c r="F198" s="32"/>
      <c r="G198" s="32"/>
    </row>
    <row r="199" spans="1:7" x14ac:dyDescent="0.3">
      <c r="A199" s="32"/>
      <c r="B199" s="32"/>
      <c r="C199" s="32"/>
      <c r="D199" s="32"/>
      <c r="E199" s="32"/>
      <c r="F199" s="32"/>
      <c r="G199" s="32"/>
    </row>
    <row r="200" spans="1:7" x14ac:dyDescent="0.3">
      <c r="A200" s="32"/>
      <c r="B200" s="32"/>
      <c r="C200" s="32"/>
      <c r="D200" s="32"/>
      <c r="E200" s="32"/>
      <c r="F200" s="32"/>
      <c r="G200" s="32"/>
    </row>
    <row r="201" spans="1:7" x14ac:dyDescent="0.3">
      <c r="A201" s="32"/>
      <c r="B201" s="32"/>
      <c r="C201" s="32"/>
      <c r="D201" s="32"/>
      <c r="E201" s="32"/>
      <c r="F201" s="32"/>
      <c r="G201" s="32"/>
    </row>
    <row r="202" spans="1:7" x14ac:dyDescent="0.3">
      <c r="A202" s="32"/>
      <c r="B202" s="32"/>
      <c r="C202" s="32"/>
      <c r="D202" s="32"/>
      <c r="E202" s="32"/>
      <c r="F202" s="32"/>
      <c r="G202" s="32"/>
    </row>
    <row r="203" spans="1:7" x14ac:dyDescent="0.3">
      <c r="A203" s="32"/>
      <c r="B203" s="32"/>
      <c r="C203" s="32"/>
      <c r="D203" s="32"/>
      <c r="E203" s="32"/>
      <c r="F203" s="32"/>
      <c r="G203" s="32"/>
    </row>
    <row r="204" spans="1:7" x14ac:dyDescent="0.3">
      <c r="A204" s="32"/>
      <c r="B204" s="32"/>
      <c r="C204" s="32"/>
      <c r="D204" s="32"/>
      <c r="E204" s="32"/>
      <c r="F204" s="32"/>
      <c r="G204" s="32"/>
    </row>
    <row r="205" spans="1:7" x14ac:dyDescent="0.3">
      <c r="A205" s="32"/>
      <c r="B205" s="32"/>
      <c r="C205" s="32"/>
      <c r="D205" s="32"/>
      <c r="E205" s="32"/>
      <c r="F205" s="32"/>
      <c r="G205" s="32"/>
    </row>
    <row r="206" spans="1:7" x14ac:dyDescent="0.3">
      <c r="A206" s="32"/>
      <c r="B206" s="32"/>
      <c r="C206" s="32"/>
      <c r="D206" s="32"/>
      <c r="E206" s="32"/>
      <c r="F206" s="32"/>
      <c r="G206" s="32"/>
    </row>
    <row r="207" spans="1:7" x14ac:dyDescent="0.3">
      <c r="A207" s="32"/>
      <c r="B207" s="32"/>
      <c r="C207" s="32"/>
      <c r="D207" s="32"/>
      <c r="E207" s="32"/>
      <c r="F207" s="32"/>
      <c r="G207" s="32"/>
    </row>
    <row r="208" spans="1:7" x14ac:dyDescent="0.3">
      <c r="A208" s="32"/>
      <c r="B208" s="32"/>
      <c r="C208" s="32"/>
      <c r="D208" s="32"/>
      <c r="E208" s="32"/>
      <c r="F208" s="32"/>
      <c r="G208" s="32"/>
    </row>
    <row r="209" spans="1:7" x14ac:dyDescent="0.3">
      <c r="A209" s="32"/>
      <c r="B209" s="32"/>
      <c r="C209" s="32"/>
      <c r="D209" s="32"/>
      <c r="E209" s="32"/>
      <c r="F209" s="32"/>
      <c r="G209" s="32"/>
    </row>
    <row r="210" spans="1:7" x14ac:dyDescent="0.3">
      <c r="A210" s="32"/>
      <c r="B210" s="32"/>
      <c r="C210" s="32"/>
      <c r="D210" s="32"/>
      <c r="E210" s="32"/>
      <c r="F210" s="32"/>
      <c r="G210" s="32"/>
    </row>
    <row r="211" spans="1:7" x14ac:dyDescent="0.3">
      <c r="A211" s="32"/>
      <c r="B211" s="32"/>
      <c r="C211" s="32"/>
      <c r="D211" s="32"/>
      <c r="E211" s="32"/>
      <c r="F211" s="32"/>
      <c r="G211" s="32"/>
    </row>
    <row r="212" spans="1:7" x14ac:dyDescent="0.3">
      <c r="A212" s="32"/>
      <c r="B212" s="32"/>
      <c r="C212" s="32"/>
      <c r="D212" s="32"/>
      <c r="E212" s="32"/>
      <c r="F212" s="32"/>
      <c r="G212" s="32"/>
    </row>
    <row r="213" spans="1:7" x14ac:dyDescent="0.3">
      <c r="A213" s="32"/>
      <c r="B213" s="32"/>
      <c r="C213" s="32"/>
      <c r="D213" s="32"/>
      <c r="E213" s="32"/>
      <c r="F213" s="32"/>
      <c r="G213" s="32"/>
    </row>
    <row r="214" spans="1:7" x14ac:dyDescent="0.3">
      <c r="A214" s="32"/>
      <c r="B214" s="32"/>
      <c r="C214" s="32"/>
      <c r="D214" s="32"/>
      <c r="E214" s="32"/>
      <c r="F214" s="32"/>
      <c r="G214" s="32"/>
    </row>
    <row r="215" spans="1:7" x14ac:dyDescent="0.3">
      <c r="A215" s="32"/>
      <c r="B215" s="32"/>
      <c r="C215" s="32"/>
      <c r="D215" s="32"/>
      <c r="E215" s="32"/>
      <c r="F215" s="32"/>
      <c r="G215" s="32"/>
    </row>
    <row r="216" spans="1:7" x14ac:dyDescent="0.3">
      <c r="A216" s="32"/>
      <c r="B216" s="32"/>
      <c r="C216" s="32"/>
      <c r="D216" s="32"/>
      <c r="E216" s="32"/>
      <c r="F216" s="32"/>
      <c r="G216" s="32"/>
    </row>
    <row r="217" spans="1:7" x14ac:dyDescent="0.3">
      <c r="A217" s="32"/>
      <c r="B217" s="32"/>
      <c r="C217" s="32"/>
      <c r="D217" s="32"/>
      <c r="E217" s="32"/>
      <c r="F217" s="32"/>
      <c r="G217" s="32"/>
    </row>
    <row r="218" spans="1:7" x14ac:dyDescent="0.3">
      <c r="A218" s="32"/>
      <c r="B218" s="32"/>
      <c r="C218" s="32"/>
      <c r="D218" s="32"/>
      <c r="E218" s="32"/>
      <c r="F218" s="32"/>
      <c r="G218" s="32"/>
    </row>
    <row r="219" spans="1:7" x14ac:dyDescent="0.3">
      <c r="A219" s="32"/>
      <c r="B219" s="32"/>
      <c r="C219" s="32"/>
      <c r="D219" s="32"/>
      <c r="E219" s="32"/>
      <c r="F219" s="32"/>
      <c r="G219" s="32"/>
    </row>
    <row r="220" spans="1:7" x14ac:dyDescent="0.3">
      <c r="A220" s="32"/>
      <c r="B220" s="32"/>
      <c r="C220" s="32"/>
      <c r="D220" s="32"/>
      <c r="E220" s="32"/>
      <c r="F220" s="32"/>
      <c r="G220" s="32"/>
    </row>
    <row r="221" spans="1:7" x14ac:dyDescent="0.3">
      <c r="A221" s="32"/>
      <c r="B221" s="32"/>
      <c r="C221" s="32"/>
      <c r="D221" s="32"/>
      <c r="E221" s="32"/>
      <c r="F221" s="32"/>
      <c r="G221" s="32"/>
    </row>
    <row r="222" spans="1:7" x14ac:dyDescent="0.3">
      <c r="A222" s="32"/>
      <c r="B222" s="32"/>
      <c r="C222" s="32"/>
      <c r="D222" s="32"/>
      <c r="E222" s="32"/>
      <c r="F222" s="32"/>
      <c r="G222" s="32"/>
    </row>
    <row r="223" spans="1:7" x14ac:dyDescent="0.3">
      <c r="A223" s="32"/>
      <c r="B223" s="32"/>
      <c r="C223" s="32"/>
      <c r="D223" s="32"/>
      <c r="E223" s="32"/>
      <c r="F223" s="32"/>
      <c r="G223" s="32"/>
    </row>
    <row r="224" spans="1:7" x14ac:dyDescent="0.3">
      <c r="A224" s="32"/>
      <c r="B224" s="32"/>
      <c r="C224" s="32"/>
      <c r="D224" s="32"/>
      <c r="E224" s="32"/>
      <c r="F224" s="32"/>
      <c r="G224" s="32"/>
    </row>
    <row r="225" spans="1:7" x14ac:dyDescent="0.3">
      <c r="A225" s="32"/>
      <c r="B225" s="32"/>
      <c r="C225" s="32"/>
      <c r="D225" s="32"/>
      <c r="E225" s="32"/>
      <c r="F225" s="32"/>
      <c r="G225" s="32"/>
    </row>
    <row r="226" spans="1:7" x14ac:dyDescent="0.3">
      <c r="A226" s="32"/>
      <c r="B226" s="32"/>
      <c r="C226" s="32"/>
      <c r="D226" s="32"/>
      <c r="E226" s="32"/>
      <c r="F226" s="32"/>
      <c r="G226" s="32"/>
    </row>
    <row r="227" spans="1:7" x14ac:dyDescent="0.3">
      <c r="A227" s="32"/>
      <c r="B227" s="32"/>
      <c r="C227" s="32"/>
      <c r="D227" s="32"/>
      <c r="E227" s="32"/>
      <c r="F227" s="32"/>
      <c r="G227" s="32"/>
    </row>
    <row r="228" spans="1:7" x14ac:dyDescent="0.3">
      <c r="A228" s="32"/>
      <c r="B228" s="32"/>
      <c r="C228" s="32"/>
      <c r="D228" s="32"/>
      <c r="E228" s="32"/>
      <c r="F228" s="32"/>
      <c r="G228" s="32"/>
    </row>
    <row r="229" spans="1:7" x14ac:dyDescent="0.3">
      <c r="A229" s="32"/>
      <c r="B229" s="32"/>
      <c r="C229" s="32"/>
      <c r="D229" s="32"/>
      <c r="E229" s="32"/>
      <c r="F229" s="32"/>
      <c r="G229" s="32"/>
    </row>
    <row r="230" spans="1:7" x14ac:dyDescent="0.3">
      <c r="A230" s="32"/>
      <c r="B230" s="32"/>
      <c r="C230" s="32"/>
      <c r="D230" s="32"/>
      <c r="E230" s="32"/>
      <c r="F230" s="32"/>
      <c r="G230" s="32"/>
    </row>
    <row r="231" spans="1:7" x14ac:dyDescent="0.3">
      <c r="A231" s="32"/>
      <c r="B231" s="32"/>
      <c r="C231" s="32"/>
      <c r="D231" s="32"/>
      <c r="E231" s="32"/>
      <c r="F231" s="32"/>
      <c r="G231" s="32"/>
    </row>
    <row r="232" spans="1:7" x14ac:dyDescent="0.3">
      <c r="A232" s="32"/>
      <c r="B232" s="32"/>
      <c r="C232" s="32"/>
      <c r="D232" s="32"/>
      <c r="E232" s="32"/>
      <c r="F232" s="32"/>
      <c r="G232" s="32"/>
    </row>
    <row r="233" spans="1:7" x14ac:dyDescent="0.3">
      <c r="A233" s="32"/>
      <c r="B233" s="32"/>
      <c r="C233" s="32"/>
      <c r="D233" s="32"/>
      <c r="E233" s="32"/>
      <c r="F233" s="32"/>
      <c r="G233" s="32"/>
    </row>
    <row r="234" spans="1:7" x14ac:dyDescent="0.3">
      <c r="A234" s="32"/>
      <c r="B234" s="32"/>
      <c r="C234" s="32"/>
      <c r="D234" s="32"/>
      <c r="E234" s="32"/>
      <c r="F234" s="32"/>
      <c r="G234" s="32"/>
    </row>
    <row r="235" spans="1:7" x14ac:dyDescent="0.3">
      <c r="A235" s="32"/>
      <c r="B235" s="32"/>
      <c r="C235" s="32"/>
      <c r="D235" s="32"/>
      <c r="E235" s="32"/>
      <c r="F235" s="32"/>
      <c r="G235" s="32"/>
    </row>
    <row r="236" spans="1:7" x14ac:dyDescent="0.3">
      <c r="A236" s="32"/>
      <c r="B236" s="32"/>
      <c r="C236" s="32"/>
      <c r="D236" s="32"/>
      <c r="E236" s="32"/>
      <c r="F236" s="32"/>
      <c r="G236" s="32"/>
    </row>
    <row r="237" spans="1:7" x14ac:dyDescent="0.3">
      <c r="A237" s="32"/>
      <c r="B237" s="32"/>
      <c r="C237" s="32"/>
      <c r="D237" s="32"/>
      <c r="E237" s="32"/>
      <c r="F237" s="32"/>
      <c r="G237" s="32"/>
    </row>
    <row r="238" spans="1:7" x14ac:dyDescent="0.3">
      <c r="A238" s="32"/>
      <c r="B238" s="32"/>
      <c r="C238" s="32"/>
      <c r="D238" s="32"/>
      <c r="E238" s="32"/>
      <c r="F238" s="32"/>
      <c r="G238" s="32"/>
    </row>
    <row r="239" spans="1:7" x14ac:dyDescent="0.3">
      <c r="A239" s="32"/>
      <c r="B239" s="32"/>
      <c r="C239" s="32"/>
      <c r="D239" s="32"/>
      <c r="E239" s="32"/>
      <c r="F239" s="32"/>
      <c r="G239" s="32"/>
    </row>
  </sheetData>
  <mergeCells count="20">
    <mergeCell ref="A8:F8"/>
    <mergeCell ref="A9:F9"/>
    <mergeCell ref="A1:F1"/>
    <mergeCell ref="A31:F31"/>
    <mergeCell ref="A22:H22"/>
    <mergeCell ref="A26:H26"/>
    <mergeCell ref="A28:G28"/>
    <mergeCell ref="A74:E74"/>
    <mergeCell ref="A72:E72"/>
    <mergeCell ref="A32:F32"/>
    <mergeCell ref="A27:G27"/>
    <mergeCell ref="A23:H23"/>
    <mergeCell ref="A24:G24"/>
    <mergeCell ref="A25:G25"/>
    <mergeCell ref="A33:F33"/>
    <mergeCell ref="A55:E55"/>
    <mergeCell ref="A56:E56"/>
    <mergeCell ref="A57:E57"/>
    <mergeCell ref="A73:E73"/>
    <mergeCell ref="A46:E46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4"/>
  <sheetViews>
    <sheetView zoomScale="80" zoomScaleNormal="80" workbookViewId="0">
      <selection sqref="A1:G1"/>
    </sheetView>
  </sheetViews>
  <sheetFormatPr baseColWidth="10" defaultColWidth="11.44140625" defaultRowHeight="14.4" x14ac:dyDescent="0.3"/>
  <cols>
    <col min="1" max="1" width="88" style="178" customWidth="1"/>
    <col min="2" max="2" width="38" style="178" customWidth="1"/>
    <col min="3" max="3" width="17.21875" style="178" bestFit="1" customWidth="1"/>
    <col min="4" max="4" width="16.21875" style="178" bestFit="1" customWidth="1"/>
    <col min="5" max="5" width="16.77734375" style="178" bestFit="1" customWidth="1"/>
    <col min="6" max="6" width="11.21875" style="178" customWidth="1"/>
    <col min="7" max="7" width="13.77734375" style="178" customWidth="1"/>
    <col min="8" max="8" width="16.21875" style="178" bestFit="1" customWidth="1"/>
    <col min="9" max="16384" width="11.44140625" style="178"/>
  </cols>
  <sheetData>
    <row r="1" spans="1:7" x14ac:dyDescent="0.3">
      <c r="A1" s="177" t="s">
        <v>30</v>
      </c>
      <c r="B1" s="177"/>
      <c r="C1" s="177"/>
      <c r="D1" s="177"/>
      <c r="E1" s="177"/>
      <c r="F1" s="177"/>
      <c r="G1" s="177"/>
    </row>
    <row r="2" spans="1:7" ht="28.8" x14ac:dyDescent="0.3">
      <c r="A2" s="179" t="s">
        <v>57</v>
      </c>
      <c r="B2" s="180" t="s">
        <v>58</v>
      </c>
      <c r="C2" s="179"/>
      <c r="D2" s="180"/>
      <c r="E2" s="179"/>
      <c r="F2" s="179"/>
      <c r="G2" s="180"/>
    </row>
    <row r="3" spans="1:7" x14ac:dyDescent="0.3">
      <c r="A3" s="179" t="s">
        <v>59</v>
      </c>
      <c r="B3" s="180" t="s">
        <v>60</v>
      </c>
      <c r="C3" s="179"/>
      <c r="D3" s="180"/>
      <c r="E3" s="179"/>
      <c r="F3" s="179"/>
      <c r="G3" s="180"/>
    </row>
    <row r="4" spans="1:7" x14ac:dyDescent="0.3">
      <c r="A4" s="179" t="s">
        <v>61</v>
      </c>
      <c r="B4" s="180" t="s">
        <v>62</v>
      </c>
      <c r="C4" s="179"/>
      <c r="D4" s="180"/>
      <c r="E4" s="179"/>
      <c r="F4" s="179"/>
      <c r="G4" s="180"/>
    </row>
    <row r="5" spans="1:7" x14ac:dyDescent="0.3">
      <c r="A5" s="179" t="s">
        <v>63</v>
      </c>
      <c r="B5" s="180" t="s">
        <v>115</v>
      </c>
      <c r="C5" s="179"/>
      <c r="D5" s="180"/>
      <c r="E5" s="179"/>
      <c r="F5" s="179"/>
      <c r="G5" s="180"/>
    </row>
    <row r="6" spans="1:7" x14ac:dyDescent="0.3">
      <c r="A6" s="182"/>
      <c r="B6" s="182"/>
      <c r="C6" s="182"/>
      <c r="D6" s="182"/>
      <c r="E6" s="182"/>
      <c r="F6" s="182"/>
      <c r="G6" s="182"/>
    </row>
    <row r="7" spans="1:7" x14ac:dyDescent="0.3">
      <c r="B7" s="181"/>
      <c r="C7" s="181"/>
      <c r="D7" s="181"/>
      <c r="E7" s="181"/>
      <c r="F7" s="181"/>
      <c r="G7" s="181"/>
    </row>
    <row r="8" spans="1:7" x14ac:dyDescent="0.3">
      <c r="A8" s="183" t="s">
        <v>0</v>
      </c>
      <c r="B8" s="183"/>
      <c r="C8" s="183"/>
      <c r="D8" s="183"/>
      <c r="E8" s="183"/>
      <c r="F8" s="183"/>
      <c r="G8" s="183"/>
    </row>
    <row r="9" spans="1:7" x14ac:dyDescent="0.3">
      <c r="A9" s="183" t="s">
        <v>1</v>
      </c>
      <c r="B9" s="183"/>
      <c r="C9" s="183"/>
      <c r="D9" s="183"/>
      <c r="E9" s="183"/>
      <c r="F9" s="183"/>
      <c r="G9" s="183"/>
    </row>
    <row r="10" spans="1:7" x14ac:dyDescent="0.3">
      <c r="A10" s="184"/>
      <c r="B10" s="184"/>
      <c r="C10" s="184"/>
      <c r="D10" s="185"/>
      <c r="E10" s="185"/>
      <c r="F10" s="185"/>
      <c r="G10" s="185"/>
    </row>
    <row r="11" spans="1:7" ht="15" thickBot="1" x14ac:dyDescent="0.35">
      <c r="A11" s="100" t="s">
        <v>68</v>
      </c>
      <c r="B11" s="186" t="s">
        <v>2</v>
      </c>
      <c r="C11" s="186" t="s">
        <v>32</v>
      </c>
      <c r="D11" s="186" t="s">
        <v>41</v>
      </c>
      <c r="E11" s="186" t="s">
        <v>44</v>
      </c>
      <c r="F11" s="186" t="s">
        <v>117</v>
      </c>
      <c r="G11" s="100" t="s">
        <v>116</v>
      </c>
    </row>
    <row r="12" spans="1:7" ht="30" customHeight="1" x14ac:dyDescent="0.3">
      <c r="A12" s="187"/>
      <c r="B12" s="187"/>
      <c r="C12" s="187"/>
      <c r="D12" s="187"/>
      <c r="E12" s="187"/>
      <c r="F12" s="187"/>
      <c r="G12" s="187"/>
    </row>
    <row r="13" spans="1:7" x14ac:dyDescent="0.3">
      <c r="A13" s="189" t="s">
        <v>82</v>
      </c>
      <c r="B13" s="26" t="s">
        <v>19</v>
      </c>
      <c r="C13" s="50">
        <f>+'1T'!G13</f>
        <v>15810</v>
      </c>
      <c r="D13" s="50">
        <f>+'2T'!G13</f>
        <v>21624</v>
      </c>
      <c r="E13" s="50">
        <f>+'3T'!G13</f>
        <v>14421</v>
      </c>
      <c r="F13" s="50">
        <f>+AVERAGE(C13:E13)</f>
        <v>17285</v>
      </c>
      <c r="G13" s="213">
        <f>+C13+D13+E13</f>
        <v>51855</v>
      </c>
    </row>
    <row r="14" spans="1:7" x14ac:dyDescent="0.3">
      <c r="A14" s="189" t="s">
        <v>83</v>
      </c>
      <c r="B14" s="26" t="s">
        <v>19</v>
      </c>
      <c r="C14" s="50">
        <f>+'1T'!G14</f>
        <v>320.66666666666669</v>
      </c>
      <c r="D14" s="50">
        <f>+'2T'!G14</f>
        <v>305.33333333333331</v>
      </c>
      <c r="E14" s="50">
        <f>+'3T'!G14</f>
        <v>320</v>
      </c>
      <c r="F14" s="50">
        <f t="shared" ref="F14:F16" si="0">+AVERAGE(C14:E14)</f>
        <v>315.33333333333331</v>
      </c>
      <c r="G14" s="213">
        <f>AVERAGE(C14:E14)</f>
        <v>315.33333333333331</v>
      </c>
    </row>
    <row r="15" spans="1:7" x14ac:dyDescent="0.3">
      <c r="A15" s="191" t="s">
        <v>84</v>
      </c>
      <c r="B15" s="61" t="s">
        <v>19</v>
      </c>
      <c r="C15" s="50">
        <f>+'1T'!G15</f>
        <v>3274</v>
      </c>
      <c r="D15" s="50">
        <f>+'2T'!G15</f>
        <v>3393.6666666666665</v>
      </c>
      <c r="E15" s="50">
        <f>+'3T'!G15</f>
        <v>5404</v>
      </c>
      <c r="F15" s="50">
        <f t="shared" si="0"/>
        <v>4023.8888888888887</v>
      </c>
      <c r="G15" s="213">
        <f>AVERAGE(C15:E15)</f>
        <v>4023.8888888888887</v>
      </c>
    </row>
    <row r="16" spans="1:7" ht="15" customHeight="1" x14ac:dyDescent="0.3">
      <c r="A16" s="189" t="s">
        <v>101</v>
      </c>
      <c r="B16" s="55" t="s">
        <v>19</v>
      </c>
      <c r="C16" s="50">
        <f>+'1T'!G16</f>
        <v>0</v>
      </c>
      <c r="D16" s="50">
        <f>+'2T'!G16</f>
        <v>0</v>
      </c>
      <c r="E16" s="50">
        <f>+'3T'!G16</f>
        <v>1096.6666666666667</v>
      </c>
      <c r="F16" s="50">
        <f t="shared" si="0"/>
        <v>365.5555555555556</v>
      </c>
      <c r="G16" s="213">
        <f>AVERAGE(C16:E16)</f>
        <v>365.5555555555556</v>
      </c>
    </row>
    <row r="17" spans="1:7" x14ac:dyDescent="0.3">
      <c r="A17" s="189"/>
      <c r="B17" s="52"/>
      <c r="C17" s="52"/>
      <c r="D17" s="52"/>
      <c r="E17" s="52"/>
      <c r="F17" s="52"/>
      <c r="G17" s="209"/>
    </row>
    <row r="18" spans="1:7" ht="15" thickBot="1" x14ac:dyDescent="0.35">
      <c r="A18" s="192" t="s">
        <v>3</v>
      </c>
      <c r="B18" s="192"/>
      <c r="C18" s="96">
        <f>SUM(C13:C16)</f>
        <v>19404.666666666664</v>
      </c>
      <c r="D18" s="96">
        <f>SUM(D13:D16)</f>
        <v>25323</v>
      </c>
      <c r="E18" s="96">
        <f>SUM(E13:E16)</f>
        <v>21241.666666666668</v>
      </c>
      <c r="F18" s="96">
        <f>SUM(F13:F16)</f>
        <v>21989.777777777774</v>
      </c>
      <c r="G18" s="193">
        <f>SUM(G13:G16)</f>
        <v>56559.777777777781</v>
      </c>
    </row>
    <row r="19" spans="1:7" ht="15" thickTop="1" x14ac:dyDescent="0.3">
      <c r="A19" s="185" t="s">
        <v>76</v>
      </c>
      <c r="B19" s="184"/>
      <c r="C19" s="184"/>
      <c r="D19" s="185"/>
      <c r="E19" s="185"/>
      <c r="F19" s="185"/>
      <c r="G19" s="185"/>
    </row>
    <row r="20" spans="1:7" x14ac:dyDescent="0.3">
      <c r="A20" s="185"/>
      <c r="B20" s="184"/>
      <c r="C20" s="184"/>
      <c r="D20" s="185"/>
      <c r="E20" s="185"/>
      <c r="F20" s="185"/>
      <c r="G20" s="185"/>
    </row>
    <row r="21" spans="1:7" x14ac:dyDescent="0.3">
      <c r="A21" s="185"/>
      <c r="B21" s="184"/>
      <c r="C21" s="184"/>
      <c r="D21" s="185"/>
      <c r="E21" s="185"/>
      <c r="F21" s="185"/>
      <c r="G21" s="185"/>
    </row>
    <row r="22" spans="1:7" x14ac:dyDescent="0.3">
      <c r="A22" s="194"/>
      <c r="B22" s="194"/>
      <c r="C22" s="194"/>
      <c r="D22" s="194"/>
      <c r="E22" s="194"/>
      <c r="F22" s="194"/>
      <c r="G22" s="185"/>
    </row>
    <row r="23" spans="1:7" x14ac:dyDescent="0.3">
      <c r="A23" s="194"/>
      <c r="B23" s="194"/>
      <c r="C23" s="194"/>
      <c r="D23" s="194"/>
      <c r="E23" s="194"/>
      <c r="F23" s="194"/>
      <c r="G23" s="194"/>
    </row>
    <row r="24" spans="1:7" x14ac:dyDescent="0.3">
      <c r="A24" s="183" t="s">
        <v>4</v>
      </c>
      <c r="B24" s="183"/>
      <c r="C24" s="183"/>
      <c r="D24" s="183"/>
      <c r="E24" s="183"/>
      <c r="F24" s="183"/>
      <c r="G24" s="183"/>
    </row>
    <row r="25" spans="1:7" x14ac:dyDescent="0.3">
      <c r="A25" s="183" t="s">
        <v>38</v>
      </c>
      <c r="B25" s="183"/>
      <c r="C25" s="183"/>
      <c r="D25" s="183"/>
      <c r="E25" s="183"/>
      <c r="F25" s="183"/>
      <c r="G25" s="183"/>
    </row>
    <row r="26" spans="1:7" x14ac:dyDescent="0.3">
      <c r="A26" s="183" t="s">
        <v>5</v>
      </c>
      <c r="B26" s="183"/>
      <c r="C26" s="183"/>
      <c r="D26" s="183"/>
      <c r="E26" s="183"/>
      <c r="F26" s="183"/>
      <c r="G26" s="183"/>
    </row>
    <row r="27" spans="1:7" x14ac:dyDescent="0.3">
      <c r="A27" s="181"/>
      <c r="B27" s="181"/>
      <c r="C27" s="181"/>
      <c r="D27" s="181"/>
      <c r="E27" s="181"/>
      <c r="F27" s="181"/>
      <c r="G27" s="181"/>
    </row>
    <row r="28" spans="1:7" ht="15" thickBot="1" x14ac:dyDescent="0.35">
      <c r="A28" s="100" t="s">
        <v>68</v>
      </c>
      <c r="B28" s="186" t="s">
        <v>32</v>
      </c>
      <c r="C28" s="186" t="s">
        <v>41</v>
      </c>
      <c r="D28" s="186" t="s">
        <v>44</v>
      </c>
      <c r="E28" s="186" t="s">
        <v>45</v>
      </c>
      <c r="F28" s="197"/>
    </row>
    <row r="29" spans="1:7" x14ac:dyDescent="0.3">
      <c r="A29" s="195"/>
      <c r="B29" s="50"/>
      <c r="C29" s="50"/>
      <c r="D29" s="50"/>
      <c r="E29" s="50"/>
      <c r="F29" s="50"/>
    </row>
    <row r="30" spans="1:7" x14ac:dyDescent="0.3">
      <c r="A30" s="189" t="s">
        <v>82</v>
      </c>
      <c r="B30" s="50">
        <f>+'1T'!E33</f>
        <v>2638757789.4699998</v>
      </c>
      <c r="C30" s="50">
        <f>+'2T'!E31</f>
        <v>1978073857.8</v>
      </c>
      <c r="D30" s="50">
        <f>+'3T'!E37</f>
        <v>2156558433.9700003</v>
      </c>
      <c r="E30" s="50">
        <f>SUM(B30:D30)</f>
        <v>6773390081.2399998</v>
      </c>
      <c r="F30" s="50"/>
    </row>
    <row r="31" spans="1:7" x14ac:dyDescent="0.3">
      <c r="A31" s="189" t="s">
        <v>83</v>
      </c>
      <c r="B31" s="50">
        <f>+'1T'!E34</f>
        <v>590594908.81999993</v>
      </c>
      <c r="C31" s="50">
        <f>+'2T'!E32</f>
        <v>470416350.54999995</v>
      </c>
      <c r="D31" s="50">
        <f>+'3T'!E38</f>
        <v>515333408.69999993</v>
      </c>
      <c r="E31" s="50">
        <f t="shared" ref="E31:E33" si="1">SUM(B31:D31)</f>
        <v>1576344668.0699997</v>
      </c>
      <c r="F31" s="50"/>
    </row>
    <row r="32" spans="1:7" x14ac:dyDescent="0.3">
      <c r="A32" s="191" t="s">
        <v>84</v>
      </c>
      <c r="B32" s="50">
        <f>+'1T'!E35</f>
        <v>1289433000</v>
      </c>
      <c r="C32" s="50">
        <f>+'2T'!E33</f>
        <v>1126766727.5</v>
      </c>
      <c r="D32" s="50">
        <f>+'3T'!E39</f>
        <v>1442711931.7000003</v>
      </c>
      <c r="E32" s="50">
        <f t="shared" si="1"/>
        <v>3858911659.2000003</v>
      </c>
      <c r="F32" s="50"/>
    </row>
    <row r="33" spans="1:8" x14ac:dyDescent="0.3">
      <c r="A33" s="189" t="s">
        <v>98</v>
      </c>
      <c r="B33" s="50">
        <f>+'1T'!E36</f>
        <v>58851847.36999999</v>
      </c>
      <c r="C33" s="50">
        <f>+'2T'!E34</f>
        <v>9798897.8000000007</v>
      </c>
      <c r="D33" s="50">
        <f>+'3T'!E40</f>
        <v>73185967.460000008</v>
      </c>
      <c r="E33" s="50">
        <f t="shared" si="1"/>
        <v>141836712.63</v>
      </c>
      <c r="F33" s="50"/>
    </row>
    <row r="34" spans="1:8" x14ac:dyDescent="0.3">
      <c r="A34" s="189"/>
      <c r="B34" s="50"/>
      <c r="C34" s="50"/>
      <c r="D34" s="50"/>
      <c r="E34" s="50"/>
      <c r="F34" s="50"/>
    </row>
    <row r="35" spans="1:8" x14ac:dyDescent="0.3">
      <c r="A35" s="189"/>
      <c r="B35" s="50"/>
      <c r="C35" s="50"/>
      <c r="D35" s="50"/>
      <c r="E35" s="50"/>
      <c r="F35" s="50"/>
    </row>
    <row r="36" spans="1:8" ht="15" thickBot="1" x14ac:dyDescent="0.35">
      <c r="A36" s="192" t="s">
        <v>3</v>
      </c>
      <c r="B36" s="96">
        <f>SUM(B30:B34)</f>
        <v>4577637545.6599998</v>
      </c>
      <c r="C36" s="96">
        <f t="shared" ref="C36:D36" si="2">SUM(C30:C34)</f>
        <v>3585055833.6500001</v>
      </c>
      <c r="D36" s="96">
        <f t="shared" si="2"/>
        <v>4187789741.8300004</v>
      </c>
      <c r="E36" s="96">
        <f>SUM(E30:E34)</f>
        <v>12350483121.139999</v>
      </c>
      <c r="F36" s="50"/>
    </row>
    <row r="37" spans="1:8" ht="15" thickTop="1" x14ac:dyDescent="0.3">
      <c r="A37" s="196" t="s">
        <v>43</v>
      </c>
      <c r="B37" s="187"/>
      <c r="C37" s="187"/>
      <c r="D37" s="187"/>
      <c r="E37" s="187"/>
      <c r="F37" s="187"/>
    </row>
    <row r="38" spans="1:8" hidden="1" x14ac:dyDescent="0.3">
      <c r="A38" s="187"/>
      <c r="B38" s="187"/>
      <c r="C38" s="187"/>
      <c r="D38" s="187"/>
      <c r="E38" s="187"/>
      <c r="F38" s="187"/>
    </row>
    <row r="39" spans="1:8" hidden="1" x14ac:dyDescent="0.3">
      <c r="A39" s="185"/>
      <c r="B39" s="185"/>
      <c r="C39" s="185"/>
      <c r="D39" s="185"/>
      <c r="E39" s="185"/>
      <c r="F39" s="185"/>
      <c r="G39" s="185"/>
    </row>
    <row r="40" spans="1:8" x14ac:dyDescent="0.3">
      <c r="A40" s="183" t="s">
        <v>6</v>
      </c>
      <c r="B40" s="183"/>
      <c r="C40" s="183"/>
      <c r="D40" s="183"/>
      <c r="E40" s="183"/>
      <c r="F40" s="183"/>
      <c r="G40" s="183"/>
    </row>
    <row r="41" spans="1:8" x14ac:dyDescent="0.3">
      <c r="A41" s="183" t="s">
        <v>39</v>
      </c>
      <c r="B41" s="183"/>
      <c r="C41" s="183"/>
      <c r="D41" s="183"/>
      <c r="E41" s="183"/>
      <c r="F41" s="183"/>
      <c r="G41" s="183"/>
    </row>
    <row r="42" spans="1:8" x14ac:dyDescent="0.3">
      <c r="A42" s="183" t="s">
        <v>5</v>
      </c>
      <c r="B42" s="183"/>
      <c r="C42" s="183"/>
      <c r="D42" s="183"/>
      <c r="E42" s="183"/>
      <c r="F42" s="183"/>
      <c r="G42" s="183"/>
      <c r="H42" s="178">
        <f>+E53-E36</f>
        <v>3171557584.2000008</v>
      </c>
    </row>
    <row r="43" spans="1:8" x14ac:dyDescent="0.3">
      <c r="A43" s="181"/>
      <c r="B43" s="181"/>
      <c r="C43" s="181"/>
      <c r="D43" s="181"/>
      <c r="E43" s="181"/>
      <c r="F43" s="181"/>
      <c r="G43" s="181"/>
      <c r="H43" s="178">
        <f>+H42-C51</f>
        <v>3171557584.2000008</v>
      </c>
    </row>
    <row r="44" spans="1:8" ht="15" thickBot="1" x14ac:dyDescent="0.35">
      <c r="A44" s="199" t="s">
        <v>7</v>
      </c>
      <c r="B44" s="186" t="s">
        <v>32</v>
      </c>
      <c r="C44" s="186" t="s">
        <v>41</v>
      </c>
      <c r="D44" s="186" t="s">
        <v>44</v>
      </c>
      <c r="E44" s="199" t="s">
        <v>45</v>
      </c>
      <c r="F44" s="200"/>
    </row>
    <row r="45" spans="1:8" x14ac:dyDescent="0.3">
      <c r="A45" s="200"/>
      <c r="B45" s="197"/>
      <c r="C45" s="197"/>
      <c r="D45" s="197"/>
      <c r="E45" s="200"/>
      <c r="F45" s="200"/>
    </row>
    <row r="46" spans="1:8" x14ac:dyDescent="0.3">
      <c r="A46" s="201" t="s">
        <v>8</v>
      </c>
      <c r="B46" s="202">
        <f>+'1T'!E60</f>
        <v>3229352698.29</v>
      </c>
      <c r="C46" s="202">
        <f>+'2T'!E47</f>
        <v>2448490208.3500004</v>
      </c>
      <c r="D46" s="202">
        <f>+'3T'!E61</f>
        <v>2671891842.6700001</v>
      </c>
      <c r="E46" s="51">
        <f t="shared" ref="E46:E51" si="3">SUM(B46:D46)</f>
        <v>8349734749.3100004</v>
      </c>
      <c r="F46" s="51"/>
    </row>
    <row r="47" spans="1:8" x14ac:dyDescent="0.3">
      <c r="A47" s="201" t="s">
        <v>9</v>
      </c>
      <c r="B47" s="202">
        <f>+'1T'!E61</f>
        <v>22085277.609999999</v>
      </c>
      <c r="C47" s="202">
        <f>+'2T'!E48</f>
        <v>0</v>
      </c>
      <c r="D47" s="202">
        <f>+'3T'!E62</f>
        <v>9410307.1699999999</v>
      </c>
      <c r="E47" s="51">
        <f t="shared" si="3"/>
        <v>31495584.780000001</v>
      </c>
      <c r="F47" s="51"/>
    </row>
    <row r="48" spans="1:8" x14ac:dyDescent="0.3">
      <c r="A48" s="201" t="s">
        <v>34</v>
      </c>
      <c r="B48" s="202">
        <f>+'1T'!E62</f>
        <v>36766569.759999998</v>
      </c>
      <c r="C48" s="202">
        <f>+'2T'!E49</f>
        <v>9798897.8000000007</v>
      </c>
      <c r="D48" s="202">
        <f>+'3T'!E63</f>
        <v>63775660.289999999</v>
      </c>
      <c r="E48" s="51">
        <f t="shared" si="3"/>
        <v>110341127.84999999</v>
      </c>
      <c r="F48" s="51"/>
    </row>
    <row r="49" spans="1:7" x14ac:dyDescent="0.3">
      <c r="A49" s="201" t="s">
        <v>10</v>
      </c>
      <c r="B49" s="202">
        <f>+'1T'!E63</f>
        <v>1289433000</v>
      </c>
      <c r="C49" s="202">
        <f>+'2T'!E50</f>
        <v>1126766727.5</v>
      </c>
      <c r="D49" s="202">
        <f>+'3T'!E64</f>
        <v>4614269515.9000006</v>
      </c>
      <c r="E49" s="51">
        <f t="shared" si="3"/>
        <v>7030469243.4000006</v>
      </c>
      <c r="F49" s="51"/>
    </row>
    <row r="50" spans="1:7" x14ac:dyDescent="0.3">
      <c r="A50" s="51" t="s">
        <v>67</v>
      </c>
      <c r="B50" s="202">
        <f>+'1T'!E64</f>
        <v>0</v>
      </c>
      <c r="C50" s="202">
        <f>+'2T'!E51</f>
        <v>0</v>
      </c>
      <c r="D50" s="202">
        <f>+'3T'!E65</f>
        <v>0</v>
      </c>
      <c r="E50" s="51">
        <f t="shared" si="3"/>
        <v>0</v>
      </c>
      <c r="F50" s="51"/>
    </row>
    <row r="51" spans="1:7" x14ac:dyDescent="0.3">
      <c r="A51" s="51" t="s">
        <v>78</v>
      </c>
      <c r="B51" s="202">
        <f>+'1T'!E65</f>
        <v>0</v>
      </c>
      <c r="C51" s="202">
        <f>+'2T'!E52</f>
        <v>0</v>
      </c>
      <c r="D51" s="202">
        <f>+'3T'!E66</f>
        <v>0</v>
      </c>
      <c r="E51" s="51">
        <f t="shared" si="3"/>
        <v>0</v>
      </c>
      <c r="F51" s="51"/>
    </row>
    <row r="52" spans="1:7" x14ac:dyDescent="0.3">
      <c r="A52" s="51"/>
      <c r="B52" s="202"/>
      <c r="C52" s="202"/>
      <c r="D52" s="202"/>
      <c r="E52" s="51"/>
      <c r="F52" s="51"/>
    </row>
    <row r="53" spans="1:7" ht="15" thickBot="1" x14ac:dyDescent="0.35">
      <c r="A53" s="204" t="s">
        <v>3</v>
      </c>
      <c r="B53" s="205">
        <f>SUM(B46:B51)</f>
        <v>4577637545.6599998</v>
      </c>
      <c r="C53" s="205">
        <f>SUM(C46:C51)</f>
        <v>3585055833.6500006</v>
      </c>
      <c r="D53" s="205">
        <f>SUM(D46:D51)</f>
        <v>7359347326.0300007</v>
      </c>
      <c r="E53" s="205">
        <f>SUM(E46:E51)</f>
        <v>15522040705.34</v>
      </c>
      <c r="F53" s="202"/>
    </row>
    <row r="54" spans="1:7" ht="15" thickTop="1" x14ac:dyDescent="0.3">
      <c r="A54" s="196" t="s">
        <v>43</v>
      </c>
      <c r="B54" s="206"/>
      <c r="C54" s="206"/>
      <c r="D54" s="206"/>
      <c r="E54" s="206"/>
      <c r="F54" s="206"/>
    </row>
    <row r="55" spans="1:7" x14ac:dyDescent="0.3">
      <c r="A55" s="207"/>
      <c r="B55" s="206"/>
      <c r="C55" s="206"/>
      <c r="D55" s="206"/>
      <c r="E55" s="206"/>
      <c r="F55" s="206"/>
    </row>
    <row r="56" spans="1:7" x14ac:dyDescent="0.3">
      <c r="A56" s="185"/>
      <c r="B56" s="185"/>
      <c r="C56" s="185"/>
      <c r="D56" s="185"/>
      <c r="E56" s="185"/>
      <c r="F56" s="185"/>
      <c r="G56" s="185"/>
    </row>
    <row r="57" spans="1:7" x14ac:dyDescent="0.3">
      <c r="A57" s="183" t="s">
        <v>11</v>
      </c>
      <c r="B57" s="183"/>
      <c r="C57" s="183"/>
      <c r="D57" s="183"/>
      <c r="E57" s="183"/>
      <c r="F57" s="183"/>
      <c r="G57" s="183"/>
    </row>
    <row r="58" spans="1:7" x14ac:dyDescent="0.3">
      <c r="A58" s="183" t="s">
        <v>12</v>
      </c>
      <c r="B58" s="183"/>
      <c r="C58" s="183"/>
      <c r="D58" s="183"/>
      <c r="E58" s="183"/>
      <c r="F58" s="183"/>
      <c r="G58" s="183"/>
    </row>
    <row r="59" spans="1:7" x14ac:dyDescent="0.3">
      <c r="A59" s="183" t="s">
        <v>5</v>
      </c>
      <c r="B59" s="183"/>
      <c r="C59" s="183"/>
      <c r="D59" s="183"/>
      <c r="E59" s="183"/>
      <c r="F59" s="183"/>
      <c r="G59" s="183"/>
    </row>
    <row r="60" spans="1:7" x14ac:dyDescent="0.3">
      <c r="A60" s="184"/>
      <c r="B60" s="184"/>
      <c r="C60" s="184"/>
      <c r="D60" s="184"/>
      <c r="E60" s="184"/>
      <c r="F60" s="184"/>
      <c r="G60" s="184"/>
    </row>
    <row r="61" spans="1:7" ht="15" thickBot="1" x14ac:dyDescent="0.35">
      <c r="A61" s="186" t="s">
        <v>13</v>
      </c>
      <c r="B61" s="186" t="s">
        <v>32</v>
      </c>
      <c r="C61" s="186" t="s">
        <v>41</v>
      </c>
      <c r="D61" s="186" t="s">
        <v>44</v>
      </c>
      <c r="E61" s="186" t="s">
        <v>45</v>
      </c>
      <c r="F61" s="197"/>
    </row>
    <row r="62" spans="1:7" x14ac:dyDescent="0.3">
      <c r="A62" s="201" t="s">
        <v>14</v>
      </c>
      <c r="B62" s="51">
        <f>+'1T'!E76</f>
        <v>947534327.82000005</v>
      </c>
      <c r="C62" s="202">
        <f>+'2T'!E63</f>
        <v>577094172.39999962</v>
      </c>
      <c r="D62" s="51">
        <f>+'3T'!E77</f>
        <v>1199235728.9199996</v>
      </c>
      <c r="E62" s="51">
        <f>B62</f>
        <v>947534327.82000005</v>
      </c>
      <c r="F62" s="51"/>
    </row>
    <row r="63" spans="1:7" x14ac:dyDescent="0.3">
      <c r="A63" s="201" t="s">
        <v>15</v>
      </c>
      <c r="B63" s="51">
        <f>+'1T'!E77</f>
        <v>4207197390.2399998</v>
      </c>
      <c r="C63" s="202">
        <f>+'2T'!E64</f>
        <v>4207197390.1700001</v>
      </c>
      <c r="D63" s="51">
        <f>+'3T'!E78</f>
        <v>4207197390.2699995</v>
      </c>
      <c r="E63" s="51">
        <f>SUM(B63:D63)</f>
        <v>12621592170.68</v>
      </c>
      <c r="F63" s="51"/>
    </row>
    <row r="64" spans="1:7" x14ac:dyDescent="0.3">
      <c r="A64" s="201" t="s">
        <v>16</v>
      </c>
      <c r="B64" s="51">
        <f>+'1T'!E79</f>
        <v>5154731718.0599995</v>
      </c>
      <c r="C64" s="202">
        <f>+'2T'!E66</f>
        <v>4784291562.5699997</v>
      </c>
      <c r="D64" s="51">
        <f>+'3T'!E80</f>
        <v>5406433119.1899986</v>
      </c>
      <c r="E64" s="51">
        <f>SUM(E62:E63)</f>
        <v>13569126498.5</v>
      </c>
      <c r="F64" s="51"/>
    </row>
    <row r="65" spans="1:7" x14ac:dyDescent="0.3">
      <c r="A65" s="201" t="s">
        <v>17</v>
      </c>
      <c r="B65" s="51">
        <f>+'1T'!E80</f>
        <v>4577637545.6599998</v>
      </c>
      <c r="C65" s="202">
        <f>+'2T'!E67</f>
        <v>3585055833.6500001</v>
      </c>
      <c r="D65" s="51">
        <f>+'3T'!E81</f>
        <v>7359347326.0300007</v>
      </c>
      <c r="E65" s="51">
        <f>SUM(B65:D65)</f>
        <v>15522040705.34</v>
      </c>
      <c r="F65" s="51"/>
    </row>
    <row r="66" spans="1:7" x14ac:dyDescent="0.3">
      <c r="A66" s="201" t="s">
        <v>40</v>
      </c>
      <c r="B66" s="51">
        <f>+'1T'!E81</f>
        <v>577094172.39999962</v>
      </c>
      <c r="C66" s="202">
        <f>+'2T'!E68</f>
        <v>1199235728.9199996</v>
      </c>
      <c r="D66" s="51">
        <f>+'3T'!E82</f>
        <v>-1952914206.8400021</v>
      </c>
      <c r="E66" s="51">
        <f>E64-E65</f>
        <v>-1952914206.8400002</v>
      </c>
      <c r="F66" s="51"/>
    </row>
    <row r="67" spans="1:7" ht="15" thickBot="1" x14ac:dyDescent="0.35">
      <c r="A67" s="210"/>
      <c r="B67" s="211"/>
      <c r="C67" s="211"/>
      <c r="D67" s="211"/>
      <c r="E67" s="211"/>
      <c r="F67" s="79"/>
      <c r="G67" s="185"/>
    </row>
    <row r="68" spans="1:7" ht="15" thickTop="1" x14ac:dyDescent="0.3">
      <c r="A68" s="196" t="s">
        <v>43</v>
      </c>
      <c r="B68" s="212"/>
      <c r="C68" s="212"/>
      <c r="D68" s="212"/>
      <c r="E68" s="212"/>
      <c r="F68" s="212"/>
      <c r="G68" s="212"/>
    </row>
    <row r="69" spans="1:7" x14ac:dyDescent="0.3">
      <c r="A69" s="184"/>
      <c r="B69" s="184"/>
      <c r="C69" s="184"/>
      <c r="D69" s="185"/>
      <c r="E69" s="185"/>
      <c r="F69" s="185"/>
      <c r="G69" s="185"/>
    </row>
    <row r="72" spans="1:7" x14ac:dyDescent="0.3">
      <c r="A72" s="40"/>
    </row>
    <row r="73" spans="1:7" x14ac:dyDescent="0.3">
      <c r="A73" s="40"/>
    </row>
    <row r="74" spans="1:7" x14ac:dyDescent="0.3">
      <c r="A74" s="40"/>
    </row>
  </sheetData>
  <mergeCells count="12">
    <mergeCell ref="A59:G59"/>
    <mergeCell ref="A9:G9"/>
    <mergeCell ref="A24:G24"/>
    <mergeCell ref="A25:G25"/>
    <mergeCell ref="A26:G26"/>
    <mergeCell ref="A40:G40"/>
    <mergeCell ref="A41:G41"/>
    <mergeCell ref="A8:G8"/>
    <mergeCell ref="A42:G42"/>
    <mergeCell ref="A1:G1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5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0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78.21875" style="27" customWidth="1"/>
    <col min="2" max="2" width="34.21875" style="27" customWidth="1"/>
    <col min="3" max="5" width="21.77734375" style="27" customWidth="1"/>
    <col min="6" max="6" width="23.21875" style="27" customWidth="1"/>
    <col min="7" max="7" width="12" style="27" customWidth="1"/>
    <col min="8" max="8" width="15.21875" style="27" bestFit="1" customWidth="1"/>
    <col min="9" max="16384" width="11.44140625" style="27"/>
  </cols>
  <sheetData>
    <row r="1" spans="1:8" x14ac:dyDescent="0.3">
      <c r="A1" s="163" t="s">
        <v>30</v>
      </c>
      <c r="B1" s="163"/>
      <c r="C1" s="163"/>
      <c r="D1" s="163"/>
      <c r="E1" s="163"/>
      <c r="F1" s="163"/>
      <c r="G1" s="32"/>
    </row>
    <row r="2" spans="1:8" ht="18" customHeight="1" x14ac:dyDescent="0.3">
      <c r="A2" s="34" t="s">
        <v>57</v>
      </c>
      <c r="B2" s="106" t="s">
        <v>58</v>
      </c>
      <c r="C2" s="34"/>
      <c r="D2" s="21"/>
      <c r="E2" s="34"/>
      <c r="F2" s="21"/>
      <c r="G2" s="32"/>
    </row>
    <row r="3" spans="1:8" x14ac:dyDescent="0.3">
      <c r="A3" s="34" t="s">
        <v>59</v>
      </c>
      <c r="B3" s="21" t="s">
        <v>60</v>
      </c>
      <c r="C3" s="34"/>
      <c r="D3" s="21"/>
      <c r="E3" s="34"/>
      <c r="F3" s="21"/>
      <c r="G3" s="32"/>
    </row>
    <row r="4" spans="1:8" x14ac:dyDescent="0.3">
      <c r="A4" s="34" t="s">
        <v>61</v>
      </c>
      <c r="B4" s="21" t="s">
        <v>62</v>
      </c>
      <c r="C4" s="34"/>
      <c r="D4" s="21"/>
      <c r="E4" s="34"/>
      <c r="F4" s="21"/>
      <c r="G4" s="32"/>
    </row>
    <row r="5" spans="1:8" x14ac:dyDescent="0.3">
      <c r="A5" s="34" t="s">
        <v>63</v>
      </c>
      <c r="B5" s="21" t="s">
        <v>120</v>
      </c>
      <c r="C5" s="34"/>
      <c r="D5" s="21"/>
      <c r="E5" s="34"/>
      <c r="F5" s="21"/>
      <c r="G5" s="32"/>
    </row>
    <row r="6" spans="1:8" x14ac:dyDescent="0.3">
      <c r="A6" s="43"/>
      <c r="B6" s="43"/>
      <c r="C6" s="43"/>
      <c r="D6" s="43"/>
      <c r="E6" s="43"/>
      <c r="F6" s="43"/>
      <c r="G6" s="32"/>
    </row>
    <row r="7" spans="1:8" x14ac:dyDescent="0.3">
      <c r="A7" s="32"/>
      <c r="B7" s="28"/>
      <c r="C7" s="28"/>
      <c r="D7" s="28"/>
      <c r="E7" s="28"/>
      <c r="F7" s="28"/>
      <c r="G7" s="32"/>
    </row>
    <row r="8" spans="1:8" x14ac:dyDescent="0.3">
      <c r="A8" s="168" t="s">
        <v>0</v>
      </c>
      <c r="B8" s="168"/>
      <c r="C8" s="168"/>
      <c r="D8" s="168"/>
      <c r="E8" s="168"/>
      <c r="F8" s="168"/>
      <c r="G8" s="32"/>
    </row>
    <row r="9" spans="1:8" x14ac:dyDescent="0.3">
      <c r="A9" s="168" t="s">
        <v>1</v>
      </c>
      <c r="B9" s="168"/>
      <c r="C9" s="168"/>
      <c r="D9" s="168"/>
      <c r="E9" s="168"/>
      <c r="F9" s="168"/>
      <c r="G9" s="32"/>
    </row>
    <row r="10" spans="1:8" ht="15" thickBot="1" x14ac:dyDescent="0.35">
      <c r="A10" s="29"/>
      <c r="B10" s="29"/>
      <c r="C10" s="29"/>
      <c r="D10" s="30"/>
      <c r="E10" s="30"/>
      <c r="F10" s="30"/>
      <c r="G10" s="32"/>
    </row>
    <row r="11" spans="1:8" ht="15" thickBot="1" x14ac:dyDescent="0.35">
      <c r="A11" s="20" t="s">
        <v>68</v>
      </c>
      <c r="B11" s="20" t="s">
        <v>2</v>
      </c>
      <c r="C11" s="20" t="s">
        <v>52</v>
      </c>
      <c r="D11" s="20" t="s">
        <v>53</v>
      </c>
      <c r="E11" s="20" t="s">
        <v>54</v>
      </c>
      <c r="F11" s="20" t="s">
        <v>77</v>
      </c>
      <c r="G11" s="47" t="s">
        <v>81</v>
      </c>
    </row>
    <row r="12" spans="1:8" x14ac:dyDescent="0.3">
      <c r="A12" s="13"/>
      <c r="B12" s="13"/>
      <c r="C12" s="149"/>
      <c r="D12" s="149"/>
      <c r="E12" s="149"/>
      <c r="F12" s="149"/>
      <c r="G12" s="150"/>
    </row>
    <row r="13" spans="1:8" x14ac:dyDescent="0.3">
      <c r="A13" t="s">
        <v>82</v>
      </c>
      <c r="B13" s="26" t="s">
        <v>19</v>
      </c>
      <c r="C13" s="50">
        <v>5660</v>
      </c>
      <c r="D13" s="50">
        <v>5662</v>
      </c>
      <c r="E13" s="50">
        <v>4292</v>
      </c>
      <c r="F13" s="50">
        <f t="shared" ref="F13:F18" si="0">AVERAGE(C13:E13)</f>
        <v>5204.666666666667</v>
      </c>
      <c r="G13" s="115">
        <f t="shared" ref="G13" si="1">+C13+D13+E13</f>
        <v>15614</v>
      </c>
      <c r="H13" s="72" t="s">
        <v>102</v>
      </c>
    </row>
    <row r="14" spans="1:8" x14ac:dyDescent="0.3">
      <c r="A14" t="s">
        <v>83</v>
      </c>
      <c r="B14" s="26" t="s">
        <v>19</v>
      </c>
      <c r="C14" s="50">
        <v>334</v>
      </c>
      <c r="D14" s="50">
        <v>302</v>
      </c>
      <c r="E14" s="50">
        <v>282</v>
      </c>
      <c r="F14" s="50">
        <f t="shared" si="0"/>
        <v>306</v>
      </c>
      <c r="G14" s="115">
        <f>+F14</f>
        <v>306</v>
      </c>
      <c r="H14" s="73" t="s">
        <v>77</v>
      </c>
    </row>
    <row r="15" spans="1:8" ht="18" customHeight="1" x14ac:dyDescent="0.3">
      <c r="A15" s="49" t="s">
        <v>84</v>
      </c>
      <c r="B15" s="26" t="s">
        <v>19</v>
      </c>
      <c r="C15" s="50">
        <v>5831</v>
      </c>
      <c r="D15" s="50">
        <v>5802</v>
      </c>
      <c r="E15" s="50">
        <v>5487</v>
      </c>
      <c r="F15" s="50">
        <f t="shared" si="0"/>
        <v>5706.666666666667</v>
      </c>
      <c r="G15" s="115">
        <f>+F15</f>
        <v>5706.666666666667</v>
      </c>
      <c r="H15" s="73" t="s">
        <v>77</v>
      </c>
    </row>
    <row r="16" spans="1:8" x14ac:dyDescent="0.3">
      <c r="A16" s="57" t="s">
        <v>98</v>
      </c>
      <c r="B16" s="55" t="s">
        <v>19</v>
      </c>
      <c r="C16" s="50">
        <v>2126</v>
      </c>
      <c r="D16" s="50">
        <v>1422</v>
      </c>
      <c r="E16" s="50">
        <v>65</v>
      </c>
      <c r="F16" s="50">
        <f t="shared" si="0"/>
        <v>1204.3333333333333</v>
      </c>
      <c r="G16" s="115">
        <f>+F16</f>
        <v>1204.3333333333333</v>
      </c>
      <c r="H16" s="73" t="s">
        <v>77</v>
      </c>
    </row>
    <row r="17" spans="1:8" x14ac:dyDescent="0.3">
      <c r="A17" s="57" t="s">
        <v>126</v>
      </c>
      <c r="B17" s="55" t="s">
        <v>19</v>
      </c>
      <c r="C17" s="50">
        <v>2162</v>
      </c>
      <c r="D17" s="50">
        <v>2198</v>
      </c>
      <c r="E17" s="50">
        <v>2166</v>
      </c>
      <c r="F17" s="50">
        <f t="shared" si="0"/>
        <v>2175.3333333333335</v>
      </c>
      <c r="G17" s="115">
        <f>+F17</f>
        <v>2175.3333333333335</v>
      </c>
      <c r="H17" s="73" t="s">
        <v>77</v>
      </c>
    </row>
    <row r="18" spans="1:8" x14ac:dyDescent="0.3">
      <c r="A18" s="151" t="s">
        <v>127</v>
      </c>
      <c r="B18" s="55" t="s">
        <v>19</v>
      </c>
      <c r="C18" s="50">
        <v>4372</v>
      </c>
      <c r="D18" s="50">
        <v>4467</v>
      </c>
      <c r="E18" s="50">
        <v>4676</v>
      </c>
      <c r="F18" s="50">
        <f t="shared" si="0"/>
        <v>4505</v>
      </c>
      <c r="G18" s="115">
        <f>+F18</f>
        <v>4505</v>
      </c>
      <c r="H18" s="73" t="s">
        <v>77</v>
      </c>
    </row>
    <row r="19" spans="1:8" x14ac:dyDescent="0.3">
      <c r="A19" s="57"/>
      <c r="B19" s="55"/>
      <c r="C19" s="135"/>
      <c r="D19" s="135"/>
      <c r="E19" s="135"/>
      <c r="F19" s="135"/>
      <c r="G19" s="152"/>
      <c r="H19" s="73"/>
    </row>
    <row r="20" spans="1:8" ht="15" thickBot="1" x14ac:dyDescent="0.35">
      <c r="A20" s="14" t="s">
        <v>3</v>
      </c>
      <c r="B20" s="14"/>
      <c r="C20" s="154">
        <f>SUM(C13:C18)</f>
        <v>20485</v>
      </c>
      <c r="D20" s="154">
        <f>SUM(D13:D18)</f>
        <v>19853</v>
      </c>
      <c r="E20" s="154">
        <f>SUM(E13:E18)</f>
        <v>16968</v>
      </c>
      <c r="F20" s="153">
        <f>SUM(F13:F18)</f>
        <v>19102</v>
      </c>
      <c r="G20" s="153">
        <f>SUM(G13:G18)</f>
        <v>29511.333333333332</v>
      </c>
    </row>
    <row r="21" spans="1:8" ht="15" thickTop="1" x14ac:dyDescent="0.3">
      <c r="A21" s="12" t="s">
        <v>76</v>
      </c>
      <c r="B21" s="29"/>
      <c r="C21" s="29"/>
      <c r="D21" s="30"/>
      <c r="E21" s="30"/>
      <c r="F21" s="30"/>
      <c r="G21" s="32"/>
      <c r="H21" s="27" t="s">
        <v>135</v>
      </c>
    </row>
    <row r="22" spans="1:8" x14ac:dyDescent="0.3">
      <c r="A22" s="164" t="s">
        <v>107</v>
      </c>
      <c r="B22" s="164"/>
      <c r="C22" s="164"/>
      <c r="D22" s="164"/>
      <c r="E22" s="164"/>
      <c r="F22" s="164"/>
      <c r="G22" s="164"/>
      <c r="H22" s="164"/>
    </row>
    <row r="23" spans="1:8" x14ac:dyDescent="0.3">
      <c r="A23" s="164" t="s">
        <v>104</v>
      </c>
      <c r="B23" s="164"/>
      <c r="C23" s="164"/>
      <c r="D23" s="164"/>
      <c r="E23" s="164"/>
      <c r="F23" s="164"/>
      <c r="G23" s="164"/>
      <c r="H23" s="71"/>
    </row>
    <row r="24" spans="1:8" x14ac:dyDescent="0.3">
      <c r="A24" s="164" t="s">
        <v>105</v>
      </c>
      <c r="B24" s="164"/>
      <c r="C24" s="164"/>
      <c r="D24" s="164"/>
      <c r="E24" s="164"/>
      <c r="F24" s="164"/>
      <c r="G24" s="164"/>
      <c r="H24" s="71"/>
    </row>
    <row r="25" spans="1:8" x14ac:dyDescent="0.3">
      <c r="A25" s="164" t="s">
        <v>108</v>
      </c>
      <c r="B25" s="164"/>
      <c r="C25" s="164"/>
      <c r="D25" s="164"/>
      <c r="E25" s="164"/>
      <c r="F25" s="164"/>
      <c r="G25" s="164"/>
      <c r="H25" s="164"/>
    </row>
    <row r="26" spans="1:8" x14ac:dyDescent="0.3">
      <c r="A26" s="164" t="s">
        <v>134</v>
      </c>
      <c r="B26" s="164"/>
      <c r="C26" s="164"/>
      <c r="D26" s="164"/>
      <c r="E26" s="164"/>
      <c r="F26" s="164"/>
      <c r="G26" s="164"/>
      <c r="H26" s="164"/>
    </row>
    <row r="27" spans="1:8" x14ac:dyDescent="0.3">
      <c r="A27" s="31"/>
      <c r="B27" s="31"/>
      <c r="C27" s="31"/>
      <c r="D27" s="31"/>
      <c r="E27" s="31"/>
      <c r="F27" s="30"/>
      <c r="G27" s="32"/>
    </row>
    <row r="28" spans="1:8" x14ac:dyDescent="0.3">
      <c r="A28" s="31"/>
      <c r="B28" s="31"/>
      <c r="C28" s="31"/>
      <c r="D28" s="31"/>
      <c r="E28" s="31"/>
      <c r="F28" s="31"/>
      <c r="G28" s="32"/>
    </row>
    <row r="29" spans="1:8" x14ac:dyDescent="0.3">
      <c r="A29" s="168" t="s">
        <v>4</v>
      </c>
      <c r="B29" s="168"/>
      <c r="C29" s="168"/>
      <c r="D29" s="168"/>
      <c r="E29" s="168"/>
      <c r="F29" s="168"/>
      <c r="G29" s="32"/>
    </row>
    <row r="30" spans="1:8" x14ac:dyDescent="0.3">
      <c r="A30" s="168" t="s">
        <v>38</v>
      </c>
      <c r="B30" s="168"/>
      <c r="C30" s="168"/>
      <c r="D30" s="168"/>
      <c r="E30" s="168"/>
      <c r="F30" s="168"/>
      <c r="G30" s="32"/>
    </row>
    <row r="31" spans="1:8" x14ac:dyDescent="0.3">
      <c r="A31" s="168" t="s">
        <v>5</v>
      </c>
      <c r="B31" s="168"/>
      <c r="C31" s="168"/>
      <c r="D31" s="168"/>
      <c r="E31" s="168"/>
      <c r="F31" s="168"/>
      <c r="G31" s="32"/>
    </row>
    <row r="32" spans="1:8" s="32" customFormat="1" x14ac:dyDescent="0.3">
      <c r="A32" s="28"/>
      <c r="B32" s="28"/>
      <c r="C32" s="28"/>
      <c r="D32" s="28"/>
      <c r="E32" s="28"/>
      <c r="F32" s="28"/>
    </row>
    <row r="33" spans="1:9" ht="15" thickBot="1" x14ac:dyDescent="0.35">
      <c r="A33" s="20" t="s">
        <v>68</v>
      </c>
      <c r="B33" s="20" t="s">
        <v>52</v>
      </c>
      <c r="C33" s="20" t="s">
        <v>53</v>
      </c>
      <c r="D33" s="20" t="s">
        <v>54</v>
      </c>
      <c r="E33" s="20" t="s">
        <v>55</v>
      </c>
      <c r="F33" s="32"/>
      <c r="G33" s="32"/>
    </row>
    <row r="34" spans="1:9" x14ac:dyDescent="0.3">
      <c r="A34" s="13"/>
      <c r="B34" s="13"/>
      <c r="C34" s="13"/>
      <c r="D34" s="13"/>
      <c r="E34" s="13"/>
      <c r="F34" s="32"/>
      <c r="G34" s="32"/>
    </row>
    <row r="35" spans="1:9" x14ac:dyDescent="0.3">
      <c r="A35" t="s">
        <v>82</v>
      </c>
      <c r="B35" s="13">
        <v>712265871.52999997</v>
      </c>
      <c r="C35" s="13">
        <v>718546144.53999996</v>
      </c>
      <c r="D35" s="13">
        <f>1340719102.13-3381170</f>
        <v>1337337932.1300001</v>
      </c>
      <c r="E35" s="13">
        <f>+SUM(B35:D35)</f>
        <v>2768149948.1999998</v>
      </c>
      <c r="F35" s="32"/>
      <c r="G35" s="32"/>
    </row>
    <row r="36" spans="1:9" x14ac:dyDescent="0.3">
      <c r="A36" t="s">
        <v>83</v>
      </c>
      <c r="B36" s="13">
        <v>176671595.98000002</v>
      </c>
      <c r="C36" s="13">
        <v>174617592.42000002</v>
      </c>
      <c r="D36" s="13">
        <v>312494419.19000006</v>
      </c>
      <c r="E36" s="13">
        <f t="shared" ref="E36:E39" si="2">+SUM(B36:D36)</f>
        <v>663783607.59000015</v>
      </c>
      <c r="F36" s="32"/>
      <c r="G36" s="32"/>
    </row>
    <row r="37" spans="1:9" ht="15.75" customHeight="1" x14ac:dyDescent="0.3">
      <c r="A37" s="49" t="s">
        <v>84</v>
      </c>
      <c r="B37" s="13">
        <v>679587594.17000008</v>
      </c>
      <c r="C37" s="13">
        <v>605808649.09000015</v>
      </c>
      <c r="D37" s="13">
        <v>1245136079.8100002</v>
      </c>
      <c r="E37" s="13">
        <f t="shared" si="2"/>
        <v>2530532323.0700006</v>
      </c>
      <c r="F37" s="32"/>
      <c r="G37" s="32"/>
    </row>
    <row r="38" spans="1:9" x14ac:dyDescent="0.3">
      <c r="A38" s="57" t="s">
        <v>98</v>
      </c>
      <c r="B38" s="27">
        <v>45493561.869999997</v>
      </c>
      <c r="C38" s="27">
        <v>128872512.93000001</v>
      </c>
      <c r="D38" s="27">
        <v>150213062.78999999</v>
      </c>
      <c r="E38" s="13">
        <f t="shared" si="2"/>
        <v>324579137.59000003</v>
      </c>
      <c r="F38" s="32"/>
      <c r="G38" s="32"/>
    </row>
    <row r="39" spans="1:9" x14ac:dyDescent="0.3">
      <c r="A39" s="57" t="s">
        <v>126</v>
      </c>
      <c r="B39" s="13">
        <v>1070444684.0400002</v>
      </c>
      <c r="C39" s="13">
        <v>1038711581.9800001</v>
      </c>
      <c r="D39" s="13">
        <v>1062892577.4400001</v>
      </c>
      <c r="E39" s="13">
        <f t="shared" si="2"/>
        <v>3172048843.4600005</v>
      </c>
      <c r="F39" s="32"/>
      <c r="G39" s="32"/>
    </row>
    <row r="40" spans="1:9" x14ac:dyDescent="0.3">
      <c r="A40" s="26" t="s">
        <v>127</v>
      </c>
      <c r="B40" s="13">
        <v>487453750</v>
      </c>
      <c r="C40" s="13">
        <v>523546226</v>
      </c>
      <c r="D40" s="13">
        <v>1073823774</v>
      </c>
      <c r="E40" s="13">
        <f t="shared" ref="E40" si="3">+SUM(B40:D40)</f>
        <v>2084823750</v>
      </c>
      <c r="F40" s="32"/>
      <c r="G40" s="32"/>
    </row>
    <row r="41" spans="1:9" x14ac:dyDescent="0.3">
      <c r="A41" s="26"/>
      <c r="B41" s="13"/>
      <c r="C41" s="13"/>
      <c r="D41" s="13"/>
      <c r="E41" s="13"/>
      <c r="F41" s="32"/>
      <c r="G41" s="32"/>
    </row>
    <row r="42" spans="1:9" ht="15" thickBot="1" x14ac:dyDescent="0.35">
      <c r="A42" s="14" t="s">
        <v>3</v>
      </c>
      <c r="B42" s="14">
        <f>SUM(B35:B40)</f>
        <v>3171917057.5900002</v>
      </c>
      <c r="C42" s="14">
        <f>SUM(C35:C40)</f>
        <v>3190102706.9600005</v>
      </c>
      <c r="D42" s="14">
        <f>SUM(D35:D40)</f>
        <v>5181897845.3600006</v>
      </c>
      <c r="E42" s="14">
        <f>SUM(E35:E40)</f>
        <v>11543917609.910002</v>
      </c>
      <c r="F42" s="32"/>
      <c r="G42" s="32"/>
    </row>
    <row r="43" spans="1:9" ht="15" thickTop="1" x14ac:dyDescent="0.3">
      <c r="A43" s="29" t="s">
        <v>56</v>
      </c>
      <c r="B43" s="13"/>
      <c r="C43" s="13"/>
      <c r="D43" s="13"/>
      <c r="E43" s="13"/>
      <c r="F43" s="32"/>
      <c r="G43" s="32"/>
    </row>
    <row r="44" spans="1:9" x14ac:dyDescent="0.3">
      <c r="A44" s="39"/>
      <c r="B44" s="39"/>
      <c r="C44" s="39"/>
      <c r="D44" s="39"/>
      <c r="E44" s="39"/>
      <c r="F44" s="32"/>
      <c r="G44" s="32"/>
    </row>
    <row r="45" spans="1:9" x14ac:dyDescent="0.3">
      <c r="A45" s="30"/>
      <c r="B45" s="30"/>
      <c r="C45" s="30"/>
      <c r="D45" s="30"/>
      <c r="E45" s="30"/>
      <c r="F45" s="30"/>
      <c r="G45" s="32"/>
    </row>
    <row r="46" spans="1:9" x14ac:dyDescent="0.3">
      <c r="A46" s="168" t="s">
        <v>6</v>
      </c>
      <c r="B46" s="168"/>
      <c r="C46" s="168"/>
      <c r="D46" s="168"/>
      <c r="E46" s="168"/>
      <c r="F46" s="168"/>
      <c r="G46" s="32"/>
    </row>
    <row r="47" spans="1:9" x14ac:dyDescent="0.3">
      <c r="A47" s="168" t="s">
        <v>39</v>
      </c>
      <c r="B47" s="168"/>
      <c r="C47" s="168"/>
      <c r="D47" s="168"/>
      <c r="E47" s="168"/>
      <c r="F47" s="168"/>
      <c r="G47" s="32"/>
      <c r="H47" s="46"/>
      <c r="I47" s="46"/>
    </row>
    <row r="48" spans="1:9" x14ac:dyDescent="0.3">
      <c r="A48" s="168" t="s">
        <v>5</v>
      </c>
      <c r="B48" s="168"/>
      <c r="C48" s="168"/>
      <c r="D48" s="168"/>
      <c r="E48" s="168"/>
      <c r="F48" s="168"/>
      <c r="G48" s="32"/>
      <c r="H48" s="46"/>
      <c r="I48" s="46"/>
    </row>
    <row r="49" spans="1:8" x14ac:dyDescent="0.3">
      <c r="A49" s="28"/>
      <c r="B49" s="28"/>
      <c r="C49" s="28"/>
      <c r="D49" s="28"/>
      <c r="E49" s="28"/>
      <c r="F49" s="28"/>
      <c r="G49" s="32"/>
    </row>
    <row r="50" spans="1:8" ht="15" thickBot="1" x14ac:dyDescent="0.35">
      <c r="A50" s="24" t="s">
        <v>7</v>
      </c>
      <c r="B50" s="20" t="s">
        <v>52</v>
      </c>
      <c r="C50" s="20" t="s">
        <v>53</v>
      </c>
      <c r="D50" s="20" t="s">
        <v>54</v>
      </c>
      <c r="E50" s="20" t="s">
        <v>55</v>
      </c>
      <c r="F50" s="32"/>
      <c r="G50" s="32"/>
    </row>
    <row r="51" spans="1:8" x14ac:dyDescent="0.3">
      <c r="A51" s="45"/>
      <c r="B51" s="44"/>
      <c r="C51" s="44"/>
      <c r="D51" s="44"/>
      <c r="E51" s="44"/>
      <c r="F51" s="32"/>
      <c r="G51" s="32"/>
    </row>
    <row r="52" spans="1:8" x14ac:dyDescent="0.3">
      <c r="A52" s="16" t="s">
        <v>8</v>
      </c>
      <c r="B52" s="15">
        <v>888937467.50999999</v>
      </c>
      <c r="C52" s="15">
        <v>893163736.96000004</v>
      </c>
      <c r="D52" s="15">
        <f>1653213521.32-3381170</f>
        <v>1649832351.3199999</v>
      </c>
      <c r="E52" s="15">
        <f t="shared" ref="E52:E55" si="4">SUM(B52:D52)</f>
        <v>3431933555.79</v>
      </c>
      <c r="F52" s="32"/>
      <c r="G52" s="32"/>
    </row>
    <row r="53" spans="1:8" x14ac:dyDescent="0.3">
      <c r="A53" s="16" t="s">
        <v>9</v>
      </c>
      <c r="B53" s="15">
        <v>12920519.35</v>
      </c>
      <c r="C53" s="15">
        <v>65161628.890000001</v>
      </c>
      <c r="D53" s="15">
        <v>64765972.259999998</v>
      </c>
      <c r="E53" s="15">
        <f t="shared" si="4"/>
        <v>142848120.5</v>
      </c>
      <c r="F53" s="32"/>
      <c r="G53" s="32"/>
    </row>
    <row r="54" spans="1:8" x14ac:dyDescent="0.3">
      <c r="A54" s="16" t="s">
        <v>34</v>
      </c>
      <c r="B54" s="15">
        <v>32573042.52</v>
      </c>
      <c r="C54" s="15">
        <v>63710884.039999999</v>
      </c>
      <c r="D54" s="15">
        <v>85447090.530000001</v>
      </c>
      <c r="E54" s="15">
        <f t="shared" si="4"/>
        <v>181731017.09</v>
      </c>
      <c r="F54" s="32"/>
      <c r="G54" s="32"/>
    </row>
    <row r="55" spans="1:8" x14ac:dyDescent="0.3">
      <c r="A55" s="16" t="s">
        <v>10</v>
      </c>
      <c r="B55" s="15">
        <v>2237486028.21</v>
      </c>
      <c r="C55" s="15">
        <v>2168066457.0700002</v>
      </c>
      <c r="D55" s="15">
        <v>3381852431.6500001</v>
      </c>
      <c r="E55" s="15">
        <f t="shared" si="4"/>
        <v>7787404916.9300003</v>
      </c>
      <c r="F55" s="32"/>
      <c r="G55" s="32"/>
    </row>
    <row r="56" spans="1:8" x14ac:dyDescent="0.3">
      <c r="A56" s="16" t="s">
        <v>67</v>
      </c>
      <c r="B56" s="15"/>
      <c r="C56" s="15"/>
      <c r="D56" s="15"/>
      <c r="E56" s="15">
        <f t="shared" ref="E56:E57" si="5">SUM(B56:D56)</f>
        <v>0</v>
      </c>
      <c r="F56" s="32"/>
      <c r="G56" s="32"/>
    </row>
    <row r="57" spans="1:8" x14ac:dyDescent="0.3">
      <c r="A57" s="16" t="s">
        <v>78</v>
      </c>
      <c r="B57" s="15"/>
      <c r="C57" s="15"/>
      <c r="D57" s="15"/>
      <c r="E57" s="15">
        <f t="shared" si="5"/>
        <v>0</v>
      </c>
      <c r="F57" s="32"/>
      <c r="G57" s="32"/>
    </row>
    <row r="58" spans="1:8" x14ac:dyDescent="0.3">
      <c r="A58" s="16"/>
      <c r="B58" s="15"/>
      <c r="C58" s="15"/>
      <c r="D58" s="15"/>
      <c r="E58" s="15"/>
      <c r="F58" s="32"/>
      <c r="G58" s="32"/>
    </row>
    <row r="59" spans="1:8" ht="15" thickBot="1" x14ac:dyDescent="0.35">
      <c r="A59" s="17" t="s">
        <v>3</v>
      </c>
      <c r="B59" s="155">
        <f>SUM(B52:B57)</f>
        <v>3171917057.5900002</v>
      </c>
      <c r="C59" s="155">
        <f>SUM(C52:C57)</f>
        <v>3190102706.96</v>
      </c>
      <c r="D59" s="155">
        <f>SUM(D52:D57)</f>
        <v>5181897845.7600002</v>
      </c>
      <c r="E59" s="155">
        <f>SUM(E52:E57)</f>
        <v>11543917610.310001</v>
      </c>
      <c r="F59" s="32"/>
      <c r="G59" s="32"/>
    </row>
    <row r="60" spans="1:8" ht="15" thickTop="1" x14ac:dyDescent="0.3">
      <c r="A60" s="29" t="s">
        <v>56</v>
      </c>
      <c r="B60" s="36"/>
      <c r="C60" s="36"/>
      <c r="D60" s="36"/>
      <c r="E60" s="36"/>
      <c r="F60" s="32"/>
      <c r="G60" s="32"/>
    </row>
    <row r="61" spans="1:8" x14ac:dyDescent="0.3">
      <c r="A61" s="37"/>
      <c r="B61" s="36"/>
      <c r="C61" s="36"/>
      <c r="D61" s="36"/>
      <c r="E61" s="36"/>
      <c r="F61" s="32"/>
      <c r="G61" s="32"/>
    </row>
    <row r="62" spans="1:8" x14ac:dyDescent="0.3">
      <c r="A62" s="30"/>
      <c r="B62" s="30"/>
      <c r="C62" s="30"/>
      <c r="D62" s="30"/>
      <c r="E62" s="30"/>
      <c r="F62" s="30"/>
      <c r="G62" s="32"/>
    </row>
    <row r="63" spans="1:8" x14ac:dyDescent="0.3">
      <c r="A63" s="168" t="s">
        <v>11</v>
      </c>
      <c r="B63" s="168"/>
      <c r="C63" s="168"/>
      <c r="D63" s="168"/>
      <c r="E63" s="168"/>
      <c r="F63" s="168"/>
      <c r="G63" s="32"/>
    </row>
    <row r="64" spans="1:8" x14ac:dyDescent="0.3">
      <c r="A64" s="168" t="s">
        <v>12</v>
      </c>
      <c r="B64" s="168"/>
      <c r="C64" s="168"/>
      <c r="D64" s="168"/>
      <c r="E64" s="168"/>
      <c r="F64" s="168"/>
      <c r="G64" s="32"/>
      <c r="H64" s="32"/>
    </row>
    <row r="65" spans="1:8" x14ac:dyDescent="0.3">
      <c r="A65" s="168" t="s">
        <v>5</v>
      </c>
      <c r="B65" s="168"/>
      <c r="C65" s="168"/>
      <c r="D65" s="168"/>
      <c r="E65" s="168"/>
      <c r="F65" s="168"/>
      <c r="G65" s="32"/>
      <c r="H65" s="32"/>
    </row>
    <row r="66" spans="1:8" x14ac:dyDescent="0.3">
      <c r="A66" s="29"/>
      <c r="B66" s="29"/>
      <c r="C66" s="29"/>
      <c r="D66" s="29"/>
      <c r="E66" s="29"/>
      <c r="F66" s="29"/>
      <c r="G66" s="32"/>
      <c r="H66" s="32"/>
    </row>
    <row r="67" spans="1:8" ht="15" thickBot="1" x14ac:dyDescent="0.35">
      <c r="A67" s="20" t="s">
        <v>13</v>
      </c>
      <c r="B67" s="20" t="s">
        <v>52</v>
      </c>
      <c r="C67" s="20" t="s">
        <v>53</v>
      </c>
      <c r="D67" s="20" t="s">
        <v>54</v>
      </c>
      <c r="E67" s="20" t="s">
        <v>55</v>
      </c>
      <c r="F67" s="32"/>
      <c r="G67" s="32"/>
      <c r="H67" s="32"/>
    </row>
    <row r="68" spans="1:8" x14ac:dyDescent="0.3">
      <c r="A68" s="16" t="s">
        <v>14</v>
      </c>
      <c r="B68" s="16">
        <f>+'3T'!E82</f>
        <v>-1952914206.8400021</v>
      </c>
      <c r="C68" s="16">
        <f>+B73</f>
        <v>-3722432134.3500023</v>
      </c>
      <c r="D68" s="16">
        <f>+C73</f>
        <v>7545333642.4199972</v>
      </c>
      <c r="E68" s="16">
        <f>+B68</f>
        <v>-1952914206.8400021</v>
      </c>
      <c r="F68" s="32"/>
      <c r="G68" s="32"/>
      <c r="H68" s="32"/>
    </row>
    <row r="69" spans="1:8" x14ac:dyDescent="0.3">
      <c r="A69" s="16" t="s">
        <v>15</v>
      </c>
      <c r="B69" s="156">
        <v>1402399130.0799999</v>
      </c>
      <c r="C69" s="156">
        <f>1402399130.08+13055469353.65</f>
        <v>14457868483.73</v>
      </c>
      <c r="D69" s="156">
        <v>1402399130.0799999</v>
      </c>
      <c r="E69" s="156">
        <f>SUM(B69:D69)</f>
        <v>17262666743.889999</v>
      </c>
      <c r="F69" s="32"/>
      <c r="G69" s="41"/>
      <c r="H69" s="41"/>
    </row>
    <row r="70" spans="1:8" x14ac:dyDescent="0.3">
      <c r="A70" s="16" t="s">
        <v>85</v>
      </c>
      <c r="B70" s="16"/>
      <c r="C70" s="16"/>
      <c r="D70" s="16"/>
      <c r="E70" s="16">
        <f>SUM(B70:D70)</f>
        <v>0</v>
      </c>
      <c r="F70" s="32"/>
      <c r="G70" s="41"/>
      <c r="H70" s="41"/>
    </row>
    <row r="71" spans="1:8" x14ac:dyDescent="0.3">
      <c r="A71" s="16" t="s">
        <v>87</v>
      </c>
      <c r="B71" s="16">
        <f>+B68+B69+B70</f>
        <v>-550515076.76000214</v>
      </c>
      <c r="C71" s="16">
        <f>+C68+C69+C70</f>
        <v>10735436349.379997</v>
      </c>
      <c r="D71" s="16">
        <f t="shared" ref="D71" si="6">+D68+D69+D70</f>
        <v>8947732772.4999962</v>
      </c>
      <c r="E71" s="16">
        <f>+E68+E69+E70</f>
        <v>15309752537.049997</v>
      </c>
      <c r="F71" s="32"/>
      <c r="G71" s="32"/>
    </row>
    <row r="72" spans="1:8" x14ac:dyDescent="0.3">
      <c r="A72" s="16" t="s">
        <v>86</v>
      </c>
      <c r="B72" s="16">
        <f>+B59</f>
        <v>3171917057.5900002</v>
      </c>
      <c r="C72" s="16">
        <f>+C59</f>
        <v>3190102706.96</v>
      </c>
      <c r="D72" s="16">
        <f>+D59</f>
        <v>5181897845.7600002</v>
      </c>
      <c r="E72" s="16">
        <f>SUM(B72:D72)</f>
        <v>11543917610.310001</v>
      </c>
      <c r="F72" s="32"/>
      <c r="G72" s="32"/>
    </row>
    <row r="73" spans="1:8" x14ac:dyDescent="0.3">
      <c r="A73" s="16" t="s">
        <v>88</v>
      </c>
      <c r="B73" s="16">
        <f>+B71-B72</f>
        <v>-3722432134.3500023</v>
      </c>
      <c r="C73" s="16">
        <f t="shared" ref="C73:D73" si="7">+C71-C72</f>
        <v>7545333642.4199972</v>
      </c>
      <c r="D73" s="16">
        <f t="shared" si="7"/>
        <v>3765834926.739996</v>
      </c>
      <c r="E73" s="16">
        <f>+E71-E72</f>
        <v>3765834926.739996</v>
      </c>
      <c r="F73" s="48"/>
      <c r="G73" s="32"/>
    </row>
    <row r="74" spans="1:8" ht="15" thickBot="1" x14ac:dyDescent="0.35">
      <c r="A74" s="38"/>
      <c r="B74" s="38"/>
      <c r="C74" s="38"/>
      <c r="D74" s="38"/>
      <c r="E74" s="38"/>
      <c r="F74" s="30"/>
      <c r="G74" s="32"/>
    </row>
    <row r="75" spans="1:8" ht="15" thickTop="1" x14ac:dyDescent="0.3">
      <c r="A75" s="29" t="s">
        <v>56</v>
      </c>
      <c r="B75" s="33"/>
      <c r="C75" s="33"/>
      <c r="D75" s="33"/>
      <c r="E75" s="33"/>
      <c r="F75" s="33"/>
      <c r="G75" s="32"/>
    </row>
    <row r="76" spans="1:8" x14ac:dyDescent="0.3">
      <c r="A76" s="29"/>
      <c r="B76" s="16"/>
      <c r="C76" s="16"/>
      <c r="D76" s="16"/>
      <c r="E76" s="30"/>
      <c r="F76" s="30"/>
      <c r="G76" s="32"/>
    </row>
    <row r="77" spans="1:8" x14ac:dyDescent="0.3">
      <c r="A77" s="32"/>
      <c r="B77" s="41"/>
      <c r="C77" s="41"/>
      <c r="D77" s="41"/>
      <c r="E77" s="32"/>
      <c r="F77" s="32"/>
      <c r="G77" s="32"/>
    </row>
    <row r="78" spans="1:8" x14ac:dyDescent="0.3">
      <c r="A78" s="32"/>
      <c r="B78" s="32"/>
      <c r="C78" s="32"/>
      <c r="D78" s="32"/>
      <c r="E78" s="32"/>
      <c r="F78" s="32"/>
      <c r="G78" s="32"/>
    </row>
    <row r="79" spans="1:8" x14ac:dyDescent="0.3">
      <c r="A79" s="40"/>
      <c r="B79" s="32"/>
      <c r="C79" s="32"/>
      <c r="D79" s="32"/>
      <c r="E79" s="32"/>
      <c r="F79" s="32"/>
      <c r="G79" s="32"/>
    </row>
    <row r="80" spans="1:8" x14ac:dyDescent="0.3">
      <c r="A80" s="40"/>
      <c r="B80" s="32"/>
      <c r="C80" s="32"/>
      <c r="D80" s="32"/>
      <c r="E80" s="32"/>
      <c r="F80" s="32"/>
      <c r="G80" s="32"/>
    </row>
    <row r="81" spans="1:7" x14ac:dyDescent="0.3">
      <c r="A81" s="40"/>
      <c r="B81" s="32"/>
      <c r="C81" s="32"/>
      <c r="D81" s="32"/>
      <c r="E81" s="32"/>
      <c r="F81" s="32"/>
      <c r="G81" s="32"/>
    </row>
    <row r="82" spans="1:7" x14ac:dyDescent="0.3">
      <c r="A82" s="32"/>
      <c r="B82" s="32"/>
      <c r="C82" s="32"/>
      <c r="D82" s="32"/>
      <c r="E82" s="32"/>
      <c r="F82" s="32"/>
      <c r="G82" s="32"/>
    </row>
    <row r="83" spans="1:7" x14ac:dyDescent="0.3">
      <c r="A83" s="32"/>
      <c r="B83" s="32"/>
      <c r="C83" s="32"/>
      <c r="D83" s="32"/>
      <c r="E83" s="32"/>
      <c r="F83" s="32"/>
      <c r="G83" s="32"/>
    </row>
    <row r="84" spans="1:7" x14ac:dyDescent="0.3">
      <c r="A84" s="32"/>
      <c r="B84" s="32"/>
      <c r="C84" s="32"/>
      <c r="D84" s="32"/>
      <c r="E84" s="32"/>
      <c r="F84" s="32"/>
      <c r="G84" s="32"/>
    </row>
    <row r="85" spans="1:7" x14ac:dyDescent="0.3">
      <c r="A85" s="32"/>
      <c r="B85" s="32"/>
      <c r="C85" s="32"/>
      <c r="D85" s="32"/>
      <c r="E85" s="32"/>
      <c r="F85" s="32"/>
      <c r="G85" s="32"/>
    </row>
    <row r="86" spans="1:7" x14ac:dyDescent="0.3">
      <c r="A86" s="32"/>
      <c r="B86" s="32"/>
      <c r="C86" s="32"/>
      <c r="D86" s="32"/>
      <c r="E86" s="32"/>
      <c r="F86" s="32"/>
      <c r="G86" s="32"/>
    </row>
    <row r="87" spans="1:7" x14ac:dyDescent="0.3">
      <c r="A87" s="32"/>
      <c r="B87" s="32"/>
      <c r="C87" s="32"/>
      <c r="D87" s="32"/>
      <c r="E87" s="32"/>
      <c r="F87" s="32"/>
      <c r="G87" s="32"/>
    </row>
    <row r="88" spans="1:7" x14ac:dyDescent="0.3">
      <c r="A88" s="32"/>
      <c r="B88" s="32"/>
      <c r="C88" s="32"/>
      <c r="D88" s="32"/>
      <c r="E88" s="32"/>
      <c r="F88" s="32"/>
      <c r="G88" s="32"/>
    </row>
    <row r="89" spans="1:7" x14ac:dyDescent="0.3">
      <c r="A89" s="32"/>
      <c r="B89" s="32"/>
      <c r="C89" s="32"/>
      <c r="D89" s="32"/>
      <c r="E89" s="32"/>
      <c r="F89" s="32"/>
      <c r="G89" s="32"/>
    </row>
    <row r="90" spans="1:7" x14ac:dyDescent="0.3">
      <c r="A90" s="32"/>
      <c r="B90" s="32"/>
      <c r="C90" s="32"/>
      <c r="D90" s="32"/>
      <c r="E90" s="32"/>
      <c r="F90" s="32"/>
      <c r="G90" s="32"/>
    </row>
    <row r="91" spans="1:7" x14ac:dyDescent="0.3">
      <c r="A91" s="32"/>
      <c r="B91" s="32"/>
      <c r="C91" s="32"/>
      <c r="D91" s="32"/>
      <c r="E91" s="32"/>
      <c r="F91" s="32"/>
      <c r="G91" s="32"/>
    </row>
    <row r="92" spans="1:7" x14ac:dyDescent="0.3">
      <c r="A92" s="32"/>
      <c r="B92" s="32"/>
      <c r="C92" s="32"/>
      <c r="D92" s="32"/>
      <c r="E92" s="32"/>
      <c r="F92" s="32"/>
      <c r="G92" s="32"/>
    </row>
    <row r="93" spans="1:7" x14ac:dyDescent="0.3">
      <c r="A93" s="32"/>
      <c r="B93" s="32"/>
      <c r="C93" s="32"/>
      <c r="D93" s="32"/>
      <c r="E93" s="32"/>
      <c r="F93" s="32"/>
      <c r="G93" s="32"/>
    </row>
    <row r="94" spans="1:7" x14ac:dyDescent="0.3">
      <c r="A94" s="32"/>
      <c r="B94" s="32"/>
      <c r="C94" s="32"/>
      <c r="D94" s="32"/>
      <c r="E94" s="32"/>
      <c r="F94" s="32"/>
      <c r="G94" s="32"/>
    </row>
    <row r="95" spans="1:7" x14ac:dyDescent="0.3">
      <c r="A95" s="32"/>
      <c r="B95" s="32"/>
      <c r="C95" s="32"/>
      <c r="D95" s="32"/>
      <c r="E95" s="32"/>
      <c r="F95" s="32"/>
      <c r="G95" s="32"/>
    </row>
    <row r="96" spans="1:7" x14ac:dyDescent="0.3">
      <c r="A96" s="32"/>
      <c r="B96" s="32"/>
      <c r="C96" s="32"/>
      <c r="D96" s="32"/>
      <c r="E96" s="32"/>
      <c r="F96" s="32"/>
      <c r="G96" s="32"/>
    </row>
    <row r="97" spans="1:7" x14ac:dyDescent="0.3">
      <c r="A97" s="32"/>
      <c r="B97" s="32"/>
      <c r="C97" s="32"/>
      <c r="D97" s="32"/>
      <c r="E97" s="32"/>
      <c r="F97" s="32"/>
      <c r="G97" s="32"/>
    </row>
    <row r="98" spans="1:7" x14ac:dyDescent="0.3">
      <c r="A98" s="32"/>
      <c r="B98" s="32"/>
      <c r="C98" s="32"/>
      <c r="D98" s="32"/>
      <c r="E98" s="32"/>
      <c r="F98" s="32"/>
      <c r="G98" s="32"/>
    </row>
    <row r="99" spans="1:7" x14ac:dyDescent="0.3">
      <c r="A99" s="32"/>
      <c r="B99" s="32"/>
      <c r="C99" s="32"/>
      <c r="D99" s="32"/>
      <c r="E99" s="32"/>
      <c r="F99" s="32"/>
      <c r="G99" s="32"/>
    </row>
    <row r="100" spans="1:7" x14ac:dyDescent="0.3">
      <c r="A100" s="32"/>
      <c r="B100" s="32"/>
      <c r="C100" s="32"/>
      <c r="D100" s="32"/>
      <c r="E100" s="32"/>
      <c r="F100" s="32"/>
      <c r="G100" s="32"/>
    </row>
    <row r="101" spans="1:7" x14ac:dyDescent="0.3">
      <c r="A101" s="32"/>
      <c r="B101" s="32"/>
      <c r="C101" s="32"/>
      <c r="D101" s="32"/>
      <c r="E101" s="32"/>
      <c r="F101" s="32"/>
      <c r="G101" s="32"/>
    </row>
    <row r="102" spans="1:7" x14ac:dyDescent="0.3">
      <c r="A102" s="32"/>
      <c r="B102" s="32"/>
      <c r="C102" s="32"/>
      <c r="D102" s="32"/>
      <c r="E102" s="32"/>
      <c r="F102" s="32"/>
      <c r="G102" s="32"/>
    </row>
    <row r="103" spans="1:7" x14ac:dyDescent="0.3">
      <c r="A103" s="32"/>
      <c r="B103" s="32"/>
      <c r="C103" s="32"/>
      <c r="D103" s="32"/>
      <c r="E103" s="32"/>
      <c r="F103" s="32"/>
      <c r="G103" s="32"/>
    </row>
    <row r="104" spans="1:7" x14ac:dyDescent="0.3">
      <c r="A104" s="32"/>
      <c r="B104" s="32"/>
      <c r="C104" s="32"/>
      <c r="D104" s="32"/>
      <c r="E104" s="32"/>
      <c r="F104" s="32"/>
      <c r="G104" s="32"/>
    </row>
    <row r="105" spans="1:7" x14ac:dyDescent="0.3">
      <c r="A105" s="32"/>
      <c r="B105" s="32"/>
      <c r="C105" s="32"/>
      <c r="D105" s="32"/>
      <c r="E105" s="32"/>
      <c r="F105" s="32"/>
      <c r="G105" s="32"/>
    </row>
    <row r="106" spans="1:7" x14ac:dyDescent="0.3">
      <c r="A106" s="32"/>
      <c r="B106" s="32"/>
      <c r="C106" s="32"/>
      <c r="D106" s="32"/>
      <c r="E106" s="32"/>
      <c r="F106" s="32"/>
      <c r="G106" s="32"/>
    </row>
    <row r="107" spans="1:7" x14ac:dyDescent="0.3">
      <c r="A107" s="32"/>
      <c r="B107" s="32"/>
      <c r="C107" s="32"/>
      <c r="D107" s="32"/>
      <c r="E107" s="32"/>
      <c r="F107" s="32"/>
      <c r="G107" s="32"/>
    </row>
    <row r="108" spans="1:7" x14ac:dyDescent="0.3">
      <c r="A108" s="32"/>
      <c r="B108" s="32"/>
      <c r="C108" s="32"/>
      <c r="D108" s="32"/>
      <c r="E108" s="32"/>
      <c r="F108" s="32"/>
      <c r="G108" s="32"/>
    </row>
    <row r="109" spans="1:7" x14ac:dyDescent="0.3">
      <c r="A109" s="32"/>
      <c r="B109" s="32"/>
      <c r="C109" s="32"/>
      <c r="D109" s="32"/>
      <c r="E109" s="32"/>
      <c r="F109" s="32"/>
      <c r="G109" s="32"/>
    </row>
    <row r="110" spans="1:7" x14ac:dyDescent="0.3">
      <c r="A110" s="32"/>
      <c r="B110" s="32"/>
      <c r="C110" s="32"/>
      <c r="D110" s="32"/>
      <c r="E110" s="32"/>
      <c r="F110" s="32"/>
      <c r="G110" s="32"/>
    </row>
    <row r="111" spans="1:7" x14ac:dyDescent="0.3">
      <c r="A111" s="32"/>
      <c r="B111" s="32"/>
      <c r="C111" s="32"/>
      <c r="D111" s="32"/>
      <c r="E111" s="32"/>
      <c r="F111" s="32"/>
      <c r="G111" s="32"/>
    </row>
    <row r="112" spans="1:7" x14ac:dyDescent="0.3">
      <c r="A112" s="32"/>
      <c r="B112" s="32"/>
      <c r="C112" s="32"/>
      <c r="D112" s="32"/>
      <c r="E112" s="32"/>
      <c r="F112" s="32"/>
      <c r="G112" s="32"/>
    </row>
    <row r="113" spans="1:7" x14ac:dyDescent="0.3">
      <c r="A113" s="32"/>
      <c r="B113" s="32"/>
      <c r="C113" s="32"/>
      <c r="D113" s="32"/>
      <c r="E113" s="32"/>
      <c r="F113" s="32"/>
      <c r="G113" s="32"/>
    </row>
    <row r="114" spans="1:7" x14ac:dyDescent="0.3">
      <c r="A114" s="32"/>
      <c r="B114" s="32"/>
      <c r="C114" s="32"/>
      <c r="D114" s="32"/>
      <c r="E114" s="32"/>
      <c r="F114" s="32"/>
      <c r="G114" s="32"/>
    </row>
    <row r="115" spans="1:7" x14ac:dyDescent="0.3">
      <c r="A115" s="32"/>
      <c r="B115" s="32"/>
      <c r="C115" s="32"/>
      <c r="D115" s="32"/>
      <c r="E115" s="32"/>
      <c r="F115" s="32"/>
      <c r="G115" s="32"/>
    </row>
    <row r="116" spans="1:7" x14ac:dyDescent="0.3">
      <c r="A116" s="32"/>
      <c r="B116" s="32"/>
      <c r="C116" s="32"/>
      <c r="D116" s="32"/>
      <c r="E116" s="32"/>
      <c r="F116" s="32"/>
      <c r="G116" s="32"/>
    </row>
    <row r="117" spans="1:7" x14ac:dyDescent="0.3">
      <c r="A117" s="32"/>
      <c r="B117" s="32"/>
      <c r="C117" s="32"/>
      <c r="D117" s="32"/>
      <c r="E117" s="32"/>
      <c r="F117" s="32"/>
      <c r="G117" s="32"/>
    </row>
    <row r="118" spans="1:7" x14ac:dyDescent="0.3">
      <c r="A118" s="32"/>
      <c r="B118" s="32"/>
      <c r="C118" s="32"/>
      <c r="D118" s="32"/>
      <c r="E118" s="32"/>
      <c r="F118" s="32"/>
      <c r="G118" s="32"/>
    </row>
    <row r="119" spans="1:7" x14ac:dyDescent="0.3">
      <c r="A119" s="32"/>
      <c r="B119" s="32"/>
      <c r="C119" s="32"/>
      <c r="D119" s="32"/>
      <c r="E119" s="32"/>
      <c r="F119" s="32"/>
      <c r="G119" s="32"/>
    </row>
    <row r="120" spans="1:7" x14ac:dyDescent="0.3">
      <c r="A120" s="32"/>
      <c r="B120" s="32"/>
      <c r="C120" s="32"/>
      <c r="D120" s="32"/>
      <c r="E120" s="32"/>
      <c r="F120" s="32"/>
      <c r="G120" s="32"/>
    </row>
    <row r="121" spans="1:7" x14ac:dyDescent="0.3">
      <c r="A121" s="32"/>
      <c r="B121" s="32"/>
      <c r="C121" s="32"/>
      <c r="D121" s="32"/>
      <c r="E121" s="32"/>
      <c r="F121" s="32"/>
      <c r="G121" s="32"/>
    </row>
    <row r="122" spans="1:7" x14ac:dyDescent="0.3">
      <c r="A122" s="32"/>
      <c r="B122" s="32"/>
      <c r="C122" s="32"/>
      <c r="D122" s="32"/>
      <c r="E122" s="32"/>
      <c r="F122" s="32"/>
      <c r="G122" s="32"/>
    </row>
    <row r="123" spans="1:7" x14ac:dyDescent="0.3">
      <c r="A123" s="32"/>
      <c r="B123" s="32"/>
      <c r="C123" s="32"/>
      <c r="D123" s="32"/>
      <c r="E123" s="32"/>
      <c r="F123" s="32"/>
      <c r="G123" s="32"/>
    </row>
    <row r="124" spans="1:7" x14ac:dyDescent="0.3">
      <c r="A124" s="32"/>
      <c r="B124" s="32"/>
      <c r="C124" s="32"/>
      <c r="D124" s="32"/>
      <c r="E124" s="32"/>
      <c r="F124" s="32"/>
      <c r="G124" s="32"/>
    </row>
    <row r="125" spans="1:7" x14ac:dyDescent="0.3">
      <c r="A125" s="32"/>
      <c r="B125" s="32"/>
      <c r="C125" s="32"/>
      <c r="D125" s="32"/>
      <c r="E125" s="32"/>
      <c r="F125" s="32"/>
      <c r="G125" s="32"/>
    </row>
    <row r="126" spans="1:7" x14ac:dyDescent="0.3">
      <c r="A126" s="32"/>
      <c r="B126" s="32"/>
      <c r="C126" s="32"/>
      <c r="D126" s="32"/>
      <c r="E126" s="32"/>
      <c r="F126" s="32"/>
      <c r="G126" s="32"/>
    </row>
    <row r="127" spans="1:7" x14ac:dyDescent="0.3">
      <c r="A127" s="32"/>
      <c r="B127" s="32"/>
      <c r="C127" s="32"/>
      <c r="D127" s="32"/>
      <c r="E127" s="32"/>
      <c r="F127" s="32"/>
      <c r="G127" s="32"/>
    </row>
    <row r="128" spans="1:7" x14ac:dyDescent="0.3">
      <c r="A128" s="32"/>
      <c r="B128" s="32"/>
      <c r="C128" s="32"/>
      <c r="D128" s="32"/>
      <c r="E128" s="32"/>
      <c r="F128" s="32"/>
      <c r="G128" s="32"/>
    </row>
    <row r="129" spans="1:7" x14ac:dyDescent="0.3">
      <c r="A129" s="32"/>
      <c r="B129" s="32"/>
      <c r="C129" s="32"/>
      <c r="D129" s="32"/>
      <c r="E129" s="32"/>
      <c r="F129" s="32"/>
      <c r="G129" s="32"/>
    </row>
    <row r="130" spans="1:7" x14ac:dyDescent="0.3">
      <c r="A130" s="32"/>
      <c r="B130" s="32"/>
      <c r="C130" s="32"/>
      <c r="D130" s="32"/>
      <c r="E130" s="32"/>
      <c r="F130" s="32"/>
      <c r="G130" s="32"/>
    </row>
    <row r="131" spans="1:7" x14ac:dyDescent="0.3">
      <c r="A131" s="32"/>
      <c r="B131" s="32"/>
      <c r="C131" s="32"/>
      <c r="D131" s="32"/>
      <c r="E131" s="32"/>
      <c r="F131" s="32"/>
      <c r="G131" s="32"/>
    </row>
    <row r="132" spans="1:7" x14ac:dyDescent="0.3">
      <c r="A132" s="32"/>
      <c r="B132" s="32"/>
      <c r="C132" s="32"/>
      <c r="D132" s="32"/>
      <c r="E132" s="32"/>
      <c r="F132" s="32"/>
      <c r="G132" s="32"/>
    </row>
    <row r="133" spans="1:7" x14ac:dyDescent="0.3">
      <c r="A133" s="32"/>
      <c r="B133" s="32"/>
      <c r="C133" s="32"/>
      <c r="D133" s="32"/>
      <c r="E133" s="32"/>
      <c r="F133" s="32"/>
      <c r="G133" s="32"/>
    </row>
    <row r="134" spans="1:7" x14ac:dyDescent="0.3">
      <c r="A134" s="32"/>
      <c r="B134" s="32"/>
      <c r="C134" s="32"/>
      <c r="D134" s="32"/>
      <c r="E134" s="32"/>
      <c r="F134" s="32"/>
      <c r="G134" s="32"/>
    </row>
    <row r="135" spans="1:7" x14ac:dyDescent="0.3">
      <c r="A135" s="32"/>
      <c r="B135" s="32"/>
      <c r="C135" s="32"/>
      <c r="D135" s="32"/>
      <c r="E135" s="32"/>
      <c r="F135" s="32"/>
      <c r="G135" s="32"/>
    </row>
    <row r="136" spans="1:7" x14ac:dyDescent="0.3">
      <c r="A136" s="32"/>
      <c r="B136" s="32"/>
      <c r="C136" s="32"/>
      <c r="D136" s="32"/>
      <c r="E136" s="32"/>
      <c r="F136" s="32"/>
      <c r="G136" s="32"/>
    </row>
    <row r="137" spans="1:7" x14ac:dyDescent="0.3">
      <c r="A137" s="32"/>
      <c r="B137" s="32"/>
      <c r="C137" s="32"/>
      <c r="D137" s="32"/>
      <c r="E137" s="32"/>
      <c r="F137" s="32"/>
      <c r="G137" s="32"/>
    </row>
    <row r="138" spans="1:7" x14ac:dyDescent="0.3">
      <c r="A138" s="32"/>
      <c r="B138" s="32"/>
      <c r="C138" s="32"/>
      <c r="D138" s="32"/>
      <c r="E138" s="32"/>
      <c r="F138" s="32"/>
      <c r="G138" s="32"/>
    </row>
    <row r="139" spans="1:7" x14ac:dyDescent="0.3">
      <c r="A139" s="32"/>
      <c r="B139" s="32"/>
      <c r="C139" s="32"/>
      <c r="D139" s="32"/>
      <c r="E139" s="32"/>
      <c r="F139" s="32"/>
      <c r="G139" s="32"/>
    </row>
    <row r="140" spans="1:7" x14ac:dyDescent="0.3">
      <c r="A140" s="32"/>
      <c r="B140" s="32"/>
      <c r="C140" s="32"/>
      <c r="D140" s="32"/>
      <c r="E140" s="32"/>
      <c r="F140" s="32"/>
      <c r="G140" s="32"/>
    </row>
    <row r="141" spans="1:7" x14ac:dyDescent="0.3">
      <c r="A141" s="32"/>
      <c r="B141" s="32"/>
      <c r="C141" s="32"/>
      <c r="D141" s="32"/>
      <c r="E141" s="32"/>
      <c r="F141" s="32"/>
      <c r="G141" s="32"/>
    </row>
    <row r="142" spans="1:7" x14ac:dyDescent="0.3">
      <c r="A142" s="32"/>
      <c r="B142" s="32"/>
      <c r="C142" s="32"/>
      <c r="D142" s="32"/>
      <c r="E142" s="32"/>
      <c r="F142" s="32"/>
      <c r="G142" s="32"/>
    </row>
    <row r="143" spans="1:7" x14ac:dyDescent="0.3">
      <c r="A143" s="32"/>
      <c r="B143" s="32"/>
      <c r="C143" s="32"/>
      <c r="D143" s="32"/>
      <c r="E143" s="32"/>
      <c r="F143" s="32"/>
      <c r="G143" s="32"/>
    </row>
    <row r="144" spans="1:7" x14ac:dyDescent="0.3">
      <c r="A144" s="32"/>
      <c r="B144" s="32"/>
      <c r="C144" s="32"/>
      <c r="D144" s="32"/>
      <c r="E144" s="32"/>
      <c r="F144" s="32"/>
      <c r="G144" s="32"/>
    </row>
    <row r="145" spans="1:7" x14ac:dyDescent="0.3">
      <c r="A145" s="32"/>
      <c r="B145" s="32"/>
      <c r="C145" s="32"/>
      <c r="D145" s="32"/>
      <c r="E145" s="32"/>
      <c r="F145" s="32"/>
      <c r="G145" s="32"/>
    </row>
    <row r="146" spans="1:7" x14ac:dyDescent="0.3">
      <c r="A146" s="32"/>
      <c r="B146" s="32"/>
      <c r="C146" s="32"/>
      <c r="D146" s="32"/>
      <c r="E146" s="32"/>
      <c r="F146" s="32"/>
      <c r="G146" s="32"/>
    </row>
    <row r="147" spans="1:7" x14ac:dyDescent="0.3">
      <c r="A147" s="32"/>
      <c r="B147" s="32"/>
      <c r="C147" s="32"/>
      <c r="D147" s="32"/>
      <c r="E147" s="32"/>
      <c r="F147" s="32"/>
      <c r="G147" s="32"/>
    </row>
    <row r="148" spans="1:7" x14ac:dyDescent="0.3">
      <c r="A148" s="32"/>
      <c r="B148" s="32"/>
      <c r="C148" s="32"/>
      <c r="D148" s="32"/>
      <c r="E148" s="32"/>
      <c r="F148" s="32"/>
      <c r="G148" s="32"/>
    </row>
    <row r="149" spans="1:7" x14ac:dyDescent="0.3">
      <c r="A149" s="32"/>
      <c r="B149" s="32"/>
      <c r="C149" s="32"/>
      <c r="D149" s="32"/>
      <c r="E149" s="32"/>
      <c r="F149" s="32"/>
      <c r="G149" s="32"/>
    </row>
    <row r="150" spans="1:7" x14ac:dyDescent="0.3">
      <c r="A150" s="32"/>
      <c r="B150" s="32"/>
      <c r="C150" s="32"/>
      <c r="D150" s="32"/>
      <c r="E150" s="32"/>
      <c r="F150" s="32"/>
      <c r="G150" s="32"/>
    </row>
    <row r="151" spans="1:7" x14ac:dyDescent="0.3">
      <c r="A151" s="32"/>
      <c r="B151" s="32"/>
      <c r="C151" s="32"/>
      <c r="D151" s="32"/>
      <c r="E151" s="32"/>
      <c r="F151" s="32"/>
      <c r="G151" s="32"/>
    </row>
    <row r="152" spans="1:7" x14ac:dyDescent="0.3">
      <c r="A152" s="32"/>
      <c r="B152" s="32"/>
      <c r="C152" s="32"/>
      <c r="D152" s="32"/>
      <c r="E152" s="32"/>
      <c r="F152" s="32"/>
      <c r="G152" s="32"/>
    </row>
    <row r="153" spans="1:7" x14ac:dyDescent="0.3">
      <c r="A153" s="32"/>
      <c r="B153" s="32"/>
      <c r="C153" s="32"/>
      <c r="D153" s="32"/>
      <c r="E153" s="32"/>
      <c r="F153" s="32"/>
      <c r="G153" s="32"/>
    </row>
    <row r="154" spans="1:7" x14ac:dyDescent="0.3">
      <c r="A154" s="32"/>
      <c r="B154" s="32"/>
      <c r="C154" s="32"/>
      <c r="D154" s="32"/>
      <c r="E154" s="32"/>
      <c r="F154" s="32"/>
      <c r="G154" s="32"/>
    </row>
    <row r="155" spans="1:7" x14ac:dyDescent="0.3">
      <c r="A155" s="32"/>
      <c r="B155" s="32"/>
      <c r="C155" s="32"/>
      <c r="D155" s="32"/>
      <c r="E155" s="32"/>
      <c r="F155" s="32"/>
      <c r="G155" s="32"/>
    </row>
    <row r="156" spans="1:7" x14ac:dyDescent="0.3">
      <c r="A156" s="32"/>
      <c r="B156" s="32"/>
      <c r="C156" s="32"/>
      <c r="D156" s="32"/>
      <c r="E156" s="32"/>
      <c r="F156" s="32"/>
      <c r="G156" s="32"/>
    </row>
    <row r="157" spans="1:7" x14ac:dyDescent="0.3">
      <c r="A157" s="32"/>
      <c r="B157" s="32"/>
      <c r="C157" s="32"/>
      <c r="D157" s="32"/>
      <c r="E157" s="32"/>
      <c r="F157" s="32"/>
      <c r="G157" s="32"/>
    </row>
    <row r="158" spans="1:7" x14ac:dyDescent="0.3">
      <c r="A158" s="32"/>
      <c r="B158" s="32"/>
      <c r="C158" s="32"/>
      <c r="D158" s="32"/>
      <c r="E158" s="32"/>
      <c r="F158" s="32"/>
      <c r="G158" s="32"/>
    </row>
    <row r="159" spans="1:7" x14ac:dyDescent="0.3">
      <c r="A159" s="32"/>
      <c r="B159" s="32"/>
      <c r="C159" s="32"/>
      <c r="D159" s="32"/>
      <c r="E159" s="32"/>
      <c r="F159" s="32"/>
      <c r="G159" s="32"/>
    </row>
    <row r="160" spans="1:7" x14ac:dyDescent="0.3">
      <c r="A160" s="32"/>
      <c r="B160" s="32"/>
      <c r="C160" s="32"/>
      <c r="D160" s="32"/>
      <c r="E160" s="32"/>
      <c r="F160" s="32"/>
      <c r="G160" s="32"/>
    </row>
    <row r="161" spans="1:7" x14ac:dyDescent="0.3">
      <c r="A161" s="32"/>
      <c r="B161" s="32"/>
      <c r="C161" s="32"/>
      <c r="D161" s="32"/>
      <c r="E161" s="32"/>
      <c r="F161" s="32"/>
      <c r="G161" s="32"/>
    </row>
    <row r="162" spans="1:7" x14ac:dyDescent="0.3">
      <c r="A162" s="32"/>
      <c r="B162" s="32"/>
      <c r="C162" s="32"/>
      <c r="D162" s="32"/>
      <c r="E162" s="32"/>
      <c r="F162" s="32"/>
      <c r="G162" s="32"/>
    </row>
    <row r="163" spans="1:7" x14ac:dyDescent="0.3">
      <c r="A163" s="32"/>
      <c r="B163" s="32"/>
      <c r="C163" s="32"/>
      <c r="D163" s="32"/>
      <c r="E163" s="32"/>
      <c r="F163" s="32"/>
      <c r="G163" s="32"/>
    </row>
    <row r="164" spans="1:7" x14ac:dyDescent="0.3">
      <c r="A164" s="32"/>
      <c r="B164" s="32"/>
      <c r="C164" s="32"/>
      <c r="D164" s="32"/>
      <c r="E164" s="32"/>
      <c r="F164" s="32"/>
      <c r="G164" s="32"/>
    </row>
    <row r="165" spans="1:7" x14ac:dyDescent="0.3">
      <c r="A165" s="32"/>
      <c r="B165" s="32"/>
      <c r="C165" s="32"/>
      <c r="D165" s="32"/>
      <c r="E165" s="32"/>
      <c r="F165" s="32"/>
      <c r="G165" s="32"/>
    </row>
    <row r="166" spans="1:7" x14ac:dyDescent="0.3">
      <c r="A166" s="32"/>
      <c r="B166" s="32"/>
      <c r="C166" s="32"/>
      <c r="D166" s="32"/>
      <c r="E166" s="32"/>
      <c r="F166" s="32"/>
      <c r="G166" s="32"/>
    </row>
    <row r="167" spans="1:7" x14ac:dyDescent="0.3">
      <c r="A167" s="32"/>
      <c r="B167" s="32"/>
      <c r="C167" s="32"/>
      <c r="D167" s="32"/>
      <c r="E167" s="32"/>
      <c r="F167" s="32"/>
      <c r="G167" s="32"/>
    </row>
    <row r="168" spans="1:7" x14ac:dyDescent="0.3">
      <c r="A168" s="32"/>
      <c r="B168" s="32"/>
      <c r="C168" s="32"/>
      <c r="D168" s="32"/>
      <c r="E168" s="32"/>
      <c r="F168" s="32"/>
      <c r="G168" s="32"/>
    </row>
    <row r="169" spans="1:7" x14ac:dyDescent="0.3">
      <c r="A169" s="32"/>
      <c r="B169" s="32"/>
      <c r="C169" s="32"/>
      <c r="D169" s="32"/>
      <c r="E169" s="32"/>
      <c r="F169" s="32"/>
      <c r="G169" s="32"/>
    </row>
    <row r="170" spans="1:7" x14ac:dyDescent="0.3">
      <c r="A170" s="32"/>
      <c r="B170" s="32"/>
      <c r="C170" s="32"/>
      <c r="D170" s="32"/>
      <c r="E170" s="32"/>
      <c r="F170" s="32"/>
      <c r="G170" s="32"/>
    </row>
    <row r="171" spans="1:7" x14ac:dyDescent="0.3">
      <c r="A171" s="32"/>
      <c r="B171" s="32"/>
      <c r="C171" s="32"/>
      <c r="D171" s="32"/>
      <c r="E171" s="32"/>
      <c r="F171" s="32"/>
      <c r="G171" s="32"/>
    </row>
    <row r="172" spans="1:7" x14ac:dyDescent="0.3">
      <c r="A172" s="32"/>
      <c r="B172" s="32"/>
      <c r="C172" s="32"/>
      <c r="D172" s="32"/>
      <c r="E172" s="32"/>
      <c r="F172" s="32"/>
      <c r="G172" s="32"/>
    </row>
    <row r="173" spans="1:7" x14ac:dyDescent="0.3">
      <c r="A173" s="32"/>
      <c r="B173" s="32"/>
      <c r="C173" s="32"/>
      <c r="D173" s="32"/>
      <c r="E173" s="32"/>
      <c r="F173" s="32"/>
      <c r="G173" s="32"/>
    </row>
    <row r="174" spans="1:7" x14ac:dyDescent="0.3">
      <c r="A174" s="32"/>
      <c r="B174" s="32"/>
      <c r="C174" s="32"/>
      <c r="D174" s="32"/>
      <c r="E174" s="32"/>
      <c r="F174" s="32"/>
      <c r="G174" s="32"/>
    </row>
    <row r="175" spans="1:7" x14ac:dyDescent="0.3">
      <c r="A175" s="32"/>
      <c r="B175" s="32"/>
      <c r="C175" s="32"/>
      <c r="D175" s="32"/>
      <c r="E175" s="32"/>
      <c r="F175" s="32"/>
      <c r="G175" s="32"/>
    </row>
    <row r="176" spans="1:7" x14ac:dyDescent="0.3">
      <c r="A176" s="32"/>
      <c r="B176" s="32"/>
      <c r="C176" s="32"/>
      <c r="D176" s="32"/>
      <c r="E176" s="32"/>
      <c r="F176" s="32"/>
      <c r="G176" s="32"/>
    </row>
    <row r="177" spans="1:7" x14ac:dyDescent="0.3">
      <c r="A177" s="32"/>
      <c r="B177" s="32"/>
      <c r="C177" s="32"/>
      <c r="D177" s="32"/>
      <c r="E177" s="32"/>
      <c r="F177" s="32"/>
      <c r="G177" s="32"/>
    </row>
    <row r="178" spans="1:7" x14ac:dyDescent="0.3">
      <c r="A178" s="32"/>
      <c r="B178" s="32"/>
      <c r="C178" s="32"/>
      <c r="D178" s="32"/>
      <c r="E178" s="32"/>
      <c r="F178" s="32"/>
      <c r="G178" s="32"/>
    </row>
    <row r="179" spans="1:7" x14ac:dyDescent="0.3">
      <c r="A179" s="32"/>
      <c r="B179" s="32"/>
      <c r="C179" s="32"/>
      <c r="D179" s="32"/>
      <c r="E179" s="32"/>
      <c r="F179" s="32"/>
      <c r="G179" s="32"/>
    </row>
    <row r="180" spans="1:7" x14ac:dyDescent="0.3">
      <c r="A180" s="32"/>
      <c r="B180" s="32"/>
      <c r="C180" s="32"/>
      <c r="D180" s="32"/>
      <c r="E180" s="32"/>
      <c r="F180" s="32"/>
      <c r="G180" s="32"/>
    </row>
    <row r="181" spans="1:7" x14ac:dyDescent="0.3">
      <c r="A181" s="32"/>
      <c r="B181" s="32"/>
      <c r="C181" s="32"/>
      <c r="D181" s="32"/>
      <c r="E181" s="32"/>
      <c r="F181" s="32"/>
      <c r="G181" s="32"/>
    </row>
    <row r="182" spans="1:7" x14ac:dyDescent="0.3">
      <c r="A182" s="32"/>
      <c r="B182" s="32"/>
      <c r="C182" s="32"/>
      <c r="D182" s="32"/>
      <c r="E182" s="32"/>
      <c r="F182" s="32"/>
      <c r="G182" s="32"/>
    </row>
    <row r="183" spans="1:7" x14ac:dyDescent="0.3">
      <c r="A183" s="32"/>
      <c r="B183" s="32"/>
      <c r="C183" s="32"/>
      <c r="D183" s="32"/>
      <c r="E183" s="32"/>
      <c r="F183" s="32"/>
      <c r="G183" s="32"/>
    </row>
    <row r="184" spans="1:7" x14ac:dyDescent="0.3">
      <c r="A184" s="32"/>
      <c r="B184" s="32"/>
      <c r="C184" s="32"/>
      <c r="D184" s="32"/>
      <c r="E184" s="32"/>
      <c r="F184" s="32"/>
      <c r="G184" s="32"/>
    </row>
    <row r="185" spans="1:7" x14ac:dyDescent="0.3">
      <c r="A185" s="32"/>
      <c r="B185" s="32"/>
      <c r="C185" s="32"/>
      <c r="D185" s="32"/>
      <c r="E185" s="32"/>
      <c r="F185" s="32"/>
      <c r="G185" s="32"/>
    </row>
    <row r="186" spans="1:7" x14ac:dyDescent="0.3">
      <c r="A186" s="32"/>
      <c r="B186" s="32"/>
      <c r="C186" s="32"/>
      <c r="D186" s="32"/>
      <c r="E186" s="32"/>
      <c r="F186" s="32"/>
      <c r="G186" s="32"/>
    </row>
    <row r="187" spans="1:7" x14ac:dyDescent="0.3">
      <c r="A187" s="32"/>
      <c r="B187" s="32"/>
      <c r="C187" s="32"/>
      <c r="D187" s="32"/>
      <c r="E187" s="32"/>
      <c r="F187" s="32"/>
      <c r="G187" s="32"/>
    </row>
    <row r="188" spans="1:7" x14ac:dyDescent="0.3">
      <c r="A188" s="32"/>
      <c r="B188" s="32"/>
      <c r="C188" s="32"/>
      <c r="D188" s="32"/>
      <c r="E188" s="32"/>
      <c r="F188" s="32"/>
      <c r="G188" s="32"/>
    </row>
    <row r="189" spans="1:7" x14ac:dyDescent="0.3">
      <c r="A189" s="32"/>
      <c r="B189" s="32"/>
      <c r="C189" s="32"/>
      <c r="D189" s="32"/>
      <c r="E189" s="32"/>
      <c r="F189" s="32"/>
      <c r="G189" s="32"/>
    </row>
    <row r="190" spans="1:7" x14ac:dyDescent="0.3">
      <c r="A190" s="32"/>
      <c r="B190" s="32"/>
      <c r="C190" s="32"/>
      <c r="D190" s="32"/>
      <c r="E190" s="32"/>
      <c r="F190" s="32"/>
      <c r="G190" s="32"/>
    </row>
    <row r="191" spans="1:7" x14ac:dyDescent="0.3">
      <c r="A191" s="32"/>
      <c r="B191" s="32"/>
      <c r="C191" s="32"/>
      <c r="D191" s="32"/>
      <c r="E191" s="32"/>
      <c r="F191" s="32"/>
      <c r="G191" s="32"/>
    </row>
    <row r="192" spans="1:7" x14ac:dyDescent="0.3">
      <c r="A192" s="32"/>
      <c r="B192" s="32"/>
      <c r="C192" s="32"/>
      <c r="D192" s="32"/>
      <c r="E192" s="32"/>
      <c r="F192" s="32"/>
      <c r="G192" s="32"/>
    </row>
    <row r="193" spans="1:7" x14ac:dyDescent="0.3">
      <c r="A193" s="32"/>
      <c r="B193" s="32"/>
      <c r="C193" s="32"/>
      <c r="D193" s="32"/>
      <c r="E193" s="32"/>
      <c r="F193" s="32"/>
      <c r="G193" s="32"/>
    </row>
    <row r="194" spans="1:7" x14ac:dyDescent="0.3">
      <c r="A194" s="32"/>
      <c r="B194" s="32"/>
      <c r="C194" s="32"/>
      <c r="D194" s="32"/>
      <c r="E194" s="32"/>
      <c r="F194" s="32"/>
      <c r="G194" s="32"/>
    </row>
    <row r="195" spans="1:7" x14ac:dyDescent="0.3">
      <c r="A195" s="32"/>
      <c r="B195" s="32"/>
      <c r="C195" s="32"/>
      <c r="D195" s="32"/>
      <c r="E195" s="32"/>
      <c r="F195" s="32"/>
      <c r="G195" s="32"/>
    </row>
    <row r="196" spans="1:7" x14ac:dyDescent="0.3">
      <c r="A196" s="32"/>
      <c r="B196" s="32"/>
      <c r="C196" s="32"/>
      <c r="D196" s="32"/>
      <c r="E196" s="32"/>
      <c r="F196" s="32"/>
      <c r="G196" s="32"/>
    </row>
    <row r="197" spans="1:7" x14ac:dyDescent="0.3">
      <c r="A197" s="32"/>
      <c r="B197" s="32"/>
      <c r="C197" s="32"/>
      <c r="D197" s="32"/>
      <c r="E197" s="32"/>
      <c r="F197" s="32"/>
      <c r="G197" s="32"/>
    </row>
    <row r="198" spans="1:7" x14ac:dyDescent="0.3">
      <c r="A198" s="32"/>
      <c r="B198" s="32"/>
      <c r="C198" s="32"/>
      <c r="D198" s="32"/>
      <c r="E198" s="32"/>
      <c r="F198" s="32"/>
      <c r="G198" s="32"/>
    </row>
    <row r="199" spans="1:7" x14ac:dyDescent="0.3">
      <c r="A199" s="32"/>
      <c r="B199" s="32"/>
      <c r="C199" s="32"/>
      <c r="D199" s="32"/>
      <c r="E199" s="32"/>
      <c r="F199" s="32"/>
      <c r="G199" s="32"/>
    </row>
    <row r="200" spans="1:7" x14ac:dyDescent="0.3">
      <c r="A200" s="32"/>
      <c r="B200" s="32"/>
      <c r="C200" s="32"/>
      <c r="D200" s="32"/>
      <c r="E200" s="32"/>
      <c r="F200" s="32"/>
      <c r="G200" s="32"/>
    </row>
    <row r="201" spans="1:7" x14ac:dyDescent="0.3">
      <c r="A201" s="32"/>
      <c r="B201" s="32"/>
      <c r="C201" s="32"/>
      <c r="D201" s="32"/>
      <c r="E201" s="32"/>
      <c r="F201" s="32"/>
      <c r="G201" s="32"/>
    </row>
    <row r="202" spans="1:7" x14ac:dyDescent="0.3">
      <c r="A202" s="32"/>
      <c r="B202" s="32"/>
      <c r="C202" s="32"/>
      <c r="D202" s="32"/>
      <c r="E202" s="32"/>
      <c r="F202" s="32"/>
      <c r="G202" s="32"/>
    </row>
    <row r="203" spans="1:7" x14ac:dyDescent="0.3">
      <c r="A203" s="32"/>
      <c r="B203" s="32"/>
      <c r="C203" s="32"/>
      <c r="D203" s="32"/>
      <c r="E203" s="32"/>
      <c r="F203" s="32"/>
      <c r="G203" s="32"/>
    </row>
    <row r="204" spans="1:7" x14ac:dyDescent="0.3">
      <c r="A204" s="32"/>
      <c r="B204" s="32"/>
      <c r="C204" s="32"/>
      <c r="D204" s="32"/>
      <c r="E204" s="32"/>
      <c r="F204" s="32"/>
      <c r="G204" s="32"/>
    </row>
    <row r="205" spans="1:7" x14ac:dyDescent="0.3">
      <c r="A205" s="32"/>
      <c r="B205" s="32"/>
      <c r="C205" s="32"/>
      <c r="D205" s="32"/>
      <c r="E205" s="32"/>
      <c r="F205" s="32"/>
      <c r="G205" s="32"/>
    </row>
    <row r="206" spans="1:7" x14ac:dyDescent="0.3">
      <c r="A206" s="32"/>
      <c r="B206" s="32"/>
      <c r="C206" s="32"/>
      <c r="D206" s="32"/>
      <c r="E206" s="32"/>
      <c r="F206" s="32"/>
      <c r="G206" s="32"/>
    </row>
    <row r="207" spans="1:7" x14ac:dyDescent="0.3">
      <c r="A207" s="32"/>
      <c r="B207" s="32"/>
      <c r="C207" s="32"/>
      <c r="D207" s="32"/>
      <c r="E207" s="32"/>
      <c r="F207" s="32"/>
      <c r="G207" s="32"/>
    </row>
    <row r="208" spans="1:7" x14ac:dyDescent="0.3">
      <c r="A208" s="32"/>
      <c r="B208" s="32"/>
      <c r="C208" s="32"/>
      <c r="D208" s="32"/>
      <c r="E208" s="32"/>
      <c r="F208" s="32"/>
      <c r="G208" s="32"/>
    </row>
    <row r="209" spans="1:7" x14ac:dyDescent="0.3">
      <c r="A209" s="32"/>
      <c r="B209" s="32"/>
      <c r="C209" s="32"/>
      <c r="D209" s="32"/>
      <c r="E209" s="32"/>
      <c r="F209" s="32"/>
      <c r="G209" s="32"/>
    </row>
    <row r="210" spans="1:7" x14ac:dyDescent="0.3">
      <c r="A210" s="32"/>
      <c r="B210" s="32"/>
      <c r="C210" s="32"/>
      <c r="D210" s="32"/>
      <c r="E210" s="32"/>
      <c r="F210" s="32"/>
      <c r="G210" s="32"/>
    </row>
    <row r="211" spans="1:7" x14ac:dyDescent="0.3">
      <c r="A211" s="32"/>
      <c r="B211" s="32"/>
      <c r="C211" s="32"/>
      <c r="D211" s="32"/>
      <c r="E211" s="32"/>
      <c r="F211" s="32"/>
      <c r="G211" s="32"/>
    </row>
    <row r="212" spans="1:7" x14ac:dyDescent="0.3">
      <c r="A212" s="32"/>
      <c r="B212" s="32"/>
      <c r="C212" s="32"/>
      <c r="D212" s="32"/>
      <c r="E212" s="32"/>
      <c r="F212" s="32"/>
      <c r="G212" s="32"/>
    </row>
    <row r="213" spans="1:7" x14ac:dyDescent="0.3">
      <c r="A213" s="32"/>
      <c r="B213" s="32"/>
      <c r="C213" s="32"/>
      <c r="D213" s="32"/>
      <c r="E213" s="32"/>
      <c r="F213" s="32"/>
      <c r="G213" s="32"/>
    </row>
    <row r="214" spans="1:7" x14ac:dyDescent="0.3">
      <c r="A214" s="32"/>
      <c r="B214" s="32"/>
      <c r="C214" s="32"/>
      <c r="D214" s="32"/>
      <c r="E214" s="32"/>
      <c r="F214" s="32"/>
      <c r="G214" s="32"/>
    </row>
    <row r="215" spans="1:7" x14ac:dyDescent="0.3">
      <c r="A215" s="32"/>
      <c r="B215" s="32"/>
      <c r="C215" s="32"/>
      <c r="D215" s="32"/>
      <c r="E215" s="32"/>
      <c r="F215" s="32"/>
      <c r="G215" s="32"/>
    </row>
    <row r="216" spans="1:7" x14ac:dyDescent="0.3">
      <c r="A216" s="32"/>
      <c r="B216" s="32"/>
      <c r="C216" s="32"/>
      <c r="D216" s="32"/>
      <c r="E216" s="32"/>
      <c r="F216" s="32"/>
      <c r="G216" s="32"/>
    </row>
    <row r="217" spans="1:7" x14ac:dyDescent="0.3">
      <c r="A217" s="32"/>
      <c r="B217" s="32"/>
      <c r="C217" s="32"/>
      <c r="D217" s="32"/>
      <c r="E217" s="32"/>
      <c r="F217" s="32"/>
      <c r="G217" s="32"/>
    </row>
    <row r="218" spans="1:7" x14ac:dyDescent="0.3">
      <c r="A218" s="32"/>
      <c r="B218" s="32"/>
      <c r="C218" s="32"/>
      <c r="D218" s="32"/>
      <c r="E218" s="32"/>
      <c r="F218" s="32"/>
      <c r="G218" s="32"/>
    </row>
    <row r="219" spans="1:7" x14ac:dyDescent="0.3">
      <c r="A219" s="32"/>
      <c r="B219" s="32"/>
      <c r="C219" s="32"/>
      <c r="D219" s="32"/>
      <c r="E219" s="32"/>
      <c r="F219" s="32"/>
      <c r="G219" s="32"/>
    </row>
    <row r="220" spans="1:7" x14ac:dyDescent="0.3">
      <c r="A220" s="32"/>
      <c r="B220" s="32"/>
      <c r="C220" s="32"/>
      <c r="D220" s="32"/>
      <c r="E220" s="32"/>
      <c r="F220" s="32"/>
      <c r="G220" s="32"/>
    </row>
    <row r="221" spans="1:7" x14ac:dyDescent="0.3">
      <c r="A221" s="32"/>
      <c r="B221" s="32"/>
      <c r="C221" s="32"/>
      <c r="D221" s="32"/>
      <c r="E221" s="32"/>
      <c r="F221" s="32"/>
      <c r="G221" s="32"/>
    </row>
    <row r="222" spans="1:7" x14ac:dyDescent="0.3">
      <c r="A222" s="32"/>
      <c r="B222" s="32"/>
      <c r="C222" s="32"/>
      <c r="D222" s="32"/>
      <c r="E222" s="32"/>
      <c r="F222" s="32"/>
      <c r="G222" s="32"/>
    </row>
    <row r="223" spans="1:7" x14ac:dyDescent="0.3">
      <c r="A223" s="32"/>
      <c r="B223" s="32"/>
      <c r="C223" s="32"/>
      <c r="D223" s="32"/>
      <c r="E223" s="32"/>
      <c r="F223" s="32"/>
      <c r="G223" s="32"/>
    </row>
    <row r="224" spans="1:7" x14ac:dyDescent="0.3">
      <c r="A224" s="32"/>
      <c r="B224" s="32"/>
      <c r="C224" s="32"/>
      <c r="D224" s="32"/>
      <c r="E224" s="32"/>
      <c r="F224" s="32"/>
      <c r="G224" s="32"/>
    </row>
    <row r="225" spans="1:7" x14ac:dyDescent="0.3">
      <c r="A225" s="32"/>
      <c r="B225" s="32"/>
      <c r="C225" s="32"/>
      <c r="D225" s="32"/>
      <c r="E225" s="32"/>
      <c r="F225" s="32"/>
      <c r="G225" s="32"/>
    </row>
    <row r="226" spans="1:7" x14ac:dyDescent="0.3">
      <c r="A226" s="32"/>
      <c r="B226" s="32"/>
      <c r="C226" s="32"/>
      <c r="D226" s="32"/>
      <c r="E226" s="32"/>
      <c r="F226" s="32"/>
      <c r="G226" s="32"/>
    </row>
    <row r="227" spans="1:7" x14ac:dyDescent="0.3">
      <c r="A227" s="32"/>
      <c r="B227" s="32"/>
      <c r="C227" s="32"/>
      <c r="D227" s="32"/>
      <c r="E227" s="32"/>
      <c r="F227" s="32"/>
      <c r="G227" s="32"/>
    </row>
    <row r="228" spans="1:7" x14ac:dyDescent="0.3">
      <c r="A228" s="32"/>
      <c r="B228" s="32"/>
      <c r="C228" s="32"/>
      <c r="D228" s="32"/>
      <c r="E228" s="32"/>
      <c r="F228" s="32"/>
      <c r="G228" s="32"/>
    </row>
    <row r="229" spans="1:7" x14ac:dyDescent="0.3">
      <c r="A229" s="32"/>
      <c r="B229" s="32"/>
      <c r="C229" s="32"/>
      <c r="D229" s="32"/>
      <c r="E229" s="32"/>
      <c r="F229" s="32"/>
      <c r="G229" s="32"/>
    </row>
    <row r="230" spans="1:7" x14ac:dyDescent="0.3">
      <c r="A230" s="32"/>
      <c r="B230" s="32"/>
      <c r="C230" s="32"/>
      <c r="D230" s="32"/>
      <c r="E230" s="32"/>
      <c r="F230" s="32"/>
      <c r="G230" s="32"/>
    </row>
  </sheetData>
  <mergeCells count="17">
    <mergeCell ref="A65:F65"/>
    <mergeCell ref="A9:F9"/>
    <mergeCell ref="A29:F29"/>
    <mergeCell ref="A30:F30"/>
    <mergeCell ref="A31:F31"/>
    <mergeCell ref="A46:F46"/>
    <mergeCell ref="A47:F47"/>
    <mergeCell ref="A22:H22"/>
    <mergeCell ref="A23:G23"/>
    <mergeCell ref="A24:G24"/>
    <mergeCell ref="A25:H25"/>
    <mergeCell ref="A8:F8"/>
    <mergeCell ref="A48:F48"/>
    <mergeCell ref="A1:F1"/>
    <mergeCell ref="A63:F63"/>
    <mergeCell ref="A64:F64"/>
    <mergeCell ref="A26:H2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zoomScale="90" zoomScaleNormal="90" workbookViewId="0">
      <selection sqref="A1:G1"/>
    </sheetView>
  </sheetViews>
  <sheetFormatPr baseColWidth="10" defaultColWidth="11.44140625" defaultRowHeight="14.4" x14ac:dyDescent="0.3"/>
  <cols>
    <col min="1" max="1" width="62.5546875" style="22" customWidth="1"/>
    <col min="2" max="2" width="41" style="22" bestFit="1" customWidth="1"/>
    <col min="3" max="3" width="14.5546875" style="22" customWidth="1"/>
    <col min="4" max="4" width="16.44140625" style="22" customWidth="1"/>
    <col min="5" max="5" width="15" style="22" customWidth="1"/>
    <col min="6" max="6" width="17.21875" style="22" customWidth="1"/>
    <col min="7" max="7" width="12.21875" style="22" customWidth="1"/>
    <col min="8" max="8" width="14" style="22" customWidth="1"/>
    <col min="9" max="9" width="24.77734375" style="22" customWidth="1"/>
    <col min="10" max="16384" width="11.44140625" style="22"/>
  </cols>
  <sheetData>
    <row r="1" spans="1:9" x14ac:dyDescent="0.3">
      <c r="A1" s="177" t="s">
        <v>30</v>
      </c>
      <c r="B1" s="177"/>
      <c r="C1" s="177"/>
      <c r="D1" s="177"/>
      <c r="E1" s="177"/>
      <c r="F1" s="177"/>
      <c r="G1" s="177"/>
    </row>
    <row r="2" spans="1:9" x14ac:dyDescent="0.3">
      <c r="A2" s="179" t="s">
        <v>57</v>
      </c>
      <c r="B2" s="180" t="s">
        <v>58</v>
      </c>
      <c r="C2" s="179"/>
      <c r="D2" s="180"/>
      <c r="E2" s="179"/>
      <c r="F2" s="180"/>
    </row>
    <row r="3" spans="1:9" x14ac:dyDescent="0.3">
      <c r="A3" s="179" t="s">
        <v>59</v>
      </c>
      <c r="B3" s="180" t="s">
        <v>60</v>
      </c>
      <c r="C3" s="179"/>
      <c r="D3" s="180"/>
      <c r="E3" s="179"/>
      <c r="F3" s="180"/>
      <c r="G3" s="98"/>
    </row>
    <row r="4" spans="1:9" x14ac:dyDescent="0.3">
      <c r="A4" s="179" t="s">
        <v>61</v>
      </c>
      <c r="B4" s="180" t="s">
        <v>62</v>
      </c>
      <c r="C4" s="179"/>
      <c r="D4" s="180"/>
      <c r="E4" s="179"/>
      <c r="F4" s="180"/>
      <c r="G4" s="98"/>
    </row>
    <row r="5" spans="1:9" x14ac:dyDescent="0.3">
      <c r="A5" s="179" t="s">
        <v>63</v>
      </c>
      <c r="B5" s="214">
        <v>2020</v>
      </c>
      <c r="C5" s="179"/>
      <c r="D5" s="180"/>
      <c r="E5" s="179"/>
      <c r="F5" s="180"/>
      <c r="G5" s="98"/>
    </row>
    <row r="6" spans="1:9" x14ac:dyDescent="0.3">
      <c r="A6" s="158"/>
      <c r="B6" s="158"/>
      <c r="C6" s="158"/>
      <c r="D6" s="158"/>
      <c r="E6" s="158"/>
      <c r="F6" s="158"/>
      <c r="G6" s="98"/>
    </row>
    <row r="7" spans="1:9" x14ac:dyDescent="0.3">
      <c r="B7" s="98"/>
      <c r="C7" s="98"/>
      <c r="D7" s="98"/>
      <c r="E7" s="98"/>
      <c r="F7" s="98"/>
      <c r="G7" s="98"/>
    </row>
    <row r="8" spans="1:9" x14ac:dyDescent="0.3">
      <c r="A8" s="169" t="s">
        <v>0</v>
      </c>
      <c r="B8" s="169"/>
      <c r="C8" s="169"/>
      <c r="D8" s="169"/>
      <c r="E8" s="169"/>
      <c r="F8" s="169"/>
      <c r="G8" s="98"/>
    </row>
    <row r="9" spans="1:9" x14ac:dyDescent="0.3">
      <c r="A9" s="169" t="s">
        <v>1</v>
      </c>
      <c r="B9" s="169"/>
      <c r="C9" s="169"/>
      <c r="D9" s="169"/>
      <c r="E9" s="169"/>
      <c r="F9" s="169"/>
      <c r="G9" s="98"/>
    </row>
    <row r="10" spans="1:9" x14ac:dyDescent="0.3">
      <c r="A10" s="18"/>
      <c r="B10" s="18"/>
      <c r="C10" s="18"/>
      <c r="D10" s="19"/>
      <c r="E10" s="19"/>
      <c r="F10" s="19"/>
      <c r="G10" s="19"/>
    </row>
    <row r="11" spans="1:9" ht="15" thickBot="1" x14ac:dyDescent="0.35">
      <c r="A11" s="100" t="s">
        <v>68</v>
      </c>
      <c r="B11" s="100" t="s">
        <v>2</v>
      </c>
      <c r="C11" s="100" t="s">
        <v>32</v>
      </c>
      <c r="D11" s="100" t="s">
        <v>41</v>
      </c>
      <c r="E11" s="100" t="s">
        <v>44</v>
      </c>
      <c r="F11" s="100" t="s">
        <v>50</v>
      </c>
      <c r="G11" s="100" t="s">
        <v>77</v>
      </c>
      <c r="H11" s="100" t="s">
        <v>102</v>
      </c>
    </row>
    <row r="12" spans="1:9" ht="30" customHeight="1" x14ac:dyDescent="0.3">
      <c r="A12" s="26"/>
      <c r="B12" s="50"/>
      <c r="C12" s="50"/>
      <c r="D12" s="50"/>
      <c r="E12" s="50"/>
      <c r="F12" s="50"/>
      <c r="G12" s="50"/>
    </row>
    <row r="13" spans="1:9" x14ac:dyDescent="0.3">
      <c r="A13" s="189" t="s">
        <v>82</v>
      </c>
      <c r="B13" s="26" t="s">
        <v>19</v>
      </c>
      <c r="C13" s="50">
        <f>+'1T'!G13</f>
        <v>15810</v>
      </c>
      <c r="D13" s="50">
        <f>+'2T'!G13</f>
        <v>21624</v>
      </c>
      <c r="E13" s="50">
        <f>'3T'!G13</f>
        <v>14421</v>
      </c>
      <c r="F13" s="50">
        <f>+'4T'!G13</f>
        <v>15614</v>
      </c>
      <c r="G13" s="50">
        <f>AVERAGE(C13:F13)</f>
        <v>16867.25</v>
      </c>
      <c r="H13" s="22">
        <f>SUM(C13:F13)</f>
        <v>67469</v>
      </c>
      <c r="I13" s="215" t="s">
        <v>102</v>
      </c>
    </row>
    <row r="14" spans="1:9" x14ac:dyDescent="0.3">
      <c r="A14" s="189" t="s">
        <v>83</v>
      </c>
      <c r="B14" s="26" t="s">
        <v>19</v>
      </c>
      <c r="C14" s="50">
        <f>'1T'!F14</f>
        <v>320.66666666666669</v>
      </c>
      <c r="D14" s="50">
        <f>'2T'!F14</f>
        <v>305.33333333333331</v>
      </c>
      <c r="E14" s="50">
        <f>'3T'!F14</f>
        <v>320</v>
      </c>
      <c r="F14" s="50">
        <f>'4T'!F14</f>
        <v>306</v>
      </c>
      <c r="G14" s="50">
        <f t="shared" ref="G14:G15" si="0">AVERAGE(C14:F14)</f>
        <v>313</v>
      </c>
      <c r="H14" s="22">
        <f>+G14</f>
        <v>313</v>
      </c>
      <c r="I14" s="216" t="s">
        <v>77</v>
      </c>
    </row>
    <row r="15" spans="1:9" x14ac:dyDescent="0.3">
      <c r="A15" s="191" t="s">
        <v>84</v>
      </c>
      <c r="B15" s="61" t="s">
        <v>19</v>
      </c>
      <c r="C15" s="50">
        <f>'1T'!F15</f>
        <v>3274</v>
      </c>
      <c r="D15" s="50">
        <f>'2T'!F15</f>
        <v>3393.6666666666665</v>
      </c>
      <c r="E15" s="50">
        <f>'3T'!F15</f>
        <v>5404</v>
      </c>
      <c r="F15" s="50">
        <f>'4T'!F15</f>
        <v>5706.666666666667</v>
      </c>
      <c r="G15" s="50">
        <f t="shared" si="0"/>
        <v>4444.583333333333</v>
      </c>
      <c r="H15" s="22">
        <f>+G15</f>
        <v>4444.583333333333</v>
      </c>
      <c r="I15" s="216" t="s">
        <v>77</v>
      </c>
    </row>
    <row r="16" spans="1:9" ht="15" customHeight="1" x14ac:dyDescent="0.3">
      <c r="A16" s="189" t="s">
        <v>98</v>
      </c>
      <c r="B16" s="55" t="s">
        <v>19</v>
      </c>
      <c r="C16" s="50">
        <f>'1T'!F16</f>
        <v>0</v>
      </c>
      <c r="D16" s="50">
        <f>'2T'!F16</f>
        <v>0</v>
      </c>
      <c r="E16" s="50">
        <f>'3T'!F16</f>
        <v>1096.6666666666667</v>
      </c>
      <c r="F16" s="50">
        <f>+'4T'!F17</f>
        <v>2175.3333333333335</v>
      </c>
      <c r="G16" s="50">
        <f>AVERAGE(F16)</f>
        <v>2175.3333333333335</v>
      </c>
      <c r="H16" s="22">
        <f>+G16</f>
        <v>2175.3333333333335</v>
      </c>
      <c r="I16" s="216" t="s">
        <v>77</v>
      </c>
    </row>
    <row r="17" spans="1:8" x14ac:dyDescent="0.3">
      <c r="A17" s="189" t="s">
        <v>111</v>
      </c>
      <c r="B17" s="55" t="s">
        <v>19</v>
      </c>
      <c r="C17" s="50"/>
      <c r="D17" s="50"/>
      <c r="E17" s="50"/>
      <c r="F17" s="50"/>
      <c r="G17" s="50"/>
    </row>
    <row r="18" spans="1:8" ht="15" thickBot="1" x14ac:dyDescent="0.35">
      <c r="A18" s="96" t="s">
        <v>3</v>
      </c>
      <c r="B18" s="96"/>
      <c r="C18" s="96">
        <f t="shared" ref="C18:H18" si="1">SUM(C13:C16)</f>
        <v>19404.666666666664</v>
      </c>
      <c r="D18" s="96">
        <f t="shared" si="1"/>
        <v>25323</v>
      </c>
      <c r="E18" s="96">
        <f t="shared" si="1"/>
        <v>21241.666666666668</v>
      </c>
      <c r="F18" s="96">
        <f t="shared" si="1"/>
        <v>23802</v>
      </c>
      <c r="G18" s="96">
        <f t="shared" si="1"/>
        <v>23800.166666666664</v>
      </c>
      <c r="H18" s="96">
        <f t="shared" si="1"/>
        <v>74401.916666666657</v>
      </c>
    </row>
    <row r="19" spans="1:8" ht="15" thickTop="1" x14ac:dyDescent="0.3">
      <c r="A19" s="185" t="s">
        <v>76</v>
      </c>
      <c r="B19" s="18"/>
      <c r="C19" s="18"/>
      <c r="D19" s="19"/>
      <c r="E19" s="19"/>
      <c r="F19" s="19"/>
      <c r="G19" s="19"/>
    </row>
    <row r="20" spans="1:8" x14ac:dyDescent="0.3">
      <c r="A20" s="164" t="s">
        <v>103</v>
      </c>
      <c r="B20" s="164"/>
      <c r="C20" s="164"/>
      <c r="D20" s="164"/>
      <c r="E20" s="164"/>
      <c r="F20" s="164"/>
      <c r="G20" s="164"/>
      <c r="H20" s="164"/>
    </row>
    <row r="21" spans="1:8" x14ac:dyDescent="0.3">
      <c r="A21" s="164" t="s">
        <v>104</v>
      </c>
      <c r="B21" s="164"/>
      <c r="C21" s="164"/>
      <c r="D21" s="164"/>
      <c r="E21" s="164"/>
      <c r="F21" s="164"/>
      <c r="G21" s="164"/>
      <c r="H21" s="70"/>
    </row>
    <row r="22" spans="1:8" x14ac:dyDescent="0.3">
      <c r="A22" s="164" t="s">
        <v>105</v>
      </c>
      <c r="B22" s="164"/>
      <c r="C22" s="164"/>
      <c r="D22" s="164"/>
      <c r="E22" s="164"/>
      <c r="F22" s="164"/>
      <c r="G22" s="164"/>
      <c r="H22" s="70"/>
    </row>
    <row r="23" spans="1:8" x14ac:dyDescent="0.3">
      <c r="A23" s="164" t="s">
        <v>106</v>
      </c>
      <c r="B23" s="164"/>
      <c r="C23" s="164"/>
      <c r="D23" s="164"/>
      <c r="E23" s="164"/>
      <c r="F23" s="164"/>
      <c r="G23" s="164"/>
      <c r="H23" s="164"/>
    </row>
    <row r="24" spans="1:8" x14ac:dyDescent="0.3">
      <c r="A24" s="217"/>
      <c r="B24" s="217"/>
      <c r="C24" s="217"/>
      <c r="D24" s="217"/>
      <c r="E24" s="217"/>
      <c r="F24" s="19"/>
      <c r="G24" s="19"/>
    </row>
    <row r="25" spans="1:8" x14ac:dyDescent="0.3">
      <c r="A25" s="217"/>
      <c r="B25" s="217"/>
      <c r="C25" s="217"/>
      <c r="D25" s="217"/>
      <c r="E25" s="217"/>
      <c r="F25" s="217"/>
      <c r="G25" s="19"/>
    </row>
    <row r="26" spans="1:8" x14ac:dyDescent="0.3">
      <c r="A26" s="169" t="s">
        <v>4</v>
      </c>
      <c r="B26" s="169"/>
      <c r="C26" s="169"/>
      <c r="D26" s="169"/>
      <c r="E26" s="169"/>
      <c r="F26" s="169"/>
      <c r="G26" s="19"/>
    </row>
    <row r="27" spans="1:8" x14ac:dyDescent="0.3">
      <c r="A27" s="169" t="s">
        <v>38</v>
      </c>
      <c r="B27" s="169"/>
      <c r="C27" s="169"/>
      <c r="D27" s="169"/>
      <c r="E27" s="169"/>
      <c r="F27" s="169"/>
      <c r="G27" s="18"/>
    </row>
    <row r="28" spans="1:8" x14ac:dyDescent="0.3">
      <c r="A28" s="169" t="s">
        <v>5</v>
      </c>
      <c r="B28" s="169"/>
      <c r="C28" s="169"/>
      <c r="D28" s="169"/>
      <c r="E28" s="169"/>
      <c r="F28" s="169"/>
      <c r="G28" s="18"/>
    </row>
    <row r="29" spans="1:8" x14ac:dyDescent="0.3">
      <c r="A29" s="98"/>
      <c r="B29" s="98"/>
      <c r="C29" s="98"/>
      <c r="D29" s="98"/>
      <c r="E29" s="98"/>
      <c r="F29" s="98"/>
      <c r="G29" s="18"/>
    </row>
    <row r="30" spans="1:8" ht="15" thickBot="1" x14ac:dyDescent="0.35">
      <c r="A30" s="100" t="s">
        <v>68</v>
      </c>
      <c r="B30" s="100" t="s">
        <v>32</v>
      </c>
      <c r="C30" s="100" t="s">
        <v>41</v>
      </c>
      <c r="D30" s="100" t="s">
        <v>44</v>
      </c>
      <c r="E30" s="100" t="s">
        <v>50</v>
      </c>
      <c r="F30" s="100" t="s">
        <v>51</v>
      </c>
    </row>
    <row r="31" spans="1:8" x14ac:dyDescent="0.3">
      <c r="A31" s="26"/>
      <c r="B31" s="50"/>
      <c r="C31" s="50"/>
      <c r="D31" s="50"/>
      <c r="E31" s="50"/>
      <c r="F31" s="50"/>
    </row>
    <row r="32" spans="1:8" x14ac:dyDescent="0.3">
      <c r="A32" s="189" t="s">
        <v>82</v>
      </c>
      <c r="B32" s="50">
        <f>+'1T'!E33</f>
        <v>2638757789.4699998</v>
      </c>
      <c r="C32" s="50">
        <f>+'2T'!E31</f>
        <v>1978073857.8</v>
      </c>
      <c r="D32" s="50">
        <f>+'3T'!E37</f>
        <v>2156558433.9700003</v>
      </c>
      <c r="E32" s="50">
        <f>+'4T'!E35</f>
        <v>2768149948.1999998</v>
      </c>
      <c r="F32" s="50">
        <f t="shared" ref="F32:F36" si="2">SUM(B32:E32)</f>
        <v>9541540029.4399986</v>
      </c>
    </row>
    <row r="33" spans="1:7" x14ac:dyDescent="0.3">
      <c r="A33" s="189" t="s">
        <v>83</v>
      </c>
      <c r="B33" s="50">
        <f>+'1T'!E34</f>
        <v>590594908.81999993</v>
      </c>
      <c r="C33" s="50">
        <f>+'2T'!E32</f>
        <v>470416350.54999995</v>
      </c>
      <c r="D33" s="50">
        <f>+'3T'!E38</f>
        <v>515333408.69999993</v>
      </c>
      <c r="E33" s="50">
        <f>+'4T'!E36</f>
        <v>663783607.59000015</v>
      </c>
      <c r="F33" s="50">
        <f t="shared" si="2"/>
        <v>2240128275.6599998</v>
      </c>
    </row>
    <row r="34" spans="1:7" x14ac:dyDescent="0.3">
      <c r="A34" s="191" t="s">
        <v>84</v>
      </c>
      <c r="B34" s="50">
        <f>+'1T'!E35</f>
        <v>1289433000</v>
      </c>
      <c r="C34" s="50">
        <f>+'2T'!E33</f>
        <v>1126766727.5</v>
      </c>
      <c r="D34" s="50">
        <f>+'3T'!E39</f>
        <v>1442711931.7000003</v>
      </c>
      <c r="E34" s="50">
        <f>+'4T'!E37</f>
        <v>2530532323.0700006</v>
      </c>
      <c r="F34" s="50">
        <f t="shared" si="2"/>
        <v>6389443982.2700005</v>
      </c>
    </row>
    <row r="35" spans="1:7" x14ac:dyDescent="0.3">
      <c r="A35" s="189" t="s">
        <v>101</v>
      </c>
      <c r="B35" s="50">
        <f>+'1T'!E36</f>
        <v>58851847.36999999</v>
      </c>
      <c r="C35" s="50">
        <f>+'2T'!E34</f>
        <v>9798897.8000000007</v>
      </c>
      <c r="D35" s="50">
        <f>+'3T'!E40</f>
        <v>73185967.460000008</v>
      </c>
      <c r="E35" s="50"/>
      <c r="F35" s="50">
        <f t="shared" si="2"/>
        <v>141836712.63</v>
      </c>
    </row>
    <row r="36" spans="1:7" x14ac:dyDescent="0.3">
      <c r="A36" s="219" t="s">
        <v>111</v>
      </c>
      <c r="B36" s="213">
        <v>0</v>
      </c>
      <c r="C36" s="213">
        <v>0</v>
      </c>
      <c r="D36" s="213">
        <v>0</v>
      </c>
      <c r="E36" s="213">
        <f>+'4T'!E39</f>
        <v>3172048843.4600005</v>
      </c>
      <c r="F36" s="213">
        <f t="shared" si="2"/>
        <v>3172048843.4600005</v>
      </c>
    </row>
    <row r="37" spans="1:7" x14ac:dyDescent="0.3">
      <c r="A37" s="26"/>
      <c r="B37" s="50"/>
      <c r="C37" s="50"/>
      <c r="D37" s="50"/>
      <c r="E37" s="50"/>
      <c r="F37" s="50"/>
    </row>
    <row r="38" spans="1:7" ht="15" thickBot="1" x14ac:dyDescent="0.35">
      <c r="A38" s="100" t="s">
        <v>3</v>
      </c>
      <c r="B38" s="100">
        <f>SUM(B32:B35)</f>
        <v>4577637545.6599998</v>
      </c>
      <c r="C38" s="100">
        <f>SUM(C32:C36)</f>
        <v>3585055833.6500001</v>
      </c>
      <c r="D38" s="100">
        <f>SUM(D32:D36)</f>
        <v>4187789741.8300004</v>
      </c>
      <c r="E38" s="100">
        <f>SUM(E32:E36)</f>
        <v>9134514722.3200016</v>
      </c>
      <c r="F38" s="100">
        <f>SUM(F32:F36)</f>
        <v>21484997843.459999</v>
      </c>
    </row>
    <row r="39" spans="1:7" x14ac:dyDescent="0.3">
      <c r="A39" s="18" t="s">
        <v>43</v>
      </c>
      <c r="B39" s="50"/>
      <c r="C39" s="50"/>
      <c r="D39" s="50"/>
      <c r="E39" s="50"/>
      <c r="F39" s="50"/>
    </row>
    <row r="40" spans="1:7" x14ac:dyDescent="0.3">
      <c r="A40" s="50"/>
      <c r="B40" s="50"/>
      <c r="C40" s="50"/>
      <c r="D40" s="50"/>
      <c r="E40" s="50"/>
      <c r="F40" s="50"/>
    </row>
    <row r="41" spans="1:7" x14ac:dyDescent="0.3">
      <c r="A41" s="19"/>
      <c r="B41" s="19"/>
      <c r="C41" s="19"/>
      <c r="D41" s="19"/>
      <c r="E41" s="19"/>
      <c r="F41" s="19"/>
      <c r="G41" s="19"/>
    </row>
    <row r="42" spans="1:7" x14ac:dyDescent="0.3">
      <c r="A42" s="169" t="s">
        <v>6</v>
      </c>
      <c r="B42" s="169"/>
      <c r="C42" s="169"/>
      <c r="D42" s="169"/>
      <c r="E42" s="169"/>
      <c r="F42" s="169"/>
      <c r="G42" s="19"/>
    </row>
    <row r="43" spans="1:7" x14ac:dyDescent="0.3">
      <c r="A43" s="169" t="s">
        <v>39</v>
      </c>
      <c r="B43" s="169"/>
      <c r="C43" s="169"/>
      <c r="D43" s="169"/>
      <c r="E43" s="169"/>
      <c r="F43" s="169"/>
      <c r="G43" s="18"/>
    </row>
    <row r="44" spans="1:7" x14ac:dyDescent="0.3">
      <c r="A44" s="169" t="s">
        <v>5</v>
      </c>
      <c r="B44" s="169"/>
      <c r="C44" s="169"/>
      <c r="D44" s="169"/>
      <c r="E44" s="169"/>
      <c r="F44" s="169"/>
      <c r="G44" s="18"/>
    </row>
    <row r="45" spans="1:7" x14ac:dyDescent="0.3">
      <c r="A45" s="98"/>
      <c r="B45" s="98"/>
      <c r="C45" s="98"/>
      <c r="D45" s="98"/>
      <c r="E45" s="98"/>
      <c r="F45" s="98"/>
      <c r="G45" s="18"/>
    </row>
    <row r="46" spans="1:7" ht="15" thickBot="1" x14ac:dyDescent="0.35">
      <c r="A46" s="99" t="s">
        <v>7</v>
      </c>
      <c r="B46" s="100" t="s">
        <v>32</v>
      </c>
      <c r="C46" s="100" t="s">
        <v>41</v>
      </c>
      <c r="D46" s="100" t="s">
        <v>44</v>
      </c>
      <c r="E46" s="99" t="s">
        <v>50</v>
      </c>
      <c r="F46" s="99" t="s">
        <v>51</v>
      </c>
    </row>
    <row r="47" spans="1:7" x14ac:dyDescent="0.3">
      <c r="A47" s="101"/>
      <c r="B47" s="102"/>
      <c r="C47" s="102"/>
      <c r="D47" s="102"/>
      <c r="E47" s="101"/>
      <c r="F47" s="101"/>
    </row>
    <row r="48" spans="1:7" x14ac:dyDescent="0.3">
      <c r="A48" s="51" t="s">
        <v>8</v>
      </c>
      <c r="B48" s="202">
        <f>+'1T'!E60</f>
        <v>3229352698.29</v>
      </c>
      <c r="C48" s="202">
        <f>+'2T'!E47</f>
        <v>2448490208.3500004</v>
      </c>
      <c r="D48" s="202">
        <f>+'3T'!E61</f>
        <v>2671891842.6700001</v>
      </c>
      <c r="E48" s="51">
        <f>+'4T'!E52</f>
        <v>3431933555.79</v>
      </c>
      <c r="F48" s="51">
        <f t="shared" ref="F48:F53" si="3">SUM(B48:E48)</f>
        <v>11781668305.1</v>
      </c>
    </row>
    <row r="49" spans="1:7" x14ac:dyDescent="0.3">
      <c r="A49" s="51" t="s">
        <v>9</v>
      </c>
      <c r="B49" s="202">
        <f>+'1T'!E61</f>
        <v>22085277.609999999</v>
      </c>
      <c r="C49" s="202">
        <f>+'2T'!E48</f>
        <v>0</v>
      </c>
      <c r="D49" s="202">
        <f>+'3T'!E62</f>
        <v>9410307.1699999999</v>
      </c>
      <c r="E49" s="51">
        <f>+'4T'!E53</f>
        <v>142848120.5</v>
      </c>
      <c r="F49" s="51">
        <f t="shared" si="3"/>
        <v>174343705.28</v>
      </c>
    </row>
    <row r="50" spans="1:7" x14ac:dyDescent="0.3">
      <c r="A50" s="51" t="s">
        <v>34</v>
      </c>
      <c r="B50" s="202">
        <f>+'1T'!E62</f>
        <v>36766569.759999998</v>
      </c>
      <c r="C50" s="202">
        <f>+'2T'!E49</f>
        <v>9798897.8000000007</v>
      </c>
      <c r="D50" s="202">
        <f>+'3T'!E63</f>
        <v>63775660.289999999</v>
      </c>
      <c r="E50" s="51">
        <f>+'4T'!E54</f>
        <v>181731017.09</v>
      </c>
      <c r="F50" s="51">
        <f t="shared" si="3"/>
        <v>292072144.94</v>
      </c>
    </row>
    <row r="51" spans="1:7" x14ac:dyDescent="0.3">
      <c r="A51" s="51" t="s">
        <v>10</v>
      </c>
      <c r="B51" s="202">
        <f>+'1T'!E63</f>
        <v>1289433000</v>
      </c>
      <c r="C51" s="202">
        <f>+'2T'!E50</f>
        <v>1126766727.5</v>
      </c>
      <c r="D51" s="202">
        <f>+'3T'!E64</f>
        <v>4614269515.9000006</v>
      </c>
      <c r="E51" s="51">
        <f>+'4T'!E55</f>
        <v>7787404916.9300003</v>
      </c>
      <c r="F51" s="51">
        <f t="shared" si="3"/>
        <v>14817874160.330002</v>
      </c>
    </row>
    <row r="52" spans="1:7" x14ac:dyDescent="0.3">
      <c r="A52" s="51" t="s">
        <v>67</v>
      </c>
      <c r="B52" s="202">
        <f>+'1T'!E64</f>
        <v>0</v>
      </c>
      <c r="C52" s="202">
        <f>+'2T'!E51</f>
        <v>0</v>
      </c>
      <c r="D52" s="202">
        <f>+'3T'!E65</f>
        <v>0</v>
      </c>
      <c r="E52" s="51">
        <f>+'4T'!E56</f>
        <v>0</v>
      </c>
      <c r="F52" s="51">
        <f t="shared" si="3"/>
        <v>0</v>
      </c>
    </row>
    <row r="53" spans="1:7" x14ac:dyDescent="0.3">
      <c r="A53" s="51" t="s">
        <v>78</v>
      </c>
      <c r="B53" s="202">
        <f>+'1T'!E65</f>
        <v>0</v>
      </c>
      <c r="C53" s="202">
        <f>+'2T'!E52</f>
        <v>0</v>
      </c>
      <c r="D53" s="202">
        <f>+'3T'!E66</f>
        <v>0</v>
      </c>
      <c r="E53" s="51">
        <f>+'4T'!E57</f>
        <v>0</v>
      </c>
      <c r="F53" s="51">
        <f t="shared" si="3"/>
        <v>0</v>
      </c>
    </row>
    <row r="54" spans="1:7" x14ac:dyDescent="0.3">
      <c r="A54" s="51"/>
      <c r="B54" s="202"/>
      <c r="C54" s="202"/>
      <c r="D54" s="202"/>
      <c r="E54" s="51"/>
      <c r="F54" s="51"/>
    </row>
    <row r="55" spans="1:7" ht="15" thickBot="1" x14ac:dyDescent="0.35">
      <c r="A55" s="104" t="s">
        <v>3</v>
      </c>
      <c r="B55" s="205">
        <f>SUM(B48:B53)</f>
        <v>4577637545.6599998</v>
      </c>
      <c r="C55" s="205">
        <f>SUM(C48:C53)</f>
        <v>3585055833.6500006</v>
      </c>
      <c r="D55" s="205">
        <f>SUM(D48:D53)</f>
        <v>7359347326.0300007</v>
      </c>
      <c r="E55" s="205">
        <f>SUM(E48:E53)</f>
        <v>11543917610.310001</v>
      </c>
      <c r="F55" s="205">
        <f>SUM(F48:F53)</f>
        <v>27065958315.650002</v>
      </c>
    </row>
    <row r="56" spans="1:7" ht="15" thickTop="1" x14ac:dyDescent="0.3">
      <c r="A56" s="18" t="s">
        <v>43</v>
      </c>
      <c r="B56" s="19"/>
      <c r="C56" s="19"/>
      <c r="D56" s="19"/>
      <c r="E56" s="19"/>
      <c r="F56" s="19"/>
      <c r="G56" s="19"/>
    </row>
    <row r="57" spans="1:7" x14ac:dyDescent="0.3">
      <c r="A57" s="18"/>
      <c r="B57" s="19"/>
      <c r="C57" s="19"/>
      <c r="D57" s="19"/>
      <c r="E57" s="19"/>
      <c r="F57" s="19"/>
      <c r="G57" s="19"/>
    </row>
    <row r="58" spans="1:7" x14ac:dyDescent="0.3">
      <c r="A58" s="18"/>
      <c r="B58" s="19"/>
      <c r="C58" s="19"/>
      <c r="D58" s="19"/>
      <c r="E58" s="19"/>
      <c r="F58" s="19"/>
      <c r="G58" s="19"/>
    </row>
    <row r="59" spans="1:7" x14ac:dyDescent="0.3">
      <c r="A59" s="169" t="s">
        <v>11</v>
      </c>
      <c r="B59" s="169"/>
      <c r="C59" s="169"/>
      <c r="D59" s="169"/>
      <c r="E59" s="169"/>
      <c r="F59" s="169"/>
      <c r="G59" s="18"/>
    </row>
    <row r="60" spans="1:7" x14ac:dyDescent="0.3">
      <c r="A60" s="169" t="s">
        <v>12</v>
      </c>
      <c r="B60" s="169"/>
      <c r="C60" s="169"/>
      <c r="D60" s="169"/>
      <c r="E60" s="169"/>
      <c r="F60" s="169"/>
      <c r="G60" s="19"/>
    </row>
    <row r="61" spans="1:7" x14ac:dyDescent="0.3">
      <c r="A61" s="169" t="s">
        <v>5</v>
      </c>
      <c r="B61" s="169"/>
      <c r="C61" s="169"/>
      <c r="D61" s="169"/>
      <c r="E61" s="169"/>
      <c r="F61" s="169"/>
      <c r="G61" s="19"/>
    </row>
    <row r="62" spans="1:7" x14ac:dyDescent="0.3">
      <c r="A62" s="18"/>
      <c r="B62" s="18"/>
      <c r="C62" s="18"/>
      <c r="D62" s="18"/>
      <c r="E62" s="18"/>
      <c r="F62" s="18"/>
      <c r="G62" s="19"/>
    </row>
    <row r="63" spans="1:7" ht="15" thickBot="1" x14ac:dyDescent="0.35">
      <c r="A63" s="100" t="s">
        <v>13</v>
      </c>
      <c r="B63" s="100" t="s">
        <v>32</v>
      </c>
      <c r="C63" s="100" t="s">
        <v>41</v>
      </c>
      <c r="D63" s="100" t="s">
        <v>44</v>
      </c>
      <c r="E63" s="100" t="s">
        <v>50</v>
      </c>
      <c r="F63" s="100" t="s">
        <v>51</v>
      </c>
      <c r="G63" s="19"/>
    </row>
    <row r="64" spans="1:7" x14ac:dyDescent="0.3">
      <c r="A64" s="51" t="s">
        <v>14</v>
      </c>
      <c r="B64" s="51">
        <f>+'1T'!E76</f>
        <v>947534327.82000005</v>
      </c>
      <c r="C64" s="202">
        <f>+'2T'!E63</f>
        <v>577094172.39999962</v>
      </c>
      <c r="D64" s="51">
        <f>+'3T'!E77</f>
        <v>1199235728.9199996</v>
      </c>
      <c r="E64" s="51">
        <f>+'4T'!E68</f>
        <v>-1952914206.8400021</v>
      </c>
      <c r="F64" s="51">
        <f>B64</f>
        <v>947534327.82000005</v>
      </c>
      <c r="G64" s="19"/>
    </row>
    <row r="65" spans="1:7" x14ac:dyDescent="0.3">
      <c r="A65" s="51" t="s">
        <v>15</v>
      </c>
      <c r="B65" s="51">
        <f>+'1T'!E77</f>
        <v>4207197390.2399998</v>
      </c>
      <c r="C65" s="202">
        <f>+'2T'!E64</f>
        <v>4207197390.1700001</v>
      </c>
      <c r="D65" s="51">
        <f>+'3T'!E78</f>
        <v>4207197390.2699995</v>
      </c>
      <c r="E65" s="51">
        <f>+'4T'!E69</f>
        <v>17262666743.889999</v>
      </c>
      <c r="F65" s="51">
        <f>SUM(B65:E65)</f>
        <v>29884258914.57</v>
      </c>
      <c r="G65" s="19"/>
    </row>
    <row r="66" spans="1:7" x14ac:dyDescent="0.3">
      <c r="A66" s="51" t="s">
        <v>85</v>
      </c>
      <c r="B66" s="51">
        <f>+'1T'!E78</f>
        <v>0</v>
      </c>
      <c r="C66" s="202">
        <f>+'2T'!E65</f>
        <v>0</v>
      </c>
      <c r="D66" s="51">
        <f>+'3T'!E79</f>
        <v>0</v>
      </c>
      <c r="E66" s="51">
        <f>+'4T'!E70</f>
        <v>0</v>
      </c>
      <c r="F66" s="51">
        <f>SUM(B66:E66)</f>
        <v>0</v>
      </c>
      <c r="G66" s="19"/>
    </row>
    <row r="67" spans="1:7" x14ac:dyDescent="0.3">
      <c r="A67" s="51" t="s">
        <v>87</v>
      </c>
      <c r="B67" s="51">
        <f>+'1T'!E79</f>
        <v>5154731718.0599995</v>
      </c>
      <c r="C67" s="202">
        <f>+'2T'!E66</f>
        <v>4784291562.5699997</v>
      </c>
      <c r="D67" s="51">
        <f>+'3T'!E80</f>
        <v>5406433119.1899986</v>
      </c>
      <c r="E67" s="51">
        <f>+'4T'!E71</f>
        <v>15309752537.049997</v>
      </c>
      <c r="F67" s="51">
        <f>SUM(B67:E67)</f>
        <v>30655208936.869995</v>
      </c>
      <c r="G67" s="19"/>
    </row>
    <row r="68" spans="1:7" x14ac:dyDescent="0.3">
      <c r="A68" s="51" t="s">
        <v>86</v>
      </c>
      <c r="B68" s="51">
        <f>+'1T'!E80</f>
        <v>4577637545.6599998</v>
      </c>
      <c r="C68" s="202">
        <f>+'2T'!E67</f>
        <v>3585055833.6500001</v>
      </c>
      <c r="D68" s="51">
        <f>+'3T'!E81</f>
        <v>7359347326.0300007</v>
      </c>
      <c r="E68" s="51">
        <f>+'4T'!E72</f>
        <v>11543917610.310001</v>
      </c>
      <c r="F68" s="51">
        <f>SUM(B68:E68)</f>
        <v>27065958315.650002</v>
      </c>
      <c r="G68" s="19"/>
    </row>
    <row r="69" spans="1:7" x14ac:dyDescent="0.3">
      <c r="A69" s="51" t="s">
        <v>88</v>
      </c>
      <c r="B69" s="51">
        <f>+'1T'!E81</f>
        <v>577094172.39999962</v>
      </c>
      <c r="C69" s="202">
        <f>+'2T'!E68</f>
        <v>1199235728.9199996</v>
      </c>
      <c r="D69" s="51">
        <f>+'3T'!E82</f>
        <v>-1952914206.8400021</v>
      </c>
      <c r="E69" s="51">
        <f>+'4T'!E73</f>
        <v>3765834926.739996</v>
      </c>
      <c r="F69" s="101">
        <f>F67-F68</f>
        <v>3589250621.2199936</v>
      </c>
      <c r="G69" s="19"/>
    </row>
    <row r="70" spans="1:7" ht="15" thickBot="1" x14ac:dyDescent="0.35">
      <c r="A70" s="211"/>
      <c r="B70" s="211"/>
      <c r="C70" s="211"/>
      <c r="D70" s="211"/>
      <c r="E70" s="211"/>
      <c r="F70" s="211"/>
      <c r="G70" s="19"/>
    </row>
    <row r="71" spans="1:7" ht="15" thickTop="1" x14ac:dyDescent="0.3">
      <c r="A71" s="18" t="s">
        <v>43</v>
      </c>
      <c r="B71" s="218"/>
      <c r="C71" s="218"/>
      <c r="D71" s="218"/>
      <c r="E71" s="218"/>
      <c r="F71" s="218"/>
      <c r="G71" s="19"/>
    </row>
    <row r="72" spans="1:7" x14ac:dyDescent="0.3">
      <c r="A72" s="18"/>
      <c r="B72" s="18"/>
      <c r="C72" s="18"/>
      <c r="D72" s="19"/>
      <c r="E72" s="19"/>
      <c r="F72" s="19"/>
      <c r="G72" s="19"/>
    </row>
    <row r="73" spans="1:7" x14ac:dyDescent="0.3">
      <c r="G73" s="19"/>
    </row>
    <row r="75" spans="1:7" x14ac:dyDescent="0.3">
      <c r="A75" s="40"/>
    </row>
    <row r="76" spans="1:7" x14ac:dyDescent="0.3">
      <c r="A76" s="40"/>
    </row>
    <row r="77" spans="1:7" x14ac:dyDescent="0.3">
      <c r="A77" s="40"/>
    </row>
  </sheetData>
  <mergeCells count="16">
    <mergeCell ref="A61:F61"/>
    <mergeCell ref="A9:F9"/>
    <mergeCell ref="A26:F26"/>
    <mergeCell ref="A27:F27"/>
    <mergeCell ref="A28:F28"/>
    <mergeCell ref="A42:F42"/>
    <mergeCell ref="A43:F43"/>
    <mergeCell ref="A8:F8"/>
    <mergeCell ref="A44:F44"/>
    <mergeCell ref="A1:G1"/>
    <mergeCell ref="A59:F59"/>
    <mergeCell ref="A60:F60"/>
    <mergeCell ref="A20:H20"/>
    <mergeCell ref="A21:G21"/>
    <mergeCell ref="A22:G22"/>
    <mergeCell ref="A23:H2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"/>
  <sheetViews>
    <sheetView workbookViewId="0">
      <selection activeCell="H9" sqref="H9"/>
    </sheetView>
  </sheetViews>
  <sheetFormatPr baseColWidth="10" defaultColWidth="10.77734375" defaultRowHeight="14.4" x14ac:dyDescent="0.3"/>
  <cols>
    <col min="2" max="8" width="20" style="63" customWidth="1"/>
  </cols>
  <sheetData>
    <row r="1" spans="2:8" x14ac:dyDescent="0.3">
      <c r="B1" s="173" t="s">
        <v>70</v>
      </c>
      <c r="C1" s="173"/>
    </row>
    <row r="3" spans="2:8" x14ac:dyDescent="0.3">
      <c r="B3" s="64">
        <v>2013</v>
      </c>
      <c r="C3" s="64">
        <v>2014</v>
      </c>
      <c r="D3" s="64">
        <v>2015</v>
      </c>
      <c r="E3" s="64">
        <v>2016</v>
      </c>
      <c r="F3" s="64">
        <v>2017</v>
      </c>
      <c r="G3" s="64">
        <v>2018</v>
      </c>
      <c r="H3" s="64">
        <v>2019</v>
      </c>
    </row>
    <row r="4" spans="2:8" ht="28.8" x14ac:dyDescent="0.3">
      <c r="B4" s="26" t="s">
        <v>18</v>
      </c>
    </row>
    <row r="5" spans="2:8" ht="28.8" x14ac:dyDescent="0.3">
      <c r="B5" s="26" t="s">
        <v>24</v>
      </c>
      <c r="C5" s="63" t="s">
        <v>72</v>
      </c>
      <c r="D5" s="63" t="s">
        <v>95</v>
      </c>
      <c r="E5" s="63" t="s">
        <v>95</v>
      </c>
      <c r="F5" s="63" t="s">
        <v>95</v>
      </c>
      <c r="G5" s="63" t="s">
        <v>95</v>
      </c>
      <c r="H5" s="63" t="s">
        <v>95</v>
      </c>
    </row>
    <row r="6" spans="2:8" ht="57.6" x14ac:dyDescent="0.3">
      <c r="B6" s="26" t="s">
        <v>25</v>
      </c>
      <c r="C6" s="63" t="s">
        <v>73</v>
      </c>
      <c r="D6" s="63" t="s">
        <v>96</v>
      </c>
      <c r="E6" s="63" t="s">
        <v>96</v>
      </c>
      <c r="F6" s="63" t="s">
        <v>96</v>
      </c>
      <c r="G6" s="63" t="s">
        <v>96</v>
      </c>
      <c r="H6" s="63" t="s">
        <v>96</v>
      </c>
    </row>
    <row r="7" spans="2:8" ht="57.6" x14ac:dyDescent="0.3">
      <c r="B7" s="26" t="s">
        <v>26</v>
      </c>
      <c r="C7" s="63" t="s">
        <v>74</v>
      </c>
      <c r="D7" s="63" t="s">
        <v>97</v>
      </c>
      <c r="E7" s="63" t="s">
        <v>97</v>
      </c>
      <c r="F7" s="63" t="s">
        <v>97</v>
      </c>
      <c r="G7" s="63" t="s">
        <v>97</v>
      </c>
      <c r="H7" s="63" t="s">
        <v>97</v>
      </c>
    </row>
    <row r="8" spans="2:8" ht="57.6" x14ac:dyDescent="0.3">
      <c r="B8" s="26" t="s">
        <v>69</v>
      </c>
      <c r="C8" s="63" t="s">
        <v>75</v>
      </c>
      <c r="D8" s="63" t="s">
        <v>75</v>
      </c>
      <c r="E8" s="63" t="s">
        <v>75</v>
      </c>
      <c r="F8" s="63" t="s">
        <v>75</v>
      </c>
      <c r="G8" s="63" t="s">
        <v>75</v>
      </c>
      <c r="H8" s="63" t="s">
        <v>113</v>
      </c>
    </row>
    <row r="9" spans="2:8" ht="57.6" x14ac:dyDescent="0.3">
      <c r="B9" s="26"/>
      <c r="C9" s="63" t="s">
        <v>75</v>
      </c>
      <c r="D9" s="63" t="s">
        <v>75</v>
      </c>
      <c r="E9" s="63" t="s">
        <v>75</v>
      </c>
      <c r="F9" s="63" t="s">
        <v>75</v>
      </c>
      <c r="G9" s="63" t="s">
        <v>75</v>
      </c>
      <c r="H9" s="63" t="s">
        <v>112</v>
      </c>
    </row>
    <row r="10" spans="2:8" ht="28.8" x14ac:dyDescent="0.3">
      <c r="C10" s="63" t="s">
        <v>71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31579EE2B15044A21CA214DC1621B7" ma:contentTypeVersion="14" ma:contentTypeDescription="Crear nuevo documento." ma:contentTypeScope="" ma:versionID="8260f902f2d60db69e695c40ea4e902b">
  <xsd:schema xmlns:xsd="http://www.w3.org/2001/XMLSchema" xmlns:xs="http://www.w3.org/2001/XMLSchema" xmlns:p="http://schemas.microsoft.com/office/2006/metadata/properties" xmlns:ns3="3be6da85-fe21-4610-adb7-d3a94d3af923" xmlns:ns4="4413b21b-dea0-4953-b6fb-287dbf680181" targetNamespace="http://schemas.microsoft.com/office/2006/metadata/properties" ma:root="true" ma:fieldsID="871d47853e11c214d02b94e708f3e850" ns3:_="" ns4:_="">
    <xsd:import namespace="3be6da85-fe21-4610-adb7-d3a94d3af923"/>
    <xsd:import namespace="4413b21b-dea0-4953-b6fb-287dbf6801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6da85-fe21-4610-adb7-d3a94d3af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3b21b-dea0-4953-b6fb-287dbf6801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7D53E-41DB-40B5-AC48-AE9FBE30DF9E}">
  <ds:schemaRefs>
    <ds:schemaRef ds:uri="3be6da85-fe21-4610-adb7-d3a94d3af923"/>
    <ds:schemaRef ds:uri="http://purl.org/dc/dcmitype/"/>
    <ds:schemaRef ds:uri="http://schemas.microsoft.com/office/2006/documentManagement/types"/>
    <ds:schemaRef ds:uri="http://purl.org/dc/terms/"/>
    <ds:schemaRef ds:uri="4413b21b-dea0-4953-b6fb-287dbf680181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6050B5-F82E-4BE2-A8D9-3BB2E94122C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be6da85-fe21-4610-adb7-d3a94d3af923"/>
    <ds:schemaRef ds:uri="4413b21b-dea0-4953-b6fb-287dbf68018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DFD0C-C76C-4B97-A82D-A90D862E5C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1T</vt:lpstr>
      <vt:lpstr>2T</vt:lpstr>
      <vt:lpstr>Semestral</vt:lpstr>
      <vt:lpstr>3T</vt:lpstr>
      <vt:lpstr>3T Acumulado</vt:lpstr>
      <vt:lpstr>4T</vt:lpstr>
      <vt:lpstr>Anual</vt:lpstr>
      <vt:lpstr>Empate productos</vt:lpstr>
      <vt:lpstr>'1T'!Área_de_impresión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Stephanie Tatiana Salas Soto</cp:lastModifiedBy>
  <cp:lastPrinted>2019-10-10T15:09:18Z</cp:lastPrinted>
  <dcterms:created xsi:type="dcterms:W3CDTF">2011-10-26T20:29:12Z</dcterms:created>
  <dcterms:modified xsi:type="dcterms:W3CDTF">2025-12-30T20:11:18Z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0x010100EC31579EE2B15044A21CA214DC1621B7</vt:lpwstr>
  </property>
</Properties>
</file>