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PÁGINA WEB 2020\"/>
    </mc:Choice>
  </mc:AlternateContent>
  <bookViews>
    <workbookView xWindow="0" yWindow="0" windowWidth="20490" windowHeight="7770"/>
  </bookViews>
  <sheets>
    <sheet name="1T" sheetId="1" r:id="rId1"/>
    <sheet name="2T" sheetId="10" r:id="rId2"/>
    <sheet name="3T" sheetId="7" r:id="rId3"/>
    <sheet name="4T" sheetId="8" r:id="rId4"/>
    <sheet name="Semestral" sheetId="5" r:id="rId5"/>
    <sheet name="3T Acumulado" sheetId="6" r:id="rId6"/>
    <sheet name="Anual" sheetId="9" r:id="rId7"/>
    <sheet name="Empate productos" sheetId="11" r:id="rId8"/>
  </sheets>
  <definedNames>
    <definedName name="_xlnm.Print_Area" localSheetId="0">'1T'!$A$1:$F$89</definedName>
  </definedNames>
  <calcPr calcId="162913"/>
</workbook>
</file>

<file path=xl/calcChain.xml><?xml version="1.0" encoding="utf-8"?>
<calcChain xmlns="http://schemas.openxmlformats.org/spreadsheetml/2006/main">
  <c r="F18" i="6" l="1"/>
  <c r="F14" i="6"/>
  <c r="F15" i="6"/>
  <c r="F16" i="6"/>
  <c r="F13" i="6"/>
  <c r="F16" i="5"/>
  <c r="F36" i="9"/>
  <c r="E36" i="9"/>
  <c r="E14" i="6"/>
  <c r="E15" i="6"/>
  <c r="E16" i="6"/>
  <c r="E13" i="6"/>
  <c r="D14" i="6"/>
  <c r="D15" i="6"/>
  <c r="D16" i="6"/>
  <c r="D13" i="6"/>
  <c r="C14" i="6"/>
  <c r="C15" i="6"/>
  <c r="C16" i="6"/>
  <c r="C13" i="6"/>
  <c r="G13" i="6" s="1"/>
  <c r="C15" i="5"/>
  <c r="F14" i="5"/>
  <c r="C16" i="5"/>
  <c r="F13" i="5"/>
  <c r="F18" i="8"/>
  <c r="G18" i="8"/>
  <c r="D34" i="5" l="1"/>
  <c r="D33" i="5"/>
  <c r="D36" i="5"/>
  <c r="B68" i="10"/>
  <c r="B66" i="10"/>
  <c r="C36" i="7"/>
  <c r="D36" i="7"/>
  <c r="B36" i="7"/>
  <c r="E36" i="7"/>
  <c r="B38" i="7" l="1"/>
  <c r="B62" i="7"/>
  <c r="H18" i="9"/>
  <c r="G18" i="9"/>
  <c r="G16" i="9"/>
  <c r="G14" i="9"/>
  <c r="G15" i="9"/>
  <c r="G13" i="9"/>
  <c r="F16" i="9"/>
  <c r="C31" i="6"/>
  <c r="E68" i="10"/>
  <c r="D80" i="1"/>
  <c r="D79" i="1"/>
  <c r="D81" i="1" s="1"/>
  <c r="D76" i="1"/>
  <c r="E76" i="1"/>
  <c r="C81" i="1"/>
  <c r="C79" i="1"/>
  <c r="C76" i="1"/>
  <c r="B81" i="1"/>
  <c r="B79" i="1"/>
  <c r="H15" i="9" l="1"/>
  <c r="H14" i="9"/>
  <c r="B39" i="8" l="1"/>
  <c r="E34" i="8"/>
  <c r="E35" i="8"/>
  <c r="E36" i="8"/>
  <c r="E37" i="8"/>
  <c r="E33" i="8"/>
  <c r="G17" i="8" l="1"/>
  <c r="G15" i="8"/>
  <c r="G14" i="8"/>
  <c r="D18" i="8"/>
  <c r="E18" i="8"/>
  <c r="C18" i="8"/>
  <c r="F17" i="8"/>
  <c r="G15" i="7" l="1"/>
  <c r="G14" i="7"/>
  <c r="E72" i="7" l="1"/>
  <c r="C67" i="10" l="1"/>
  <c r="D67" i="10"/>
  <c r="C33" i="10"/>
  <c r="C37" i="10" s="1"/>
  <c r="D33" i="10"/>
  <c r="D37" i="10" s="1"/>
  <c r="B33" i="10"/>
  <c r="D54" i="10"/>
  <c r="C54" i="10"/>
  <c r="B54" i="10"/>
  <c r="B67" i="10" s="1"/>
  <c r="E67" i="10" s="1"/>
  <c r="E52" i="10"/>
  <c r="E51" i="10"/>
  <c r="E50" i="10"/>
  <c r="E49" i="10"/>
  <c r="E48" i="10"/>
  <c r="E47" i="10"/>
  <c r="E35" i="10"/>
  <c r="E34" i="10"/>
  <c r="E32" i="10"/>
  <c r="E31" i="10"/>
  <c r="E33" i="10" l="1"/>
  <c r="E37" i="10" s="1"/>
  <c r="E54" i="10"/>
  <c r="B37" i="10"/>
  <c r="E64" i="10" l="1"/>
  <c r="G13" i="1" l="1"/>
  <c r="E79" i="1" l="1"/>
  <c r="E81" i="1" s="1"/>
  <c r="B63" i="10" s="1"/>
  <c r="E63" i="10" l="1"/>
  <c r="E66" i="10" s="1"/>
  <c r="B71" i="7" s="1"/>
  <c r="C63" i="10"/>
  <c r="C66" i="10" s="1"/>
  <c r="C68" i="10" s="1"/>
  <c r="D63" i="10" s="1"/>
  <c r="D66" i="10" s="1"/>
  <c r="D68" i="10" s="1"/>
  <c r="D19" i="1"/>
  <c r="E19" i="1"/>
  <c r="C19" i="1"/>
  <c r="F15" i="1"/>
  <c r="F14" i="1"/>
  <c r="F13" i="1"/>
  <c r="F19" i="1" s="1"/>
  <c r="B74" i="7" l="1"/>
  <c r="E71" i="7"/>
  <c r="E74" i="7" s="1"/>
  <c r="B87" i="1"/>
  <c r="B88" i="1" s="1"/>
  <c r="C80" i="1"/>
  <c r="B80" i="1"/>
  <c r="E61" i="1"/>
  <c r="E36" i="1"/>
  <c r="G16" i="1" l="1"/>
  <c r="B56" i="8" l="1"/>
  <c r="B69" i="8" s="1"/>
  <c r="C18" i="7" l="1"/>
  <c r="E33" i="7" l="1"/>
  <c r="E34" i="7"/>
  <c r="E35" i="7"/>
  <c r="E38" i="7" l="1"/>
  <c r="G13" i="10"/>
  <c r="D13" i="5" l="1"/>
  <c r="D13" i="9"/>
  <c r="F13" i="10"/>
  <c r="F14" i="10"/>
  <c r="F15" i="10"/>
  <c r="G18" i="10"/>
  <c r="F16" i="10"/>
  <c r="C18" i="10"/>
  <c r="D18" i="10"/>
  <c r="E18" i="10"/>
  <c r="F18" i="10" l="1"/>
  <c r="C40" i="1"/>
  <c r="C16" i="9" l="1"/>
  <c r="D14" i="5"/>
  <c r="D15" i="5"/>
  <c r="D16" i="5"/>
  <c r="E33" i="1" l="1"/>
  <c r="F13" i="7" l="1"/>
  <c r="F18" i="7" s="1"/>
  <c r="G13" i="7"/>
  <c r="E13" i="9" l="1"/>
  <c r="G18" i="7"/>
  <c r="E67" i="8"/>
  <c r="E66" i="9" s="1"/>
  <c r="E73" i="7"/>
  <c r="D66" i="9" s="1"/>
  <c r="C66" i="9"/>
  <c r="B66" i="9"/>
  <c r="E77" i="1"/>
  <c r="F66" i="9" l="1"/>
  <c r="C13" i="5" l="1"/>
  <c r="E13" i="5" s="1"/>
  <c r="C13" i="9"/>
  <c r="C15" i="9"/>
  <c r="C14" i="9"/>
  <c r="C14" i="5"/>
  <c r="E54" i="8"/>
  <c r="C18" i="9" l="1"/>
  <c r="G13" i="8"/>
  <c r="C39" i="8"/>
  <c r="E65" i="9"/>
  <c r="E58" i="7"/>
  <c r="D51" i="9" s="1"/>
  <c r="D35" i="9"/>
  <c r="B65" i="9"/>
  <c r="J33" i="7"/>
  <c r="J32" i="7"/>
  <c r="E18" i="7"/>
  <c r="D18" i="7"/>
  <c r="C62" i="7"/>
  <c r="C75" i="7" s="1"/>
  <c r="C56" i="5"/>
  <c r="E65" i="1"/>
  <c r="B51" i="6" s="1"/>
  <c r="D56" i="8"/>
  <c r="D69" i="8" s="1"/>
  <c r="C56" i="8"/>
  <c r="C69" i="8" s="1"/>
  <c r="D62" i="7"/>
  <c r="D75" i="7" s="1"/>
  <c r="B75" i="7"/>
  <c r="C67" i="1"/>
  <c r="D67" i="1"/>
  <c r="B67" i="1"/>
  <c r="D51" i="6"/>
  <c r="D53" i="9"/>
  <c r="E53" i="9"/>
  <c r="F15" i="7"/>
  <c r="E15" i="9" s="1"/>
  <c r="E52" i="8"/>
  <c r="E51" i="9" s="1"/>
  <c r="C54" i="5"/>
  <c r="C50" i="6"/>
  <c r="C53" i="5"/>
  <c r="E39" i="1"/>
  <c r="B47" i="6"/>
  <c r="E62" i="1"/>
  <c r="B53" i="5" s="1"/>
  <c r="E63" i="1"/>
  <c r="B54" i="5" s="1"/>
  <c r="E64" i="1"/>
  <c r="B55" i="5" s="1"/>
  <c r="E60" i="1"/>
  <c r="B48" i="9" s="1"/>
  <c r="E53" i="8"/>
  <c r="E52" i="9" s="1"/>
  <c r="E56" i="7"/>
  <c r="D47" i="6" s="1"/>
  <c r="E57" i="7"/>
  <c r="D50" i="9" s="1"/>
  <c r="E59" i="7"/>
  <c r="D50" i="6" s="1"/>
  <c r="E55" i="7"/>
  <c r="D48" i="9" s="1"/>
  <c r="E33" i="9"/>
  <c r="E34" i="9"/>
  <c r="E38" i="8"/>
  <c r="E32" i="9"/>
  <c r="D39" i="8"/>
  <c r="C38" i="7"/>
  <c r="D38" i="7"/>
  <c r="D33" i="9"/>
  <c r="D34" i="9"/>
  <c r="D32" i="9"/>
  <c r="C68" i="5"/>
  <c r="C52" i="5"/>
  <c r="C33" i="6"/>
  <c r="C34" i="9"/>
  <c r="C34" i="5"/>
  <c r="C33" i="5"/>
  <c r="F14" i="8"/>
  <c r="F14" i="9" s="1"/>
  <c r="F15" i="8"/>
  <c r="F15" i="9" s="1"/>
  <c r="F16" i="8"/>
  <c r="F13" i="8"/>
  <c r="E51" i="8"/>
  <c r="E50" i="9" s="1"/>
  <c r="E50" i="8"/>
  <c r="E49" i="9" s="1"/>
  <c r="E49" i="8"/>
  <c r="E48" i="9" s="1"/>
  <c r="F16" i="7"/>
  <c r="E16" i="9" s="1"/>
  <c r="F14" i="7"/>
  <c r="E14" i="9" s="1"/>
  <c r="D63" i="6"/>
  <c r="D40" i="1"/>
  <c r="B40" i="1"/>
  <c r="E37" i="1"/>
  <c r="B36" i="5"/>
  <c r="E35" i="1"/>
  <c r="B32" i="6" s="1"/>
  <c r="E34" i="1"/>
  <c r="B33" i="9" s="1"/>
  <c r="B32" i="9"/>
  <c r="E75" i="7" l="1"/>
  <c r="E76" i="7" s="1"/>
  <c r="B65" i="8" s="1"/>
  <c r="B68" i="8" s="1"/>
  <c r="B70" i="8" s="1"/>
  <c r="C65" i="8" s="1"/>
  <c r="C68" i="8" s="1"/>
  <c r="B76" i="7"/>
  <c r="C71" i="7" s="1"/>
  <c r="C74" i="7" s="1"/>
  <c r="C76" i="7" s="1"/>
  <c r="D71" i="7" s="1"/>
  <c r="D74" i="7" s="1"/>
  <c r="D76" i="7" s="1"/>
  <c r="C70" i="8"/>
  <c r="D65" i="8" s="1"/>
  <c r="D68" i="8" s="1"/>
  <c r="D70" i="8" s="1"/>
  <c r="G16" i="8"/>
  <c r="F13" i="9"/>
  <c r="E69" i="8"/>
  <c r="E68" i="9" s="1"/>
  <c r="B64" i="9"/>
  <c r="F64" i="9" s="1"/>
  <c r="B67" i="9"/>
  <c r="B51" i="5"/>
  <c r="B62" i="6"/>
  <c r="E62" i="6" s="1"/>
  <c r="B49" i="9"/>
  <c r="B50" i="6"/>
  <c r="E50" i="6" s="1"/>
  <c r="B52" i="9"/>
  <c r="E16" i="5"/>
  <c r="D65" i="9"/>
  <c r="D31" i="6"/>
  <c r="E18" i="9"/>
  <c r="D49" i="6"/>
  <c r="D46" i="6"/>
  <c r="D32" i="6"/>
  <c r="B35" i="9"/>
  <c r="C52" i="9"/>
  <c r="D68" i="9"/>
  <c r="E62" i="7"/>
  <c r="B56" i="5"/>
  <c r="D56" i="5" s="1"/>
  <c r="D16" i="9"/>
  <c r="H16" i="9" s="1"/>
  <c r="C53" i="9"/>
  <c r="C51" i="6"/>
  <c r="E51" i="6" s="1"/>
  <c r="B33" i="5"/>
  <c r="E56" i="8"/>
  <c r="D52" i="9"/>
  <c r="C51" i="9"/>
  <c r="C49" i="6"/>
  <c r="D54" i="5"/>
  <c r="C47" i="6"/>
  <c r="E47" i="6" s="1"/>
  <c r="C49" i="9"/>
  <c r="C68" i="9"/>
  <c r="C48" i="9"/>
  <c r="F48" i="9" s="1"/>
  <c r="C35" i="9"/>
  <c r="C36" i="5"/>
  <c r="C35" i="5"/>
  <c r="C33" i="9"/>
  <c r="F33" i="9" s="1"/>
  <c r="C32" i="9"/>
  <c r="F32" i="9" s="1"/>
  <c r="E55" i="9"/>
  <c r="E38" i="9"/>
  <c r="D38" i="9"/>
  <c r="C65" i="9"/>
  <c r="C48" i="6"/>
  <c r="B34" i="9"/>
  <c r="F34" i="9" s="1"/>
  <c r="C55" i="5"/>
  <c r="D55" i="5" s="1"/>
  <c r="D49" i="9"/>
  <c r="D14" i="9"/>
  <c r="C32" i="6"/>
  <c r="E32" i="6" s="1"/>
  <c r="C46" i="6"/>
  <c r="C50" i="9"/>
  <c r="D30" i="6"/>
  <c r="D48" i="6"/>
  <c r="D15" i="9"/>
  <c r="D33" i="6"/>
  <c r="D53" i="5"/>
  <c r="C51" i="5"/>
  <c r="E15" i="5"/>
  <c r="F15" i="5" s="1"/>
  <c r="F19" i="5" s="1"/>
  <c r="E39" i="8"/>
  <c r="C30" i="6"/>
  <c r="C63" i="6"/>
  <c r="B46" i="6"/>
  <c r="B53" i="9"/>
  <c r="E14" i="5"/>
  <c r="G19" i="1"/>
  <c r="G15" i="6"/>
  <c r="B67" i="5"/>
  <c r="D67" i="5" s="1"/>
  <c r="B68" i="5"/>
  <c r="D68" i="5" s="1"/>
  <c r="B63" i="6"/>
  <c r="B51" i="9"/>
  <c r="B49" i="6"/>
  <c r="B50" i="9"/>
  <c r="B48" i="6"/>
  <c r="E67" i="1"/>
  <c r="B52" i="5"/>
  <c r="D52" i="5" s="1"/>
  <c r="B33" i="6"/>
  <c r="B35" i="5"/>
  <c r="B30" i="6"/>
  <c r="B34" i="5"/>
  <c r="B31" i="6"/>
  <c r="E31" i="6" s="1"/>
  <c r="E40" i="1"/>
  <c r="B36" i="6" l="1"/>
  <c r="E30" i="6"/>
  <c r="C36" i="6"/>
  <c r="D36" i="6"/>
  <c r="E33" i="6"/>
  <c r="H13" i="9"/>
  <c r="F18" i="9"/>
  <c r="G16" i="6"/>
  <c r="G14" i="6"/>
  <c r="B38" i="9"/>
  <c r="E80" i="1"/>
  <c r="B65" i="6" s="1"/>
  <c r="D51" i="5"/>
  <c r="D58" i="5" s="1"/>
  <c r="F65" i="9"/>
  <c r="F53" i="9"/>
  <c r="E48" i="6"/>
  <c r="E63" i="6"/>
  <c r="E64" i="6" s="1"/>
  <c r="F49" i="9"/>
  <c r="F35" i="9"/>
  <c r="D55" i="9"/>
  <c r="D65" i="6"/>
  <c r="D53" i="6"/>
  <c r="E18" i="6"/>
  <c r="E49" i="6"/>
  <c r="F52" i="9"/>
  <c r="C19" i="5"/>
  <c r="B41" i="5"/>
  <c r="C41" i="5"/>
  <c r="D35" i="5"/>
  <c r="F51" i="9"/>
  <c r="C55" i="9"/>
  <c r="D18" i="9"/>
  <c r="D19" i="5"/>
  <c r="D18" i="6"/>
  <c r="E19" i="5"/>
  <c r="C53" i="6"/>
  <c r="C70" i="5"/>
  <c r="C65" i="6"/>
  <c r="C38" i="9"/>
  <c r="B55" i="9"/>
  <c r="F50" i="9"/>
  <c r="C58" i="5"/>
  <c r="E46" i="6"/>
  <c r="C18" i="6"/>
  <c r="D69" i="5"/>
  <c r="B64" i="6"/>
  <c r="B69" i="5"/>
  <c r="B53" i="6"/>
  <c r="B58" i="5"/>
  <c r="E36" i="6" l="1"/>
  <c r="B69" i="9"/>
  <c r="B70" i="5"/>
  <c r="D70" i="5" s="1"/>
  <c r="D71" i="5" s="1"/>
  <c r="B68" i="9"/>
  <c r="F68" i="9" s="1"/>
  <c r="D41" i="5"/>
  <c r="F38" i="9"/>
  <c r="E53" i="6"/>
  <c r="H42" i="6" s="1"/>
  <c r="G18" i="6"/>
  <c r="F55" i="9"/>
  <c r="E65" i="6"/>
  <c r="E66" i="6" s="1"/>
  <c r="H43" i="6"/>
  <c r="B71" i="5" l="1"/>
  <c r="B66" i="6"/>
  <c r="C62" i="6" l="1"/>
  <c r="C67" i="9"/>
  <c r="C64" i="9"/>
  <c r="C67" i="5"/>
  <c r="C66" i="6" l="1"/>
  <c r="C64" i="6"/>
  <c r="C69" i="5"/>
  <c r="C71" i="5" l="1"/>
  <c r="C69" i="9"/>
  <c r="D67" i="9" l="1"/>
  <c r="D64" i="9" l="1"/>
  <c r="D62" i="6"/>
  <c r="D64" i="6"/>
  <c r="E65" i="8" l="1"/>
  <c r="D69" i="9"/>
  <c r="D66" i="6"/>
  <c r="E68" i="8" l="1"/>
  <c r="E70" i="8" s="1"/>
  <c r="E64" i="9"/>
  <c r="E69" i="9" l="1"/>
  <c r="E67" i="9"/>
  <c r="F67" i="9" s="1"/>
  <c r="F69" i="9" s="1"/>
</calcChain>
</file>

<file path=xl/comments1.xml><?xml version="1.0" encoding="utf-8"?>
<comments xmlns="http://schemas.openxmlformats.org/spreadsheetml/2006/main">
  <authors>
    <author>Rebeca Muñoz Fallas</author>
  </authors>
  <commentList>
    <comment ref="C13" authorId="0" shapeId="0">
      <text>
        <r>
          <rPr>
            <sz val="9"/>
            <color indexed="81"/>
            <rFont val="Tahoma"/>
            <family val="2"/>
          </rPr>
          <t xml:space="preserve">Total
</t>
        </r>
      </text>
    </comment>
    <comment ref="D13" authorId="0" shapeId="0">
      <text>
        <r>
          <rPr>
            <sz val="9"/>
            <color indexed="81"/>
            <rFont val="Tahoma"/>
            <family val="2"/>
          </rPr>
          <t>total</t>
        </r>
      </text>
    </comment>
    <comment ref="C14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D14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C15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D15" authorId="0" shapeId="0">
      <text>
        <r>
          <rPr>
            <sz val="9"/>
            <color indexed="81"/>
            <rFont val="Tahoma"/>
            <family val="2"/>
          </rPr>
          <t>Promedio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Promedio</t>
        </r>
      </text>
    </comment>
  </commentList>
</comments>
</file>

<file path=xl/comments2.xml><?xml version="1.0" encoding="utf-8"?>
<comments xmlns="http://schemas.openxmlformats.org/spreadsheetml/2006/main">
  <authors>
    <author>Rebeca Muñoz Fallas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
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Total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Rebeca Muñoz Fallas:</t>
        </r>
        <r>
          <rPr>
            <sz val="9"/>
            <color indexed="81"/>
            <rFont val="Tahoma"/>
            <family val="2"/>
          </rPr>
          <t xml:space="preserve">
Promedio</t>
        </r>
      </text>
    </comment>
  </commentList>
</comments>
</file>

<file path=xl/sharedStrings.xml><?xml version="1.0" encoding="utf-8"?>
<sst xmlns="http://schemas.openxmlformats.org/spreadsheetml/2006/main" count="603" uniqueCount="126">
  <si>
    <t>CUADRO No. 1</t>
  </si>
  <si>
    <t>Reporte de beneficiarios financiados por el FODESAF</t>
  </si>
  <si>
    <t>Unidad</t>
  </si>
  <si>
    <t>TOTAL</t>
  </si>
  <si>
    <t>CUADRO No. 2</t>
  </si>
  <si>
    <t>Unidad:  Colones</t>
  </si>
  <si>
    <t>CUADRO No. 3</t>
  </si>
  <si>
    <t>Rubro por objeto de gasto</t>
  </si>
  <si>
    <t xml:space="preserve">Remuneraciones </t>
  </si>
  <si>
    <t>Servicios No Personales</t>
  </si>
  <si>
    <t>Transferencias Corrientes</t>
  </si>
  <si>
    <t>CUADRO No. 4</t>
  </si>
  <si>
    <t xml:space="preserve">Reporte de ingresos efectivos  girados por FODESAF </t>
  </si>
  <si>
    <t xml:space="preserve">Tipo de movimiento </t>
  </si>
  <si>
    <t>1) Saldo en Caja inicial (*)</t>
  </si>
  <si>
    <t>2) Ingresos Efectivos recibidos</t>
  </si>
  <si>
    <t>3) Recursos disponibles ( 1+2)</t>
  </si>
  <si>
    <t>4) Egresos efectivos pagados</t>
  </si>
  <si>
    <t xml:space="preserve">Centros de Alimentación </t>
  </si>
  <si>
    <t>Persona menor de edad beneficiaria</t>
  </si>
  <si>
    <t>Enero</t>
  </si>
  <si>
    <t xml:space="preserve">Febrero </t>
  </si>
  <si>
    <t xml:space="preserve">Marzo </t>
  </si>
  <si>
    <t>Total I Trimestre</t>
  </si>
  <si>
    <t>Centros de Atención Integral</t>
  </si>
  <si>
    <t>Programas Residenciales ONG</t>
  </si>
  <si>
    <t>Centros de Atención Integral (Red Nacional de Cuido y Desarrollo Infantil)</t>
  </si>
  <si>
    <t xml:space="preserve">Enero </t>
  </si>
  <si>
    <t>Febrero</t>
  </si>
  <si>
    <t>Marzo</t>
  </si>
  <si>
    <t xml:space="preserve">FODESAF </t>
  </si>
  <si>
    <t>Reporte de gastos efectivos por producto financiados por FODESAF</t>
  </si>
  <si>
    <t>I Trimestre</t>
  </si>
  <si>
    <t>Reporte de gastos efectivos por rubro financiados por FODESAF por detalle del gasto según objeto</t>
  </si>
  <si>
    <t>Materiales y Suministros</t>
  </si>
  <si>
    <t>Abril</t>
  </si>
  <si>
    <t>Mayo</t>
  </si>
  <si>
    <t>Junio</t>
  </si>
  <si>
    <t>Reporte de gastos efectivos financiados por FODESAF</t>
  </si>
  <si>
    <t>Reporte de gastos efectivos financiados por FODESAF por detalle del gasto según objeto</t>
  </si>
  <si>
    <t>5) Saldo en Caja Final (3-4)</t>
  </si>
  <si>
    <t>II Trimestre</t>
  </si>
  <si>
    <t>I Semestre</t>
  </si>
  <si>
    <t>Fuente: Informes Trimestrales PANI</t>
  </si>
  <si>
    <t>III Trimestre</t>
  </si>
  <si>
    <t>Acumulado</t>
  </si>
  <si>
    <t>Julio</t>
  </si>
  <si>
    <t>Agosto</t>
  </si>
  <si>
    <t>Setiembre</t>
  </si>
  <si>
    <t>Fuente: Informe Tercer Trimestre PANI</t>
  </si>
  <si>
    <t>IV Trimestre</t>
  </si>
  <si>
    <t>Anual</t>
  </si>
  <si>
    <t>Octubre</t>
  </si>
  <si>
    <t>Noviembre</t>
  </si>
  <si>
    <t xml:space="preserve">Diciembre </t>
  </si>
  <si>
    <t xml:space="preserve"> IV TRIMESTRE</t>
  </si>
  <si>
    <t>Fuente: Informe Cuarto Trimestre PANI</t>
  </si>
  <si>
    <t xml:space="preserve">Programa: </t>
  </si>
  <si>
    <t>Derechos de los niños, niñas y adolescentes</t>
  </si>
  <si>
    <t>Institución:</t>
  </si>
  <si>
    <t xml:space="preserve"> Patronato Nacional de la Infancia</t>
  </si>
  <si>
    <t xml:space="preserve">Unidad Ejecutora: </t>
  </si>
  <si>
    <t>Gerencia Técnica</t>
  </si>
  <si>
    <t xml:space="preserve">Periodo: </t>
  </si>
  <si>
    <t>Fuente: Informe Segundo Trimestre PANI</t>
  </si>
  <si>
    <t>Fuente: Informe Primer Trimestre PANI</t>
  </si>
  <si>
    <t>Cuadro No. 1</t>
  </si>
  <si>
    <t>Bienes duraderos</t>
  </si>
  <si>
    <t>Beneficio</t>
  </si>
  <si>
    <t>Prevención y Promoción*</t>
  </si>
  <si>
    <t>Nombres de los productos</t>
  </si>
  <si>
    <t>Remuneraciones personal sustantivo</t>
  </si>
  <si>
    <t>Centros de Atención Infantil-Guarderías</t>
  </si>
  <si>
    <t>Residencias Transitorias</t>
  </si>
  <si>
    <t>Centros de Atención Infantil-Guarderías Red de Cuido Directo</t>
  </si>
  <si>
    <t>Juntas de Protección de Niñez y Adolescencia-Promoción</t>
  </si>
  <si>
    <t xml:space="preserve">Fuente: Informes Trimestrales PANI. </t>
  </si>
  <si>
    <t>Promedio</t>
  </si>
  <si>
    <t>Devolución de superávit</t>
  </si>
  <si>
    <t>Superávit no Comprometido-Devolución</t>
  </si>
  <si>
    <t>TOTAL SALDO INICIAL( Superávit PANI)</t>
  </si>
  <si>
    <t>Totales</t>
  </si>
  <si>
    <t>Producto 1 Atención de denuncias</t>
  </si>
  <si>
    <t>Producto 2 Proteccion y apoyo a los niños, niñas y Adolescentes en los Albergues PANI</t>
  </si>
  <si>
    <t>Producto 3: Centro de Atención Infantil - Guarderias</t>
  </si>
  <si>
    <t>3) Reintegros en efectivo ONG's</t>
  </si>
  <si>
    <t>5) Egresos efectivos pagados</t>
  </si>
  <si>
    <t>4) Recursos disponibles ( 1+2+3 )</t>
  </si>
  <si>
    <t>6) Saldo en Caja Final ( 4-5 )</t>
  </si>
  <si>
    <r>
      <rPr>
        <b/>
        <sz val="11"/>
        <color theme="1"/>
        <rFont val="Calibri"/>
        <family val="2"/>
        <scheme val="minor"/>
      </rPr>
      <t>Producto 3:</t>
    </r>
    <r>
      <rPr>
        <sz val="11"/>
        <color theme="1"/>
        <rFont val="Calibri"/>
        <family val="2"/>
        <scheme val="minor"/>
      </rPr>
      <t xml:space="preserve"> Centro de Atención Infantil - Guarderias</t>
    </r>
  </si>
  <si>
    <r>
      <rPr>
        <b/>
        <sz val="11"/>
        <color theme="1"/>
        <rFont val="Calibri"/>
        <family val="2"/>
        <scheme val="minor"/>
      </rPr>
      <t>Producto 1:</t>
    </r>
    <r>
      <rPr>
        <sz val="11"/>
        <color theme="1"/>
        <rFont val="Calibri"/>
        <family val="2"/>
        <scheme val="minor"/>
      </rPr>
      <t xml:space="preserve"> Atención de denuncias</t>
    </r>
  </si>
  <si>
    <r>
      <rPr>
        <b/>
        <sz val="11"/>
        <color theme="1"/>
        <rFont val="Calibri"/>
        <family val="2"/>
        <scheme val="minor"/>
      </rPr>
      <t>Producto 2:</t>
    </r>
    <r>
      <rPr>
        <sz val="11"/>
        <color theme="1"/>
        <rFont val="Calibri"/>
        <family val="2"/>
        <scheme val="minor"/>
      </rPr>
      <t xml:space="preserve"> Proteccion y apoyo a los niños, niñas y Adolescentes en los Albergues PANI</t>
    </r>
  </si>
  <si>
    <r>
      <rPr>
        <b/>
        <sz val="11"/>
        <color theme="1"/>
        <rFont val="Calibri"/>
        <family val="2"/>
        <scheme val="minor"/>
      </rPr>
      <t>Producto 2</t>
    </r>
    <r>
      <rPr>
        <sz val="11"/>
        <color theme="1"/>
        <rFont val="Calibri"/>
        <family val="2"/>
        <scheme val="minor"/>
      </rPr>
      <t xml:space="preserve"> :Proteccion y apoyo a los niños, niñas y Adolescentes en los Albergues PANI</t>
    </r>
  </si>
  <si>
    <t xml:space="preserve">(1) Debido a la práctica institucional y por los procesos y procedimientos administrativos que se siguen en los mismos, los proyectos se encuentran  en la etapa de las decisiones iniciales en el Departamento de Suministros, Bienes y Serevicios. </t>
  </si>
  <si>
    <t>Producto 4: Proyectos Fondo de Niñez y Adolescencia n (1)</t>
  </si>
  <si>
    <t>Atención de denuncias</t>
  </si>
  <si>
    <t>Proteccion y apoyo a los niños, niñas y Adolescentes en los Albergues PANI</t>
  </si>
  <si>
    <t>Centro de Atención Infantil - Guarderias</t>
  </si>
  <si>
    <t xml:space="preserve">Producto 4: Proyectos Fondo de Niñez y Adolescencia </t>
  </si>
  <si>
    <r>
      <rPr>
        <b/>
        <sz val="11"/>
        <color theme="1"/>
        <rFont val="Calibri"/>
        <family val="2"/>
        <scheme val="minor"/>
      </rPr>
      <t xml:space="preserve">Producto 4: </t>
    </r>
    <r>
      <rPr>
        <sz val="11"/>
        <color theme="1"/>
        <rFont val="Calibri"/>
        <family val="2"/>
        <scheme val="minor"/>
      </rPr>
      <t>Proyectos Fondo de Niñez y Adolescencia</t>
    </r>
  </si>
  <si>
    <r>
      <rPr>
        <b/>
        <sz val="11"/>
        <color theme="1"/>
        <rFont val="Calibri"/>
        <family val="2"/>
        <scheme val="minor"/>
      </rPr>
      <t>Producto 4</t>
    </r>
    <r>
      <rPr>
        <sz val="11"/>
        <color theme="1"/>
        <rFont val="Calibri"/>
        <family val="2"/>
        <scheme val="minor"/>
      </rPr>
      <t xml:space="preserve">: Proyectos Fondo de Niñez y Adolescencia </t>
    </r>
  </si>
  <si>
    <t>Producto 4: Proyectos Fondo de Niñez y Adolescencia</t>
  </si>
  <si>
    <t>Total</t>
  </si>
  <si>
    <t xml:space="preserve">Debido a la práctica institucional y por los procesos y procedimientos administrativos que se siguen en los mismos, los proyectos de los Productos 4 y 5  aún se encuentra en la fase de gestiones administrativas, otros apenas están iniciando.  </t>
  </si>
  <si>
    <r>
      <t xml:space="preserve">Para el producto 1 el dato resportado son personas menores de edad que son identificados en las denuncias con violacion de derechos y se les brinda respuesta institucional, </t>
    </r>
    <r>
      <rPr>
        <b/>
        <sz val="10"/>
        <color theme="1"/>
        <rFont val="Calibri"/>
        <family val="2"/>
        <scheme val="minor"/>
      </rPr>
      <t xml:space="preserve"> cada mes la población atendida es diferente. </t>
    </r>
  </si>
  <si>
    <r>
      <t xml:space="preserve">Para el producto 2 El dato reportado son los cupos de la capacidad instalada de los albergues del PANI, son personas menores de edad que se atiende en </t>
    </r>
    <r>
      <rPr>
        <b/>
        <sz val="10"/>
        <color theme="1"/>
        <rFont val="Calibri"/>
        <family val="2"/>
        <scheme val="minor"/>
      </rPr>
      <t>promedio mensual</t>
    </r>
  </si>
  <si>
    <r>
      <t xml:space="preserve">Para el producto 3 El dato reportado son personas menores de edad que se atiende en </t>
    </r>
    <r>
      <rPr>
        <b/>
        <sz val="10"/>
        <color theme="1"/>
        <rFont val="Calibri"/>
        <family val="2"/>
        <scheme val="minor"/>
      </rPr>
      <t>promedio mensual</t>
    </r>
    <r>
      <rPr>
        <sz val="10"/>
        <color theme="1"/>
        <rFont val="Calibri"/>
        <family val="2"/>
        <scheme val="minor"/>
      </rPr>
      <t xml:space="preserve"> en los Centros de Atención Infantil - Guarderías.</t>
    </r>
  </si>
  <si>
    <r>
      <t xml:space="preserve">Para el producto 4 El dato reportado son  son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</t>
    </r>
  </si>
  <si>
    <r>
      <t xml:space="preserve">Para el producto 1 el dato reportado son personas menores de edad que son identificados en las denuncias con violacion de derechos y se les brinda respuesta institucional, </t>
    </r>
    <r>
      <rPr>
        <b/>
        <sz val="10"/>
        <color theme="1"/>
        <rFont val="Calibri"/>
        <family val="2"/>
        <scheme val="minor"/>
      </rPr>
      <t xml:space="preserve"> cada mes la población atendida es diferente. </t>
    </r>
  </si>
  <si>
    <r>
      <t xml:space="preserve">Para el producto 4 El dato reportado son 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en los proyectos del Fondo de la Niñez y Adolescencia.</t>
    </r>
  </si>
  <si>
    <t>Total Superavit Comprometido 2019</t>
  </si>
  <si>
    <t>Primer   Trimestre 2020</t>
  </si>
  <si>
    <t>Segundo Trimestre 2020</t>
  </si>
  <si>
    <t>El Saldo Inicial se compone así *</t>
  </si>
  <si>
    <t>* saldo en caja final I T</t>
  </si>
  <si>
    <t>Producto 4: Proyectos Fondo de Niñez y Adolescencia SUSPENDIDO</t>
  </si>
  <si>
    <t>Producto 5: Proyectos Fondo de Niñez y Adolescencia Proyecto Mis Primeras Huellas</t>
  </si>
  <si>
    <r>
      <t xml:space="preserve">Para el producto 4 El dato reportado son  personas menores de edad que se atiende en </t>
    </r>
    <r>
      <rPr>
        <b/>
        <sz val="10"/>
        <color theme="1"/>
        <rFont val="Calibri"/>
        <family val="2"/>
        <scheme val="minor"/>
      </rPr>
      <t xml:space="preserve">promedio mensual </t>
    </r>
    <r>
      <rPr>
        <sz val="10"/>
        <color theme="1"/>
        <rFont val="Calibri"/>
        <family val="2"/>
        <scheme val="minor"/>
      </rPr>
      <t>el proyecto Mis Primeras Huellas.</t>
    </r>
  </si>
  <si>
    <t>Cuarto Trimestre 2020</t>
  </si>
  <si>
    <t>Proyectos Fondo de Niñez y Adolescencia Proyecto Mis primeras Huellas</t>
  </si>
  <si>
    <t>Proyectos Fondo de Niñez y Adolescencia SUSPENDIDO 2020</t>
  </si>
  <si>
    <t>Tercer Trimestre 2020</t>
  </si>
  <si>
    <t>Primer Semestre 2020</t>
  </si>
  <si>
    <t>Tercer Trimestre Acumulado 2020</t>
  </si>
  <si>
    <t xml:space="preserve">Totales </t>
  </si>
  <si>
    <t xml:space="preserve">Promedio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</si>
</sst>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&quot;₡&quot;* #,##0_-;\-&quot;₡&quot;* #,##0_-;_-&quot;₡&quot;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&quot;₡&quot;#,##0.00"/>
    <numFmt numFmtId="167" formatCode="&quot;₡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201F1E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0" xfId="0" applyFont="1" applyFill="1" applyAlignment="1">
      <alignment horizontal="left" wrapText="1"/>
    </xf>
    <xf numFmtId="0" fontId="0" fillId="0" borderId="0" xfId="0" applyFont="1" applyFill="1" applyAlignment="1">
      <alignment horizontal="left"/>
    </xf>
    <xf numFmtId="4" fontId="0" fillId="0" borderId="0" xfId="0" applyNumberFormat="1"/>
    <xf numFmtId="4" fontId="3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4" fontId="4" fillId="0" borderId="2" xfId="0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top"/>
    </xf>
    <xf numFmtId="165" fontId="5" fillId="0" borderId="2" xfId="1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left" wrapText="1"/>
    </xf>
    <xf numFmtId="4" fontId="3" fillId="0" borderId="1" xfId="0" applyNumberFormat="1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 wrapText="1"/>
    </xf>
    <xf numFmtId="4" fontId="4" fillId="0" borderId="2" xfId="0" applyNumberFormat="1" applyFont="1" applyFill="1" applyBorder="1" applyAlignment="1">
      <alignment horizontal="left"/>
    </xf>
    <xf numFmtId="1" fontId="4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4" fontId="4" fillId="0" borderId="0" xfId="0" applyNumberFormat="1" applyFont="1"/>
    <xf numFmtId="4" fontId="4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horizontal="left" wrapText="1"/>
    </xf>
    <xf numFmtId="4" fontId="4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horizontal="center" vertical="top" wrapText="1"/>
    </xf>
    <xf numFmtId="4" fontId="6" fillId="0" borderId="0" xfId="0" applyNumberFormat="1" applyFont="1" applyFill="1" applyAlignment="1">
      <alignment vertical="top" wrapText="1"/>
    </xf>
    <xf numFmtId="4" fontId="5" fillId="0" borderId="0" xfId="0" applyNumberFormat="1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/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left"/>
    </xf>
    <xf numFmtId="4" fontId="4" fillId="2" borderId="0" xfId="0" applyNumberFormat="1" applyFont="1" applyFill="1" applyAlignment="1">
      <alignment horizontal="left" wrapText="1"/>
    </xf>
    <xf numFmtId="4" fontId="4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165" fontId="4" fillId="0" borderId="0" xfId="1" applyNumberFormat="1" applyFont="1" applyFill="1" applyBorder="1" applyAlignment="1">
      <alignment horizontal="center" vertical="top" wrapText="1"/>
    </xf>
    <xf numFmtId="165" fontId="4" fillId="0" borderId="2" xfId="1" applyNumberFormat="1" applyFont="1" applyFill="1" applyBorder="1" applyAlignment="1">
      <alignment horizontal="center" vertical="top" wrapText="1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 wrapText="1"/>
    </xf>
    <xf numFmtId="165" fontId="1" fillId="0" borderId="0" xfId="1" applyNumberFormat="1" applyFont="1" applyFill="1" applyAlignment="1">
      <alignment horizontal="left" wrapText="1"/>
    </xf>
    <xf numFmtId="165" fontId="1" fillId="0" borderId="0" xfId="1" applyNumberFormat="1" applyFont="1" applyFill="1" applyAlignment="1">
      <alignment horizontal="left"/>
    </xf>
    <xf numFmtId="165" fontId="3" fillId="0" borderId="1" xfId="1" applyNumberFormat="1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wrapText="1"/>
    </xf>
    <xf numFmtId="165" fontId="1" fillId="0" borderId="0" xfId="1" applyNumberFormat="1" applyFont="1" applyFill="1"/>
    <xf numFmtId="165" fontId="7" fillId="0" borderId="0" xfId="1" applyNumberFormat="1" applyFont="1" applyFill="1" applyAlignment="1">
      <alignment horizontal="left" wrapText="1"/>
    </xf>
    <xf numFmtId="165" fontId="3" fillId="0" borderId="1" xfId="1" applyNumberFormat="1" applyFont="1" applyFill="1" applyBorder="1" applyAlignment="1">
      <alignment horizontal="left" wrapText="1"/>
    </xf>
    <xf numFmtId="165" fontId="1" fillId="0" borderId="0" xfId="1" applyNumberFormat="1" applyFont="1" applyFill="1" applyBorder="1" applyAlignment="1">
      <alignment horizontal="left" wrapText="1"/>
    </xf>
    <xf numFmtId="165" fontId="8" fillId="0" borderId="0" xfId="1" applyNumberFormat="1" applyFont="1" applyFill="1" applyBorder="1" applyAlignment="1">
      <alignment horizontal="left" wrapText="1"/>
    </xf>
    <xf numFmtId="165" fontId="4" fillId="0" borderId="2" xfId="1" applyNumberFormat="1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left" vertical="top" wrapText="1"/>
    </xf>
    <xf numFmtId="165" fontId="4" fillId="0" borderId="0" xfId="1" applyNumberFormat="1" applyFont="1"/>
    <xf numFmtId="165" fontId="4" fillId="0" borderId="0" xfId="1" applyNumberFormat="1" applyFont="1" applyFill="1" applyAlignment="1">
      <alignment wrapText="1"/>
    </xf>
    <xf numFmtId="165" fontId="3" fillId="0" borderId="0" xfId="1" applyNumberFormat="1" applyFont="1" applyFill="1" applyAlignment="1">
      <alignment horizontal="center" wrapText="1"/>
    </xf>
    <xf numFmtId="165" fontId="4" fillId="0" borderId="0" xfId="1" applyNumberFormat="1" applyFont="1" applyFill="1" applyAlignment="1">
      <alignment horizontal="left" wrapText="1"/>
    </xf>
    <xf numFmtId="165" fontId="4" fillId="0" borderId="0" xfId="1" applyNumberFormat="1" applyFont="1" applyFill="1" applyAlignment="1">
      <alignment horizontal="left"/>
    </xf>
    <xf numFmtId="165" fontId="4" fillId="0" borderId="0" xfId="1" applyNumberFormat="1" applyFont="1" applyFill="1" applyBorder="1" applyAlignment="1">
      <alignment horizontal="left" vertical="top" wrapText="1"/>
    </xf>
    <xf numFmtId="165" fontId="6" fillId="0" borderId="0" xfId="1" applyNumberFormat="1" applyFont="1" applyFill="1" applyAlignment="1">
      <alignment vertical="top" wrapText="1"/>
    </xf>
    <xf numFmtId="165" fontId="4" fillId="0" borderId="0" xfId="1" applyNumberFormat="1" applyFont="1" applyFill="1"/>
    <xf numFmtId="165" fontId="4" fillId="0" borderId="0" xfId="1" applyNumberFormat="1" applyFont="1" applyFill="1" applyBorder="1" applyAlignment="1">
      <alignment wrapText="1"/>
    </xf>
    <xf numFmtId="165" fontId="3" fillId="0" borderId="0" xfId="1" applyNumberFormat="1" applyFont="1" applyFill="1" applyBorder="1" applyAlignment="1">
      <alignment horizontal="right" wrapText="1"/>
    </xf>
    <xf numFmtId="1" fontId="3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Fill="1" applyAlignment="1">
      <alignment wrapText="1"/>
    </xf>
    <xf numFmtId="165" fontId="5" fillId="0" borderId="0" xfId="1" applyNumberFormat="1" applyFont="1" applyFill="1" applyBorder="1" applyAlignment="1">
      <alignment horizontal="left"/>
    </xf>
    <xf numFmtId="165" fontId="5" fillId="0" borderId="0" xfId="1" applyNumberFormat="1" applyFont="1" applyFill="1" applyBorder="1" applyAlignment="1">
      <alignment horizontal="left" wrapText="1"/>
    </xf>
    <xf numFmtId="165" fontId="5" fillId="0" borderId="2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center" vertical="top" wrapText="1"/>
    </xf>
    <xf numFmtId="165" fontId="1" fillId="0" borderId="0" xfId="2" applyNumberFormat="1" applyFont="1" applyFill="1"/>
    <xf numFmtId="4" fontId="0" fillId="0" borderId="0" xfId="0" applyNumberFormat="1" applyFont="1" applyFill="1"/>
    <xf numFmtId="165" fontId="3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left" wrapText="1"/>
    </xf>
    <xf numFmtId="164" fontId="4" fillId="0" borderId="0" xfId="1" applyNumberFormat="1" applyFont="1"/>
    <xf numFmtId="4" fontId="3" fillId="0" borderId="0" xfId="0" applyNumberFormat="1" applyFont="1" applyFill="1" applyBorder="1" applyAlignment="1">
      <alignment horizontal="left" wrapText="1"/>
    </xf>
    <xf numFmtId="165" fontId="4" fillId="3" borderId="0" xfId="1" applyNumberFormat="1" applyFont="1" applyFill="1" applyBorder="1" applyAlignment="1">
      <alignment horizontal="center" vertical="top" wrapText="1"/>
    </xf>
    <xf numFmtId="165" fontId="1" fillId="3" borderId="0" xfId="1" applyNumberFormat="1" applyFont="1" applyFill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wrapText="1"/>
    </xf>
    <xf numFmtId="165" fontId="4" fillId="3" borderId="0" xfId="1" applyNumberFormat="1" applyFont="1" applyFill="1"/>
    <xf numFmtId="165" fontId="3" fillId="0" borderId="0" xfId="1" applyNumberFormat="1" applyFont="1" applyFill="1"/>
    <xf numFmtId="0" fontId="0" fillId="0" borderId="0" xfId="0" applyAlignment="1">
      <alignment horizontal="justify" vertical="top"/>
    </xf>
    <xf numFmtId="165" fontId="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left" wrapText="1"/>
    </xf>
    <xf numFmtId="165" fontId="1" fillId="3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 vertical="top" wrapText="1"/>
    </xf>
    <xf numFmtId="165" fontId="4" fillId="3" borderId="0" xfId="1" applyNumberFormat="1" applyFont="1" applyFill="1" applyBorder="1" applyAlignment="1">
      <alignment horizontal="left" wrapText="1"/>
    </xf>
    <xf numFmtId="165" fontId="4" fillId="3" borderId="0" xfId="1" applyNumberFormat="1" applyFont="1" applyFill="1" applyBorder="1" applyAlignment="1">
      <alignment horizontal="center"/>
    </xf>
    <xf numFmtId="165" fontId="3" fillId="3" borderId="1" xfId="1" applyNumberFormat="1" applyFont="1" applyFill="1" applyBorder="1" applyAlignment="1">
      <alignment horizontal="center" wrapText="1"/>
    </xf>
    <xf numFmtId="165" fontId="3" fillId="3" borderId="0" xfId="1" applyNumberFormat="1" applyFont="1" applyFill="1" applyBorder="1" applyAlignment="1">
      <alignment horizontal="left" wrapText="1"/>
    </xf>
    <xf numFmtId="164" fontId="1" fillId="0" borderId="0" xfId="1" applyNumberFormat="1" applyFont="1" applyFill="1"/>
    <xf numFmtId="165" fontId="0" fillId="0" borderId="0" xfId="1" applyNumberFormat="1" applyFont="1" applyFill="1" applyBorder="1" applyAlignment="1">
      <alignment horizontal="left" vertical="center" wrapText="1"/>
    </xf>
    <xf numFmtId="165" fontId="1" fillId="0" borderId="0" xfId="1" applyNumberFormat="1" applyFont="1" applyFill="1" applyBorder="1" applyAlignment="1">
      <alignment horizontal="left" vertical="center" wrapText="1"/>
    </xf>
    <xf numFmtId="165" fontId="0" fillId="0" borderId="0" xfId="1" applyNumberFormat="1" applyFont="1" applyFill="1" applyAlignment="1">
      <alignment horizontal="left" wrapText="1"/>
    </xf>
    <xf numFmtId="0" fontId="0" fillId="0" borderId="0" xfId="0" applyFont="1"/>
    <xf numFmtId="165" fontId="0" fillId="0" borderId="0" xfId="1" applyNumberFormat="1" applyFont="1" applyFill="1" applyBorder="1" applyAlignment="1">
      <alignment horizontal="center" vertical="top" wrapText="1"/>
    </xf>
    <xf numFmtId="165" fontId="0" fillId="0" borderId="2" xfId="1" applyNumberFormat="1" applyFont="1" applyFill="1" applyBorder="1" applyAlignment="1">
      <alignment horizontal="center" vertical="top" wrapText="1"/>
    </xf>
    <xf numFmtId="165" fontId="0" fillId="3" borderId="2" xfId="1" applyNumberFormat="1" applyFont="1" applyFill="1" applyBorder="1" applyAlignment="1">
      <alignment horizontal="center" vertical="top" wrapText="1"/>
    </xf>
    <xf numFmtId="165" fontId="11" fillId="0" borderId="0" xfId="1" applyNumberFormat="1" applyFont="1" applyFill="1" applyBorder="1" applyAlignment="1">
      <alignment horizontal="center" vertical="top" wrapText="1"/>
    </xf>
    <xf numFmtId="165" fontId="1" fillId="0" borderId="0" xfId="1" applyNumberFormat="1" applyFont="1" applyFill="1" applyBorder="1" applyAlignment="1">
      <alignment horizontal="justify" vertical="top" wrapText="1"/>
    </xf>
    <xf numFmtId="165" fontId="1" fillId="0" borderId="0" xfId="1" applyNumberFormat="1" applyFont="1" applyFill="1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2" fontId="0" fillId="0" borderId="0" xfId="3" applyFont="1" applyFill="1"/>
    <xf numFmtId="0" fontId="10" fillId="0" borderId="0" xfId="1" applyNumberFormat="1" applyFont="1" applyFill="1" applyAlignment="1">
      <alignment horizontal="left" vertical="top" wrapText="1"/>
    </xf>
    <xf numFmtId="4" fontId="14" fillId="0" borderId="0" xfId="0" applyNumberFormat="1" applyFont="1" applyFill="1" applyAlignment="1">
      <alignment horizontal="left"/>
    </xf>
    <xf numFmtId="165" fontId="14" fillId="0" borderId="0" xfId="1" applyNumberFormat="1" applyFont="1" applyFill="1" applyAlignment="1">
      <alignment horizontal="left" wrapText="1"/>
    </xf>
    <xf numFmtId="165" fontId="14" fillId="0" borderId="0" xfId="1" applyNumberFormat="1" applyFont="1" applyFill="1" applyAlignment="1">
      <alignment horizontal="left"/>
    </xf>
    <xf numFmtId="165" fontId="14" fillId="0" borderId="0" xfId="1" applyNumberFormat="1" applyFont="1" applyFill="1"/>
    <xf numFmtId="0" fontId="14" fillId="0" borderId="0" xfId="0" applyFont="1" applyFill="1"/>
    <xf numFmtId="0" fontId="14" fillId="0" borderId="0" xfId="0" applyFont="1"/>
    <xf numFmtId="165" fontId="16" fillId="0" borderId="0" xfId="1" applyNumberFormat="1" applyFont="1" applyFill="1" applyAlignment="1">
      <alignment wrapText="1"/>
    </xf>
    <xf numFmtId="165" fontId="16" fillId="0" borderId="0" xfId="1" applyNumberFormat="1" applyFont="1" applyFill="1" applyAlignment="1">
      <alignment vertical="top" wrapText="1"/>
    </xf>
    <xf numFmtId="165" fontId="0" fillId="0" borderId="0" xfId="0" applyNumberFormat="1" applyFill="1" applyAlignment="1"/>
    <xf numFmtId="2" fontId="14" fillId="0" borderId="0" xfId="1" applyNumberFormat="1" applyFont="1" applyFill="1" applyAlignment="1">
      <alignment vertical="top" wrapText="1"/>
    </xf>
    <xf numFmtId="0" fontId="0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4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center" wrapText="1"/>
    </xf>
    <xf numFmtId="165" fontId="1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center" wrapText="1"/>
    </xf>
    <xf numFmtId="0" fontId="1" fillId="0" borderId="0" xfId="1" applyNumberFormat="1" applyFont="1" applyFill="1" applyBorder="1" applyAlignment="1">
      <alignment horizontal="right" wrapText="1"/>
    </xf>
    <xf numFmtId="0" fontId="0" fillId="0" borderId="0" xfId="0" applyNumberFormat="1" applyAlignment="1">
      <alignment horizontal="right"/>
    </xf>
    <xf numFmtId="1" fontId="1" fillId="0" borderId="0" xfId="1" applyNumberFormat="1" applyFont="1" applyFill="1" applyBorder="1" applyAlignment="1">
      <alignment horizontal="right" wrapText="1"/>
    </xf>
    <xf numFmtId="166" fontId="1" fillId="0" borderId="0" xfId="1" applyNumberFormat="1" applyFont="1" applyFill="1" applyBorder="1" applyAlignment="1">
      <alignment horizontal="center" vertical="top" wrapText="1"/>
    </xf>
    <xf numFmtId="166" fontId="1" fillId="0" borderId="0" xfId="1" applyNumberFormat="1" applyFont="1" applyFill="1" applyBorder="1" applyAlignment="1">
      <alignment horizontal="center" vertical="top"/>
    </xf>
    <xf numFmtId="166" fontId="5" fillId="0" borderId="2" xfId="1" applyNumberFormat="1" applyFont="1" applyFill="1" applyBorder="1" applyAlignment="1">
      <alignment horizontal="center" vertical="top" wrapText="1"/>
    </xf>
    <xf numFmtId="166" fontId="1" fillId="0" borderId="0" xfId="1" applyNumberFormat="1" applyFont="1" applyFill="1" applyBorder="1" applyAlignment="1">
      <alignment horizontal="center" wrapText="1"/>
    </xf>
    <xf numFmtId="166" fontId="1" fillId="3" borderId="0" xfId="1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6" fontId="4" fillId="3" borderId="2" xfId="1" applyNumberFormat="1" applyFont="1" applyFill="1" applyBorder="1" applyAlignment="1">
      <alignment horizontal="center"/>
    </xf>
    <xf numFmtId="166" fontId="4" fillId="0" borderId="0" xfId="1" applyNumberFormat="1" applyFont="1" applyFill="1" applyBorder="1" applyAlignment="1">
      <alignment horizontal="right" wrapText="1"/>
    </xf>
    <xf numFmtId="166" fontId="4" fillId="3" borderId="0" xfId="1" applyNumberFormat="1" applyFont="1" applyFill="1" applyBorder="1" applyAlignment="1">
      <alignment horizontal="right" wrapText="1"/>
    </xf>
    <xf numFmtId="166" fontId="2" fillId="3" borderId="0" xfId="0" applyNumberFormat="1" applyFont="1" applyFill="1"/>
    <xf numFmtId="166" fontId="3" fillId="0" borderId="0" xfId="1" applyNumberFormat="1" applyFont="1" applyFill="1" applyBorder="1" applyAlignment="1">
      <alignment horizontal="right" wrapText="1"/>
    </xf>
    <xf numFmtId="165" fontId="5" fillId="3" borderId="2" xfId="1" applyNumberFormat="1" applyFont="1" applyFill="1" applyBorder="1" applyAlignment="1">
      <alignment horizontal="center" vertical="top" wrapText="1"/>
    </xf>
    <xf numFmtId="166" fontId="0" fillId="0" borderId="0" xfId="1" applyNumberFormat="1" applyFont="1" applyFill="1" applyBorder="1" applyAlignment="1">
      <alignment horizontal="center" wrapText="1"/>
    </xf>
    <xf numFmtId="167" fontId="4" fillId="0" borderId="0" xfId="1" applyNumberFormat="1" applyFont="1" applyFill="1" applyBorder="1" applyAlignment="1">
      <alignment horizontal="center" wrapText="1"/>
    </xf>
    <xf numFmtId="167" fontId="18" fillId="3" borderId="0" xfId="0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horizontal="center" vertical="top" wrapText="1"/>
    </xf>
    <xf numFmtId="167" fontId="1" fillId="0" borderId="0" xfId="1" applyNumberFormat="1" applyFont="1" applyFill="1" applyBorder="1" applyAlignment="1">
      <alignment horizontal="center" vertical="top" wrapText="1"/>
    </xf>
    <xf numFmtId="167" fontId="4" fillId="0" borderId="0" xfId="1" applyNumberFormat="1" applyFont="1" applyFill="1"/>
    <xf numFmtId="165" fontId="19" fillId="3" borderId="0" xfId="0" applyNumberFormat="1" applyFont="1" applyFill="1" applyBorder="1" applyAlignment="1">
      <alignment horizontal="right" vertical="center" wrapText="1"/>
    </xf>
    <xf numFmtId="165" fontId="20" fillId="3" borderId="0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Alignment="1">
      <alignment horizontal="center" wrapText="1"/>
    </xf>
    <xf numFmtId="165" fontId="1" fillId="0" borderId="2" xfId="1" applyNumberFormat="1" applyFont="1" applyFill="1" applyBorder="1" applyAlignment="1">
      <alignment horizontal="center" vertical="top" wrapText="1"/>
    </xf>
    <xf numFmtId="167" fontId="1" fillId="0" borderId="2" xfId="1" applyNumberFormat="1" applyFont="1" applyFill="1" applyBorder="1" applyAlignment="1">
      <alignment horizontal="center" vertical="top" wrapText="1"/>
    </xf>
    <xf numFmtId="0" fontId="1" fillId="0" borderId="0" xfId="1" applyNumberFormat="1" applyFont="1" applyFill="1" applyBorder="1" applyAlignment="1">
      <alignment vertical="top" wrapText="1"/>
    </xf>
    <xf numFmtId="165" fontId="1" fillId="0" borderId="0" xfId="1" applyNumberFormat="1" applyFont="1" applyFill="1" applyAlignment="1">
      <alignment wrapText="1"/>
    </xf>
    <xf numFmtId="165" fontId="2" fillId="0" borderId="1" xfId="1" applyNumberFormat="1" applyFont="1" applyFill="1" applyBorder="1" applyAlignment="1">
      <alignment horizontal="left" wrapText="1"/>
    </xf>
    <xf numFmtId="165" fontId="2" fillId="0" borderId="1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left" wrapText="1"/>
    </xf>
    <xf numFmtId="165" fontId="2" fillId="0" borderId="0" xfId="1" applyNumberFormat="1" applyFont="1" applyFill="1" applyBorder="1" applyAlignment="1">
      <alignment horizontal="center" wrapText="1"/>
    </xf>
    <xf numFmtId="167" fontId="1" fillId="0" borderId="0" xfId="1" applyNumberFormat="1" applyFont="1" applyFill="1" applyBorder="1" applyAlignment="1">
      <alignment horizontal="center"/>
    </xf>
    <xf numFmtId="165" fontId="1" fillId="0" borderId="2" xfId="1" applyNumberFormat="1" applyFont="1" applyFill="1" applyBorder="1" applyAlignment="1">
      <alignment horizontal="left" wrapText="1"/>
    </xf>
    <xf numFmtId="167" fontId="1" fillId="0" borderId="2" xfId="1" applyNumberFormat="1" applyFont="1" applyFill="1" applyBorder="1" applyAlignment="1">
      <alignment horizontal="center"/>
    </xf>
    <xf numFmtId="166" fontId="4" fillId="3" borderId="0" xfId="1" applyNumberFormat="1" applyFont="1" applyFill="1" applyBorder="1" applyAlignment="1">
      <alignment vertical="top" wrapText="1"/>
    </xf>
    <xf numFmtId="165" fontId="3" fillId="0" borderId="0" xfId="1" applyNumberFormat="1" applyFont="1" applyFill="1" applyBorder="1" applyAlignment="1">
      <alignment horizontal="left" vertical="top" wrapText="1"/>
    </xf>
    <xf numFmtId="165" fontId="21" fillId="3" borderId="2" xfId="1" applyNumberFormat="1" applyFont="1" applyFill="1" applyBorder="1" applyAlignment="1">
      <alignment horizontal="center" vertical="top" wrapText="1"/>
    </xf>
    <xf numFmtId="165" fontId="21" fillId="0" borderId="1" xfId="1" applyNumberFormat="1" applyFont="1" applyFill="1" applyBorder="1" applyAlignment="1">
      <alignment horizontal="center" wrapText="1"/>
    </xf>
    <xf numFmtId="4" fontId="21" fillId="0" borderId="0" xfId="0" applyNumberFormat="1" applyFont="1"/>
    <xf numFmtId="165" fontId="21" fillId="3" borderId="0" xfId="1" applyNumberFormat="1" applyFont="1" applyFill="1" applyBorder="1" applyAlignment="1">
      <alignment horizontal="center" vertical="top" wrapText="1"/>
    </xf>
    <xf numFmtId="165" fontId="21" fillId="0" borderId="0" xfId="1" applyNumberFormat="1" applyFont="1" applyFill="1" applyBorder="1" applyAlignment="1">
      <alignment horizontal="center" vertical="center" wrapText="1"/>
    </xf>
    <xf numFmtId="0" fontId="21" fillId="0" borderId="0" xfId="0" applyFont="1"/>
    <xf numFmtId="3" fontId="21" fillId="0" borderId="0" xfId="0" applyNumberFormat="1" applyFont="1"/>
    <xf numFmtId="165" fontId="4" fillId="0" borderId="0" xfId="1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165" fontId="1" fillId="0" borderId="0" xfId="1" applyNumberFormat="1" applyFont="1" applyFill="1" applyAlignment="1">
      <alignment horizontal="justify" vertical="top" wrapText="1"/>
    </xf>
    <xf numFmtId="165" fontId="3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Alignment="1">
      <alignment horizontal="left" vertical="top" wrapText="1"/>
    </xf>
    <xf numFmtId="165" fontId="17" fillId="0" borderId="0" xfId="1" applyNumberFormat="1" applyFont="1" applyFill="1" applyBorder="1" applyAlignment="1">
      <alignment horizontal="center"/>
    </xf>
    <xf numFmtId="0" fontId="1" fillId="0" borderId="0" xfId="1" applyNumberFormat="1" applyFont="1" applyFill="1" applyAlignment="1">
      <alignment horizontal="justify" vertical="top" wrapText="1"/>
    </xf>
    <xf numFmtId="165" fontId="3" fillId="0" borderId="0" xfId="1" applyNumberFormat="1" applyFont="1" applyFill="1" applyBorder="1" applyAlignment="1">
      <alignment horizontal="left" wrapText="1"/>
    </xf>
    <xf numFmtId="165" fontId="3" fillId="0" borderId="0" xfId="1" applyNumberFormat="1" applyFont="1" applyFill="1" applyAlignment="1">
      <alignment horizontal="center" wrapText="1"/>
    </xf>
    <xf numFmtId="2" fontId="10" fillId="0" borderId="0" xfId="1" applyNumberFormat="1" applyFont="1" applyFill="1" applyAlignment="1">
      <alignment horizontal="left" vertical="top" wrapText="1"/>
    </xf>
    <xf numFmtId="2" fontId="0" fillId="0" borderId="0" xfId="0" applyNumberFormat="1" applyFont="1" applyAlignment="1">
      <alignment vertical="top" wrapText="1"/>
    </xf>
    <xf numFmtId="165" fontId="2" fillId="0" borderId="0" xfId="1" applyNumberFormat="1" applyFont="1" applyFill="1" applyAlignment="1">
      <alignment horizontal="center" wrapText="1"/>
    </xf>
    <xf numFmtId="2" fontId="14" fillId="0" borderId="0" xfId="1" applyNumberFormat="1" applyFont="1" applyFill="1" applyAlignment="1">
      <alignment horizontal="left" vertical="top" wrapText="1"/>
    </xf>
    <xf numFmtId="4" fontId="3" fillId="0" borderId="0" xfId="0" applyNumberFormat="1" applyFont="1" applyFill="1" applyAlignment="1">
      <alignment horizontal="center" wrapText="1"/>
    </xf>
    <xf numFmtId="165" fontId="3" fillId="0" borderId="0" xfId="1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</cellXfs>
  <cellStyles count="5">
    <cellStyle name="Millares" xfId="1" builtinId="3"/>
    <cellStyle name="Millares 2" xfId="2"/>
    <cellStyle name="Millares 3" xfId="4"/>
    <cellStyle name="Moneda [0]" xfId="3" builtinId="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38"/>
  <sheetViews>
    <sheetView tabSelected="1" zoomScale="80" zoomScaleNormal="80" workbookViewId="0">
      <selection sqref="A1:F1"/>
    </sheetView>
  </sheetViews>
  <sheetFormatPr baseColWidth="10" defaultColWidth="11.42578125" defaultRowHeight="15" x14ac:dyDescent="0.25"/>
  <cols>
    <col min="1" max="1" width="62" customWidth="1"/>
    <col min="2" max="2" width="37.7109375" customWidth="1"/>
    <col min="3" max="3" width="21.140625" customWidth="1"/>
    <col min="4" max="4" width="22" customWidth="1"/>
    <col min="5" max="5" width="20.7109375" customWidth="1"/>
    <col min="6" max="6" width="13" customWidth="1"/>
    <col min="7" max="7" width="13.42578125" customWidth="1"/>
    <col min="8" max="8" width="16.28515625" bestFit="1" customWidth="1"/>
    <col min="9" max="9" width="16.42578125" customWidth="1"/>
    <col min="10" max="10" width="22.85546875" customWidth="1"/>
  </cols>
  <sheetData>
    <row r="1" spans="1:8" x14ac:dyDescent="0.25">
      <c r="A1" s="174" t="s">
        <v>30</v>
      </c>
      <c r="B1" s="174"/>
      <c r="C1" s="174"/>
      <c r="D1" s="174"/>
      <c r="E1" s="174"/>
      <c r="F1" s="174"/>
      <c r="G1" s="5"/>
    </row>
    <row r="2" spans="1:8" ht="15" customHeight="1" x14ac:dyDescent="0.25">
      <c r="A2" s="62" t="s">
        <v>57</v>
      </c>
      <c r="B2" s="45" t="s">
        <v>58</v>
      </c>
      <c r="C2" s="45"/>
      <c r="D2" s="45"/>
      <c r="E2" s="45"/>
      <c r="F2" s="45"/>
      <c r="G2" s="5"/>
    </row>
    <row r="3" spans="1:8" ht="15" customHeight="1" x14ac:dyDescent="0.25">
      <c r="A3" s="62" t="s">
        <v>59</v>
      </c>
      <c r="B3" s="45" t="s">
        <v>60</v>
      </c>
      <c r="C3" s="45"/>
      <c r="D3" s="45"/>
      <c r="E3" s="45"/>
      <c r="F3" s="45"/>
      <c r="G3" s="5"/>
    </row>
    <row r="4" spans="1:8" ht="15" customHeight="1" x14ac:dyDescent="0.25">
      <c r="A4" s="62" t="s">
        <v>61</v>
      </c>
      <c r="B4" s="45" t="s">
        <v>62</v>
      </c>
      <c r="C4" s="45"/>
      <c r="D4" s="45"/>
      <c r="E4" s="45"/>
      <c r="F4" s="45"/>
      <c r="G4" s="5"/>
    </row>
    <row r="5" spans="1:8" ht="15" customHeight="1" x14ac:dyDescent="0.25">
      <c r="A5" s="62" t="s">
        <v>63</v>
      </c>
      <c r="B5" s="45" t="s">
        <v>111</v>
      </c>
      <c r="C5" s="45"/>
      <c r="D5" s="45"/>
      <c r="E5" s="45"/>
      <c r="F5" s="45"/>
      <c r="G5" s="5"/>
    </row>
    <row r="6" spans="1:8" ht="15" customHeight="1" x14ac:dyDescent="0.25">
      <c r="A6" s="71"/>
      <c r="B6" s="71"/>
      <c r="C6" s="71"/>
      <c r="D6" s="71"/>
      <c r="E6" s="71"/>
      <c r="F6" s="71"/>
      <c r="G6" s="5"/>
    </row>
    <row r="7" spans="1:8" ht="15" customHeight="1" x14ac:dyDescent="0.25">
      <c r="A7" s="71"/>
      <c r="B7" s="71"/>
      <c r="C7" s="71"/>
      <c r="D7" s="71"/>
      <c r="E7" s="71"/>
      <c r="F7" s="71"/>
      <c r="G7" s="5"/>
    </row>
    <row r="8" spans="1:8" x14ac:dyDescent="0.25">
      <c r="A8" s="170" t="s">
        <v>66</v>
      </c>
      <c r="B8" s="170"/>
      <c r="C8" s="170"/>
      <c r="D8" s="170"/>
      <c r="E8" s="170"/>
      <c r="F8" s="170"/>
      <c r="G8" s="5"/>
    </row>
    <row r="9" spans="1:8" ht="15" customHeight="1" x14ac:dyDescent="0.25">
      <c r="A9" s="170" t="s">
        <v>1</v>
      </c>
      <c r="B9" s="170"/>
      <c r="C9" s="170"/>
      <c r="D9" s="170"/>
      <c r="E9" s="170"/>
      <c r="F9" s="170"/>
      <c r="G9" s="5"/>
    </row>
    <row r="10" spans="1:8" ht="15.75" thickBot="1" x14ac:dyDescent="0.3">
      <c r="A10" s="41"/>
      <c r="B10" s="41"/>
      <c r="C10" s="41"/>
      <c r="D10" s="42"/>
      <c r="E10" s="42"/>
      <c r="F10" s="46"/>
      <c r="G10" s="5"/>
    </row>
    <row r="11" spans="1:8" ht="15.75" thickBot="1" x14ac:dyDescent="0.3">
      <c r="A11" s="43" t="s">
        <v>68</v>
      </c>
      <c r="B11" s="43" t="s">
        <v>2</v>
      </c>
      <c r="C11" s="43" t="s">
        <v>20</v>
      </c>
      <c r="D11" s="43" t="s">
        <v>28</v>
      </c>
      <c r="E11" s="43" t="s">
        <v>22</v>
      </c>
      <c r="F11" s="43" t="s">
        <v>77</v>
      </c>
      <c r="G11" s="79" t="s">
        <v>81</v>
      </c>
    </row>
    <row r="12" spans="1:8" x14ac:dyDescent="0.25">
      <c r="A12" s="8"/>
      <c r="B12" s="8"/>
      <c r="C12" s="8"/>
      <c r="D12" s="8"/>
      <c r="E12" s="8"/>
      <c r="F12" s="46"/>
      <c r="G12" s="5"/>
    </row>
    <row r="13" spans="1:8" ht="17.25" customHeight="1" x14ac:dyDescent="0.25">
      <c r="A13" t="s">
        <v>82</v>
      </c>
      <c r="B13" s="123" t="s">
        <v>19</v>
      </c>
      <c r="C13" s="125">
        <v>7487</v>
      </c>
      <c r="D13" s="125">
        <v>7256</v>
      </c>
      <c r="E13" s="125">
        <v>6465</v>
      </c>
      <c r="F13" s="127">
        <f>+AVERAGE(C13:E13)</f>
        <v>7069.333333333333</v>
      </c>
      <c r="G13" s="125">
        <f>+C13+D13+E13</f>
        <v>21208</v>
      </c>
      <c r="H13" s="114" t="s">
        <v>102</v>
      </c>
    </row>
    <row r="14" spans="1:8" ht="17.25" customHeight="1" x14ac:dyDescent="0.25">
      <c r="A14" t="s">
        <v>83</v>
      </c>
      <c r="B14" s="123" t="s">
        <v>19</v>
      </c>
      <c r="C14" s="125">
        <v>397</v>
      </c>
      <c r="D14" s="125">
        <v>405</v>
      </c>
      <c r="E14" s="125">
        <v>394</v>
      </c>
      <c r="F14" s="127">
        <f>+AVERAGE(C14:E14)</f>
        <v>398.66666666666669</v>
      </c>
      <c r="G14" s="125">
        <v>399</v>
      </c>
      <c r="H14" s="115" t="s">
        <v>77</v>
      </c>
    </row>
    <row r="15" spans="1:8" ht="17.25" customHeight="1" x14ac:dyDescent="0.25">
      <c r="A15" t="s">
        <v>84</v>
      </c>
      <c r="B15" s="123" t="s">
        <v>19</v>
      </c>
      <c r="C15" s="126">
        <v>4614</v>
      </c>
      <c r="D15" s="125">
        <v>4950</v>
      </c>
      <c r="E15" s="125">
        <v>4864</v>
      </c>
      <c r="F15" s="127">
        <f>+AVERAGE(C15:E15)</f>
        <v>4809.333333333333</v>
      </c>
      <c r="G15" s="125">
        <v>4809</v>
      </c>
      <c r="H15" s="115" t="s">
        <v>77</v>
      </c>
    </row>
    <row r="16" spans="1:8" ht="17.25" customHeight="1" x14ac:dyDescent="0.25">
      <c r="A16" t="s">
        <v>94</v>
      </c>
      <c r="B16" s="123" t="s">
        <v>19</v>
      </c>
      <c r="C16" s="101"/>
      <c r="D16" s="8"/>
      <c r="E16" s="8"/>
      <c r="F16" s="83"/>
      <c r="G16" s="101">
        <f t="shared" ref="G16" si="0">+C16+D16+E16</f>
        <v>0</v>
      </c>
      <c r="H16" s="115"/>
    </row>
    <row r="17" spans="1:11" x14ac:dyDescent="0.25">
      <c r="B17" s="95"/>
      <c r="C17" s="101"/>
      <c r="D17" s="8"/>
      <c r="E17" s="8"/>
      <c r="F17" s="83"/>
      <c r="G17" s="83"/>
    </row>
    <row r="18" spans="1:11" hidden="1" x14ac:dyDescent="0.25">
      <c r="A18" s="82"/>
      <c r="B18" s="94"/>
      <c r="C18" s="83"/>
      <c r="D18" s="83"/>
      <c r="E18" s="83"/>
      <c r="F18" s="83"/>
      <c r="G18" s="83"/>
    </row>
    <row r="19" spans="1:11" ht="15.75" thickBot="1" x14ac:dyDescent="0.3">
      <c r="A19" s="37" t="s">
        <v>3</v>
      </c>
      <c r="B19" s="37"/>
      <c r="C19" s="37">
        <f>SUM(C13:C18)</f>
        <v>12498</v>
      </c>
      <c r="D19" s="37">
        <f t="shared" ref="D19:F19" si="1">SUM(D13:D18)</f>
        <v>12611</v>
      </c>
      <c r="E19" s="37">
        <f t="shared" si="1"/>
        <v>11723</v>
      </c>
      <c r="F19" s="37">
        <f t="shared" si="1"/>
        <v>12277.333333333332</v>
      </c>
      <c r="G19" s="37">
        <f>SUM(G13:G18)</f>
        <v>26416</v>
      </c>
    </row>
    <row r="20" spans="1:11" ht="15.75" thickTop="1" x14ac:dyDescent="0.25">
      <c r="A20" s="22" t="s">
        <v>76</v>
      </c>
      <c r="B20" s="41"/>
      <c r="C20" s="41"/>
      <c r="D20" s="42"/>
      <c r="E20" s="42"/>
      <c r="F20" s="46"/>
      <c r="G20" s="5"/>
    </row>
    <row r="21" spans="1:11" ht="33" customHeight="1" x14ac:dyDescent="0.25">
      <c r="A21" s="175" t="s">
        <v>93</v>
      </c>
      <c r="B21" s="175"/>
      <c r="C21" s="175"/>
      <c r="D21" s="175"/>
      <c r="E21" s="175"/>
      <c r="F21" s="175"/>
      <c r="G21" s="175"/>
    </row>
    <row r="22" spans="1:11" s="113" customFormat="1" ht="15.75" customHeight="1" x14ac:dyDescent="0.2">
      <c r="A22" s="175" t="s">
        <v>104</v>
      </c>
      <c r="B22" s="175"/>
      <c r="C22" s="175"/>
      <c r="D22" s="175"/>
      <c r="E22" s="175"/>
      <c r="F22" s="175"/>
      <c r="G22" s="175"/>
      <c r="H22" s="175"/>
    </row>
    <row r="23" spans="1:11" s="113" customFormat="1" ht="15.75" customHeight="1" x14ac:dyDescent="0.2">
      <c r="A23" s="175" t="s">
        <v>105</v>
      </c>
      <c r="B23" s="175"/>
      <c r="C23" s="175"/>
      <c r="D23" s="175"/>
      <c r="E23" s="175"/>
      <c r="F23" s="175"/>
      <c r="G23" s="175"/>
    </row>
    <row r="24" spans="1:11" s="113" customFormat="1" ht="15.75" customHeight="1" x14ac:dyDescent="0.2">
      <c r="A24" s="175" t="s">
        <v>106</v>
      </c>
      <c r="B24" s="175"/>
      <c r="C24" s="175"/>
      <c r="D24" s="175"/>
      <c r="E24" s="175"/>
      <c r="F24" s="175"/>
      <c r="G24" s="175"/>
    </row>
    <row r="25" spans="1:11" s="113" customFormat="1" ht="15.75" customHeight="1" x14ac:dyDescent="0.2">
      <c r="A25" s="175" t="s">
        <v>107</v>
      </c>
      <c r="B25" s="175"/>
      <c r="C25" s="175"/>
      <c r="D25" s="175"/>
      <c r="E25" s="175"/>
      <c r="F25" s="175"/>
      <c r="G25" s="175"/>
      <c r="H25" s="175"/>
    </row>
    <row r="26" spans="1:11" x14ac:dyDescent="0.25">
      <c r="A26" s="96"/>
      <c r="B26" s="41"/>
      <c r="C26" s="41"/>
      <c r="D26" s="42"/>
      <c r="E26" s="42"/>
      <c r="F26" s="46"/>
      <c r="G26" s="5"/>
    </row>
    <row r="27" spans="1:11" x14ac:dyDescent="0.25">
      <c r="A27" s="170" t="s">
        <v>4</v>
      </c>
      <c r="B27" s="170"/>
      <c r="C27" s="170"/>
      <c r="D27" s="170"/>
      <c r="E27" s="170"/>
      <c r="F27" s="45"/>
      <c r="G27" s="5"/>
    </row>
    <row r="28" spans="1:11" ht="15" customHeight="1" x14ac:dyDescent="0.25">
      <c r="A28" s="170" t="s">
        <v>31</v>
      </c>
      <c r="B28" s="170"/>
      <c r="C28" s="170"/>
      <c r="D28" s="170"/>
      <c r="E28" s="170"/>
      <c r="F28" s="45"/>
      <c r="G28" s="5"/>
    </row>
    <row r="29" spans="1:11" ht="15" customHeight="1" x14ac:dyDescent="0.25">
      <c r="A29" s="170" t="s">
        <v>5</v>
      </c>
      <c r="B29" s="170"/>
      <c r="C29" s="170"/>
      <c r="D29" s="170"/>
      <c r="E29" s="170"/>
      <c r="F29" s="45"/>
      <c r="G29" s="5"/>
    </row>
    <row r="30" spans="1:11" x14ac:dyDescent="0.25">
      <c r="A30" s="41"/>
      <c r="B30" s="41"/>
      <c r="C30" s="42"/>
      <c r="D30" s="42"/>
      <c r="E30" s="42"/>
      <c r="F30" s="46"/>
      <c r="G30" s="5"/>
      <c r="H30" s="3"/>
      <c r="I30" s="3"/>
      <c r="J30" s="3"/>
    </row>
    <row r="31" spans="1:11" s="5" customFormat="1" ht="15.75" thickBot="1" x14ac:dyDescent="0.3">
      <c r="A31" s="43" t="s">
        <v>68</v>
      </c>
      <c r="B31" s="43" t="s">
        <v>27</v>
      </c>
      <c r="C31" s="43" t="s">
        <v>28</v>
      </c>
      <c r="D31" s="43" t="s">
        <v>29</v>
      </c>
      <c r="E31" s="43" t="s">
        <v>32</v>
      </c>
      <c r="F31" s="46"/>
      <c r="G31" s="6"/>
      <c r="H31"/>
      <c r="I31"/>
      <c r="J31"/>
      <c r="K31"/>
    </row>
    <row r="32" spans="1:11" s="5" customFormat="1" x14ac:dyDescent="0.25">
      <c r="A32" s="71"/>
      <c r="B32" s="124"/>
      <c r="C32" s="124"/>
      <c r="D32" s="124"/>
      <c r="E32" s="124"/>
      <c r="F32" s="46"/>
      <c r="G32" s="6"/>
      <c r="H32"/>
      <c r="I32"/>
      <c r="J32"/>
      <c r="K32"/>
    </row>
    <row r="33" spans="1:10" x14ac:dyDescent="0.25">
      <c r="A33" t="s">
        <v>82</v>
      </c>
      <c r="B33" s="128">
        <v>1301586146.5799999</v>
      </c>
      <c r="C33" s="129">
        <v>827352232.40999997</v>
      </c>
      <c r="D33" s="128">
        <v>565603728.17999995</v>
      </c>
      <c r="E33" s="129">
        <f t="shared" ref="E33:E39" si="2">SUM(B33:D33)</f>
        <v>2694542107.1699996</v>
      </c>
      <c r="F33" s="46"/>
      <c r="G33" s="6"/>
    </row>
    <row r="34" spans="1:10" ht="17.25" customHeight="1" x14ac:dyDescent="0.25">
      <c r="A34" t="s">
        <v>83</v>
      </c>
      <c r="B34" s="128">
        <v>280865959.63999999</v>
      </c>
      <c r="C34" s="129">
        <v>174598901.77000001</v>
      </c>
      <c r="D34" s="128">
        <v>121279058.84</v>
      </c>
      <c r="E34" s="129">
        <f t="shared" si="2"/>
        <v>576743920.25</v>
      </c>
      <c r="F34" s="46"/>
      <c r="G34" s="6"/>
    </row>
    <row r="35" spans="1:10" ht="23.25" customHeight="1" x14ac:dyDescent="0.25">
      <c r="A35" s="82" t="s">
        <v>84</v>
      </c>
      <c r="B35" s="129">
        <v>530486137.62</v>
      </c>
      <c r="C35" s="129">
        <v>212613000</v>
      </c>
      <c r="D35" s="129">
        <v>0</v>
      </c>
      <c r="E35" s="129">
        <f t="shared" si="2"/>
        <v>743099137.62</v>
      </c>
      <c r="F35" s="93"/>
      <c r="G35" s="6"/>
    </row>
    <row r="36" spans="1:10" x14ac:dyDescent="0.25">
      <c r="A36" t="s">
        <v>98</v>
      </c>
      <c r="B36" s="128">
        <v>80158</v>
      </c>
      <c r="C36" s="128">
        <v>2716120.3</v>
      </c>
      <c r="D36" s="128">
        <v>3394540</v>
      </c>
      <c r="E36" s="129">
        <f t="shared" si="2"/>
        <v>6190818.2999999998</v>
      </c>
      <c r="F36" s="46"/>
      <c r="G36" s="6"/>
    </row>
    <row r="37" spans="1:10" hidden="1" x14ac:dyDescent="0.25">
      <c r="B37" s="128"/>
      <c r="C37" s="129"/>
      <c r="D37" s="128"/>
      <c r="E37" s="129">
        <f t="shared" si="2"/>
        <v>0</v>
      </c>
      <c r="F37" s="46"/>
      <c r="G37" s="6"/>
    </row>
    <row r="38" spans="1:10" hidden="1" x14ac:dyDescent="0.25">
      <c r="B38" s="128"/>
      <c r="C38" s="128"/>
      <c r="D38" s="128"/>
      <c r="E38" s="129"/>
      <c r="F38" s="46"/>
      <c r="G38" s="6"/>
      <c r="H38" s="3"/>
      <c r="I38" s="3"/>
      <c r="J38" s="3"/>
    </row>
    <row r="39" spans="1:10" hidden="1" x14ac:dyDescent="0.25">
      <c r="A39" s="52"/>
      <c r="B39" s="128"/>
      <c r="C39" s="128"/>
      <c r="D39" s="128"/>
      <c r="E39" s="129">
        <f t="shared" si="2"/>
        <v>0</v>
      </c>
      <c r="F39" s="46"/>
      <c r="G39" s="6"/>
      <c r="H39" s="3"/>
      <c r="I39" s="3"/>
      <c r="J39" s="3"/>
    </row>
    <row r="40" spans="1:10" ht="15.75" thickBot="1" x14ac:dyDescent="0.3">
      <c r="A40" s="10" t="s">
        <v>3</v>
      </c>
      <c r="B40" s="130">
        <f>SUM(B33:B39)</f>
        <v>2113018401.8399997</v>
      </c>
      <c r="C40" s="130">
        <f>SUM(C33:C39)</f>
        <v>1217280254.4799998</v>
      </c>
      <c r="D40" s="130">
        <f>SUM(D33:D39)</f>
        <v>690277327.01999998</v>
      </c>
      <c r="E40" s="130">
        <f>SUM(E33:E39)</f>
        <v>4020575983.3399997</v>
      </c>
      <c r="F40" s="46"/>
      <c r="G40" s="6"/>
      <c r="H40" s="3"/>
    </row>
    <row r="41" spans="1:10" ht="15.75" thickTop="1" x14ac:dyDescent="0.25">
      <c r="A41" s="21" t="s">
        <v>65</v>
      </c>
      <c r="B41" s="42"/>
      <c r="C41" s="42"/>
      <c r="D41" s="42"/>
      <c r="E41" s="42"/>
      <c r="F41" s="46"/>
      <c r="G41" s="6"/>
      <c r="H41" s="3"/>
    </row>
    <row r="42" spans="1:10" x14ac:dyDescent="0.25">
      <c r="A42" s="42"/>
      <c r="B42" s="42"/>
      <c r="C42" s="42"/>
      <c r="D42" s="42"/>
      <c r="E42" s="42"/>
      <c r="F42" s="46"/>
      <c r="G42" s="5"/>
    </row>
    <row r="43" spans="1:10" ht="19.5" hidden="1" customHeight="1" x14ac:dyDescent="0.25">
      <c r="A43" s="173"/>
      <c r="B43" s="173"/>
      <c r="C43" s="173"/>
      <c r="D43" s="173"/>
      <c r="E43" s="173"/>
      <c r="F43" s="46"/>
      <c r="G43" s="5"/>
    </row>
    <row r="44" spans="1:10" ht="19.5" hidden="1" customHeight="1" x14ac:dyDescent="0.25">
      <c r="A44" s="103"/>
      <c r="B44" s="103"/>
      <c r="C44" s="103"/>
      <c r="D44" s="103"/>
      <c r="E44" s="103"/>
      <c r="F44" s="46"/>
      <c r="G44" s="5"/>
    </row>
    <row r="45" spans="1:10" ht="19.5" hidden="1" customHeight="1" x14ac:dyDescent="0.25">
      <c r="A45" s="103"/>
      <c r="B45" s="103"/>
      <c r="C45" s="103"/>
      <c r="D45" s="103"/>
      <c r="E45" s="103"/>
      <c r="F45" s="46"/>
      <c r="G45" s="5"/>
    </row>
    <row r="46" spans="1:10" ht="19.5" hidden="1" customHeight="1" x14ac:dyDescent="0.25">
      <c r="A46" s="103"/>
      <c r="B46" s="103"/>
      <c r="C46" s="103"/>
      <c r="D46" s="103"/>
      <c r="E46" s="103"/>
      <c r="F46" s="46"/>
      <c r="G46" s="5"/>
    </row>
    <row r="47" spans="1:10" ht="19.5" hidden="1" customHeight="1" x14ac:dyDescent="0.25">
      <c r="A47" s="103"/>
      <c r="B47" s="103"/>
      <c r="C47" s="103"/>
      <c r="D47" s="103"/>
      <c r="E47" s="103"/>
      <c r="F47" s="46"/>
      <c r="G47" s="5"/>
    </row>
    <row r="48" spans="1:10" ht="19.5" hidden="1" customHeight="1" x14ac:dyDescent="0.25">
      <c r="A48" s="103"/>
      <c r="B48" s="103"/>
      <c r="C48" s="103"/>
      <c r="D48" s="103"/>
      <c r="E48" s="103"/>
      <c r="F48" s="46"/>
      <c r="G48" s="5"/>
    </row>
    <row r="49" spans="1:7" ht="19.5" hidden="1" customHeight="1" x14ac:dyDescent="0.25">
      <c r="A49" s="103"/>
      <c r="B49" s="103"/>
      <c r="C49" s="103"/>
      <c r="D49" s="103"/>
      <c r="E49" s="103"/>
      <c r="F49" s="46"/>
      <c r="G49" s="5"/>
    </row>
    <row r="50" spans="1:7" ht="19.5" hidden="1" customHeight="1" x14ac:dyDescent="0.25">
      <c r="A50" s="103"/>
      <c r="B50" s="103"/>
      <c r="C50" s="103"/>
      <c r="D50" s="103"/>
      <c r="E50" s="103"/>
      <c r="F50" s="46"/>
      <c r="G50" s="5"/>
    </row>
    <row r="51" spans="1:7" ht="19.5" hidden="1" customHeight="1" x14ac:dyDescent="0.25">
      <c r="A51" s="103"/>
      <c r="B51" s="103"/>
      <c r="C51" s="103"/>
      <c r="D51" s="103"/>
      <c r="E51" s="103"/>
      <c r="F51" s="46"/>
      <c r="G51" s="5"/>
    </row>
    <row r="52" spans="1:7" hidden="1" x14ac:dyDescent="0.25">
      <c r="A52" s="42"/>
      <c r="B52" s="42"/>
      <c r="C52" s="42"/>
      <c r="D52" s="42"/>
      <c r="E52" s="42"/>
      <c r="F52" s="46"/>
      <c r="G52" s="5"/>
    </row>
    <row r="53" spans="1:7" hidden="1" x14ac:dyDescent="0.25">
      <c r="A53" s="41"/>
      <c r="B53" s="41"/>
      <c r="C53" s="41"/>
      <c r="D53" s="42"/>
      <c r="E53" s="42"/>
      <c r="F53" s="46"/>
      <c r="G53" s="5"/>
    </row>
    <row r="54" spans="1:7" x14ac:dyDescent="0.25">
      <c r="A54" s="170" t="s">
        <v>6</v>
      </c>
      <c r="B54" s="170"/>
      <c r="C54" s="170"/>
      <c r="D54" s="170"/>
      <c r="E54" s="170"/>
      <c r="F54" s="170"/>
      <c r="G54" s="5"/>
    </row>
    <row r="55" spans="1:7" ht="15" customHeight="1" x14ac:dyDescent="0.25">
      <c r="A55" s="170" t="s">
        <v>33</v>
      </c>
      <c r="B55" s="170"/>
      <c r="C55" s="170"/>
      <c r="D55" s="170"/>
      <c r="E55" s="170"/>
      <c r="F55" s="170"/>
      <c r="G55" s="5"/>
    </row>
    <row r="56" spans="1:7" ht="15" customHeight="1" x14ac:dyDescent="0.25">
      <c r="A56" s="170" t="s">
        <v>5</v>
      </c>
      <c r="B56" s="170"/>
      <c r="C56" s="170"/>
      <c r="D56" s="170"/>
      <c r="E56" s="170"/>
      <c r="F56" s="170"/>
      <c r="G56" s="5"/>
    </row>
    <row r="57" spans="1:7" x14ac:dyDescent="0.25">
      <c r="A57" s="47"/>
      <c r="B57" s="47"/>
      <c r="C57" s="47"/>
      <c r="D57" s="47"/>
      <c r="E57" s="47"/>
      <c r="F57" s="46"/>
      <c r="G57" s="5"/>
    </row>
    <row r="58" spans="1:7" s="5" customFormat="1" ht="15.75" thickBot="1" x14ac:dyDescent="0.3">
      <c r="A58" s="48" t="s">
        <v>7</v>
      </c>
      <c r="B58" s="43" t="s">
        <v>20</v>
      </c>
      <c r="C58" s="43" t="s">
        <v>28</v>
      </c>
      <c r="D58" s="43" t="s">
        <v>29</v>
      </c>
      <c r="E58" s="43" t="s">
        <v>23</v>
      </c>
      <c r="F58" s="46"/>
    </row>
    <row r="59" spans="1:7" s="5" customFormat="1" x14ac:dyDescent="0.25">
      <c r="A59" s="74"/>
      <c r="E59" s="73"/>
      <c r="F59" s="46"/>
    </row>
    <row r="60" spans="1:7" x14ac:dyDescent="0.25">
      <c r="A60" s="49" t="s">
        <v>8</v>
      </c>
      <c r="B60" s="131">
        <v>1582452106.22</v>
      </c>
      <c r="C60" s="131">
        <v>1001951134.1799999</v>
      </c>
      <c r="D60" s="131">
        <v>686882787.01999998</v>
      </c>
      <c r="E60" s="132">
        <f>+SUM(B60:D60)</f>
        <v>3271286027.4200001</v>
      </c>
      <c r="F60" s="46"/>
      <c r="G60" s="5"/>
    </row>
    <row r="61" spans="1:7" x14ac:dyDescent="0.25">
      <c r="A61" s="49" t="s">
        <v>9</v>
      </c>
      <c r="B61" s="131">
        <v>68300</v>
      </c>
      <c r="C61" s="133">
        <v>259460</v>
      </c>
      <c r="D61" s="133">
        <v>2038000</v>
      </c>
      <c r="E61" s="132">
        <f>+SUM(B61:D61)</f>
        <v>2365760</v>
      </c>
      <c r="F61" s="46"/>
      <c r="G61" s="5"/>
    </row>
    <row r="62" spans="1:7" x14ac:dyDescent="0.25">
      <c r="A62" s="84" t="s">
        <v>34</v>
      </c>
      <c r="B62" s="128">
        <v>11858</v>
      </c>
      <c r="C62" s="128">
        <v>2456660.2999999998</v>
      </c>
      <c r="D62" s="128">
        <v>1356540</v>
      </c>
      <c r="E62" s="132">
        <f t="shared" ref="E62:E65" si="3">+SUM(B62:D62)</f>
        <v>3825058.3</v>
      </c>
      <c r="F62" s="46"/>
      <c r="G62" s="5"/>
    </row>
    <row r="63" spans="1:7" x14ac:dyDescent="0.25">
      <c r="A63" s="39" t="s">
        <v>10</v>
      </c>
      <c r="B63" s="128">
        <v>530486137.62</v>
      </c>
      <c r="C63" s="129">
        <v>212613000</v>
      </c>
      <c r="D63" s="129">
        <v>0</v>
      </c>
      <c r="E63" s="132">
        <f t="shared" si="3"/>
        <v>743099137.62</v>
      </c>
      <c r="F63" s="46"/>
      <c r="G63" s="5"/>
    </row>
    <row r="64" spans="1:7" x14ac:dyDescent="0.25">
      <c r="A64" s="39" t="s">
        <v>67</v>
      </c>
      <c r="B64" s="128"/>
      <c r="C64" s="128"/>
      <c r="D64" s="128"/>
      <c r="E64" s="132">
        <f t="shared" si="3"/>
        <v>0</v>
      </c>
      <c r="F64" s="46"/>
      <c r="G64" s="5"/>
    </row>
    <row r="65" spans="1:8" x14ac:dyDescent="0.25">
      <c r="A65" s="39" t="s">
        <v>78</v>
      </c>
      <c r="B65" s="128">
        <v>0</v>
      </c>
      <c r="C65" s="128">
        <v>0</v>
      </c>
      <c r="D65" s="128">
        <v>0</v>
      </c>
      <c r="E65" s="132">
        <f t="shared" si="3"/>
        <v>0</v>
      </c>
      <c r="F65" s="46"/>
      <c r="G65" s="5"/>
    </row>
    <row r="66" spans="1:8" x14ac:dyDescent="0.25">
      <c r="A66" s="39"/>
      <c r="B66" s="128"/>
      <c r="C66" s="128"/>
      <c r="D66" s="128"/>
      <c r="E66" s="132"/>
      <c r="F66" s="46"/>
      <c r="G66" s="5"/>
    </row>
    <row r="67" spans="1:8" ht="15.75" thickBot="1" x14ac:dyDescent="0.3">
      <c r="A67" s="40" t="s">
        <v>3</v>
      </c>
      <c r="B67" s="134">
        <f>SUM(B60:B65)</f>
        <v>2113018401.8400002</v>
      </c>
      <c r="C67" s="134">
        <f>SUM(C60:C65)</f>
        <v>1217280254.48</v>
      </c>
      <c r="D67" s="134">
        <f>SUM(D60:D65)</f>
        <v>690277327.01999998</v>
      </c>
      <c r="E67" s="134">
        <f>SUM(E60:E65)</f>
        <v>4020575983.3400002</v>
      </c>
      <c r="F67" s="46"/>
      <c r="G67" s="5"/>
    </row>
    <row r="68" spans="1:8" ht="15.75" thickTop="1" x14ac:dyDescent="0.25">
      <c r="A68" s="21" t="s">
        <v>65</v>
      </c>
      <c r="B68" s="42"/>
      <c r="C68" s="42"/>
      <c r="D68" s="42"/>
      <c r="E68" s="42"/>
      <c r="F68" s="46"/>
      <c r="G68" s="5"/>
    </row>
    <row r="69" spans="1:8" x14ac:dyDescent="0.25">
      <c r="A69" s="50"/>
      <c r="B69" s="50"/>
      <c r="C69" s="42"/>
      <c r="D69" s="42"/>
      <c r="E69" s="42"/>
      <c r="F69" s="46"/>
      <c r="G69" s="5"/>
    </row>
    <row r="70" spans="1:8" x14ac:dyDescent="0.25">
      <c r="A70" s="42"/>
      <c r="B70" s="42"/>
      <c r="C70" s="42"/>
      <c r="D70" s="42"/>
      <c r="E70" s="42"/>
      <c r="F70" s="46"/>
      <c r="G70" s="5"/>
    </row>
    <row r="71" spans="1:8" x14ac:dyDescent="0.25">
      <c r="A71" s="170" t="s">
        <v>11</v>
      </c>
      <c r="B71" s="170"/>
      <c r="C71" s="170"/>
      <c r="D71" s="170"/>
      <c r="E71" s="170"/>
      <c r="F71" s="170"/>
      <c r="G71" s="5"/>
    </row>
    <row r="72" spans="1:8" ht="15" customHeight="1" x14ac:dyDescent="0.25">
      <c r="A72" s="170" t="s">
        <v>12</v>
      </c>
      <c r="B72" s="170"/>
      <c r="C72" s="170"/>
      <c r="D72" s="170"/>
      <c r="E72" s="170"/>
      <c r="F72" s="170"/>
      <c r="G72" s="5"/>
    </row>
    <row r="73" spans="1:8" ht="15" customHeight="1" x14ac:dyDescent="0.25">
      <c r="A73" s="170" t="s">
        <v>5</v>
      </c>
      <c r="B73" s="170"/>
      <c r="C73" s="170"/>
      <c r="D73" s="170"/>
      <c r="E73" s="170"/>
      <c r="F73" s="170"/>
      <c r="G73" s="5"/>
    </row>
    <row r="74" spans="1:8" x14ac:dyDescent="0.25">
      <c r="A74" s="47"/>
      <c r="B74" s="47"/>
      <c r="C74" s="47"/>
      <c r="D74" s="47"/>
      <c r="E74" s="47"/>
      <c r="F74" s="46"/>
      <c r="G74" s="5"/>
    </row>
    <row r="75" spans="1:8" s="5" customFormat="1" ht="15.75" thickBot="1" x14ac:dyDescent="0.3">
      <c r="A75" s="43" t="s">
        <v>13</v>
      </c>
      <c r="B75" s="43" t="s">
        <v>20</v>
      </c>
      <c r="C75" s="43" t="s">
        <v>21</v>
      </c>
      <c r="D75" s="43" t="s">
        <v>29</v>
      </c>
      <c r="E75" s="43" t="s">
        <v>23</v>
      </c>
      <c r="F75" s="46"/>
    </row>
    <row r="76" spans="1:8" x14ac:dyDescent="0.25">
      <c r="A76" s="39" t="s">
        <v>14</v>
      </c>
      <c r="B76" s="135">
        <v>2705214758.46</v>
      </c>
      <c r="C76" s="135">
        <f>+B81</f>
        <v>1568592367.8299999</v>
      </c>
      <c r="D76" s="135">
        <f>+C81</f>
        <v>1543049849.1900001</v>
      </c>
      <c r="E76" s="136">
        <f>+B76</f>
        <v>2705214758.46</v>
      </c>
      <c r="F76" s="46"/>
      <c r="G76" s="5"/>
    </row>
    <row r="77" spans="1:8" x14ac:dyDescent="0.25">
      <c r="A77" s="39" t="s">
        <v>15</v>
      </c>
      <c r="B77" s="137">
        <v>976396011.21000004</v>
      </c>
      <c r="C77" s="137">
        <v>1191737735.8399999</v>
      </c>
      <c r="D77" s="137">
        <v>1753135954.46</v>
      </c>
      <c r="E77" s="136">
        <f>+B77+C77+D77</f>
        <v>3921269701.5100002</v>
      </c>
      <c r="F77" s="46"/>
      <c r="G77" s="70"/>
      <c r="H77" s="70"/>
    </row>
    <row r="78" spans="1:8" x14ac:dyDescent="0.25">
      <c r="A78" s="39" t="s">
        <v>85</v>
      </c>
      <c r="B78" s="138"/>
      <c r="C78" s="138"/>
      <c r="D78" s="138"/>
      <c r="E78" s="136"/>
      <c r="F78" s="46"/>
      <c r="G78" s="70"/>
      <c r="H78" s="70"/>
    </row>
    <row r="79" spans="1:8" x14ac:dyDescent="0.25">
      <c r="A79" s="39" t="s">
        <v>87</v>
      </c>
      <c r="B79" s="135">
        <f>SUM(B76:B78)</f>
        <v>3681610769.6700001</v>
      </c>
      <c r="C79" s="135">
        <f t="shared" ref="C79" si="4">SUM(C76:C78)</f>
        <v>2760330103.6700001</v>
      </c>
      <c r="D79" s="135">
        <f>SUM(D76:D78)</f>
        <v>3296185803.6500001</v>
      </c>
      <c r="E79" s="136">
        <f>+E76+E77+E78</f>
        <v>6626484459.9700003</v>
      </c>
      <c r="F79" s="46"/>
      <c r="G79" s="5"/>
    </row>
    <row r="80" spans="1:8" x14ac:dyDescent="0.25">
      <c r="A80" s="39" t="s">
        <v>86</v>
      </c>
      <c r="B80" s="135">
        <f>+B67</f>
        <v>2113018401.8400002</v>
      </c>
      <c r="C80" s="135">
        <f>+C67</f>
        <v>1217280254.48</v>
      </c>
      <c r="D80" s="135">
        <f>+D67</f>
        <v>690277327.01999998</v>
      </c>
      <c r="E80" s="136">
        <f>+B80+C80+D80</f>
        <v>4020575983.3400002</v>
      </c>
      <c r="F80" s="46"/>
      <c r="G80" s="5"/>
    </row>
    <row r="81" spans="1:7" x14ac:dyDescent="0.25">
      <c r="A81" s="39" t="s">
        <v>88</v>
      </c>
      <c r="B81" s="136">
        <f>+B79-B80</f>
        <v>1568592367.8299999</v>
      </c>
      <c r="C81" s="136">
        <f t="shared" ref="C81:D81" si="5">+C79-C80</f>
        <v>1543049849.1900001</v>
      </c>
      <c r="D81" s="136">
        <f t="shared" si="5"/>
        <v>2605908476.6300001</v>
      </c>
      <c r="E81" s="136">
        <f>+E79-E80</f>
        <v>2605908476.6300001</v>
      </c>
      <c r="F81" s="46"/>
      <c r="G81" s="5"/>
    </row>
    <row r="82" spans="1:7" ht="15.75" thickBot="1" x14ac:dyDescent="0.3">
      <c r="A82" s="14"/>
      <c r="B82" s="14"/>
      <c r="C82" s="14"/>
      <c r="D82" s="14"/>
      <c r="E82" s="14"/>
      <c r="F82" s="5"/>
      <c r="G82" s="5"/>
    </row>
    <row r="83" spans="1:7" ht="15.75" thickTop="1" x14ac:dyDescent="0.25">
      <c r="A83" s="171" t="s">
        <v>65</v>
      </c>
      <c r="B83" s="172"/>
      <c r="C83" s="172"/>
      <c r="D83" s="172"/>
      <c r="E83" s="172"/>
      <c r="F83" s="5"/>
      <c r="G83" s="5"/>
    </row>
    <row r="84" spans="1:7" x14ac:dyDescent="0.25">
      <c r="A84" s="1"/>
      <c r="B84" s="1"/>
      <c r="C84" s="1"/>
      <c r="D84" s="2"/>
      <c r="E84" s="2"/>
      <c r="F84" s="5"/>
      <c r="G84" s="5"/>
    </row>
    <row r="85" spans="1:7" x14ac:dyDescent="0.25">
      <c r="A85" s="119" t="s">
        <v>113</v>
      </c>
      <c r="B85" s="118"/>
      <c r="C85" s="5"/>
      <c r="D85" s="16"/>
      <c r="E85" s="16"/>
      <c r="F85" s="16"/>
      <c r="G85" s="16"/>
    </row>
    <row r="86" spans="1:7" x14ac:dyDescent="0.25">
      <c r="A86" s="120" t="s">
        <v>110</v>
      </c>
      <c r="B86" s="121"/>
      <c r="C86" s="5"/>
      <c r="D86" s="5"/>
      <c r="E86" s="5"/>
      <c r="F86" s="5"/>
      <c r="G86" s="5"/>
    </row>
    <row r="87" spans="1:7" x14ac:dyDescent="0.25">
      <c r="A87" s="120" t="s">
        <v>79</v>
      </c>
      <c r="B87" s="121">
        <f>+B76</f>
        <v>2705214758.46</v>
      </c>
      <c r="C87" s="5"/>
      <c r="D87" s="5"/>
      <c r="E87" s="5"/>
      <c r="F87" s="5"/>
      <c r="G87" s="5"/>
    </row>
    <row r="88" spans="1:7" x14ac:dyDescent="0.25">
      <c r="A88" s="122" t="s">
        <v>80</v>
      </c>
      <c r="B88" s="121">
        <f>+B87</f>
        <v>2705214758.46</v>
      </c>
      <c r="C88" s="5"/>
      <c r="D88" s="5"/>
      <c r="E88" s="5"/>
      <c r="F88" s="5"/>
      <c r="G88" s="5"/>
    </row>
    <row r="89" spans="1:7" x14ac:dyDescent="0.25">
      <c r="A89" s="69"/>
      <c r="B89" s="70"/>
      <c r="C89" s="70"/>
      <c r="D89" s="70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6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  <row r="234" spans="1:7" x14ac:dyDescent="0.25">
      <c r="A234" s="5"/>
      <c r="B234" s="5"/>
      <c r="C234" s="5"/>
      <c r="D234" s="5"/>
      <c r="E234" s="5"/>
      <c r="F234" s="5"/>
      <c r="G234" s="5"/>
    </row>
    <row r="235" spans="1:7" x14ac:dyDescent="0.25">
      <c r="A235" s="5"/>
      <c r="B235" s="5"/>
      <c r="C235" s="5"/>
      <c r="D235" s="5"/>
      <c r="E235" s="5"/>
      <c r="F235" s="5"/>
      <c r="G235" s="5"/>
    </row>
    <row r="236" spans="1:7" x14ac:dyDescent="0.25">
      <c r="A236" s="5"/>
      <c r="B236" s="5"/>
      <c r="C236" s="5"/>
      <c r="D236" s="5"/>
      <c r="E236" s="5"/>
      <c r="F236" s="5"/>
      <c r="G236" s="5"/>
    </row>
    <row r="237" spans="1:7" x14ac:dyDescent="0.25">
      <c r="A237" s="5"/>
      <c r="B237" s="5"/>
      <c r="C237" s="5"/>
      <c r="D237" s="5"/>
      <c r="E237" s="5"/>
      <c r="F237" s="5"/>
      <c r="G237" s="5"/>
    </row>
    <row r="238" spans="1:7" x14ac:dyDescent="0.25">
      <c r="A238" s="5"/>
      <c r="B238" s="5"/>
      <c r="C238" s="5"/>
      <c r="D238" s="5"/>
      <c r="E238" s="5"/>
      <c r="F238" s="5"/>
      <c r="G238" s="5"/>
    </row>
  </sheetData>
  <mergeCells count="19">
    <mergeCell ref="A1:F1"/>
    <mergeCell ref="A8:F8"/>
    <mergeCell ref="A9:F9"/>
    <mergeCell ref="A27:E27"/>
    <mergeCell ref="A28:E28"/>
    <mergeCell ref="A21:G21"/>
    <mergeCell ref="A22:H22"/>
    <mergeCell ref="A23:G23"/>
    <mergeCell ref="A24:G24"/>
    <mergeCell ref="A25:H25"/>
    <mergeCell ref="A29:E29"/>
    <mergeCell ref="A54:F54"/>
    <mergeCell ref="A55:F55"/>
    <mergeCell ref="A56:F56"/>
    <mergeCell ref="A83:E83"/>
    <mergeCell ref="A71:F71"/>
    <mergeCell ref="A72:F72"/>
    <mergeCell ref="A73:F73"/>
    <mergeCell ref="A43:E43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25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65.42578125" customWidth="1"/>
    <col min="2" max="2" width="44.7109375" customWidth="1"/>
    <col min="3" max="3" width="20.7109375" customWidth="1"/>
    <col min="4" max="4" width="22.5703125" customWidth="1"/>
    <col min="5" max="5" width="20.7109375" customWidth="1"/>
    <col min="6" max="6" width="18.5703125" customWidth="1"/>
    <col min="7" max="7" width="14.28515625" customWidth="1"/>
    <col min="8" max="8" width="16.85546875" customWidth="1"/>
    <col min="9" max="9" width="16.28515625" customWidth="1"/>
    <col min="10" max="10" width="15.28515625" bestFit="1" customWidth="1"/>
  </cols>
  <sheetData>
    <row r="1" spans="1:8" ht="15.75" x14ac:dyDescent="0.25">
      <c r="A1" s="176" t="s">
        <v>30</v>
      </c>
      <c r="B1" s="176"/>
      <c r="C1" s="176"/>
      <c r="D1" s="176"/>
      <c r="E1" s="176"/>
      <c r="F1" s="176"/>
      <c r="G1" s="5"/>
    </row>
    <row r="2" spans="1:8" ht="16.5" customHeight="1" x14ac:dyDescent="0.25">
      <c r="A2" s="62" t="s">
        <v>57</v>
      </c>
      <c r="B2" s="178" t="s">
        <v>58</v>
      </c>
      <c r="C2" s="178"/>
      <c r="D2" s="178"/>
      <c r="E2" s="178"/>
      <c r="F2" s="178"/>
      <c r="G2" s="178"/>
    </row>
    <row r="3" spans="1:8" ht="15" customHeight="1" x14ac:dyDescent="0.25">
      <c r="A3" s="62" t="s">
        <v>59</v>
      </c>
      <c r="B3" s="178" t="s">
        <v>60</v>
      </c>
      <c r="C3" s="178"/>
      <c r="D3" s="178"/>
      <c r="E3" s="178"/>
      <c r="F3" s="178"/>
      <c r="G3" s="178"/>
    </row>
    <row r="4" spans="1:8" x14ac:dyDescent="0.25">
      <c r="A4" s="62" t="s">
        <v>61</v>
      </c>
      <c r="B4" s="178" t="s">
        <v>62</v>
      </c>
      <c r="C4" s="178"/>
      <c r="D4" s="178"/>
      <c r="E4" s="178"/>
      <c r="F4" s="178"/>
      <c r="G4" s="178"/>
    </row>
    <row r="5" spans="1:8" x14ac:dyDescent="0.25">
      <c r="A5" s="62" t="s">
        <v>63</v>
      </c>
      <c r="B5" s="178" t="s">
        <v>112</v>
      </c>
      <c r="C5" s="178"/>
      <c r="D5" s="178"/>
      <c r="E5" s="178"/>
      <c r="F5" s="178"/>
      <c r="G5" s="178"/>
    </row>
    <row r="6" spans="1:8" x14ac:dyDescent="0.25">
      <c r="A6" s="71"/>
      <c r="B6" s="71"/>
      <c r="C6" s="71"/>
      <c r="D6" s="71"/>
      <c r="E6" s="71"/>
      <c r="F6" s="71"/>
      <c r="G6" s="5"/>
    </row>
    <row r="7" spans="1:8" x14ac:dyDescent="0.25">
      <c r="A7" s="71"/>
      <c r="B7" s="71"/>
      <c r="C7" s="71"/>
      <c r="D7" s="71"/>
      <c r="E7" s="71"/>
      <c r="F7" s="71"/>
      <c r="G7" s="5"/>
    </row>
    <row r="8" spans="1:8" x14ac:dyDescent="0.25">
      <c r="A8" s="170" t="s">
        <v>0</v>
      </c>
      <c r="B8" s="170"/>
      <c r="C8" s="170"/>
      <c r="D8" s="170"/>
      <c r="E8" s="170"/>
      <c r="F8" s="170"/>
      <c r="G8" s="5"/>
    </row>
    <row r="9" spans="1:8" x14ac:dyDescent="0.25">
      <c r="A9" s="170" t="s">
        <v>1</v>
      </c>
      <c r="B9" s="170"/>
      <c r="C9" s="170"/>
      <c r="D9" s="170"/>
      <c r="E9" s="170"/>
      <c r="F9" s="170"/>
      <c r="G9" s="5"/>
    </row>
    <row r="10" spans="1:8" ht="15.75" thickBot="1" x14ac:dyDescent="0.3">
      <c r="A10" s="41"/>
      <c r="B10" s="41"/>
      <c r="C10" s="41"/>
      <c r="D10" s="42"/>
      <c r="E10" s="42"/>
      <c r="F10" s="46"/>
      <c r="G10" s="5"/>
    </row>
    <row r="11" spans="1:8" ht="15.75" thickBot="1" x14ac:dyDescent="0.3">
      <c r="A11" s="43" t="s">
        <v>68</v>
      </c>
      <c r="B11" s="43" t="s">
        <v>2</v>
      </c>
      <c r="C11" s="43" t="s">
        <v>35</v>
      </c>
      <c r="D11" s="43" t="s">
        <v>36</v>
      </c>
      <c r="E11" s="43" t="s">
        <v>37</v>
      </c>
      <c r="F11" s="43" t="s">
        <v>77</v>
      </c>
      <c r="G11" s="79" t="s">
        <v>81</v>
      </c>
    </row>
    <row r="12" spans="1:8" x14ac:dyDescent="0.25">
      <c r="A12" s="8"/>
      <c r="B12" s="8"/>
      <c r="C12" s="8"/>
      <c r="D12" s="8"/>
      <c r="E12" s="8"/>
      <c r="F12" s="46"/>
      <c r="G12" s="5"/>
    </row>
    <row r="13" spans="1:8" ht="17.25" customHeight="1" x14ac:dyDescent="0.25">
      <c r="A13" t="s">
        <v>90</v>
      </c>
      <c r="B13" s="52" t="s">
        <v>19</v>
      </c>
      <c r="C13" s="83">
        <v>6129</v>
      </c>
      <c r="D13" s="83">
        <v>6550</v>
      </c>
      <c r="E13" s="83">
        <v>6912</v>
      </c>
      <c r="F13" s="85">
        <f>+AVERAGE(C13:E13)</f>
        <v>6530.333333333333</v>
      </c>
      <c r="G13" s="85">
        <f>SUM(C13:E13)</f>
        <v>19591</v>
      </c>
      <c r="H13" s="114" t="s">
        <v>102</v>
      </c>
    </row>
    <row r="14" spans="1:8" ht="16.5" customHeight="1" x14ac:dyDescent="0.25">
      <c r="A14" t="s">
        <v>91</v>
      </c>
      <c r="B14" s="52" t="s">
        <v>19</v>
      </c>
      <c r="C14" s="83">
        <v>393</v>
      </c>
      <c r="D14" s="83">
        <v>416</v>
      </c>
      <c r="E14" s="83">
        <v>408</v>
      </c>
      <c r="F14" s="85">
        <f>+AVERAGE(C14:E14)</f>
        <v>405.66666666666669</v>
      </c>
      <c r="G14" s="85">
        <v>406</v>
      </c>
      <c r="H14" s="115" t="s">
        <v>77</v>
      </c>
    </row>
    <row r="15" spans="1:8" ht="14.25" customHeight="1" x14ac:dyDescent="0.25">
      <c r="A15" s="82" t="s">
        <v>89</v>
      </c>
      <c r="B15" s="102" t="s">
        <v>19</v>
      </c>
      <c r="C15" s="83">
        <v>5483</v>
      </c>
      <c r="D15" s="83">
        <v>5455</v>
      </c>
      <c r="E15" s="83">
        <v>5480</v>
      </c>
      <c r="F15" s="85">
        <f>+AVERAGE(C15:E15)</f>
        <v>5472.666666666667</v>
      </c>
      <c r="G15" s="85">
        <v>5473</v>
      </c>
      <c r="H15" s="115" t="s">
        <v>77</v>
      </c>
    </row>
    <row r="16" spans="1:8" ht="19.5" customHeight="1" x14ac:dyDescent="0.25">
      <c r="A16" t="s">
        <v>99</v>
      </c>
      <c r="B16" s="95" t="s">
        <v>19</v>
      </c>
      <c r="C16" s="83"/>
      <c r="D16" s="83"/>
      <c r="E16" s="83">
        <v>0</v>
      </c>
      <c r="F16" s="85">
        <f>+AVERAGE(C16:E16)</f>
        <v>0</v>
      </c>
      <c r="G16" s="85">
        <v>0</v>
      </c>
      <c r="H16" s="115" t="s">
        <v>77</v>
      </c>
    </row>
    <row r="17" spans="1:11" x14ac:dyDescent="0.25">
      <c r="A17" s="97"/>
      <c r="B17" s="98"/>
      <c r="C17" s="98"/>
      <c r="D17" s="98"/>
      <c r="E17" s="98"/>
      <c r="F17" s="98"/>
      <c r="G17" s="98"/>
    </row>
    <row r="18" spans="1:11" ht="15.75" thickBot="1" x14ac:dyDescent="0.3">
      <c r="A18" s="99" t="s">
        <v>3</v>
      </c>
      <c r="B18" s="99"/>
      <c r="C18" s="100">
        <f>SUM(C13:C16)</f>
        <v>12005</v>
      </c>
      <c r="D18" s="100">
        <f>SUM(D13:D16)</f>
        <v>12421</v>
      </c>
      <c r="E18" s="100">
        <f>SUM(E13:E16)</f>
        <v>12800</v>
      </c>
      <c r="F18" s="100">
        <f>SUM(F13:F16)</f>
        <v>12408.666666666668</v>
      </c>
      <c r="G18" s="100">
        <f>SUM(G13:G16)</f>
        <v>25470</v>
      </c>
    </row>
    <row r="19" spans="1:11" s="113" customFormat="1" ht="15.75" customHeight="1" thickTop="1" x14ac:dyDescent="0.2">
      <c r="A19" s="108" t="s">
        <v>76</v>
      </c>
      <c r="B19" s="109"/>
      <c r="C19" s="109"/>
      <c r="D19" s="110"/>
      <c r="E19" s="110"/>
      <c r="F19" s="111"/>
      <c r="G19" s="112"/>
    </row>
    <row r="20" spans="1:11" s="113" customFormat="1" ht="15.75" customHeight="1" x14ac:dyDescent="0.2">
      <c r="A20" s="175" t="s">
        <v>104</v>
      </c>
      <c r="B20" s="175"/>
      <c r="C20" s="175"/>
      <c r="D20" s="175"/>
      <c r="E20" s="175"/>
      <c r="F20" s="175"/>
      <c r="G20" s="175"/>
      <c r="H20" s="175"/>
    </row>
    <row r="21" spans="1:11" s="113" customFormat="1" ht="15.75" customHeight="1" x14ac:dyDescent="0.2">
      <c r="A21" s="175" t="s">
        <v>105</v>
      </c>
      <c r="B21" s="175"/>
      <c r="C21" s="175"/>
      <c r="D21" s="175"/>
      <c r="E21" s="175"/>
      <c r="F21" s="175"/>
      <c r="G21" s="175"/>
    </row>
    <row r="22" spans="1:11" s="113" customFormat="1" ht="15.75" customHeight="1" x14ac:dyDescent="0.2">
      <c r="A22" s="175" t="s">
        <v>106</v>
      </c>
      <c r="B22" s="175"/>
      <c r="C22" s="175"/>
      <c r="D22" s="175"/>
      <c r="E22" s="175"/>
      <c r="F22" s="175"/>
      <c r="G22" s="175"/>
    </row>
    <row r="23" spans="1:11" s="113" customFormat="1" ht="15.75" customHeight="1" x14ac:dyDescent="0.2">
      <c r="A23" s="175" t="s">
        <v>107</v>
      </c>
      <c r="B23" s="175"/>
      <c r="C23" s="175"/>
      <c r="D23" s="175"/>
      <c r="E23" s="175"/>
      <c r="F23" s="175"/>
      <c r="G23" s="175"/>
      <c r="H23" s="175"/>
    </row>
    <row r="24" spans="1:11" ht="20.25" customHeight="1" x14ac:dyDescent="0.25">
      <c r="A24" s="107"/>
      <c r="B24" s="107"/>
      <c r="C24" s="107"/>
      <c r="D24" s="107"/>
      <c r="E24" s="107"/>
      <c r="F24" s="107"/>
      <c r="G24" s="107"/>
      <c r="H24" s="107"/>
    </row>
    <row r="25" spans="1:11" x14ac:dyDescent="0.25">
      <c r="A25" s="170" t="s">
        <v>4</v>
      </c>
      <c r="B25" s="170"/>
      <c r="C25" s="170"/>
      <c r="D25" s="170"/>
      <c r="E25" s="170"/>
      <c r="F25" s="45"/>
      <c r="G25" s="5"/>
    </row>
    <row r="26" spans="1:11" x14ac:dyDescent="0.25">
      <c r="A26" s="170" t="s">
        <v>31</v>
      </c>
      <c r="B26" s="170"/>
      <c r="C26" s="170"/>
      <c r="D26" s="170"/>
      <c r="E26" s="170"/>
      <c r="F26" s="45"/>
      <c r="G26" s="5"/>
    </row>
    <row r="27" spans="1:11" x14ac:dyDescent="0.25">
      <c r="A27" s="170" t="s">
        <v>5</v>
      </c>
      <c r="B27" s="170"/>
      <c r="C27" s="170"/>
      <c r="D27" s="170"/>
      <c r="E27" s="170"/>
      <c r="F27" s="45"/>
      <c r="G27" s="5"/>
    </row>
    <row r="28" spans="1:11" x14ac:dyDescent="0.25">
      <c r="A28" s="41"/>
      <c r="B28" s="41"/>
      <c r="C28" s="42"/>
      <c r="D28" s="42"/>
      <c r="E28" s="42"/>
      <c r="F28" s="46"/>
      <c r="G28" s="5"/>
      <c r="H28" s="3"/>
      <c r="I28" s="3"/>
      <c r="J28" s="3"/>
    </row>
    <row r="29" spans="1:11" s="5" customFormat="1" ht="15.75" thickBot="1" x14ac:dyDescent="0.3">
      <c r="A29" s="43" t="s">
        <v>68</v>
      </c>
      <c r="B29" s="43" t="s">
        <v>35</v>
      </c>
      <c r="C29" s="43" t="s">
        <v>36</v>
      </c>
      <c r="D29" s="43" t="s">
        <v>37</v>
      </c>
      <c r="E29" s="43" t="s">
        <v>41</v>
      </c>
      <c r="F29" s="46"/>
      <c r="G29" s="6"/>
      <c r="H29"/>
      <c r="I29"/>
      <c r="J29"/>
      <c r="K29"/>
    </row>
    <row r="30" spans="1:11" x14ac:dyDescent="0.25">
      <c r="A30" s="8"/>
      <c r="B30" s="5"/>
      <c r="C30" s="5"/>
      <c r="D30" s="5"/>
      <c r="E30" s="9"/>
      <c r="F30" s="46"/>
      <c r="G30" s="6"/>
      <c r="H30" s="3"/>
      <c r="I30" s="3"/>
      <c r="J30" s="3"/>
    </row>
    <row r="31" spans="1:11" x14ac:dyDescent="0.25">
      <c r="A31" t="s">
        <v>90</v>
      </c>
      <c r="B31" s="83">
        <v>909641455.3499999</v>
      </c>
      <c r="C31" s="83">
        <v>719660261.06999993</v>
      </c>
      <c r="D31" s="83">
        <v>712765698.50999987</v>
      </c>
      <c r="E31" s="78">
        <f>SUM(B31:D31)</f>
        <v>2342067414.9299998</v>
      </c>
      <c r="F31" s="46"/>
      <c r="G31" s="6"/>
    </row>
    <row r="32" spans="1:11" x14ac:dyDescent="0.25">
      <c r="A32" t="s">
        <v>92</v>
      </c>
      <c r="B32" s="83">
        <v>197987630.35000002</v>
      </c>
      <c r="C32" s="83">
        <v>164204765.99000001</v>
      </c>
      <c r="D32" s="83">
        <v>164383522.13</v>
      </c>
      <c r="E32" s="78">
        <f t="shared" ref="E32:E35" si="0">SUM(B32:D32)</f>
        <v>526575918.47000003</v>
      </c>
      <c r="F32" s="46"/>
      <c r="G32" s="6"/>
      <c r="H32" s="3"/>
      <c r="I32" s="3"/>
      <c r="J32" s="3"/>
    </row>
    <row r="33" spans="1:10" ht="18.75" customHeight="1" x14ac:dyDescent="0.25">
      <c r="A33" s="82" t="s">
        <v>89</v>
      </c>
      <c r="B33" s="83">
        <f>+B50</f>
        <v>654934500</v>
      </c>
      <c r="C33" s="83">
        <f t="shared" ref="C33:D33" si="1">+C50</f>
        <v>0</v>
      </c>
      <c r="D33" s="83">
        <f t="shared" si="1"/>
        <v>5502000</v>
      </c>
      <c r="E33" s="78">
        <f t="shared" si="0"/>
        <v>660436500</v>
      </c>
      <c r="F33" s="46"/>
      <c r="G33" s="6"/>
    </row>
    <row r="34" spans="1:10" x14ac:dyDescent="0.25">
      <c r="A34" t="s">
        <v>100</v>
      </c>
      <c r="B34" s="83">
        <v>2097580.92</v>
      </c>
      <c r="C34" s="83">
        <v>1857286.8</v>
      </c>
      <c r="D34" s="83">
        <v>0</v>
      </c>
      <c r="E34" s="78">
        <f>SUM(B34:D34)</f>
        <v>3954867.7199999997</v>
      </c>
      <c r="F34" s="46"/>
      <c r="G34" s="6"/>
      <c r="H34" s="3"/>
      <c r="I34" s="3"/>
      <c r="J34" s="3"/>
    </row>
    <row r="35" spans="1:10" x14ac:dyDescent="0.25">
      <c r="B35" s="83"/>
      <c r="C35" s="83"/>
      <c r="D35" s="83"/>
      <c r="E35" s="78">
        <f t="shared" si="0"/>
        <v>0</v>
      </c>
      <c r="F35" s="46"/>
      <c r="G35" s="6"/>
      <c r="H35" s="3"/>
      <c r="I35" s="3"/>
      <c r="J35" s="3"/>
    </row>
    <row r="36" spans="1:10" x14ac:dyDescent="0.25">
      <c r="A36" s="52"/>
      <c r="F36" s="46"/>
      <c r="G36" s="6"/>
      <c r="H36" s="3"/>
      <c r="I36" s="3"/>
      <c r="J36" s="3"/>
    </row>
    <row r="37" spans="1:10" ht="15.75" thickBot="1" x14ac:dyDescent="0.3">
      <c r="A37" s="10" t="s">
        <v>3</v>
      </c>
      <c r="B37" s="139">
        <f>SUM(B31:B35)</f>
        <v>1764661166.6199999</v>
      </c>
      <c r="C37" s="139">
        <f>SUM(C31:C35)</f>
        <v>885722313.8599999</v>
      </c>
      <c r="D37" s="139">
        <f>SUM(D31:D35)</f>
        <v>882651220.63999987</v>
      </c>
      <c r="E37" s="139">
        <f>SUM(E30:E35)</f>
        <v>3533034701.1199994</v>
      </c>
      <c r="F37" s="46"/>
      <c r="G37" s="6"/>
      <c r="H37" s="3"/>
    </row>
    <row r="38" spans="1:10" ht="15.75" thickTop="1" x14ac:dyDescent="0.25">
      <c r="A38" s="21" t="s">
        <v>64</v>
      </c>
      <c r="B38" s="42"/>
      <c r="C38" s="42"/>
      <c r="D38" s="42"/>
      <c r="E38" s="42"/>
      <c r="F38" s="46"/>
      <c r="G38" s="6"/>
      <c r="H38" s="3"/>
    </row>
    <row r="39" spans="1:10" ht="17.25" customHeight="1" x14ac:dyDescent="0.25">
      <c r="A39" s="177"/>
      <c r="B39" s="177"/>
      <c r="C39" s="177"/>
      <c r="D39" s="177"/>
      <c r="E39" s="42"/>
      <c r="F39" s="46"/>
      <c r="G39" s="5"/>
    </row>
    <row r="40" spans="1:10" ht="17.25" hidden="1" customHeight="1" x14ac:dyDescent="0.25">
      <c r="A40" s="177"/>
      <c r="B40" s="177"/>
      <c r="C40" s="177"/>
      <c r="D40" s="177"/>
      <c r="E40" s="42"/>
      <c r="F40" s="46"/>
      <c r="G40" s="5"/>
    </row>
    <row r="41" spans="1:10" x14ac:dyDescent="0.25">
      <c r="A41" s="170" t="s">
        <v>6</v>
      </c>
      <c r="B41" s="170"/>
      <c r="C41" s="170"/>
      <c r="D41" s="170"/>
      <c r="E41" s="170"/>
      <c r="F41" s="170"/>
      <c r="G41" s="5"/>
    </row>
    <row r="42" spans="1:10" x14ac:dyDescent="0.25">
      <c r="A42" s="170" t="s">
        <v>33</v>
      </c>
      <c r="B42" s="170"/>
      <c r="C42" s="170"/>
      <c r="D42" s="170"/>
      <c r="E42" s="170"/>
      <c r="F42" s="170"/>
      <c r="G42" s="5"/>
    </row>
    <row r="43" spans="1:10" x14ac:dyDescent="0.25">
      <c r="A43" s="170" t="s">
        <v>5</v>
      </c>
      <c r="B43" s="170"/>
      <c r="C43" s="170"/>
      <c r="D43" s="170"/>
      <c r="E43" s="170"/>
      <c r="F43" s="170"/>
      <c r="G43" s="5"/>
    </row>
    <row r="44" spans="1:10" x14ac:dyDescent="0.25">
      <c r="A44" s="47"/>
      <c r="B44" s="47"/>
      <c r="C44" s="47"/>
      <c r="D44" s="47"/>
      <c r="E44" s="47"/>
      <c r="F44" s="46"/>
      <c r="G44" s="5"/>
    </row>
    <row r="45" spans="1:10" s="5" customFormat="1" ht="15.75" thickBot="1" x14ac:dyDescent="0.3">
      <c r="A45" s="48" t="s">
        <v>7</v>
      </c>
      <c r="B45" s="43" t="s">
        <v>35</v>
      </c>
      <c r="C45" s="43" t="s">
        <v>36</v>
      </c>
      <c r="D45" s="43" t="s">
        <v>37</v>
      </c>
      <c r="E45" s="43" t="s">
        <v>41</v>
      </c>
      <c r="F45" s="46"/>
    </row>
    <row r="46" spans="1:10" s="5" customFormat="1" x14ac:dyDescent="0.25">
      <c r="A46" s="74"/>
      <c r="B46" s="73"/>
      <c r="C46" s="73"/>
      <c r="D46" s="73"/>
      <c r="E46" s="73"/>
      <c r="F46" s="46"/>
    </row>
    <row r="47" spans="1:10" x14ac:dyDescent="0.25">
      <c r="A47" s="49" t="s">
        <v>8</v>
      </c>
      <c r="B47" s="131">
        <v>1107629085.7</v>
      </c>
      <c r="C47" s="131">
        <v>883865027.05999994</v>
      </c>
      <c r="D47" s="131">
        <v>877149220.63999999</v>
      </c>
      <c r="E47" s="132">
        <f t="shared" ref="E47:E52" si="2">+SUM(B47:D47)</f>
        <v>2868643333.4000001</v>
      </c>
      <c r="F47" s="46"/>
      <c r="G47" s="5"/>
    </row>
    <row r="48" spans="1:10" x14ac:dyDescent="0.25">
      <c r="A48" s="49" t="s">
        <v>9</v>
      </c>
      <c r="B48" s="140">
        <v>896000</v>
      </c>
      <c r="C48" s="133">
        <v>774000</v>
      </c>
      <c r="D48" s="133">
        <v>0</v>
      </c>
      <c r="E48" s="132">
        <f t="shared" si="2"/>
        <v>1670000</v>
      </c>
      <c r="F48" s="46"/>
      <c r="G48" s="5"/>
    </row>
    <row r="49" spans="1:8" x14ac:dyDescent="0.25">
      <c r="A49" s="84" t="s">
        <v>34</v>
      </c>
      <c r="B49" s="128">
        <v>1201580.92</v>
      </c>
      <c r="C49" s="128">
        <v>1083286.8</v>
      </c>
      <c r="D49" s="128">
        <v>0</v>
      </c>
      <c r="E49" s="132">
        <f t="shared" si="2"/>
        <v>2284867.7199999997</v>
      </c>
      <c r="F49" s="46"/>
      <c r="G49" s="5"/>
    </row>
    <row r="50" spans="1:8" x14ac:dyDescent="0.25">
      <c r="A50" s="39" t="s">
        <v>10</v>
      </c>
      <c r="B50" s="128">
        <v>654934500</v>
      </c>
      <c r="C50" s="128">
        <v>0</v>
      </c>
      <c r="D50" s="128">
        <v>5502000</v>
      </c>
      <c r="E50" s="132">
        <f t="shared" si="2"/>
        <v>660436500</v>
      </c>
      <c r="F50" s="46"/>
      <c r="G50" s="5"/>
    </row>
    <row r="51" spans="1:8" x14ac:dyDescent="0.25">
      <c r="A51" s="39" t="s">
        <v>67</v>
      </c>
      <c r="B51" s="128"/>
      <c r="C51" s="128"/>
      <c r="D51" s="128"/>
      <c r="E51" s="132">
        <f t="shared" si="2"/>
        <v>0</v>
      </c>
      <c r="F51" s="46"/>
      <c r="G51" s="5"/>
    </row>
    <row r="52" spans="1:8" x14ac:dyDescent="0.25">
      <c r="A52" s="39" t="s">
        <v>78</v>
      </c>
      <c r="B52" s="128">
        <v>2705214758.46</v>
      </c>
      <c r="C52" s="128"/>
      <c r="D52" s="128"/>
      <c r="E52" s="132">
        <f t="shared" si="2"/>
        <v>2705214758.46</v>
      </c>
      <c r="F52" s="46"/>
      <c r="G52" s="5"/>
    </row>
    <row r="53" spans="1:8" x14ac:dyDescent="0.25">
      <c r="B53" s="128"/>
      <c r="C53" s="128"/>
      <c r="D53" s="128"/>
      <c r="E53" s="132"/>
      <c r="F53" s="46"/>
      <c r="G53" s="5"/>
    </row>
    <row r="54" spans="1:8" ht="15.75" thickBot="1" x14ac:dyDescent="0.3">
      <c r="A54" s="40" t="s">
        <v>3</v>
      </c>
      <c r="B54" s="134">
        <f>SUM(B47:B52)</f>
        <v>4469875925.0799999</v>
      </c>
      <c r="C54" s="134">
        <f>SUM(C47:C52)</f>
        <v>885722313.8599999</v>
      </c>
      <c r="D54" s="134">
        <f>SUM(D47:D52)</f>
        <v>882651220.63999999</v>
      </c>
      <c r="E54" s="134">
        <f>SUM(E47:E52)</f>
        <v>6238249459.5799999</v>
      </c>
      <c r="F54" s="46"/>
      <c r="G54" s="5"/>
    </row>
    <row r="55" spans="1:8" ht="15.75" thickTop="1" x14ac:dyDescent="0.25">
      <c r="A55" s="21" t="s">
        <v>64</v>
      </c>
      <c r="B55" s="42"/>
      <c r="C55" s="42"/>
      <c r="D55" s="42"/>
      <c r="E55" s="42"/>
      <c r="F55" s="46"/>
      <c r="G55" s="5"/>
    </row>
    <row r="56" spans="1:8" x14ac:dyDescent="0.25">
      <c r="A56" s="50"/>
      <c r="B56" s="50"/>
      <c r="C56" s="42"/>
      <c r="D56" s="42"/>
      <c r="E56" s="42"/>
      <c r="F56" s="46"/>
      <c r="G56" s="5"/>
    </row>
    <row r="57" spans="1:8" x14ac:dyDescent="0.25">
      <c r="A57" s="42"/>
      <c r="B57" s="42"/>
      <c r="C57" s="42"/>
      <c r="D57" s="42"/>
      <c r="E57" s="42"/>
      <c r="F57" s="46"/>
      <c r="G57" s="5"/>
    </row>
    <row r="58" spans="1:8" x14ac:dyDescent="0.25">
      <c r="A58" s="170" t="s">
        <v>11</v>
      </c>
      <c r="B58" s="170"/>
      <c r="C58" s="170"/>
      <c r="D58" s="170"/>
      <c r="E58" s="170"/>
      <c r="F58" s="170"/>
      <c r="G58" s="5"/>
    </row>
    <row r="59" spans="1:8" x14ac:dyDescent="0.25">
      <c r="A59" s="170" t="s">
        <v>12</v>
      </c>
      <c r="B59" s="170"/>
      <c r="C59" s="170"/>
      <c r="D59" s="170"/>
      <c r="E59" s="170"/>
      <c r="F59" s="170"/>
      <c r="G59" s="5"/>
    </row>
    <row r="60" spans="1:8" x14ac:dyDescent="0.25">
      <c r="A60" s="170" t="s">
        <v>5</v>
      </c>
      <c r="B60" s="170"/>
      <c r="C60" s="170"/>
      <c r="D60" s="170"/>
      <c r="E60" s="170"/>
      <c r="F60" s="170"/>
      <c r="G60" s="5"/>
    </row>
    <row r="61" spans="1:8" x14ac:dyDescent="0.25">
      <c r="A61" s="47"/>
      <c r="B61" s="47"/>
      <c r="C61" s="47"/>
      <c r="D61" s="47"/>
      <c r="E61" s="47"/>
      <c r="F61" s="46"/>
      <c r="G61" s="5"/>
    </row>
    <row r="62" spans="1:8" s="5" customFormat="1" ht="15.75" thickBot="1" x14ac:dyDescent="0.3">
      <c r="A62" s="43" t="s">
        <v>13</v>
      </c>
      <c r="B62" s="43" t="s">
        <v>35</v>
      </c>
      <c r="C62" s="43" t="s">
        <v>36</v>
      </c>
      <c r="D62" s="43" t="s">
        <v>37</v>
      </c>
      <c r="E62" s="43" t="s">
        <v>41</v>
      </c>
      <c r="F62" s="46"/>
    </row>
    <row r="63" spans="1:8" x14ac:dyDescent="0.25">
      <c r="A63" s="39" t="s">
        <v>14</v>
      </c>
      <c r="B63" s="135">
        <f>+'1T'!E81</f>
        <v>2605908476.6300001</v>
      </c>
      <c r="C63" s="135">
        <f>+B68</f>
        <v>-612418512.07999992</v>
      </c>
      <c r="D63" s="135">
        <f>+C68</f>
        <v>-137677150.63999987</v>
      </c>
      <c r="E63" s="136">
        <f>+B63</f>
        <v>2605908476.6300001</v>
      </c>
      <c r="F63" s="46"/>
      <c r="G63" s="5"/>
    </row>
    <row r="64" spans="1:8" x14ac:dyDescent="0.25">
      <c r="A64" s="39" t="s">
        <v>15</v>
      </c>
      <c r="B64" s="137">
        <v>1251548936.3699999</v>
      </c>
      <c r="C64" s="137">
        <v>1360463675.3</v>
      </c>
      <c r="D64" s="137">
        <v>1357344225.4200001</v>
      </c>
      <c r="E64" s="136">
        <f>+B64+C64+D64</f>
        <v>3969356837.0900002</v>
      </c>
      <c r="F64" s="46"/>
      <c r="G64" s="70"/>
      <c r="H64" s="70"/>
    </row>
    <row r="65" spans="1:8" x14ac:dyDescent="0.25">
      <c r="A65" s="39" t="s">
        <v>85</v>
      </c>
      <c r="B65" s="138"/>
      <c r="C65" s="138"/>
      <c r="D65" s="138"/>
      <c r="E65" s="136"/>
      <c r="F65" s="46"/>
      <c r="G65" s="70"/>
      <c r="H65" s="70"/>
    </row>
    <row r="66" spans="1:8" x14ac:dyDescent="0.25">
      <c r="A66" s="39" t="s">
        <v>87</v>
      </c>
      <c r="B66" s="135">
        <f>+B63+B64+B65</f>
        <v>3857457413</v>
      </c>
      <c r="C66" s="135">
        <f t="shared" ref="C66:D66" si="3">+C63+C64+C65</f>
        <v>748045163.22000003</v>
      </c>
      <c r="D66" s="135">
        <f t="shared" si="3"/>
        <v>1219667074.7800002</v>
      </c>
      <c r="E66" s="136">
        <f>+E63+E64+E65</f>
        <v>6575265313.7200003</v>
      </c>
      <c r="F66" s="46"/>
      <c r="G66" s="5"/>
    </row>
    <row r="67" spans="1:8" x14ac:dyDescent="0.25">
      <c r="A67" s="39" t="s">
        <v>86</v>
      </c>
      <c r="B67" s="135">
        <f>+B54</f>
        <v>4469875925.0799999</v>
      </c>
      <c r="C67" s="135">
        <f t="shared" ref="C67:D67" si="4">+C54</f>
        <v>885722313.8599999</v>
      </c>
      <c r="D67" s="135">
        <f t="shared" si="4"/>
        <v>882651220.63999999</v>
      </c>
      <c r="E67" s="136">
        <f>+B67+C67+D67</f>
        <v>6238249459.5799999</v>
      </c>
      <c r="F67" s="46"/>
      <c r="G67" s="5"/>
    </row>
    <row r="68" spans="1:8" x14ac:dyDescent="0.25">
      <c r="A68" s="39" t="s">
        <v>88</v>
      </c>
      <c r="B68" s="136">
        <f>+B66-B67</f>
        <v>-612418512.07999992</v>
      </c>
      <c r="C68" s="136">
        <f t="shared" ref="C68:D68" si="5">+C66-C67</f>
        <v>-137677150.63999987</v>
      </c>
      <c r="D68" s="136">
        <f t="shared" si="5"/>
        <v>337015854.14000022</v>
      </c>
      <c r="E68" s="136">
        <f>+E66-E67</f>
        <v>337015854.14000034</v>
      </c>
      <c r="F68" s="46"/>
      <c r="G68" s="5"/>
    </row>
    <row r="69" spans="1:8" ht="15.75" thickBot="1" x14ac:dyDescent="0.3">
      <c r="A69" s="14"/>
      <c r="B69" s="14"/>
      <c r="C69" s="14"/>
      <c r="D69" s="14"/>
      <c r="E69" s="14"/>
      <c r="F69" s="5"/>
      <c r="G69" s="5"/>
    </row>
    <row r="70" spans="1:8" ht="15.75" thickTop="1" x14ac:dyDescent="0.25">
      <c r="A70" s="171" t="s">
        <v>64</v>
      </c>
      <c r="B70" s="172"/>
      <c r="C70" s="172"/>
      <c r="D70" s="172"/>
      <c r="E70" s="172"/>
      <c r="F70" s="5"/>
      <c r="G70" s="5"/>
    </row>
    <row r="71" spans="1:8" x14ac:dyDescent="0.25">
      <c r="A71" s="39"/>
      <c r="B71" s="1"/>
      <c r="C71" s="1"/>
      <c r="D71" s="2"/>
      <c r="E71" s="16"/>
      <c r="F71" s="5"/>
      <c r="G71" s="5"/>
    </row>
    <row r="72" spans="1:8" x14ac:dyDescent="0.25">
      <c r="A72" s="5" t="s">
        <v>114</v>
      </c>
      <c r="B72" s="15"/>
      <c r="G72" s="5"/>
    </row>
    <row r="73" spans="1:8" x14ac:dyDescent="0.25">
      <c r="A73" s="5"/>
      <c r="G73" s="5"/>
    </row>
    <row r="74" spans="1:8" x14ac:dyDescent="0.25">
      <c r="A74" s="69"/>
      <c r="B74" s="106"/>
      <c r="G74" s="5"/>
    </row>
    <row r="75" spans="1:8" x14ac:dyDescent="0.25">
      <c r="A75" s="69"/>
      <c r="B75" s="106"/>
      <c r="G75" s="5"/>
    </row>
    <row r="76" spans="1:8" x14ac:dyDescent="0.25">
      <c r="A76" s="69"/>
      <c r="B76" s="106"/>
      <c r="G76" s="5"/>
    </row>
    <row r="77" spans="1:8" x14ac:dyDescent="0.25">
      <c r="A77" s="5"/>
      <c r="B77" s="106"/>
      <c r="G77" s="5"/>
    </row>
    <row r="78" spans="1:8" x14ac:dyDescent="0.25">
      <c r="A78" s="5"/>
      <c r="B78" s="5"/>
      <c r="G78" s="5"/>
    </row>
    <row r="79" spans="1:8" x14ac:dyDescent="0.25">
      <c r="A79" s="5"/>
      <c r="B79" s="5"/>
      <c r="C79" s="5"/>
      <c r="D79" s="5"/>
      <c r="E79" s="5"/>
      <c r="F79" s="5"/>
      <c r="G79" s="5"/>
    </row>
    <row r="80" spans="1:8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</sheetData>
  <mergeCells count="23">
    <mergeCell ref="A70:E70"/>
    <mergeCell ref="A26:E26"/>
    <mergeCell ref="A27:E27"/>
    <mergeCell ref="A41:F41"/>
    <mergeCell ref="A42:F42"/>
    <mergeCell ref="A43:F43"/>
    <mergeCell ref="A58:F58"/>
    <mergeCell ref="A60:F60"/>
    <mergeCell ref="A25:E25"/>
    <mergeCell ref="A8:F8"/>
    <mergeCell ref="A9:F9"/>
    <mergeCell ref="A1:F1"/>
    <mergeCell ref="A59:F59"/>
    <mergeCell ref="A39:D39"/>
    <mergeCell ref="A40:D40"/>
    <mergeCell ref="A20:H20"/>
    <mergeCell ref="A21:G21"/>
    <mergeCell ref="A22:G22"/>
    <mergeCell ref="A23:H23"/>
    <mergeCell ref="B2:G2"/>
    <mergeCell ref="B3:G3"/>
    <mergeCell ref="B4:G4"/>
    <mergeCell ref="B5:G5"/>
  </mergeCells>
  <printOptions horizontalCentered="1" verticalCentered="1"/>
  <pageMargins left="0.70866141732283472" right="0.59055118110236227" top="0.74803149606299213" bottom="0.59055118110236227" header="0.59055118110236227" footer="0.59055118110236227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3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76.42578125" style="53" customWidth="1"/>
    <col min="2" max="2" width="35.140625" style="53" customWidth="1"/>
    <col min="3" max="4" width="16.28515625" style="53" customWidth="1"/>
    <col min="5" max="5" width="20" style="53" customWidth="1"/>
    <col min="6" max="7" width="14.140625" style="53" customWidth="1"/>
    <col min="8" max="8" width="15.28515625" style="53" bestFit="1" customWidth="1"/>
    <col min="9" max="16384" width="11.42578125" style="53"/>
  </cols>
  <sheetData>
    <row r="1" spans="1:13" x14ac:dyDescent="0.25">
      <c r="A1" s="174" t="s">
        <v>30</v>
      </c>
      <c r="B1" s="174"/>
      <c r="C1" s="174"/>
      <c r="D1" s="174"/>
      <c r="E1" s="174"/>
      <c r="F1" s="174"/>
      <c r="G1" s="60"/>
    </row>
    <row r="2" spans="1:13" ht="30" x14ac:dyDescent="0.25">
      <c r="A2" s="62" t="s">
        <v>57</v>
      </c>
      <c r="B2" s="45" t="s">
        <v>58</v>
      </c>
      <c r="C2" s="62"/>
      <c r="D2" s="45"/>
      <c r="E2" s="62"/>
      <c r="F2" s="45"/>
      <c r="G2" s="60"/>
    </row>
    <row r="3" spans="1:13" x14ac:dyDescent="0.25">
      <c r="A3" s="62" t="s">
        <v>59</v>
      </c>
      <c r="B3" s="45" t="s">
        <v>60</v>
      </c>
      <c r="C3" s="62"/>
      <c r="D3" s="45"/>
      <c r="E3" s="62"/>
      <c r="F3" s="45"/>
      <c r="G3" s="60"/>
    </row>
    <row r="4" spans="1:13" x14ac:dyDescent="0.25">
      <c r="A4" s="62" t="s">
        <v>61</v>
      </c>
      <c r="B4" s="45" t="s">
        <v>62</v>
      </c>
      <c r="C4" s="62"/>
      <c r="D4" s="45"/>
      <c r="E4" s="62"/>
      <c r="F4" s="45"/>
      <c r="G4" s="60"/>
    </row>
    <row r="5" spans="1:13" x14ac:dyDescent="0.25">
      <c r="A5" s="62" t="s">
        <v>63</v>
      </c>
      <c r="B5" s="45" t="s">
        <v>121</v>
      </c>
      <c r="C5" s="62"/>
      <c r="D5" s="45"/>
      <c r="E5" s="62"/>
      <c r="F5" s="45"/>
      <c r="G5" s="60"/>
    </row>
    <row r="6" spans="1:13" x14ac:dyDescent="0.25">
      <c r="A6" s="72"/>
      <c r="B6" s="72"/>
      <c r="C6" s="72"/>
      <c r="D6" s="72"/>
      <c r="E6" s="72"/>
      <c r="F6" s="72"/>
      <c r="G6" s="60"/>
    </row>
    <row r="7" spans="1:13" x14ac:dyDescent="0.25">
      <c r="A7" s="60"/>
      <c r="B7" s="54"/>
      <c r="C7" s="54"/>
      <c r="D7" s="54"/>
      <c r="E7" s="54"/>
      <c r="F7" s="54"/>
      <c r="G7" s="60"/>
    </row>
    <row r="8" spans="1:13" x14ac:dyDescent="0.25">
      <c r="A8" s="179" t="s">
        <v>0</v>
      </c>
      <c r="B8" s="179"/>
      <c r="C8" s="179"/>
      <c r="D8" s="179"/>
      <c r="E8" s="179"/>
      <c r="F8" s="179"/>
      <c r="G8" s="60"/>
    </row>
    <row r="9" spans="1:13" x14ac:dyDescent="0.25">
      <c r="A9" s="179" t="s">
        <v>1</v>
      </c>
      <c r="B9" s="179"/>
      <c r="C9" s="179"/>
      <c r="D9" s="179"/>
      <c r="E9" s="179"/>
      <c r="F9" s="179"/>
      <c r="G9" s="60"/>
    </row>
    <row r="10" spans="1:13" ht="15.75" thickBot="1" x14ac:dyDescent="0.3">
      <c r="A10" s="56"/>
      <c r="B10" s="56"/>
      <c r="C10" s="56"/>
      <c r="D10" s="57"/>
      <c r="E10" s="57"/>
      <c r="F10" s="57"/>
      <c r="G10" s="60"/>
    </row>
    <row r="11" spans="1:13" ht="15.75" thickBot="1" x14ac:dyDescent="0.3">
      <c r="A11" s="43" t="s">
        <v>68</v>
      </c>
      <c r="B11" s="43" t="s">
        <v>2</v>
      </c>
      <c r="C11" s="43" t="s">
        <v>46</v>
      </c>
      <c r="D11" s="43" t="s">
        <v>47</v>
      </c>
      <c r="E11" s="43" t="s">
        <v>48</v>
      </c>
      <c r="F11" s="43" t="s">
        <v>77</v>
      </c>
      <c r="G11" s="79" t="s">
        <v>81</v>
      </c>
    </row>
    <row r="12" spans="1:13" x14ac:dyDescent="0.25">
      <c r="A12" s="71"/>
      <c r="B12" s="71"/>
      <c r="C12" s="71"/>
      <c r="D12" s="71"/>
      <c r="E12" s="71"/>
      <c r="F12" s="71"/>
      <c r="G12" s="5"/>
    </row>
    <row r="13" spans="1:13" x14ac:dyDescent="0.25">
      <c r="A13" t="s">
        <v>82</v>
      </c>
      <c r="B13" s="52" t="s">
        <v>19</v>
      </c>
      <c r="C13" s="53">
        <v>7492</v>
      </c>
      <c r="D13" s="53">
        <v>7829</v>
      </c>
      <c r="E13" s="53">
        <v>7202</v>
      </c>
      <c r="F13" s="36">
        <f t="shared" ref="F13:F16" si="0">+AVERAGE(C13:E13)</f>
        <v>7507.666666666667</v>
      </c>
      <c r="G13" s="116">
        <f t="shared" ref="G13" si="1">+C13+D13+E13</f>
        <v>22523</v>
      </c>
      <c r="H13" s="114" t="s">
        <v>102</v>
      </c>
      <c r="I13" s="54"/>
      <c r="J13" s="54"/>
      <c r="K13" s="54"/>
      <c r="L13" s="54"/>
      <c r="M13" s="54"/>
    </row>
    <row r="14" spans="1:13" x14ac:dyDescent="0.25">
      <c r="A14" t="s">
        <v>83</v>
      </c>
      <c r="B14" s="52" t="s">
        <v>19</v>
      </c>
      <c r="C14" s="83">
        <v>339</v>
      </c>
      <c r="D14" s="83">
        <v>316</v>
      </c>
      <c r="E14" s="83">
        <v>326</v>
      </c>
      <c r="F14" s="36">
        <f t="shared" si="0"/>
        <v>327</v>
      </c>
      <c r="G14" s="116">
        <f>+F14</f>
        <v>327</v>
      </c>
      <c r="H14" s="115" t="s">
        <v>77</v>
      </c>
      <c r="I14" s="59"/>
      <c r="J14" s="59"/>
      <c r="K14" s="59"/>
      <c r="L14" s="59"/>
      <c r="M14" s="59"/>
    </row>
    <row r="15" spans="1:13" x14ac:dyDescent="0.25">
      <c r="A15" s="82" t="s">
        <v>84</v>
      </c>
      <c r="B15" s="102" t="s">
        <v>19</v>
      </c>
      <c r="C15" s="83">
        <v>1921</v>
      </c>
      <c r="D15" s="83">
        <v>1932</v>
      </c>
      <c r="E15" s="83">
        <v>0</v>
      </c>
      <c r="F15" s="36">
        <f t="shared" si="0"/>
        <v>1284.3333333333333</v>
      </c>
      <c r="G15" s="116">
        <f>+F15</f>
        <v>1284.3333333333333</v>
      </c>
      <c r="H15" s="115" t="s">
        <v>77</v>
      </c>
      <c r="I15" s="59"/>
      <c r="J15" s="59"/>
      <c r="K15" s="59"/>
      <c r="L15" s="59"/>
      <c r="M15" s="59"/>
    </row>
    <row r="16" spans="1:13" ht="15" customHeight="1" x14ac:dyDescent="0.25">
      <c r="A16" s="97" t="s">
        <v>98</v>
      </c>
      <c r="B16" s="95" t="s">
        <v>19</v>
      </c>
      <c r="C16" s="83">
        <v>0</v>
      </c>
      <c r="D16" s="83">
        <v>0</v>
      </c>
      <c r="E16" s="83">
        <v>0</v>
      </c>
      <c r="F16" s="36">
        <f t="shared" si="0"/>
        <v>0</v>
      </c>
      <c r="G16" s="116"/>
      <c r="H16" s="115" t="s">
        <v>77</v>
      </c>
    </row>
    <row r="17" spans="1:10" x14ac:dyDescent="0.25">
      <c r="A17"/>
      <c r="B17" s="8"/>
      <c r="C17" s="36"/>
      <c r="D17" s="36"/>
      <c r="E17" s="36"/>
      <c r="F17" s="36"/>
      <c r="G17" s="36"/>
    </row>
    <row r="18" spans="1:10" ht="15.75" thickBot="1" x14ac:dyDescent="0.3">
      <c r="A18" s="37" t="s">
        <v>3</v>
      </c>
      <c r="B18" s="37"/>
      <c r="C18" s="37">
        <f>SUM(C13:C16)</f>
        <v>9752</v>
      </c>
      <c r="D18" s="37">
        <f>SUM(D13:D16)</f>
        <v>10077</v>
      </c>
      <c r="E18" s="37">
        <f>SUM(E13:E16)</f>
        <v>7528</v>
      </c>
      <c r="F18" s="37">
        <f>SUM(F13:F16)</f>
        <v>9119</v>
      </c>
      <c r="G18" s="37">
        <f>SUM(G12:G16)</f>
        <v>24134.333333333332</v>
      </c>
    </row>
    <row r="19" spans="1:10" s="113" customFormat="1" ht="15.75" customHeight="1" thickTop="1" x14ac:dyDescent="0.2">
      <c r="A19" s="108" t="s">
        <v>76</v>
      </c>
      <c r="B19" s="109"/>
      <c r="C19" s="109"/>
      <c r="D19" s="110"/>
      <c r="E19" s="110"/>
      <c r="F19" s="111"/>
      <c r="G19" s="112"/>
    </row>
    <row r="20" spans="1:10" s="113" customFormat="1" ht="15.75" customHeight="1" x14ac:dyDescent="0.2">
      <c r="A20" s="183" t="s">
        <v>103</v>
      </c>
      <c r="B20" s="183"/>
      <c r="C20" s="183"/>
      <c r="D20" s="183"/>
      <c r="E20" s="183"/>
      <c r="F20" s="183"/>
      <c r="G20" s="183"/>
      <c r="H20" s="183"/>
      <c r="I20" s="117"/>
    </row>
    <row r="21" spans="1:10" s="113" customFormat="1" ht="15.75" customHeight="1" x14ac:dyDescent="0.2">
      <c r="A21" s="175" t="s">
        <v>104</v>
      </c>
      <c r="B21" s="175"/>
      <c r="C21" s="175"/>
      <c r="D21" s="175"/>
      <c r="E21" s="175"/>
      <c r="F21" s="175"/>
      <c r="G21" s="175"/>
      <c r="H21" s="175"/>
    </row>
    <row r="22" spans="1:10" s="113" customFormat="1" ht="15.75" customHeight="1" x14ac:dyDescent="0.2">
      <c r="A22" s="175" t="s">
        <v>105</v>
      </c>
      <c r="B22" s="175"/>
      <c r="C22" s="175"/>
      <c r="D22" s="175"/>
      <c r="E22" s="175"/>
      <c r="F22" s="175"/>
      <c r="G22" s="175"/>
    </row>
    <row r="23" spans="1:10" s="113" customFormat="1" ht="15.75" customHeight="1" x14ac:dyDescent="0.2">
      <c r="A23" s="175" t="s">
        <v>106</v>
      </c>
      <c r="B23" s="175"/>
      <c r="C23" s="175"/>
      <c r="D23" s="175"/>
      <c r="E23" s="175"/>
      <c r="F23" s="175"/>
      <c r="G23" s="175"/>
    </row>
    <row r="24" spans="1:10" s="113" customFormat="1" ht="15.75" customHeight="1" x14ac:dyDescent="0.2">
      <c r="A24" s="175" t="s">
        <v>107</v>
      </c>
      <c r="B24" s="175"/>
      <c r="C24" s="175"/>
      <c r="D24" s="175"/>
      <c r="E24" s="175"/>
      <c r="F24" s="175"/>
      <c r="G24" s="175"/>
      <c r="H24" s="175"/>
    </row>
    <row r="25" spans="1:10" ht="15" customHeight="1" x14ac:dyDescent="0.25">
      <c r="A25" s="180"/>
      <c r="B25" s="181"/>
      <c r="C25" s="181"/>
      <c r="D25" s="181"/>
      <c r="E25" s="181"/>
      <c r="F25" s="181"/>
      <c r="G25" s="181"/>
    </row>
    <row r="26" spans="1:10" x14ac:dyDescent="0.25">
      <c r="A26" s="59"/>
      <c r="B26" s="59"/>
      <c r="C26" s="59"/>
      <c r="D26" s="59"/>
      <c r="E26" s="59"/>
      <c r="F26" s="57"/>
      <c r="G26" s="60"/>
    </row>
    <row r="27" spans="1:10" x14ac:dyDescent="0.25">
      <c r="A27" s="179" t="s">
        <v>4</v>
      </c>
      <c r="B27" s="179"/>
      <c r="C27" s="179"/>
      <c r="D27" s="179"/>
      <c r="E27" s="179"/>
      <c r="F27" s="179"/>
      <c r="G27" s="60"/>
    </row>
    <row r="28" spans="1:10" x14ac:dyDescent="0.25">
      <c r="A28" s="179" t="s">
        <v>38</v>
      </c>
      <c r="B28" s="179"/>
      <c r="C28" s="179"/>
      <c r="D28" s="179"/>
      <c r="E28" s="179"/>
      <c r="F28" s="179"/>
      <c r="G28" s="60"/>
    </row>
    <row r="29" spans="1:10" x14ac:dyDescent="0.25">
      <c r="A29" s="179" t="s">
        <v>5</v>
      </c>
      <c r="B29" s="179"/>
      <c r="C29" s="179"/>
      <c r="D29" s="179"/>
      <c r="E29" s="179"/>
      <c r="F29" s="179"/>
      <c r="G29" s="60"/>
    </row>
    <row r="30" spans="1:10" s="60" customFormat="1" x14ac:dyDescent="0.25">
      <c r="A30" s="54"/>
      <c r="B30" s="54"/>
      <c r="C30" s="54"/>
      <c r="D30" s="54"/>
      <c r="E30" s="54"/>
      <c r="F30" s="54"/>
    </row>
    <row r="31" spans="1:10" ht="15.75" thickBot="1" x14ac:dyDescent="0.3">
      <c r="A31" s="43" t="s">
        <v>68</v>
      </c>
      <c r="B31" s="43" t="s">
        <v>46</v>
      </c>
      <c r="C31" s="43" t="s">
        <v>47</v>
      </c>
      <c r="D31" s="43" t="s">
        <v>48</v>
      </c>
      <c r="E31" s="43" t="s">
        <v>44</v>
      </c>
      <c r="F31" s="71"/>
      <c r="G31" s="60"/>
    </row>
    <row r="32" spans="1:10" x14ac:dyDescent="0.25">
      <c r="A32" s="52"/>
      <c r="B32" s="36"/>
      <c r="C32" s="36"/>
      <c r="D32" s="36"/>
      <c r="E32" s="36"/>
      <c r="F32" s="36"/>
      <c r="G32" s="60"/>
      <c r="J32" s="60">
        <f>+SUM(G32:I32)</f>
        <v>0</v>
      </c>
    </row>
    <row r="33" spans="1:10" x14ac:dyDescent="0.25">
      <c r="A33" t="s">
        <v>82</v>
      </c>
      <c r="B33" s="144">
        <v>710780229.23000002</v>
      </c>
      <c r="C33" s="144">
        <v>723698178.98000002</v>
      </c>
      <c r="D33" s="144">
        <v>718791174.10000014</v>
      </c>
      <c r="E33" s="145">
        <f t="shared" ref="E33:E36" si="2">+SUM(B33:D33)</f>
        <v>2153269582.3100004</v>
      </c>
      <c r="F33" s="36"/>
      <c r="G33" s="60"/>
      <c r="H33" s="60"/>
      <c r="I33" s="60"/>
      <c r="J33" s="60">
        <f>+SUM(G33:I33)</f>
        <v>0</v>
      </c>
    </row>
    <row r="34" spans="1:10" x14ac:dyDescent="0.25">
      <c r="A34" t="s">
        <v>83</v>
      </c>
      <c r="B34" s="144">
        <v>157002868.13</v>
      </c>
      <c r="C34" s="144">
        <v>166799696.20999998</v>
      </c>
      <c r="D34" s="144">
        <v>166589925.87</v>
      </c>
      <c r="E34" s="145">
        <f t="shared" si="2"/>
        <v>490392490.20999998</v>
      </c>
      <c r="F34" s="36"/>
      <c r="G34" s="60"/>
    </row>
    <row r="35" spans="1:10" x14ac:dyDescent="0.25">
      <c r="A35" s="82" t="s">
        <v>84</v>
      </c>
      <c r="B35" s="144">
        <v>675013227.29999995</v>
      </c>
      <c r="C35" s="144">
        <v>10611000</v>
      </c>
      <c r="D35" s="144">
        <v>36828863.649999999</v>
      </c>
      <c r="E35" s="145">
        <f t="shared" si="2"/>
        <v>722453090.94999993</v>
      </c>
      <c r="F35" s="36"/>
      <c r="G35" s="60"/>
    </row>
    <row r="36" spans="1:10" x14ac:dyDescent="0.25">
      <c r="A36" s="97" t="s">
        <v>101</v>
      </c>
      <c r="B36" s="128">
        <f>+B56+B57</f>
        <v>702204.4</v>
      </c>
      <c r="C36" s="128">
        <f t="shared" ref="C36:D36" si="3">+C56+C57</f>
        <v>19995.580000000002</v>
      </c>
      <c r="D36" s="128">
        <f t="shared" si="3"/>
        <v>84076.52</v>
      </c>
      <c r="E36" s="160">
        <f t="shared" si="2"/>
        <v>806276.5</v>
      </c>
      <c r="F36" s="36"/>
      <c r="G36" s="60"/>
    </row>
    <row r="37" spans="1:10" x14ac:dyDescent="0.25">
      <c r="A37" s="52"/>
      <c r="B37" s="143"/>
      <c r="C37" s="143"/>
      <c r="D37" s="143"/>
      <c r="E37" s="143"/>
      <c r="F37" s="36"/>
      <c r="G37" s="60"/>
    </row>
    <row r="38" spans="1:10" ht="15.75" thickBot="1" x14ac:dyDescent="0.3">
      <c r="A38" s="149" t="s">
        <v>3</v>
      </c>
      <c r="B38" s="150">
        <f>SUM(B33:B37)</f>
        <v>1543498529.0599999</v>
      </c>
      <c r="C38" s="150">
        <f>SUM(C33:C37)</f>
        <v>901128870.7700001</v>
      </c>
      <c r="D38" s="150">
        <f>SUM(D33:D37)</f>
        <v>922294040.1400001</v>
      </c>
      <c r="E38" s="150">
        <f>SUM(E33:E37)</f>
        <v>3366921439.9700003</v>
      </c>
      <c r="F38" s="36"/>
      <c r="G38" s="60"/>
    </row>
    <row r="39" spans="1:10" ht="15.75" thickTop="1" x14ac:dyDescent="0.25">
      <c r="A39" s="41" t="s">
        <v>49</v>
      </c>
      <c r="B39" s="83"/>
      <c r="C39" s="83"/>
      <c r="D39" s="83"/>
      <c r="E39" s="83"/>
      <c r="F39" s="36"/>
      <c r="G39" s="60"/>
    </row>
    <row r="40" spans="1:10" ht="13.5" customHeight="1" x14ac:dyDescent="0.25">
      <c r="A40" s="151"/>
      <c r="B40" s="151"/>
      <c r="C40" s="151"/>
      <c r="D40" s="151"/>
      <c r="E40" s="83"/>
      <c r="F40" s="36"/>
      <c r="G40" s="60"/>
    </row>
    <row r="41" spans="1:10" ht="13.5" hidden="1" customHeight="1" x14ac:dyDescent="0.25">
      <c r="A41" s="83"/>
      <c r="B41" s="83"/>
      <c r="C41" s="83"/>
      <c r="D41" s="83"/>
      <c r="E41" s="83"/>
      <c r="F41" s="36"/>
      <c r="G41" s="60"/>
    </row>
    <row r="42" spans="1:10" ht="13.5" hidden="1" customHeight="1" x14ac:dyDescent="0.25">
      <c r="A42" s="83"/>
      <c r="B42" s="83"/>
      <c r="C42" s="83"/>
      <c r="D42" s="83"/>
      <c r="E42" s="83"/>
      <c r="F42" s="36"/>
      <c r="G42" s="60"/>
    </row>
    <row r="43" spans="1:10" ht="13.5" hidden="1" customHeight="1" x14ac:dyDescent="0.25">
      <c r="A43" s="83"/>
      <c r="B43" s="83"/>
      <c r="C43" s="83"/>
      <c r="D43" s="83"/>
      <c r="E43" s="83"/>
      <c r="F43" s="36"/>
      <c r="G43" s="60"/>
    </row>
    <row r="44" spans="1:10" ht="13.5" hidden="1" customHeight="1" x14ac:dyDescent="0.25">
      <c r="A44" s="83"/>
      <c r="B44" s="83"/>
      <c r="C44" s="83"/>
      <c r="D44" s="83"/>
      <c r="E44" s="83"/>
      <c r="F44" s="36"/>
      <c r="G44" s="60"/>
    </row>
    <row r="45" spans="1:10" ht="13.5" hidden="1" customHeight="1" x14ac:dyDescent="0.25">
      <c r="A45" s="83"/>
      <c r="B45" s="83"/>
      <c r="C45" s="83"/>
      <c r="D45" s="83"/>
      <c r="E45" s="83"/>
      <c r="F45" s="36"/>
      <c r="G45" s="60"/>
    </row>
    <row r="46" spans="1:10" ht="13.5" hidden="1" customHeight="1" x14ac:dyDescent="0.25">
      <c r="A46" s="83"/>
      <c r="B46" s="83"/>
      <c r="C46" s="83"/>
      <c r="D46" s="83"/>
      <c r="E46" s="83"/>
      <c r="F46" s="36"/>
      <c r="G46" s="60"/>
    </row>
    <row r="47" spans="1:10" hidden="1" x14ac:dyDescent="0.25">
      <c r="A47" s="83"/>
      <c r="B47" s="83"/>
      <c r="C47" s="83"/>
      <c r="D47" s="83"/>
      <c r="E47" s="83"/>
      <c r="F47" s="36"/>
      <c r="G47" s="60"/>
    </row>
    <row r="48" spans="1:10" x14ac:dyDescent="0.25">
      <c r="A48" s="42"/>
      <c r="B48" s="42"/>
      <c r="C48" s="42"/>
      <c r="D48" s="42"/>
      <c r="E48" s="42"/>
      <c r="F48" s="57"/>
      <c r="G48" s="60"/>
    </row>
    <row r="49" spans="1:7" x14ac:dyDescent="0.25">
      <c r="A49" s="182" t="s">
        <v>6</v>
      </c>
      <c r="B49" s="182"/>
      <c r="C49" s="182"/>
      <c r="D49" s="182"/>
      <c r="E49" s="182"/>
      <c r="F49" s="64"/>
      <c r="G49" s="60"/>
    </row>
    <row r="50" spans="1:7" x14ac:dyDescent="0.25">
      <c r="A50" s="182" t="s">
        <v>39</v>
      </c>
      <c r="B50" s="182"/>
      <c r="C50" s="182"/>
      <c r="D50" s="182"/>
      <c r="E50" s="182"/>
      <c r="F50" s="64"/>
      <c r="G50" s="60"/>
    </row>
    <row r="51" spans="1:7" x14ac:dyDescent="0.25">
      <c r="A51" s="182" t="s">
        <v>5</v>
      </c>
      <c r="B51" s="182"/>
      <c r="C51" s="182"/>
      <c r="D51" s="182"/>
      <c r="E51" s="182"/>
      <c r="F51" s="64"/>
      <c r="G51" s="60"/>
    </row>
    <row r="52" spans="1:7" x14ac:dyDescent="0.25">
      <c r="A52" s="152"/>
      <c r="B52" s="152"/>
      <c r="C52" s="152"/>
      <c r="D52" s="152"/>
      <c r="E52" s="152"/>
      <c r="F52" s="54"/>
      <c r="G52" s="60"/>
    </row>
    <row r="53" spans="1:7" ht="15.75" thickBot="1" x14ac:dyDescent="0.3">
      <c r="A53" s="153" t="s">
        <v>7</v>
      </c>
      <c r="B53" s="154" t="s">
        <v>46</v>
      </c>
      <c r="C53" s="154" t="s">
        <v>47</v>
      </c>
      <c r="D53" s="154" t="s">
        <v>48</v>
      </c>
      <c r="E53" s="154" t="s">
        <v>44</v>
      </c>
      <c r="F53" s="60"/>
      <c r="G53" s="60"/>
    </row>
    <row r="54" spans="1:7" x14ac:dyDescent="0.25">
      <c r="A54" s="155"/>
      <c r="B54" s="156"/>
      <c r="C54" s="156"/>
      <c r="D54" s="156"/>
      <c r="E54" s="156"/>
      <c r="F54" s="60"/>
      <c r="G54" s="60"/>
    </row>
    <row r="55" spans="1:7" x14ac:dyDescent="0.25">
      <c r="A55" s="84" t="s">
        <v>8</v>
      </c>
      <c r="B55" s="157">
        <v>867783097.36000001</v>
      </c>
      <c r="C55" s="157">
        <v>890497875.19000006</v>
      </c>
      <c r="D55" s="157">
        <v>885381099.97000003</v>
      </c>
      <c r="E55" s="157">
        <f>+SUM(B55:D55)</f>
        <v>2643662072.5200005</v>
      </c>
      <c r="F55" s="60"/>
      <c r="G55" s="60"/>
    </row>
    <row r="56" spans="1:7" x14ac:dyDescent="0.25">
      <c r="A56" s="84" t="s">
        <v>9</v>
      </c>
      <c r="B56" s="157">
        <v>476860</v>
      </c>
      <c r="C56" s="157">
        <v>0</v>
      </c>
      <c r="D56" s="157">
        <v>0</v>
      </c>
      <c r="E56" s="157">
        <f>+SUM(B56:D56)</f>
        <v>476860</v>
      </c>
      <c r="F56" s="60"/>
      <c r="G56" s="60"/>
    </row>
    <row r="57" spans="1:7" x14ac:dyDescent="0.25">
      <c r="A57" s="84" t="s">
        <v>34</v>
      </c>
      <c r="B57" s="157">
        <v>225344.4</v>
      </c>
      <c r="C57" s="157">
        <v>19995.580000000002</v>
      </c>
      <c r="D57" s="157">
        <v>84076.52</v>
      </c>
      <c r="E57" s="157">
        <f>+SUM(B57:D57)</f>
        <v>329416.5</v>
      </c>
      <c r="F57" s="60"/>
      <c r="G57" s="60"/>
    </row>
    <row r="58" spans="1:7" x14ac:dyDescent="0.25">
      <c r="A58" s="84" t="s">
        <v>10</v>
      </c>
      <c r="B58" s="144">
        <v>675013227.29999995</v>
      </c>
      <c r="C58" s="144">
        <v>10611000</v>
      </c>
      <c r="D58" s="144">
        <v>36828863.649999999</v>
      </c>
      <c r="E58" s="157">
        <f>+SUM(B58:D58)</f>
        <v>722453090.94999993</v>
      </c>
      <c r="F58" s="60"/>
      <c r="G58" s="60"/>
    </row>
    <row r="59" spans="1:7" x14ac:dyDescent="0.25">
      <c r="A59" s="84" t="s">
        <v>67</v>
      </c>
      <c r="B59" s="157"/>
      <c r="C59" s="157"/>
      <c r="D59" s="144"/>
      <c r="E59" s="157">
        <f>+SUM(B59:D59)</f>
        <v>0</v>
      </c>
      <c r="F59" s="60"/>
      <c r="G59" s="60"/>
    </row>
    <row r="60" spans="1:7" x14ac:dyDescent="0.25">
      <c r="A60" s="84" t="s">
        <v>78</v>
      </c>
      <c r="B60" s="157"/>
      <c r="C60" s="157"/>
      <c r="D60" s="157"/>
      <c r="E60" s="157"/>
      <c r="F60" s="60"/>
      <c r="G60" s="60"/>
    </row>
    <row r="61" spans="1:7" x14ac:dyDescent="0.25">
      <c r="A61" s="84"/>
      <c r="B61" s="157"/>
      <c r="C61" s="157"/>
      <c r="D61" s="157"/>
      <c r="E61" s="157"/>
      <c r="F61" s="60"/>
      <c r="G61" s="60"/>
    </row>
    <row r="62" spans="1:7" ht="15.75" thickBot="1" x14ac:dyDescent="0.3">
      <c r="A62" s="158" t="s">
        <v>3</v>
      </c>
      <c r="B62" s="159">
        <f>SUM(B55:B60)</f>
        <v>1543498529.0599999</v>
      </c>
      <c r="C62" s="159">
        <f>SUM(C55:C60)</f>
        <v>901128870.7700001</v>
      </c>
      <c r="D62" s="159">
        <f>SUM(D55:D60)</f>
        <v>922294040.13999999</v>
      </c>
      <c r="E62" s="159">
        <f>SUM(E55:E60)</f>
        <v>3366921439.9700003</v>
      </c>
      <c r="F62" s="60"/>
      <c r="G62" s="60"/>
    </row>
    <row r="63" spans="1:7" ht="15.75" thickTop="1" x14ac:dyDescent="0.25">
      <c r="A63" s="56" t="s">
        <v>49</v>
      </c>
      <c r="B63" s="65"/>
      <c r="C63" s="65"/>
      <c r="D63" s="65"/>
      <c r="E63" s="65"/>
      <c r="F63" s="60"/>
      <c r="G63" s="60"/>
    </row>
    <row r="64" spans="1:7" x14ac:dyDescent="0.25">
      <c r="A64" s="66"/>
      <c r="B64" s="65"/>
      <c r="C64" s="65"/>
      <c r="D64" s="65"/>
      <c r="E64" s="65"/>
      <c r="F64" s="60"/>
      <c r="G64" s="60"/>
    </row>
    <row r="65" spans="1:8" x14ac:dyDescent="0.25">
      <c r="A65" s="57"/>
      <c r="B65" s="57"/>
      <c r="C65" s="57"/>
      <c r="D65" s="57"/>
      <c r="E65" s="57"/>
      <c r="F65" s="57"/>
      <c r="G65" s="60"/>
    </row>
    <row r="66" spans="1:8" x14ac:dyDescent="0.25">
      <c r="A66" s="179" t="s">
        <v>11</v>
      </c>
      <c r="B66" s="179"/>
      <c r="C66" s="179"/>
      <c r="D66" s="179"/>
      <c r="E66" s="179"/>
      <c r="F66" s="179"/>
      <c r="G66" s="60"/>
    </row>
    <row r="67" spans="1:8" x14ac:dyDescent="0.25">
      <c r="A67" s="179" t="s">
        <v>12</v>
      </c>
      <c r="B67" s="179"/>
      <c r="C67" s="179"/>
      <c r="D67" s="179"/>
      <c r="E67" s="179"/>
      <c r="F67" s="179"/>
      <c r="G67" s="60"/>
      <c r="H67" s="60"/>
    </row>
    <row r="68" spans="1:8" x14ac:dyDescent="0.25">
      <c r="A68" s="179" t="s">
        <v>5</v>
      </c>
      <c r="B68" s="179"/>
      <c r="C68" s="179"/>
      <c r="D68" s="179"/>
      <c r="E68" s="179"/>
      <c r="F68" s="179"/>
      <c r="G68" s="60"/>
      <c r="H68" s="60"/>
    </row>
    <row r="69" spans="1:8" x14ac:dyDescent="0.25">
      <c r="A69" s="56"/>
      <c r="B69" s="56"/>
      <c r="C69" s="56"/>
      <c r="D69" s="56"/>
      <c r="E69" s="56"/>
      <c r="F69" s="56"/>
      <c r="G69" s="60"/>
      <c r="H69" s="60"/>
    </row>
    <row r="70" spans="1:8" ht="15.75" thickBot="1" x14ac:dyDescent="0.3">
      <c r="A70" s="43" t="s">
        <v>13</v>
      </c>
      <c r="B70" s="43" t="s">
        <v>46</v>
      </c>
      <c r="C70" s="43" t="s">
        <v>47</v>
      </c>
      <c r="D70" s="43" t="s">
        <v>48</v>
      </c>
      <c r="E70" s="43" t="s">
        <v>44</v>
      </c>
      <c r="F70" s="60"/>
      <c r="G70" s="60"/>
      <c r="H70" s="60"/>
    </row>
    <row r="71" spans="1:8" x14ac:dyDescent="0.25">
      <c r="A71" s="39" t="s">
        <v>14</v>
      </c>
      <c r="B71" s="141">
        <f>+'2T'!E68</f>
        <v>337015854.14000034</v>
      </c>
      <c r="C71" s="141">
        <f>+B76</f>
        <v>-23422479.459999561</v>
      </c>
      <c r="D71" s="141">
        <f>+C76</f>
        <v>248201556.36000025</v>
      </c>
      <c r="E71" s="141">
        <f>B71</f>
        <v>337015854.14000034</v>
      </c>
      <c r="F71" s="60"/>
      <c r="G71" s="60"/>
      <c r="H71" s="60"/>
    </row>
    <row r="72" spans="1:8" x14ac:dyDescent="0.25">
      <c r="A72" s="39" t="s">
        <v>15</v>
      </c>
      <c r="B72" s="142">
        <v>1183060195.46</v>
      </c>
      <c r="C72" s="142">
        <v>1172752906.5899999</v>
      </c>
      <c r="D72" s="142">
        <v>1916859554.5999999</v>
      </c>
      <c r="E72" s="142">
        <f>SUM(B72:D72)</f>
        <v>4272672656.6500001</v>
      </c>
      <c r="F72" s="60"/>
      <c r="G72" s="70"/>
      <c r="H72" s="70"/>
    </row>
    <row r="73" spans="1:8" x14ac:dyDescent="0.25">
      <c r="A73" s="39" t="s">
        <v>85</v>
      </c>
      <c r="B73" s="141"/>
      <c r="C73" s="141"/>
      <c r="D73" s="141"/>
      <c r="E73" s="141">
        <f>+D73+C73+B73</f>
        <v>0</v>
      </c>
      <c r="F73" s="60"/>
      <c r="G73" s="70"/>
      <c r="H73" s="70"/>
    </row>
    <row r="74" spans="1:8" x14ac:dyDescent="0.25">
      <c r="A74" s="39" t="s">
        <v>87</v>
      </c>
      <c r="B74" s="141">
        <f>+B71+B72+B73</f>
        <v>1520076049.6000004</v>
      </c>
      <c r="C74" s="141">
        <f>+C71+C72+C73</f>
        <v>1149330427.1300004</v>
      </c>
      <c r="D74" s="141">
        <f>+D71+D72+D73</f>
        <v>2165061110.96</v>
      </c>
      <c r="E74" s="141">
        <f>E71+E72+E73</f>
        <v>4609688510.7900009</v>
      </c>
      <c r="F74" s="60"/>
      <c r="G74" s="60"/>
      <c r="H74" s="60"/>
    </row>
    <row r="75" spans="1:8" x14ac:dyDescent="0.25">
      <c r="A75" s="39" t="s">
        <v>86</v>
      </c>
      <c r="B75" s="141">
        <f>+B62</f>
        <v>1543498529.0599999</v>
      </c>
      <c r="C75" s="141">
        <f t="shared" ref="C75:D75" si="4">+C62</f>
        <v>901128870.7700001</v>
      </c>
      <c r="D75" s="141">
        <f t="shared" si="4"/>
        <v>922294040.13999999</v>
      </c>
      <c r="E75" s="141">
        <f>SUM(B75:D75)</f>
        <v>3366921439.9699998</v>
      </c>
      <c r="F75" s="60"/>
      <c r="G75" s="60"/>
    </row>
    <row r="76" spans="1:8" x14ac:dyDescent="0.25">
      <c r="A76" s="39" t="s">
        <v>88</v>
      </c>
      <c r="B76" s="141">
        <f>+B74-B75</f>
        <v>-23422479.459999561</v>
      </c>
      <c r="C76" s="141">
        <f>+C74-C75</f>
        <v>248201556.36000025</v>
      </c>
      <c r="D76" s="141">
        <f>+D74-D75</f>
        <v>1242767070.8200002</v>
      </c>
      <c r="E76" s="141">
        <f>E74-E75</f>
        <v>1242767070.8200011</v>
      </c>
      <c r="F76" s="60"/>
      <c r="G76" s="60"/>
    </row>
    <row r="77" spans="1:8" ht="15.75" thickBot="1" x14ac:dyDescent="0.3">
      <c r="A77" s="67"/>
      <c r="B77" s="67"/>
      <c r="C77" s="67"/>
      <c r="D77" s="67"/>
      <c r="E77" s="67"/>
      <c r="F77" s="57"/>
      <c r="G77" s="60"/>
    </row>
    <row r="78" spans="1:8" ht="15.75" thickTop="1" x14ac:dyDescent="0.25">
      <c r="A78" s="56" t="s">
        <v>49</v>
      </c>
      <c r="B78" s="61"/>
      <c r="C78" s="61"/>
      <c r="D78" s="61"/>
      <c r="E78" s="61"/>
      <c r="F78" s="61"/>
      <c r="G78" s="60"/>
    </row>
    <row r="79" spans="1:8" x14ac:dyDescent="0.25">
      <c r="A79" s="56"/>
      <c r="B79" s="56"/>
      <c r="C79" s="56"/>
      <c r="D79" s="57"/>
      <c r="E79" s="57"/>
      <c r="F79" s="57"/>
      <c r="G79" s="60"/>
    </row>
    <row r="80" spans="1:8" x14ac:dyDescent="0.25">
      <c r="A80" s="60"/>
      <c r="B80" s="70"/>
      <c r="C80" s="70"/>
      <c r="D80" s="70"/>
      <c r="E80" s="60"/>
      <c r="F80" s="60"/>
      <c r="G80" s="60"/>
    </row>
    <row r="81" spans="1:7" x14ac:dyDescent="0.25">
      <c r="A81" s="60"/>
      <c r="B81" s="60"/>
      <c r="C81" s="60"/>
    </row>
    <row r="82" spans="1:7" x14ac:dyDescent="0.25">
      <c r="A82" s="69"/>
      <c r="B82" s="60"/>
      <c r="C82" s="60"/>
    </row>
    <row r="83" spans="1:7" x14ac:dyDescent="0.25">
      <c r="A83" s="69"/>
      <c r="B83" s="60"/>
      <c r="C83" s="60"/>
    </row>
    <row r="84" spans="1:7" x14ac:dyDescent="0.25">
      <c r="A84" s="69"/>
      <c r="B84" s="60"/>
      <c r="C84" s="60"/>
      <c r="D84" s="60"/>
      <c r="E84" s="60"/>
      <c r="F84" s="60"/>
      <c r="G84" s="60"/>
    </row>
    <row r="85" spans="1:7" x14ac:dyDescent="0.25">
      <c r="A85" s="60"/>
      <c r="B85" s="60"/>
      <c r="C85" s="60"/>
      <c r="D85" s="60"/>
      <c r="E85" s="60"/>
      <c r="F85" s="60"/>
      <c r="G85" s="60"/>
    </row>
    <row r="86" spans="1:7" x14ac:dyDescent="0.25">
      <c r="A86" s="60"/>
      <c r="B86" s="60"/>
      <c r="C86" s="60"/>
      <c r="D86" s="60"/>
      <c r="E86" s="60"/>
      <c r="F86" s="60"/>
      <c r="G86" s="60"/>
    </row>
    <row r="87" spans="1:7" x14ac:dyDescent="0.25">
      <c r="A87" s="60"/>
      <c r="B87" s="60"/>
      <c r="C87" s="60"/>
      <c r="D87" s="60"/>
      <c r="E87" s="60"/>
      <c r="F87" s="60"/>
      <c r="G87" s="60"/>
    </row>
    <row r="88" spans="1:7" x14ac:dyDescent="0.25">
      <c r="A88" s="60"/>
      <c r="B88" s="60"/>
      <c r="C88" s="60"/>
      <c r="D88" s="60"/>
      <c r="E88" s="60"/>
      <c r="F88" s="60"/>
      <c r="G88" s="60"/>
    </row>
    <row r="89" spans="1:7" x14ac:dyDescent="0.25">
      <c r="A89" s="60"/>
      <c r="B89" s="60"/>
      <c r="C89" s="60"/>
      <c r="D89" s="60"/>
      <c r="E89" s="60"/>
      <c r="F89" s="60"/>
      <c r="G89" s="60"/>
    </row>
    <row r="90" spans="1:7" x14ac:dyDescent="0.25">
      <c r="A90" s="60"/>
      <c r="B90" s="60"/>
      <c r="C90" s="60"/>
      <c r="D90" s="60"/>
      <c r="E90" s="60"/>
      <c r="F90" s="60"/>
      <c r="G90" s="60"/>
    </row>
    <row r="91" spans="1:7" x14ac:dyDescent="0.25">
      <c r="A91" s="60"/>
      <c r="B91" s="60"/>
      <c r="C91" s="60"/>
      <c r="D91" s="60"/>
      <c r="E91" s="60"/>
      <c r="F91" s="60"/>
      <c r="G91" s="60"/>
    </row>
    <row r="92" spans="1:7" x14ac:dyDescent="0.25">
      <c r="A92" s="60"/>
      <c r="B92" s="60"/>
      <c r="C92" s="60"/>
      <c r="D92" s="60"/>
      <c r="E92" s="60"/>
      <c r="F92" s="60"/>
      <c r="G92" s="60"/>
    </row>
    <row r="93" spans="1:7" x14ac:dyDescent="0.25">
      <c r="A93" s="60"/>
      <c r="B93" s="60"/>
      <c r="C93" s="60"/>
      <c r="D93" s="60"/>
      <c r="E93" s="60"/>
      <c r="F93" s="60"/>
      <c r="G93" s="60"/>
    </row>
    <row r="94" spans="1:7" x14ac:dyDescent="0.25">
      <c r="A94" s="60"/>
      <c r="B94" s="60"/>
      <c r="C94" s="60"/>
      <c r="D94" s="60"/>
      <c r="E94" s="60"/>
      <c r="F94" s="60"/>
      <c r="G94" s="60"/>
    </row>
    <row r="95" spans="1:7" x14ac:dyDescent="0.25">
      <c r="A95" s="60"/>
      <c r="B95" s="60"/>
      <c r="C95" s="60"/>
      <c r="D95" s="60"/>
      <c r="E95" s="60"/>
      <c r="F95" s="60"/>
      <c r="G95" s="60"/>
    </row>
    <row r="96" spans="1:7" x14ac:dyDescent="0.25">
      <c r="A96" s="60"/>
      <c r="B96" s="60"/>
      <c r="C96" s="60"/>
      <c r="D96" s="60"/>
      <c r="E96" s="60"/>
      <c r="F96" s="60"/>
      <c r="G96" s="60"/>
    </row>
    <row r="97" spans="1:7" x14ac:dyDescent="0.25">
      <c r="A97" s="60"/>
      <c r="B97" s="60"/>
      <c r="C97" s="60"/>
      <c r="D97" s="60"/>
      <c r="E97" s="60"/>
      <c r="F97" s="60"/>
      <c r="G97" s="60"/>
    </row>
    <row r="98" spans="1:7" x14ac:dyDescent="0.25">
      <c r="A98" s="60"/>
      <c r="B98" s="60"/>
      <c r="C98" s="60"/>
      <c r="D98" s="60"/>
      <c r="E98" s="60"/>
      <c r="F98" s="60"/>
      <c r="G98" s="60"/>
    </row>
    <row r="99" spans="1:7" x14ac:dyDescent="0.25">
      <c r="A99" s="60"/>
      <c r="B99" s="60"/>
      <c r="C99" s="60"/>
      <c r="D99" s="60"/>
      <c r="E99" s="60"/>
      <c r="F99" s="60"/>
      <c r="G99" s="60"/>
    </row>
    <row r="100" spans="1:7" x14ac:dyDescent="0.25">
      <c r="A100" s="60"/>
      <c r="B100" s="60"/>
      <c r="C100" s="60"/>
      <c r="D100" s="60"/>
      <c r="E100" s="60"/>
      <c r="F100" s="60"/>
      <c r="G100" s="60"/>
    </row>
    <row r="101" spans="1:7" x14ac:dyDescent="0.25">
      <c r="A101" s="60"/>
      <c r="B101" s="60"/>
      <c r="C101" s="60"/>
      <c r="D101" s="60"/>
      <c r="E101" s="60"/>
      <c r="F101" s="60"/>
      <c r="G101" s="60"/>
    </row>
    <row r="102" spans="1:7" x14ac:dyDescent="0.25">
      <c r="A102" s="60"/>
      <c r="B102" s="60"/>
      <c r="C102" s="60"/>
      <c r="D102" s="60"/>
      <c r="E102" s="60"/>
      <c r="F102" s="60"/>
      <c r="G102" s="60"/>
    </row>
    <row r="103" spans="1:7" x14ac:dyDescent="0.25">
      <c r="A103" s="60"/>
      <c r="B103" s="60"/>
      <c r="C103" s="60"/>
      <c r="D103" s="60"/>
      <c r="E103" s="60"/>
      <c r="F103" s="60"/>
      <c r="G103" s="60"/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60"/>
      <c r="B105" s="60"/>
      <c r="C105" s="60"/>
      <c r="D105" s="60"/>
      <c r="E105" s="60"/>
      <c r="F105" s="60"/>
      <c r="G105" s="60"/>
    </row>
    <row r="106" spans="1:7" x14ac:dyDescent="0.25">
      <c r="A106" s="60"/>
      <c r="B106" s="60"/>
      <c r="C106" s="60"/>
      <c r="D106" s="60"/>
      <c r="E106" s="60"/>
      <c r="F106" s="60"/>
      <c r="G106" s="60"/>
    </row>
    <row r="107" spans="1:7" x14ac:dyDescent="0.25">
      <c r="A107" s="60"/>
      <c r="B107" s="60"/>
      <c r="C107" s="60"/>
      <c r="D107" s="60"/>
      <c r="E107" s="60"/>
      <c r="F107" s="60"/>
      <c r="G107" s="60"/>
    </row>
    <row r="108" spans="1:7" x14ac:dyDescent="0.25">
      <c r="A108" s="60"/>
      <c r="B108" s="60"/>
      <c r="C108" s="60"/>
      <c r="D108" s="60"/>
      <c r="E108" s="60"/>
      <c r="F108" s="60"/>
      <c r="G108" s="60"/>
    </row>
    <row r="109" spans="1:7" x14ac:dyDescent="0.25">
      <c r="A109" s="60"/>
      <c r="B109" s="60"/>
      <c r="C109" s="60"/>
      <c r="D109" s="60"/>
      <c r="E109" s="60"/>
      <c r="F109" s="60"/>
      <c r="G109" s="60"/>
    </row>
    <row r="110" spans="1:7" x14ac:dyDescent="0.25">
      <c r="A110" s="60"/>
      <c r="B110" s="60"/>
      <c r="C110" s="60"/>
      <c r="D110" s="60"/>
      <c r="E110" s="60"/>
      <c r="F110" s="60"/>
      <c r="G110" s="60"/>
    </row>
    <row r="111" spans="1:7" x14ac:dyDescent="0.25">
      <c r="A111" s="60"/>
      <c r="B111" s="60"/>
      <c r="C111" s="60"/>
      <c r="D111" s="60"/>
      <c r="E111" s="60"/>
      <c r="F111" s="60"/>
      <c r="G111" s="60"/>
    </row>
    <row r="112" spans="1:7" x14ac:dyDescent="0.25">
      <c r="A112" s="60"/>
      <c r="B112" s="60"/>
      <c r="C112" s="60"/>
      <c r="D112" s="60"/>
      <c r="E112" s="60"/>
      <c r="F112" s="60"/>
      <c r="G112" s="60"/>
    </row>
    <row r="113" spans="1:7" x14ac:dyDescent="0.25">
      <c r="A113" s="60"/>
      <c r="B113" s="60"/>
      <c r="C113" s="60"/>
      <c r="D113" s="60"/>
      <c r="E113" s="60"/>
      <c r="F113" s="60"/>
      <c r="G113" s="60"/>
    </row>
    <row r="114" spans="1:7" x14ac:dyDescent="0.25">
      <c r="A114" s="60"/>
      <c r="B114" s="60"/>
      <c r="C114" s="60"/>
      <c r="D114" s="60"/>
      <c r="E114" s="60"/>
      <c r="F114" s="60"/>
      <c r="G114" s="60"/>
    </row>
    <row r="115" spans="1:7" x14ac:dyDescent="0.25">
      <c r="A115" s="60"/>
      <c r="B115" s="60"/>
      <c r="C115" s="60"/>
      <c r="D115" s="60"/>
      <c r="E115" s="60"/>
      <c r="F115" s="60"/>
      <c r="G115" s="60"/>
    </row>
    <row r="116" spans="1:7" x14ac:dyDescent="0.25">
      <c r="A116" s="60"/>
      <c r="B116" s="60"/>
      <c r="C116" s="60"/>
      <c r="D116" s="60"/>
      <c r="E116" s="60"/>
      <c r="F116" s="60"/>
      <c r="G116" s="60"/>
    </row>
    <row r="117" spans="1:7" x14ac:dyDescent="0.25">
      <c r="A117" s="60"/>
      <c r="B117" s="60"/>
      <c r="C117" s="60"/>
      <c r="D117" s="60"/>
      <c r="E117" s="60"/>
      <c r="F117" s="60"/>
      <c r="G117" s="60"/>
    </row>
    <row r="118" spans="1:7" x14ac:dyDescent="0.25">
      <c r="A118" s="60"/>
      <c r="B118" s="60"/>
      <c r="C118" s="60"/>
      <c r="D118" s="60"/>
      <c r="E118" s="60"/>
      <c r="F118" s="60"/>
      <c r="G118" s="60"/>
    </row>
    <row r="119" spans="1:7" x14ac:dyDescent="0.25">
      <c r="A119" s="60"/>
      <c r="B119" s="60"/>
      <c r="C119" s="60"/>
      <c r="D119" s="60"/>
      <c r="E119" s="60"/>
      <c r="F119" s="60"/>
      <c r="G119" s="60"/>
    </row>
    <row r="120" spans="1:7" x14ac:dyDescent="0.25">
      <c r="A120" s="60"/>
      <c r="B120" s="60"/>
      <c r="C120" s="60"/>
      <c r="D120" s="60"/>
      <c r="E120" s="60"/>
      <c r="F120" s="60"/>
      <c r="G120" s="60"/>
    </row>
    <row r="121" spans="1:7" x14ac:dyDescent="0.25">
      <c r="A121" s="60"/>
      <c r="B121" s="60"/>
      <c r="C121" s="60"/>
      <c r="D121" s="60"/>
      <c r="E121" s="60"/>
      <c r="F121" s="60"/>
      <c r="G121" s="60"/>
    </row>
    <row r="122" spans="1:7" x14ac:dyDescent="0.25">
      <c r="A122" s="60"/>
      <c r="B122" s="60"/>
      <c r="C122" s="60"/>
      <c r="D122" s="60"/>
      <c r="E122" s="60"/>
      <c r="F122" s="60"/>
      <c r="G122" s="60"/>
    </row>
    <row r="123" spans="1:7" x14ac:dyDescent="0.25">
      <c r="A123" s="60"/>
      <c r="B123" s="60"/>
      <c r="C123" s="60"/>
      <c r="D123" s="60"/>
      <c r="E123" s="60"/>
      <c r="F123" s="60"/>
      <c r="G123" s="60"/>
    </row>
    <row r="124" spans="1:7" x14ac:dyDescent="0.25">
      <c r="A124" s="60"/>
      <c r="B124" s="60"/>
      <c r="C124" s="60"/>
      <c r="D124" s="60"/>
      <c r="E124" s="60"/>
      <c r="F124" s="60"/>
      <c r="G124" s="60"/>
    </row>
    <row r="125" spans="1:7" x14ac:dyDescent="0.25">
      <c r="A125" s="60"/>
      <c r="B125" s="60"/>
      <c r="C125" s="60"/>
      <c r="D125" s="60"/>
      <c r="E125" s="60"/>
      <c r="F125" s="60"/>
      <c r="G125" s="60"/>
    </row>
    <row r="126" spans="1:7" x14ac:dyDescent="0.25">
      <c r="A126" s="60"/>
      <c r="B126" s="60"/>
      <c r="C126" s="60"/>
      <c r="D126" s="60"/>
      <c r="E126" s="60"/>
      <c r="F126" s="60"/>
      <c r="G126" s="60"/>
    </row>
    <row r="127" spans="1:7" x14ac:dyDescent="0.25">
      <c r="A127" s="60"/>
      <c r="B127" s="60"/>
      <c r="C127" s="60"/>
      <c r="D127" s="60"/>
      <c r="E127" s="60"/>
      <c r="F127" s="60"/>
      <c r="G127" s="60"/>
    </row>
    <row r="128" spans="1:7" x14ac:dyDescent="0.25">
      <c r="A128" s="60"/>
      <c r="B128" s="60"/>
      <c r="C128" s="60"/>
      <c r="D128" s="60"/>
      <c r="E128" s="60"/>
      <c r="F128" s="60"/>
      <c r="G128" s="60"/>
    </row>
    <row r="129" spans="1:7" x14ac:dyDescent="0.25">
      <c r="A129" s="60"/>
      <c r="B129" s="60"/>
      <c r="C129" s="60"/>
      <c r="D129" s="60"/>
      <c r="E129" s="60"/>
      <c r="F129" s="60"/>
      <c r="G129" s="60"/>
    </row>
    <row r="130" spans="1:7" x14ac:dyDescent="0.25">
      <c r="A130" s="60"/>
      <c r="B130" s="60"/>
      <c r="C130" s="60"/>
      <c r="D130" s="60"/>
      <c r="E130" s="60"/>
      <c r="F130" s="60"/>
      <c r="G130" s="60"/>
    </row>
    <row r="131" spans="1:7" x14ac:dyDescent="0.25">
      <c r="A131" s="60"/>
      <c r="B131" s="60"/>
      <c r="C131" s="60"/>
      <c r="D131" s="60"/>
      <c r="E131" s="60"/>
      <c r="F131" s="60"/>
      <c r="G131" s="60"/>
    </row>
    <row r="132" spans="1:7" x14ac:dyDescent="0.25">
      <c r="A132" s="60"/>
      <c r="B132" s="60"/>
      <c r="C132" s="60"/>
      <c r="D132" s="60"/>
      <c r="E132" s="60"/>
      <c r="F132" s="60"/>
      <c r="G132" s="60"/>
    </row>
    <row r="133" spans="1:7" x14ac:dyDescent="0.25">
      <c r="A133" s="60"/>
      <c r="B133" s="60"/>
      <c r="C133" s="60"/>
      <c r="D133" s="60"/>
      <c r="E133" s="60"/>
      <c r="F133" s="60"/>
      <c r="G133" s="60"/>
    </row>
    <row r="134" spans="1:7" x14ac:dyDescent="0.25">
      <c r="A134" s="60"/>
      <c r="B134" s="60"/>
      <c r="C134" s="60"/>
      <c r="D134" s="60"/>
      <c r="E134" s="60"/>
      <c r="F134" s="60"/>
      <c r="G134" s="60"/>
    </row>
    <row r="135" spans="1:7" x14ac:dyDescent="0.25">
      <c r="A135" s="60"/>
      <c r="B135" s="60"/>
      <c r="C135" s="60"/>
      <c r="D135" s="60"/>
      <c r="E135" s="60"/>
      <c r="F135" s="60"/>
      <c r="G135" s="60"/>
    </row>
    <row r="136" spans="1:7" x14ac:dyDescent="0.25">
      <c r="A136" s="60"/>
      <c r="B136" s="60"/>
      <c r="C136" s="60"/>
      <c r="D136" s="60"/>
      <c r="E136" s="60"/>
      <c r="F136" s="60"/>
      <c r="G136" s="60"/>
    </row>
    <row r="137" spans="1:7" x14ac:dyDescent="0.25">
      <c r="A137" s="60"/>
      <c r="B137" s="60"/>
      <c r="C137" s="60"/>
      <c r="D137" s="60"/>
      <c r="E137" s="60"/>
      <c r="F137" s="60"/>
      <c r="G137" s="60"/>
    </row>
    <row r="138" spans="1:7" x14ac:dyDescent="0.25">
      <c r="A138" s="60"/>
      <c r="B138" s="60"/>
      <c r="C138" s="60"/>
      <c r="D138" s="60"/>
      <c r="E138" s="60"/>
      <c r="F138" s="60"/>
      <c r="G138" s="60"/>
    </row>
    <row r="139" spans="1:7" x14ac:dyDescent="0.25">
      <c r="A139" s="60"/>
      <c r="B139" s="60"/>
      <c r="C139" s="60"/>
      <c r="D139" s="60"/>
      <c r="E139" s="60"/>
      <c r="F139" s="60"/>
      <c r="G139" s="60"/>
    </row>
    <row r="140" spans="1:7" x14ac:dyDescent="0.25">
      <c r="A140" s="60"/>
      <c r="B140" s="60"/>
      <c r="C140" s="60"/>
      <c r="D140" s="60"/>
      <c r="E140" s="60"/>
      <c r="F140" s="60"/>
      <c r="G140" s="60"/>
    </row>
    <row r="141" spans="1:7" x14ac:dyDescent="0.25">
      <c r="A141" s="60"/>
      <c r="B141" s="60"/>
      <c r="C141" s="60"/>
      <c r="D141" s="60"/>
      <c r="E141" s="60"/>
      <c r="F141" s="60"/>
      <c r="G141" s="60"/>
    </row>
    <row r="142" spans="1:7" x14ac:dyDescent="0.25">
      <c r="A142" s="60"/>
      <c r="B142" s="60"/>
      <c r="C142" s="60"/>
      <c r="D142" s="60"/>
      <c r="E142" s="60"/>
      <c r="F142" s="60"/>
      <c r="G142" s="60"/>
    </row>
    <row r="143" spans="1:7" x14ac:dyDescent="0.25">
      <c r="A143" s="60"/>
      <c r="B143" s="60"/>
      <c r="C143" s="60"/>
      <c r="D143" s="60"/>
      <c r="E143" s="60"/>
      <c r="F143" s="60"/>
      <c r="G143" s="60"/>
    </row>
    <row r="144" spans="1:7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60"/>
      <c r="B145" s="60"/>
      <c r="C145" s="60"/>
      <c r="D145" s="60"/>
      <c r="E145" s="60"/>
      <c r="F145" s="60"/>
      <c r="G145" s="60"/>
    </row>
    <row r="146" spans="1:7" x14ac:dyDescent="0.25">
      <c r="A146" s="60"/>
      <c r="B146" s="60"/>
      <c r="C146" s="60"/>
      <c r="D146" s="60"/>
      <c r="E146" s="60"/>
      <c r="F146" s="60"/>
      <c r="G146" s="60"/>
    </row>
    <row r="147" spans="1:7" x14ac:dyDescent="0.25">
      <c r="A147" s="60"/>
      <c r="B147" s="60"/>
      <c r="C147" s="60"/>
      <c r="D147" s="60"/>
      <c r="E147" s="60"/>
      <c r="F147" s="60"/>
      <c r="G147" s="60"/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60"/>
      <c r="B149" s="60"/>
      <c r="C149" s="60"/>
      <c r="D149" s="60"/>
      <c r="E149" s="60"/>
      <c r="F149" s="60"/>
      <c r="G149" s="60"/>
    </row>
    <row r="150" spans="1:7" x14ac:dyDescent="0.25">
      <c r="A150" s="60"/>
      <c r="B150" s="60"/>
      <c r="C150" s="60"/>
      <c r="D150" s="60"/>
      <c r="E150" s="60"/>
      <c r="F150" s="60"/>
      <c r="G150" s="60"/>
    </row>
    <row r="151" spans="1:7" x14ac:dyDescent="0.25">
      <c r="A151" s="60"/>
      <c r="B151" s="60"/>
      <c r="C151" s="60"/>
      <c r="D151" s="60"/>
      <c r="E151" s="60"/>
      <c r="F151" s="60"/>
      <c r="G151" s="60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60"/>
      <c r="B153" s="60"/>
      <c r="C153" s="60"/>
      <c r="D153" s="60"/>
      <c r="E153" s="60"/>
      <c r="F153" s="60"/>
      <c r="G153" s="60"/>
    </row>
    <row r="154" spans="1:7" x14ac:dyDescent="0.25">
      <c r="A154" s="60"/>
      <c r="B154" s="60"/>
      <c r="C154" s="60"/>
      <c r="D154" s="60"/>
      <c r="E154" s="60"/>
      <c r="F154" s="60"/>
      <c r="G154" s="60"/>
    </row>
    <row r="155" spans="1:7" x14ac:dyDescent="0.25">
      <c r="A155" s="60"/>
      <c r="B155" s="60"/>
      <c r="C155" s="60"/>
      <c r="D155" s="60"/>
      <c r="E155" s="60"/>
      <c r="F155" s="60"/>
      <c r="G155" s="60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60"/>
      <c r="B157" s="60"/>
      <c r="C157" s="60"/>
      <c r="D157" s="60"/>
      <c r="E157" s="60"/>
      <c r="F157" s="60"/>
      <c r="G157" s="60"/>
    </row>
    <row r="158" spans="1:7" x14ac:dyDescent="0.25">
      <c r="A158" s="60"/>
      <c r="B158" s="60"/>
      <c r="C158" s="60"/>
      <c r="D158" s="60"/>
      <c r="E158" s="60"/>
      <c r="F158" s="60"/>
      <c r="G158" s="60"/>
    </row>
    <row r="159" spans="1:7" x14ac:dyDescent="0.25">
      <c r="A159" s="60"/>
      <c r="B159" s="60"/>
      <c r="C159" s="60"/>
      <c r="D159" s="60"/>
      <c r="E159" s="60"/>
      <c r="F159" s="60"/>
      <c r="G159" s="60"/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60"/>
      <c r="B161" s="60"/>
      <c r="C161" s="60"/>
      <c r="D161" s="60"/>
      <c r="E161" s="60"/>
      <c r="F161" s="60"/>
      <c r="G161" s="60"/>
    </row>
    <row r="162" spans="1:7" x14ac:dyDescent="0.25">
      <c r="A162" s="60"/>
      <c r="B162" s="60"/>
      <c r="C162" s="60"/>
      <c r="D162" s="60"/>
      <c r="E162" s="60"/>
      <c r="F162" s="60"/>
      <c r="G162" s="60"/>
    </row>
    <row r="163" spans="1:7" x14ac:dyDescent="0.25">
      <c r="A163" s="60"/>
      <c r="B163" s="60"/>
      <c r="C163" s="60"/>
      <c r="D163" s="60"/>
      <c r="E163" s="60"/>
      <c r="F163" s="60"/>
      <c r="G163" s="60"/>
    </row>
    <row r="164" spans="1:7" x14ac:dyDescent="0.25">
      <c r="A164" s="60"/>
      <c r="B164" s="60"/>
      <c r="C164" s="60"/>
      <c r="D164" s="60"/>
      <c r="E164" s="60"/>
      <c r="F164" s="60"/>
      <c r="G164" s="60"/>
    </row>
    <row r="165" spans="1:7" x14ac:dyDescent="0.25">
      <c r="A165" s="60"/>
      <c r="B165" s="60"/>
      <c r="C165" s="60"/>
      <c r="D165" s="60"/>
      <c r="E165" s="60"/>
      <c r="F165" s="60"/>
      <c r="G165" s="60"/>
    </row>
    <row r="166" spans="1:7" x14ac:dyDescent="0.25">
      <c r="A166" s="60"/>
      <c r="B166" s="60"/>
      <c r="C166" s="60"/>
      <c r="D166" s="60"/>
      <c r="E166" s="60"/>
      <c r="F166" s="60"/>
      <c r="G166" s="60"/>
    </row>
    <row r="167" spans="1:7" x14ac:dyDescent="0.25">
      <c r="A167" s="60"/>
      <c r="B167" s="60"/>
      <c r="C167" s="60"/>
      <c r="D167" s="60"/>
      <c r="E167" s="60"/>
      <c r="F167" s="60"/>
      <c r="G167" s="60"/>
    </row>
    <row r="168" spans="1:7" x14ac:dyDescent="0.25">
      <c r="A168" s="60"/>
      <c r="B168" s="60"/>
      <c r="C168" s="60"/>
      <c r="D168" s="60"/>
      <c r="E168" s="60"/>
      <c r="F168" s="60"/>
      <c r="G168" s="60"/>
    </row>
    <row r="169" spans="1:7" x14ac:dyDescent="0.25">
      <c r="A169" s="60"/>
      <c r="B169" s="60"/>
      <c r="C169" s="60"/>
      <c r="D169" s="60"/>
      <c r="E169" s="60"/>
      <c r="F169" s="60"/>
      <c r="G169" s="60"/>
    </row>
    <row r="170" spans="1:7" x14ac:dyDescent="0.25">
      <c r="A170" s="60"/>
      <c r="B170" s="60"/>
      <c r="C170" s="60"/>
      <c r="D170" s="60"/>
      <c r="E170" s="60"/>
      <c r="F170" s="60"/>
      <c r="G170" s="60"/>
    </row>
    <row r="171" spans="1:7" x14ac:dyDescent="0.25">
      <c r="A171" s="60"/>
      <c r="B171" s="60"/>
      <c r="C171" s="60"/>
      <c r="D171" s="60"/>
      <c r="E171" s="60"/>
      <c r="F171" s="60"/>
      <c r="G171" s="60"/>
    </row>
    <row r="172" spans="1:7" x14ac:dyDescent="0.25">
      <c r="A172" s="60"/>
      <c r="B172" s="60"/>
      <c r="C172" s="60"/>
      <c r="D172" s="60"/>
      <c r="E172" s="60"/>
      <c r="F172" s="60"/>
      <c r="G172" s="60"/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60"/>
      <c r="B174" s="60"/>
      <c r="C174" s="60"/>
      <c r="D174" s="60"/>
      <c r="E174" s="60"/>
      <c r="F174" s="60"/>
      <c r="G174" s="60"/>
    </row>
    <row r="175" spans="1:7" x14ac:dyDescent="0.25">
      <c r="A175" s="60"/>
      <c r="B175" s="60"/>
      <c r="C175" s="60"/>
      <c r="D175" s="60"/>
      <c r="E175" s="60"/>
      <c r="F175" s="60"/>
      <c r="G175" s="60"/>
    </row>
    <row r="176" spans="1:7" x14ac:dyDescent="0.25">
      <c r="A176" s="60"/>
      <c r="B176" s="60"/>
      <c r="C176" s="60"/>
      <c r="D176" s="60"/>
      <c r="E176" s="60"/>
      <c r="F176" s="60"/>
      <c r="G176" s="60"/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60"/>
      <c r="B178" s="60"/>
      <c r="C178" s="60"/>
      <c r="D178" s="60"/>
      <c r="E178" s="60"/>
      <c r="F178" s="60"/>
      <c r="G178" s="60"/>
    </row>
    <row r="179" spans="1:7" x14ac:dyDescent="0.25">
      <c r="A179" s="60"/>
      <c r="B179" s="60"/>
      <c r="C179" s="60"/>
      <c r="D179" s="60"/>
      <c r="E179" s="60"/>
      <c r="F179" s="60"/>
      <c r="G179" s="60"/>
    </row>
    <row r="180" spans="1:7" x14ac:dyDescent="0.25">
      <c r="A180" s="60"/>
      <c r="B180" s="60"/>
      <c r="C180" s="60"/>
      <c r="D180" s="60"/>
      <c r="E180" s="60"/>
      <c r="F180" s="60"/>
      <c r="G180" s="60"/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60"/>
      <c r="B182" s="60"/>
      <c r="C182" s="60"/>
      <c r="D182" s="60"/>
      <c r="E182" s="60"/>
      <c r="F182" s="60"/>
      <c r="G182" s="60"/>
    </row>
    <row r="183" spans="1:7" x14ac:dyDescent="0.25">
      <c r="A183" s="60"/>
      <c r="B183" s="60"/>
      <c r="C183" s="60"/>
      <c r="D183" s="60"/>
      <c r="E183" s="60"/>
      <c r="F183" s="60"/>
      <c r="G183" s="60"/>
    </row>
    <row r="184" spans="1:7" x14ac:dyDescent="0.25">
      <c r="A184" s="60"/>
      <c r="B184" s="60"/>
      <c r="C184" s="60"/>
      <c r="D184" s="60"/>
      <c r="E184" s="60"/>
      <c r="F184" s="60"/>
      <c r="G184" s="60"/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60"/>
      <c r="B186" s="60"/>
      <c r="C186" s="60"/>
      <c r="D186" s="60"/>
      <c r="E186" s="60"/>
      <c r="F186" s="60"/>
      <c r="G186" s="60"/>
    </row>
    <row r="187" spans="1:7" x14ac:dyDescent="0.25">
      <c r="A187" s="60"/>
      <c r="B187" s="60"/>
      <c r="C187" s="60"/>
      <c r="D187" s="60"/>
      <c r="E187" s="60"/>
      <c r="F187" s="60"/>
      <c r="G187" s="60"/>
    </row>
    <row r="188" spans="1:7" x14ac:dyDescent="0.25">
      <c r="A188" s="60"/>
      <c r="B188" s="60"/>
      <c r="C188" s="60"/>
      <c r="D188" s="60"/>
      <c r="E188" s="60"/>
      <c r="F188" s="60"/>
      <c r="G188" s="60"/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60"/>
      <c r="B190" s="60"/>
      <c r="C190" s="60"/>
      <c r="D190" s="60"/>
      <c r="E190" s="60"/>
      <c r="F190" s="60"/>
      <c r="G190" s="60"/>
    </row>
    <row r="191" spans="1:7" x14ac:dyDescent="0.25">
      <c r="A191" s="60"/>
      <c r="B191" s="60"/>
      <c r="C191" s="60"/>
      <c r="D191" s="60"/>
      <c r="E191" s="60"/>
      <c r="F191" s="60"/>
      <c r="G191" s="60"/>
    </row>
    <row r="192" spans="1:7" x14ac:dyDescent="0.25">
      <c r="A192" s="60"/>
      <c r="B192" s="60"/>
      <c r="C192" s="60"/>
      <c r="D192" s="60"/>
      <c r="E192" s="60"/>
      <c r="F192" s="60"/>
      <c r="G192" s="60"/>
    </row>
    <row r="193" spans="1:7" x14ac:dyDescent="0.25">
      <c r="A193" s="60"/>
      <c r="B193" s="60"/>
      <c r="C193" s="60"/>
      <c r="D193" s="60"/>
      <c r="E193" s="60"/>
      <c r="F193" s="60"/>
      <c r="G193" s="60"/>
    </row>
    <row r="194" spans="1:7" x14ac:dyDescent="0.25">
      <c r="A194" s="60"/>
      <c r="B194" s="60"/>
      <c r="C194" s="60"/>
      <c r="D194" s="60"/>
      <c r="E194" s="60"/>
      <c r="F194" s="60"/>
      <c r="G194" s="60"/>
    </row>
    <row r="195" spans="1:7" x14ac:dyDescent="0.25">
      <c r="A195" s="60"/>
      <c r="B195" s="60"/>
      <c r="C195" s="60"/>
      <c r="D195" s="60"/>
      <c r="E195" s="60"/>
      <c r="F195" s="60"/>
      <c r="G195" s="60"/>
    </row>
    <row r="196" spans="1:7" x14ac:dyDescent="0.25">
      <c r="A196" s="60"/>
      <c r="B196" s="60"/>
      <c r="C196" s="60"/>
      <c r="D196" s="60"/>
      <c r="E196" s="60"/>
      <c r="F196" s="60"/>
      <c r="G196" s="60"/>
    </row>
    <row r="197" spans="1:7" x14ac:dyDescent="0.25">
      <c r="A197" s="60"/>
      <c r="B197" s="60"/>
      <c r="C197" s="60"/>
      <c r="D197" s="60"/>
      <c r="E197" s="60"/>
      <c r="F197" s="60"/>
      <c r="G197" s="60"/>
    </row>
    <row r="198" spans="1:7" x14ac:dyDescent="0.25">
      <c r="A198" s="60"/>
      <c r="B198" s="60"/>
      <c r="C198" s="60"/>
      <c r="D198" s="60"/>
      <c r="E198" s="60"/>
      <c r="F198" s="60"/>
      <c r="G198" s="60"/>
    </row>
    <row r="199" spans="1:7" x14ac:dyDescent="0.25">
      <c r="A199" s="60"/>
      <c r="B199" s="60"/>
      <c r="C199" s="60"/>
      <c r="D199" s="60"/>
      <c r="E199" s="60"/>
      <c r="F199" s="60"/>
      <c r="G199" s="60"/>
    </row>
    <row r="200" spans="1:7" x14ac:dyDescent="0.25">
      <c r="A200" s="60"/>
      <c r="B200" s="60"/>
      <c r="C200" s="60"/>
      <c r="D200" s="60"/>
      <c r="E200" s="60"/>
      <c r="F200" s="60"/>
      <c r="G200" s="60"/>
    </row>
    <row r="201" spans="1:7" x14ac:dyDescent="0.25">
      <c r="A201" s="60"/>
      <c r="B201" s="60"/>
      <c r="C201" s="60"/>
      <c r="D201" s="60"/>
      <c r="E201" s="60"/>
      <c r="F201" s="60"/>
      <c r="G201" s="60"/>
    </row>
    <row r="202" spans="1:7" x14ac:dyDescent="0.25">
      <c r="A202" s="60"/>
      <c r="B202" s="60"/>
      <c r="C202" s="60"/>
      <c r="D202" s="60"/>
      <c r="E202" s="60"/>
      <c r="F202" s="60"/>
      <c r="G202" s="60"/>
    </row>
    <row r="203" spans="1:7" x14ac:dyDescent="0.25">
      <c r="A203" s="60"/>
      <c r="B203" s="60"/>
      <c r="C203" s="60"/>
      <c r="D203" s="60"/>
      <c r="E203" s="60"/>
      <c r="F203" s="60"/>
      <c r="G203" s="60"/>
    </row>
    <row r="204" spans="1:7" x14ac:dyDescent="0.25">
      <c r="A204" s="60"/>
      <c r="B204" s="60"/>
      <c r="C204" s="60"/>
      <c r="D204" s="60"/>
      <c r="E204" s="60"/>
      <c r="F204" s="60"/>
      <c r="G204" s="60"/>
    </row>
    <row r="205" spans="1:7" x14ac:dyDescent="0.25">
      <c r="A205" s="60"/>
      <c r="B205" s="60"/>
      <c r="C205" s="60"/>
      <c r="D205" s="60"/>
      <c r="E205" s="60"/>
      <c r="F205" s="60"/>
      <c r="G205" s="60"/>
    </row>
    <row r="206" spans="1:7" x14ac:dyDescent="0.25">
      <c r="A206" s="60"/>
      <c r="B206" s="60"/>
      <c r="C206" s="60"/>
      <c r="D206" s="60"/>
      <c r="E206" s="60"/>
      <c r="F206" s="60"/>
      <c r="G206" s="60"/>
    </row>
    <row r="207" spans="1:7" x14ac:dyDescent="0.25">
      <c r="A207" s="60"/>
      <c r="B207" s="60"/>
      <c r="C207" s="60"/>
      <c r="D207" s="60"/>
      <c r="E207" s="60"/>
      <c r="F207" s="60"/>
      <c r="G207" s="60"/>
    </row>
    <row r="208" spans="1:7" x14ac:dyDescent="0.25">
      <c r="A208" s="60"/>
      <c r="B208" s="60"/>
      <c r="C208" s="60"/>
      <c r="D208" s="60"/>
      <c r="E208" s="60"/>
      <c r="F208" s="60"/>
      <c r="G208" s="60"/>
    </row>
    <row r="209" spans="1:7" x14ac:dyDescent="0.25">
      <c r="A209" s="60"/>
      <c r="B209" s="60"/>
      <c r="C209" s="60"/>
      <c r="D209" s="60"/>
      <c r="E209" s="60"/>
      <c r="F209" s="60"/>
      <c r="G209" s="60"/>
    </row>
    <row r="210" spans="1:7" x14ac:dyDescent="0.25">
      <c r="A210" s="60"/>
      <c r="B210" s="60"/>
      <c r="C210" s="60"/>
      <c r="D210" s="60"/>
      <c r="E210" s="60"/>
      <c r="F210" s="60"/>
      <c r="G210" s="60"/>
    </row>
    <row r="211" spans="1:7" x14ac:dyDescent="0.25">
      <c r="A211" s="60"/>
      <c r="B211" s="60"/>
      <c r="C211" s="60"/>
      <c r="D211" s="60"/>
      <c r="E211" s="60"/>
      <c r="F211" s="60"/>
      <c r="G211" s="60"/>
    </row>
    <row r="212" spans="1:7" x14ac:dyDescent="0.25">
      <c r="A212" s="60"/>
      <c r="B212" s="60"/>
      <c r="C212" s="60"/>
      <c r="D212" s="60"/>
      <c r="E212" s="60"/>
      <c r="F212" s="60"/>
      <c r="G212" s="60"/>
    </row>
    <row r="213" spans="1:7" x14ac:dyDescent="0.25">
      <c r="A213" s="60"/>
      <c r="B213" s="60"/>
      <c r="C213" s="60"/>
      <c r="D213" s="60"/>
      <c r="E213" s="60"/>
      <c r="F213" s="60"/>
      <c r="G213" s="60"/>
    </row>
    <row r="214" spans="1:7" x14ac:dyDescent="0.25">
      <c r="A214" s="60"/>
      <c r="B214" s="60"/>
      <c r="C214" s="60"/>
      <c r="D214" s="60"/>
      <c r="E214" s="60"/>
      <c r="F214" s="60"/>
      <c r="G214" s="60"/>
    </row>
    <row r="215" spans="1:7" x14ac:dyDescent="0.25">
      <c r="A215" s="60"/>
      <c r="B215" s="60"/>
      <c r="C215" s="60"/>
      <c r="D215" s="60"/>
      <c r="E215" s="60"/>
      <c r="F215" s="60"/>
      <c r="G215" s="60"/>
    </row>
    <row r="216" spans="1:7" x14ac:dyDescent="0.25">
      <c r="A216" s="60"/>
      <c r="B216" s="60"/>
      <c r="C216" s="60"/>
      <c r="D216" s="60"/>
      <c r="E216" s="60"/>
      <c r="F216" s="60"/>
      <c r="G216" s="60"/>
    </row>
    <row r="217" spans="1:7" x14ac:dyDescent="0.25">
      <c r="A217" s="60"/>
      <c r="B217" s="60"/>
      <c r="C217" s="60"/>
      <c r="D217" s="60"/>
      <c r="E217" s="60"/>
      <c r="F217" s="60"/>
      <c r="G217" s="60"/>
    </row>
    <row r="218" spans="1:7" x14ac:dyDescent="0.25">
      <c r="A218" s="60"/>
      <c r="B218" s="60"/>
      <c r="C218" s="60"/>
      <c r="D218" s="60"/>
      <c r="E218" s="60"/>
      <c r="F218" s="60"/>
      <c r="G218" s="60"/>
    </row>
    <row r="219" spans="1:7" x14ac:dyDescent="0.25">
      <c r="A219" s="60"/>
      <c r="B219" s="60"/>
      <c r="C219" s="60"/>
      <c r="D219" s="60"/>
      <c r="E219" s="60"/>
      <c r="F219" s="60"/>
      <c r="G219" s="60"/>
    </row>
    <row r="220" spans="1:7" x14ac:dyDescent="0.25">
      <c r="A220" s="60"/>
      <c r="B220" s="60"/>
      <c r="C220" s="60"/>
      <c r="D220" s="60"/>
      <c r="E220" s="60"/>
      <c r="F220" s="60"/>
      <c r="G220" s="60"/>
    </row>
    <row r="221" spans="1:7" x14ac:dyDescent="0.25">
      <c r="A221" s="60"/>
      <c r="B221" s="60"/>
      <c r="C221" s="60"/>
      <c r="D221" s="60"/>
      <c r="E221" s="60"/>
      <c r="F221" s="60"/>
      <c r="G221" s="60"/>
    </row>
    <row r="222" spans="1:7" x14ac:dyDescent="0.25">
      <c r="A222" s="60"/>
      <c r="B222" s="60"/>
      <c r="C222" s="60"/>
      <c r="D222" s="60"/>
      <c r="E222" s="60"/>
      <c r="F222" s="60"/>
      <c r="G222" s="60"/>
    </row>
    <row r="223" spans="1:7" x14ac:dyDescent="0.25">
      <c r="A223" s="60"/>
      <c r="B223" s="60"/>
      <c r="C223" s="60"/>
      <c r="D223" s="60"/>
      <c r="E223" s="60"/>
      <c r="F223" s="60"/>
      <c r="G223" s="60"/>
    </row>
    <row r="224" spans="1:7" x14ac:dyDescent="0.25">
      <c r="A224" s="60"/>
      <c r="B224" s="60"/>
      <c r="C224" s="60"/>
      <c r="D224" s="60"/>
      <c r="E224" s="60"/>
      <c r="F224" s="60"/>
      <c r="G224" s="60"/>
    </row>
    <row r="225" spans="1:7" x14ac:dyDescent="0.25">
      <c r="A225" s="60"/>
      <c r="B225" s="60"/>
      <c r="C225" s="60"/>
      <c r="D225" s="60"/>
      <c r="E225" s="60"/>
      <c r="F225" s="60"/>
      <c r="G225" s="60"/>
    </row>
    <row r="226" spans="1:7" x14ac:dyDescent="0.25">
      <c r="A226" s="60"/>
      <c r="B226" s="60"/>
      <c r="C226" s="60"/>
      <c r="D226" s="60"/>
      <c r="E226" s="60"/>
      <c r="F226" s="60"/>
      <c r="G226" s="60"/>
    </row>
    <row r="227" spans="1:7" x14ac:dyDescent="0.25">
      <c r="A227" s="60"/>
      <c r="B227" s="60"/>
      <c r="C227" s="60"/>
      <c r="D227" s="60"/>
      <c r="E227" s="60"/>
      <c r="F227" s="60"/>
      <c r="G227" s="60"/>
    </row>
    <row r="228" spans="1:7" x14ac:dyDescent="0.25">
      <c r="A228" s="60"/>
      <c r="B228" s="60"/>
      <c r="C228" s="60"/>
      <c r="D228" s="60"/>
      <c r="E228" s="60"/>
      <c r="F228" s="60"/>
      <c r="G228" s="60"/>
    </row>
    <row r="229" spans="1:7" x14ac:dyDescent="0.25">
      <c r="A229" s="60"/>
      <c r="B229" s="60"/>
      <c r="C229" s="60"/>
      <c r="D229" s="60"/>
      <c r="E229" s="60"/>
      <c r="F229" s="60"/>
      <c r="G229" s="60"/>
    </row>
    <row r="230" spans="1:7" x14ac:dyDescent="0.25">
      <c r="A230" s="60"/>
      <c r="B230" s="60"/>
      <c r="C230" s="60"/>
      <c r="D230" s="60"/>
      <c r="E230" s="60"/>
      <c r="F230" s="60"/>
      <c r="G230" s="60"/>
    </row>
    <row r="231" spans="1:7" x14ac:dyDescent="0.25">
      <c r="A231" s="60"/>
      <c r="B231" s="60"/>
      <c r="C231" s="60"/>
      <c r="D231" s="60"/>
      <c r="E231" s="60"/>
      <c r="F231" s="60"/>
      <c r="G231" s="60"/>
    </row>
    <row r="232" spans="1:7" x14ac:dyDescent="0.25">
      <c r="A232" s="60"/>
      <c r="B232" s="60"/>
      <c r="C232" s="60"/>
      <c r="D232" s="60"/>
      <c r="E232" s="60"/>
      <c r="F232" s="60"/>
      <c r="G232" s="60"/>
    </row>
    <row r="233" spans="1:7" x14ac:dyDescent="0.25">
      <c r="A233" s="60"/>
      <c r="B233" s="60"/>
      <c r="C233" s="60"/>
      <c r="D233" s="60"/>
      <c r="E233" s="60"/>
      <c r="F233" s="60"/>
      <c r="G233" s="60"/>
    </row>
  </sheetData>
  <mergeCells count="18">
    <mergeCell ref="A8:F8"/>
    <mergeCell ref="A9:F9"/>
    <mergeCell ref="A1:F1"/>
    <mergeCell ref="A27:F27"/>
    <mergeCell ref="A20:H20"/>
    <mergeCell ref="A24:H24"/>
    <mergeCell ref="A68:F68"/>
    <mergeCell ref="A29:F29"/>
    <mergeCell ref="A49:E49"/>
    <mergeCell ref="A50:E50"/>
    <mergeCell ref="A51:E51"/>
    <mergeCell ref="A66:F66"/>
    <mergeCell ref="A67:F67"/>
    <mergeCell ref="A28:F28"/>
    <mergeCell ref="A25:G25"/>
    <mergeCell ref="A21:H21"/>
    <mergeCell ref="A22:G22"/>
    <mergeCell ref="A23:G23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7"/>
  <sheetViews>
    <sheetView zoomScale="80" zoomScaleNormal="80" workbookViewId="0">
      <selection sqref="A1:F1"/>
    </sheetView>
  </sheetViews>
  <sheetFormatPr baseColWidth="10" defaultColWidth="11.42578125" defaultRowHeight="15" x14ac:dyDescent="0.25"/>
  <cols>
    <col min="1" max="1" width="78.140625" style="53" customWidth="1"/>
    <col min="2" max="2" width="34.28515625" style="53" customWidth="1"/>
    <col min="3" max="4" width="16.42578125" style="53" customWidth="1"/>
    <col min="5" max="5" width="19" style="53" customWidth="1"/>
    <col min="6" max="6" width="12.7109375" style="53" customWidth="1"/>
    <col min="7" max="7" width="12" style="53" customWidth="1"/>
    <col min="8" max="8" width="15.28515625" style="53" bestFit="1" customWidth="1"/>
    <col min="9" max="16384" width="11.42578125" style="53"/>
  </cols>
  <sheetData>
    <row r="1" spans="1:8" x14ac:dyDescent="0.25">
      <c r="A1" s="174" t="s">
        <v>30</v>
      </c>
      <c r="B1" s="174"/>
      <c r="C1" s="174"/>
      <c r="D1" s="174"/>
      <c r="E1" s="174"/>
      <c r="F1" s="174"/>
      <c r="G1" s="60"/>
    </row>
    <row r="2" spans="1:8" ht="18" customHeight="1" x14ac:dyDescent="0.25">
      <c r="A2" s="62" t="s">
        <v>57</v>
      </c>
      <c r="B2" s="161" t="s">
        <v>58</v>
      </c>
      <c r="C2" s="62"/>
      <c r="D2" s="45"/>
      <c r="E2" s="62"/>
      <c r="F2" s="45"/>
      <c r="G2" s="60"/>
    </row>
    <row r="3" spans="1:8" x14ac:dyDescent="0.25">
      <c r="A3" s="62" t="s">
        <v>59</v>
      </c>
      <c r="B3" s="45" t="s">
        <v>60</v>
      </c>
      <c r="C3" s="62"/>
      <c r="D3" s="45"/>
      <c r="E3" s="62"/>
      <c r="F3" s="45"/>
      <c r="G3" s="60"/>
    </row>
    <row r="4" spans="1:8" x14ac:dyDescent="0.25">
      <c r="A4" s="62" t="s">
        <v>61</v>
      </c>
      <c r="B4" s="45" t="s">
        <v>62</v>
      </c>
      <c r="C4" s="62"/>
      <c r="D4" s="45"/>
      <c r="E4" s="62"/>
      <c r="F4" s="45"/>
      <c r="G4" s="60"/>
    </row>
    <row r="5" spans="1:8" x14ac:dyDescent="0.25">
      <c r="A5" s="62" t="s">
        <v>63</v>
      </c>
      <c r="B5" s="45" t="s">
        <v>118</v>
      </c>
      <c r="C5" s="62"/>
      <c r="D5" s="45"/>
      <c r="E5" s="62"/>
      <c r="F5" s="45"/>
      <c r="G5" s="60"/>
    </row>
    <row r="6" spans="1:8" x14ac:dyDescent="0.25">
      <c r="A6" s="72"/>
      <c r="B6" s="72"/>
      <c r="C6" s="72"/>
      <c r="D6" s="72"/>
      <c r="E6" s="72"/>
      <c r="F6" s="72"/>
      <c r="G6" s="60"/>
    </row>
    <row r="7" spans="1:8" x14ac:dyDescent="0.25">
      <c r="A7" s="60"/>
      <c r="B7" s="54"/>
      <c r="C7" s="54"/>
      <c r="D7" s="54"/>
      <c r="E7" s="54"/>
      <c r="F7" s="54"/>
      <c r="G7" s="60"/>
    </row>
    <row r="8" spans="1:8" x14ac:dyDescent="0.25">
      <c r="A8" s="179" t="s">
        <v>0</v>
      </c>
      <c r="B8" s="179"/>
      <c r="C8" s="179"/>
      <c r="D8" s="179"/>
      <c r="E8" s="179"/>
      <c r="F8" s="179"/>
      <c r="G8" s="60"/>
    </row>
    <row r="9" spans="1:8" x14ac:dyDescent="0.25">
      <c r="A9" s="179" t="s">
        <v>1</v>
      </c>
      <c r="B9" s="179"/>
      <c r="C9" s="179"/>
      <c r="D9" s="179"/>
      <c r="E9" s="179"/>
      <c r="F9" s="179"/>
      <c r="G9" s="60"/>
    </row>
    <row r="10" spans="1:8" ht="15.75" thickBot="1" x14ac:dyDescent="0.3">
      <c r="A10" s="56"/>
      <c r="B10" s="56"/>
      <c r="C10" s="56"/>
      <c r="D10" s="57"/>
      <c r="E10" s="57"/>
      <c r="F10" s="57"/>
      <c r="G10" s="60"/>
    </row>
    <row r="11" spans="1:8" ht="15.75" thickBot="1" x14ac:dyDescent="0.3">
      <c r="A11" s="43" t="s">
        <v>68</v>
      </c>
      <c r="B11" s="43" t="s">
        <v>2</v>
      </c>
      <c r="C11" s="43" t="s">
        <v>52</v>
      </c>
      <c r="D11" s="43" t="s">
        <v>53</v>
      </c>
      <c r="E11" s="43" t="s">
        <v>54</v>
      </c>
      <c r="F11" s="43" t="s">
        <v>77</v>
      </c>
      <c r="G11" s="79" t="s">
        <v>81</v>
      </c>
    </row>
    <row r="12" spans="1:8" x14ac:dyDescent="0.25">
      <c r="A12" s="36"/>
      <c r="B12" s="36"/>
      <c r="C12" s="36"/>
      <c r="D12" s="36"/>
      <c r="E12" s="36"/>
      <c r="F12" s="36"/>
      <c r="G12" s="5"/>
    </row>
    <row r="13" spans="1:8" x14ac:dyDescent="0.25">
      <c r="A13" t="s">
        <v>82</v>
      </c>
      <c r="B13" s="52" t="s">
        <v>19</v>
      </c>
      <c r="C13" s="83">
        <v>8100</v>
      </c>
      <c r="D13" s="83">
        <v>7427</v>
      </c>
      <c r="E13" s="83">
        <v>7722</v>
      </c>
      <c r="F13" s="77">
        <f t="shared" ref="F13:F16" si="0">AVERAGE(C13:E13)</f>
        <v>7749.666666666667</v>
      </c>
      <c r="G13" s="80">
        <f t="shared" ref="G13" si="1">+C13+D13+E13</f>
        <v>23249</v>
      </c>
      <c r="H13" s="114" t="s">
        <v>102</v>
      </c>
    </row>
    <row r="14" spans="1:8" x14ac:dyDescent="0.25">
      <c r="A14" t="s">
        <v>83</v>
      </c>
      <c r="B14" s="52" t="s">
        <v>19</v>
      </c>
      <c r="C14" s="83">
        <v>354</v>
      </c>
      <c r="D14" s="83">
        <v>355</v>
      </c>
      <c r="E14" s="83">
        <v>360</v>
      </c>
      <c r="F14" s="77">
        <f t="shared" si="0"/>
        <v>356.33333333333331</v>
      </c>
      <c r="G14" s="80">
        <f>+F14</f>
        <v>356.33333333333331</v>
      </c>
      <c r="H14" s="115" t="s">
        <v>77</v>
      </c>
    </row>
    <row r="15" spans="1:8" ht="18" customHeight="1" x14ac:dyDescent="0.25">
      <c r="A15" s="82" t="s">
        <v>84</v>
      </c>
      <c r="B15" s="102" t="s">
        <v>19</v>
      </c>
      <c r="C15" s="83">
        <v>1917</v>
      </c>
      <c r="D15" s="83">
        <v>1932</v>
      </c>
      <c r="E15" s="83">
        <v>1938</v>
      </c>
      <c r="F15" s="77">
        <f t="shared" si="0"/>
        <v>1929</v>
      </c>
      <c r="G15" s="80">
        <f>+F15</f>
        <v>1929</v>
      </c>
      <c r="H15" s="115" t="s">
        <v>77</v>
      </c>
    </row>
    <row r="16" spans="1:8" x14ac:dyDescent="0.25">
      <c r="A16" s="97" t="s">
        <v>115</v>
      </c>
      <c r="B16" s="95" t="s">
        <v>19</v>
      </c>
      <c r="C16" s="83">
        <v>0</v>
      </c>
      <c r="D16" s="83">
        <v>0</v>
      </c>
      <c r="E16" s="83">
        <v>0</v>
      </c>
      <c r="F16" s="77">
        <f t="shared" si="0"/>
        <v>0</v>
      </c>
      <c r="G16" s="80">
        <f>+F16</f>
        <v>0</v>
      </c>
      <c r="H16" s="115" t="s">
        <v>77</v>
      </c>
    </row>
    <row r="17" spans="1:8" x14ac:dyDescent="0.25">
      <c r="A17" s="97" t="s">
        <v>116</v>
      </c>
      <c r="B17" s="95" t="s">
        <v>19</v>
      </c>
      <c r="C17" s="83">
        <v>1900</v>
      </c>
      <c r="D17" s="83">
        <v>1900</v>
      </c>
      <c r="E17" s="83">
        <v>1900</v>
      </c>
      <c r="F17" s="77">
        <f t="shared" ref="F17" si="2">AVERAGE(C17:E17)</f>
        <v>1900</v>
      </c>
      <c r="G17" s="80">
        <f>+F17</f>
        <v>1900</v>
      </c>
      <c r="H17" s="115" t="s">
        <v>77</v>
      </c>
    </row>
    <row r="18" spans="1:8" ht="15.75" thickBot="1" x14ac:dyDescent="0.3">
      <c r="A18" s="37" t="s">
        <v>3</v>
      </c>
      <c r="B18" s="37"/>
      <c r="C18" s="88">
        <f>SUM(C13:C17)</f>
        <v>12271</v>
      </c>
      <c r="D18" s="88">
        <f t="shared" ref="D18:E18" si="3">SUM(D13:D17)</f>
        <v>11614</v>
      </c>
      <c r="E18" s="88">
        <f t="shared" si="3"/>
        <v>11920</v>
      </c>
      <c r="F18" s="162">
        <f>SUM(F13:F17)</f>
        <v>11935</v>
      </c>
      <c r="G18" s="162">
        <f>SUM(G13:G17)</f>
        <v>27434.333333333332</v>
      </c>
    </row>
    <row r="19" spans="1:8" ht="15.75" thickTop="1" x14ac:dyDescent="0.25">
      <c r="A19" s="22" t="s">
        <v>76</v>
      </c>
      <c r="B19" s="56"/>
      <c r="C19" s="56"/>
      <c r="D19" s="57"/>
      <c r="E19" s="57"/>
      <c r="F19" s="57"/>
      <c r="G19" s="60"/>
    </row>
    <row r="20" spans="1:8" x14ac:dyDescent="0.25">
      <c r="A20" s="175" t="s">
        <v>108</v>
      </c>
      <c r="B20" s="175"/>
      <c r="C20" s="175"/>
      <c r="D20" s="175"/>
      <c r="E20" s="175"/>
      <c r="F20" s="175"/>
      <c r="G20" s="175"/>
      <c r="H20" s="175"/>
    </row>
    <row r="21" spans="1:8" x14ac:dyDescent="0.25">
      <c r="A21" s="175" t="s">
        <v>105</v>
      </c>
      <c r="B21" s="175"/>
      <c r="C21" s="175"/>
      <c r="D21" s="175"/>
      <c r="E21" s="175"/>
      <c r="F21" s="175"/>
      <c r="G21" s="175"/>
      <c r="H21" s="113"/>
    </row>
    <row r="22" spans="1:8" x14ac:dyDescent="0.25">
      <c r="A22" s="175" t="s">
        <v>106</v>
      </c>
      <c r="B22" s="175"/>
      <c r="C22" s="175"/>
      <c r="D22" s="175"/>
      <c r="E22" s="175"/>
      <c r="F22" s="175"/>
      <c r="G22" s="175"/>
      <c r="H22" s="113"/>
    </row>
    <row r="23" spans="1:8" x14ac:dyDescent="0.25">
      <c r="A23" s="175" t="s">
        <v>109</v>
      </c>
      <c r="B23" s="175"/>
      <c r="C23" s="175"/>
      <c r="D23" s="175"/>
      <c r="E23" s="175"/>
      <c r="F23" s="175"/>
      <c r="G23" s="175"/>
      <c r="H23" s="175"/>
    </row>
    <row r="24" spans="1:8" x14ac:dyDescent="0.25">
      <c r="A24" s="175" t="s">
        <v>117</v>
      </c>
      <c r="B24" s="175"/>
      <c r="C24" s="175"/>
      <c r="D24" s="175"/>
      <c r="E24" s="175"/>
      <c r="F24" s="175"/>
      <c r="G24" s="175"/>
      <c r="H24" s="175"/>
    </row>
    <row r="25" spans="1:8" x14ac:dyDescent="0.25">
      <c r="A25" s="59"/>
      <c r="B25" s="59"/>
      <c r="C25" s="59"/>
      <c r="D25" s="59"/>
      <c r="E25" s="59"/>
      <c r="F25" s="57"/>
      <c r="G25" s="60"/>
    </row>
    <row r="26" spans="1:8" x14ac:dyDescent="0.25">
      <c r="A26" s="59"/>
      <c r="B26" s="59"/>
      <c r="C26" s="59"/>
      <c r="D26" s="59"/>
      <c r="E26" s="59"/>
      <c r="F26" s="59"/>
      <c r="G26" s="60"/>
    </row>
    <row r="27" spans="1:8" x14ac:dyDescent="0.25">
      <c r="A27" s="179" t="s">
        <v>4</v>
      </c>
      <c r="B27" s="179"/>
      <c r="C27" s="179"/>
      <c r="D27" s="179"/>
      <c r="E27" s="179"/>
      <c r="F27" s="179"/>
      <c r="G27" s="60"/>
    </row>
    <row r="28" spans="1:8" x14ac:dyDescent="0.25">
      <c r="A28" s="179" t="s">
        <v>38</v>
      </c>
      <c r="B28" s="179"/>
      <c r="C28" s="179"/>
      <c r="D28" s="179"/>
      <c r="E28" s="179"/>
      <c r="F28" s="179"/>
      <c r="G28" s="60"/>
    </row>
    <row r="29" spans="1:8" x14ac:dyDescent="0.25">
      <c r="A29" s="179" t="s">
        <v>5</v>
      </c>
      <c r="B29" s="179"/>
      <c r="C29" s="179"/>
      <c r="D29" s="179"/>
      <c r="E29" s="179"/>
      <c r="F29" s="179"/>
      <c r="G29" s="60"/>
    </row>
    <row r="30" spans="1:8" s="60" customFormat="1" x14ac:dyDescent="0.25">
      <c r="A30" s="54"/>
      <c r="B30" s="54"/>
      <c r="C30" s="54"/>
      <c r="D30" s="54"/>
      <c r="E30" s="54"/>
      <c r="F30" s="54"/>
    </row>
    <row r="31" spans="1:8" ht="15.75" thickBot="1" x14ac:dyDescent="0.3">
      <c r="A31" s="43" t="s">
        <v>68</v>
      </c>
      <c r="B31" s="43" t="s">
        <v>52</v>
      </c>
      <c r="C31" s="43" t="s">
        <v>53</v>
      </c>
      <c r="D31" s="43" t="s">
        <v>54</v>
      </c>
      <c r="E31" s="43" t="s">
        <v>55</v>
      </c>
      <c r="F31" s="60"/>
      <c r="G31" s="60"/>
    </row>
    <row r="32" spans="1:8" x14ac:dyDescent="0.25">
      <c r="A32" s="36"/>
      <c r="B32" s="36"/>
      <c r="C32" s="36"/>
      <c r="D32" s="36"/>
      <c r="E32" s="36"/>
      <c r="F32" s="60"/>
      <c r="G32" s="60"/>
    </row>
    <row r="33" spans="1:9" x14ac:dyDescent="0.25">
      <c r="A33" t="s">
        <v>82</v>
      </c>
      <c r="B33" s="36">
        <v>715631303.37</v>
      </c>
      <c r="C33" s="36">
        <v>716844732.19000006</v>
      </c>
      <c r="D33" s="36">
        <v>1352256782.23</v>
      </c>
      <c r="E33" s="77">
        <f>+SUM(B33:D33)</f>
        <v>2784732817.79</v>
      </c>
      <c r="F33" s="60"/>
      <c r="G33" s="60"/>
    </row>
    <row r="34" spans="1:9" x14ac:dyDescent="0.25">
      <c r="A34" t="s">
        <v>83</v>
      </c>
      <c r="B34" s="36">
        <v>159945297.09000003</v>
      </c>
      <c r="C34" s="36">
        <v>161785675.76999998</v>
      </c>
      <c r="D34" s="36">
        <v>295564664.25</v>
      </c>
      <c r="E34" s="77">
        <f t="shared" ref="E34:E37" si="4">+SUM(B34:D34)</f>
        <v>617295637.11000001</v>
      </c>
      <c r="F34" s="60"/>
      <c r="G34" s="60"/>
    </row>
    <row r="35" spans="1:9" ht="15.75" customHeight="1" x14ac:dyDescent="0.25">
      <c r="A35" s="82" t="s">
        <v>84</v>
      </c>
      <c r="B35" s="36">
        <v>681964308.5</v>
      </c>
      <c r="C35" s="36">
        <v>28215613.649999999</v>
      </c>
      <c r="D35" s="36">
        <v>0</v>
      </c>
      <c r="E35" s="77">
        <f t="shared" si="4"/>
        <v>710179922.14999998</v>
      </c>
      <c r="F35" s="60"/>
      <c r="G35" s="60"/>
    </row>
    <row r="36" spans="1:9" x14ac:dyDescent="0.25">
      <c r="A36" s="97" t="s">
        <v>115</v>
      </c>
      <c r="B36" s="53">
        <v>0</v>
      </c>
      <c r="C36" s="53">
        <v>0</v>
      </c>
      <c r="D36" s="53">
        <v>0</v>
      </c>
      <c r="E36" s="77">
        <f t="shared" si="4"/>
        <v>0</v>
      </c>
      <c r="F36" s="60"/>
      <c r="G36" s="60"/>
    </row>
    <row r="37" spans="1:9" x14ac:dyDescent="0.25">
      <c r="A37" s="97" t="s">
        <v>116</v>
      </c>
      <c r="B37" s="36">
        <v>218731.62</v>
      </c>
      <c r="C37" s="36">
        <v>0</v>
      </c>
      <c r="D37" s="36">
        <v>352725622.5</v>
      </c>
      <c r="E37" s="77">
        <f t="shared" si="4"/>
        <v>352944354.12</v>
      </c>
      <c r="F37" s="60"/>
      <c r="G37" s="60"/>
    </row>
    <row r="38" spans="1:9" x14ac:dyDescent="0.25">
      <c r="A38" s="52"/>
      <c r="B38" s="36"/>
      <c r="C38" s="36"/>
      <c r="D38" s="36"/>
      <c r="E38" s="36">
        <f t="shared" ref="E38" si="5">+SUM(B38:D38)</f>
        <v>0</v>
      </c>
      <c r="F38" s="60"/>
      <c r="G38" s="60"/>
    </row>
    <row r="39" spans="1:9" ht="15.75" thickBot="1" x14ac:dyDescent="0.3">
      <c r="A39" s="37" t="s">
        <v>3</v>
      </c>
      <c r="B39" s="37">
        <f>SUM(B33:B38)</f>
        <v>1557759640.5799999</v>
      </c>
      <c r="C39" s="37">
        <f>SUM(C33:C38)</f>
        <v>906846021.61000001</v>
      </c>
      <c r="D39" s="37">
        <f>SUM(D33:D38)</f>
        <v>2000547068.98</v>
      </c>
      <c r="E39" s="37">
        <f>SUM(E33:E38)</f>
        <v>4465152731.1700001</v>
      </c>
      <c r="F39" s="60"/>
      <c r="G39" s="60"/>
    </row>
    <row r="40" spans="1:9" ht="15.75" thickTop="1" x14ac:dyDescent="0.25">
      <c r="A40" s="56" t="s">
        <v>56</v>
      </c>
      <c r="B40" s="36"/>
      <c r="C40" s="36"/>
      <c r="D40" s="36"/>
      <c r="E40" s="36"/>
      <c r="F40" s="60"/>
      <c r="G40" s="60"/>
    </row>
    <row r="41" spans="1:9" x14ac:dyDescent="0.25">
      <c r="A41" s="68"/>
      <c r="B41" s="68"/>
      <c r="C41" s="68"/>
      <c r="D41" s="68"/>
      <c r="E41" s="68"/>
      <c r="F41" s="60"/>
      <c r="G41" s="60"/>
    </row>
    <row r="42" spans="1:9" x14ac:dyDescent="0.25">
      <c r="A42" s="57"/>
      <c r="B42" s="57"/>
      <c r="C42" s="57"/>
      <c r="D42" s="57"/>
      <c r="E42" s="57"/>
      <c r="F42" s="57"/>
      <c r="G42" s="60"/>
    </row>
    <row r="43" spans="1:9" x14ac:dyDescent="0.25">
      <c r="A43" s="179" t="s">
        <v>6</v>
      </c>
      <c r="B43" s="179"/>
      <c r="C43" s="179"/>
      <c r="D43" s="179"/>
      <c r="E43" s="179"/>
      <c r="F43" s="179"/>
      <c r="G43" s="60"/>
    </row>
    <row r="44" spans="1:9" x14ac:dyDescent="0.25">
      <c r="A44" s="179" t="s">
        <v>39</v>
      </c>
      <c r="B44" s="179"/>
      <c r="C44" s="179"/>
      <c r="D44" s="179"/>
      <c r="E44" s="179"/>
      <c r="F44" s="179"/>
      <c r="G44" s="60"/>
      <c r="H44" s="75"/>
      <c r="I44" s="75"/>
    </row>
    <row r="45" spans="1:9" x14ac:dyDescent="0.25">
      <c r="A45" s="179" t="s">
        <v>5</v>
      </c>
      <c r="B45" s="179"/>
      <c r="C45" s="179"/>
      <c r="D45" s="179"/>
      <c r="E45" s="179"/>
      <c r="F45" s="179"/>
      <c r="G45" s="60"/>
      <c r="H45" s="75"/>
      <c r="I45" s="75"/>
    </row>
    <row r="46" spans="1:9" x14ac:dyDescent="0.25">
      <c r="A46" s="54"/>
      <c r="B46" s="54"/>
      <c r="C46" s="54"/>
      <c r="D46" s="54"/>
      <c r="E46" s="54"/>
      <c r="F46" s="54"/>
      <c r="G46" s="60"/>
    </row>
    <row r="47" spans="1:9" ht="15.75" thickBot="1" x14ac:dyDescent="0.3">
      <c r="A47" s="48" t="s">
        <v>7</v>
      </c>
      <c r="B47" s="43" t="s">
        <v>52</v>
      </c>
      <c r="C47" s="43" t="s">
        <v>53</v>
      </c>
      <c r="D47" s="43" t="s">
        <v>54</v>
      </c>
      <c r="E47" s="43" t="s">
        <v>55</v>
      </c>
      <c r="F47" s="60"/>
      <c r="G47" s="60"/>
    </row>
    <row r="48" spans="1:9" x14ac:dyDescent="0.25">
      <c r="A48" s="74"/>
      <c r="B48" s="73"/>
      <c r="C48" s="73"/>
      <c r="D48" s="73"/>
      <c r="E48" s="73"/>
      <c r="F48" s="60"/>
      <c r="G48" s="60"/>
    </row>
    <row r="49" spans="1:8" x14ac:dyDescent="0.25">
      <c r="A49" s="39" t="s">
        <v>8</v>
      </c>
      <c r="B49" s="38">
        <v>875576600.46000004</v>
      </c>
      <c r="C49" s="38">
        <v>878630407.96000004</v>
      </c>
      <c r="D49" s="38">
        <v>1647821446.48</v>
      </c>
      <c r="E49" s="38">
        <f t="shared" ref="E49:E54" si="6">SUM(B49:D49)</f>
        <v>3402028454.9000001</v>
      </c>
      <c r="F49" s="60"/>
      <c r="G49" s="60"/>
    </row>
    <row r="50" spans="1:8" x14ac:dyDescent="0.25">
      <c r="A50" s="39" t="s">
        <v>9</v>
      </c>
      <c r="B50" s="38">
        <v>0</v>
      </c>
      <c r="C50" s="38">
        <v>0</v>
      </c>
      <c r="D50" s="38">
        <v>0</v>
      </c>
      <c r="E50" s="38">
        <f t="shared" si="6"/>
        <v>0</v>
      </c>
      <c r="F50" s="60"/>
      <c r="G50" s="60"/>
    </row>
    <row r="51" spans="1:8" x14ac:dyDescent="0.25">
      <c r="A51" s="39" t="s">
        <v>34</v>
      </c>
      <c r="B51" s="38">
        <v>218731.62</v>
      </c>
      <c r="C51" s="38">
        <v>0</v>
      </c>
      <c r="D51" s="38">
        <v>352725622.5</v>
      </c>
      <c r="E51" s="38">
        <f t="shared" si="6"/>
        <v>352944354.12</v>
      </c>
      <c r="F51" s="60"/>
      <c r="G51" s="60"/>
    </row>
    <row r="52" spans="1:8" x14ac:dyDescent="0.25">
      <c r="A52" s="39" t="s">
        <v>10</v>
      </c>
      <c r="B52" s="38">
        <v>681964308.5</v>
      </c>
      <c r="C52" s="38">
        <v>28215613.649999999</v>
      </c>
      <c r="D52" s="38">
        <v>0</v>
      </c>
      <c r="E52" s="38">
        <f t="shared" si="6"/>
        <v>710179922.14999998</v>
      </c>
      <c r="F52" s="60"/>
      <c r="G52" s="60"/>
    </row>
    <row r="53" spans="1:8" x14ac:dyDescent="0.25">
      <c r="A53" s="39" t="s">
        <v>67</v>
      </c>
      <c r="B53" s="38"/>
      <c r="C53" s="38"/>
      <c r="D53" s="38"/>
      <c r="E53" s="38">
        <f t="shared" si="6"/>
        <v>0</v>
      </c>
      <c r="F53" s="60"/>
      <c r="G53" s="60"/>
    </row>
    <row r="54" spans="1:8" x14ac:dyDescent="0.25">
      <c r="A54" s="39" t="s">
        <v>78</v>
      </c>
      <c r="B54" s="38"/>
      <c r="C54" s="38"/>
      <c r="D54" s="38"/>
      <c r="E54" s="38">
        <f t="shared" si="6"/>
        <v>0</v>
      </c>
      <c r="F54" s="60"/>
      <c r="G54" s="60"/>
    </row>
    <row r="55" spans="1:8" x14ac:dyDescent="0.25">
      <c r="A55" s="39"/>
      <c r="B55" s="38"/>
      <c r="C55" s="38"/>
      <c r="D55" s="38"/>
      <c r="E55" s="38"/>
      <c r="F55" s="60"/>
      <c r="G55" s="60"/>
    </row>
    <row r="56" spans="1:8" ht="15.75" thickBot="1" x14ac:dyDescent="0.3">
      <c r="A56" s="40" t="s">
        <v>3</v>
      </c>
      <c r="B56" s="87">
        <f>SUM(B49:B54)</f>
        <v>1557759640.5799999</v>
      </c>
      <c r="C56" s="87">
        <f>SUM(C49:C54)</f>
        <v>906846021.61000001</v>
      </c>
      <c r="D56" s="87">
        <f>SUM(D49:D54)</f>
        <v>2000547068.98</v>
      </c>
      <c r="E56" s="87">
        <f>SUM(E49:E54)</f>
        <v>4465152731.1700001</v>
      </c>
      <c r="F56" s="60"/>
      <c r="G56" s="60"/>
    </row>
    <row r="57" spans="1:8" ht="15.75" thickTop="1" x14ac:dyDescent="0.25">
      <c r="A57" s="56" t="s">
        <v>56</v>
      </c>
      <c r="B57" s="65"/>
      <c r="C57" s="65"/>
      <c r="D57" s="65"/>
      <c r="E57" s="65"/>
      <c r="F57" s="60"/>
      <c r="G57" s="60"/>
    </row>
    <row r="58" spans="1:8" x14ac:dyDescent="0.25">
      <c r="A58" s="66"/>
      <c r="B58" s="65"/>
      <c r="C58" s="65"/>
      <c r="D58" s="65"/>
      <c r="E58" s="65"/>
      <c r="F58" s="60"/>
      <c r="G58" s="60"/>
    </row>
    <row r="59" spans="1:8" x14ac:dyDescent="0.25">
      <c r="A59" s="57"/>
      <c r="B59" s="57"/>
      <c r="C59" s="57"/>
      <c r="D59" s="57"/>
      <c r="E59" s="57"/>
      <c r="F59" s="57"/>
      <c r="G59" s="60"/>
    </row>
    <row r="60" spans="1:8" x14ac:dyDescent="0.25">
      <c r="A60" s="179" t="s">
        <v>11</v>
      </c>
      <c r="B60" s="179"/>
      <c r="C60" s="179"/>
      <c r="D60" s="179"/>
      <c r="E60" s="179"/>
      <c r="F60" s="179"/>
      <c r="G60" s="60"/>
    </row>
    <row r="61" spans="1:8" x14ac:dyDescent="0.25">
      <c r="A61" s="179" t="s">
        <v>12</v>
      </c>
      <c r="B61" s="179"/>
      <c r="C61" s="179"/>
      <c r="D61" s="179"/>
      <c r="E61" s="179"/>
      <c r="F61" s="179"/>
      <c r="G61" s="60"/>
      <c r="H61" s="60"/>
    </row>
    <row r="62" spans="1:8" x14ac:dyDescent="0.25">
      <c r="A62" s="179" t="s">
        <v>5</v>
      </c>
      <c r="B62" s="179"/>
      <c r="C62" s="179"/>
      <c r="D62" s="179"/>
      <c r="E62" s="179"/>
      <c r="F62" s="179"/>
      <c r="G62" s="60"/>
      <c r="H62" s="60"/>
    </row>
    <row r="63" spans="1:8" x14ac:dyDescent="0.25">
      <c r="A63" s="56"/>
      <c r="B63" s="56"/>
      <c r="C63" s="56"/>
      <c r="D63" s="56"/>
      <c r="E63" s="56"/>
      <c r="F63" s="56"/>
      <c r="G63" s="60"/>
      <c r="H63" s="60"/>
    </row>
    <row r="64" spans="1:8" ht="15.75" thickBot="1" x14ac:dyDescent="0.3">
      <c r="A64" s="43" t="s">
        <v>13</v>
      </c>
      <c r="B64" s="43" t="s">
        <v>52</v>
      </c>
      <c r="C64" s="43" t="s">
        <v>53</v>
      </c>
      <c r="D64" s="43" t="s">
        <v>54</v>
      </c>
      <c r="E64" s="43" t="s">
        <v>55</v>
      </c>
      <c r="F64" s="60"/>
      <c r="G64" s="60"/>
      <c r="H64" s="60"/>
    </row>
    <row r="65" spans="1:8" x14ac:dyDescent="0.25">
      <c r="A65" s="39" t="s">
        <v>14</v>
      </c>
      <c r="B65" s="39">
        <f>+'3T'!E76</f>
        <v>1242767070.8200011</v>
      </c>
      <c r="C65" s="39">
        <f>+B70</f>
        <v>1276449370.4100013</v>
      </c>
      <c r="D65" s="39">
        <f>+C70</f>
        <v>1491210002.1000009</v>
      </c>
      <c r="E65" s="39">
        <f>+B65</f>
        <v>1242767070.8200011</v>
      </c>
      <c r="F65" s="60"/>
      <c r="G65" s="60"/>
      <c r="H65" s="60"/>
    </row>
    <row r="66" spans="1:8" x14ac:dyDescent="0.25">
      <c r="A66" s="39" t="s">
        <v>15</v>
      </c>
      <c r="B66" s="147">
        <v>1591441940.1700001</v>
      </c>
      <c r="C66" s="146">
        <v>1121606653.3</v>
      </c>
      <c r="D66" s="146">
        <v>1219917833.5</v>
      </c>
      <c r="E66" s="146">
        <v>3932966426.9699998</v>
      </c>
      <c r="F66" s="60"/>
      <c r="G66" s="70"/>
      <c r="H66" s="70"/>
    </row>
    <row r="67" spans="1:8" x14ac:dyDescent="0.25">
      <c r="A67" s="39" t="s">
        <v>85</v>
      </c>
      <c r="B67" s="39"/>
      <c r="C67" s="39"/>
      <c r="D67" s="39"/>
      <c r="E67" s="39">
        <f>+B67+C67+D67</f>
        <v>0</v>
      </c>
      <c r="F67" s="60"/>
      <c r="G67" s="70"/>
      <c r="H67" s="70"/>
    </row>
    <row r="68" spans="1:8" x14ac:dyDescent="0.25">
      <c r="A68" s="39" t="s">
        <v>87</v>
      </c>
      <c r="B68" s="39">
        <f>+B65+B66+B67</f>
        <v>2834209010.9900012</v>
      </c>
      <c r="C68" s="39">
        <f>+C65+C66+C67</f>
        <v>2398056023.710001</v>
      </c>
      <c r="D68" s="39">
        <f t="shared" ref="D68" si="7">+D65+D66+D67</f>
        <v>2711127835.6000009</v>
      </c>
      <c r="E68" s="39">
        <f>+E65+E66+E67</f>
        <v>5175733497.7900009</v>
      </c>
      <c r="F68" s="60"/>
      <c r="G68" s="60"/>
    </row>
    <row r="69" spans="1:8" x14ac:dyDescent="0.25">
      <c r="A69" s="39" t="s">
        <v>86</v>
      </c>
      <c r="B69" s="39">
        <f>+B56</f>
        <v>1557759640.5799999</v>
      </c>
      <c r="C69" s="39">
        <f>+C56</f>
        <v>906846021.61000001</v>
      </c>
      <c r="D69" s="39">
        <f>+D56</f>
        <v>2000547068.98</v>
      </c>
      <c r="E69" s="39">
        <f>SUM(B69:D69)</f>
        <v>4465152731.1700001</v>
      </c>
      <c r="F69" s="60"/>
      <c r="G69" s="60"/>
    </row>
    <row r="70" spans="1:8" x14ac:dyDescent="0.25">
      <c r="A70" s="39" t="s">
        <v>88</v>
      </c>
      <c r="B70" s="39">
        <f>+B68-B69</f>
        <v>1276449370.4100013</v>
      </c>
      <c r="C70" s="39">
        <f t="shared" ref="C70:D70" si="8">+C68-C69</f>
        <v>1491210002.1000009</v>
      </c>
      <c r="D70" s="39">
        <f t="shared" si="8"/>
        <v>710580766.62000084</v>
      </c>
      <c r="E70" s="39">
        <f>E68-E69</f>
        <v>710580766.62000084</v>
      </c>
      <c r="F70" s="81"/>
      <c r="G70" s="60"/>
    </row>
    <row r="71" spans="1:8" ht="15.75" thickBot="1" x14ac:dyDescent="0.3">
      <c r="A71" s="67"/>
      <c r="B71" s="67"/>
      <c r="C71" s="67"/>
      <c r="D71" s="67"/>
      <c r="E71" s="67"/>
      <c r="F71" s="57"/>
      <c r="G71" s="60"/>
    </row>
    <row r="72" spans="1:8" ht="15.75" thickTop="1" x14ac:dyDescent="0.25">
      <c r="A72" s="56" t="s">
        <v>56</v>
      </c>
      <c r="B72" s="61"/>
      <c r="C72" s="61"/>
      <c r="D72" s="61"/>
      <c r="E72" s="61"/>
      <c r="F72" s="61"/>
      <c r="G72" s="60"/>
    </row>
    <row r="73" spans="1:8" x14ac:dyDescent="0.25">
      <c r="A73" s="56"/>
      <c r="B73" s="39"/>
      <c r="C73" s="39"/>
      <c r="D73" s="39"/>
      <c r="E73" s="57"/>
      <c r="F73" s="57"/>
      <c r="G73" s="60"/>
    </row>
    <row r="74" spans="1:8" x14ac:dyDescent="0.25">
      <c r="A74" s="60"/>
      <c r="B74" s="70"/>
      <c r="C74" s="70"/>
      <c r="D74" s="70"/>
      <c r="E74" s="60"/>
      <c r="F74" s="60"/>
      <c r="G74" s="60"/>
    </row>
    <row r="75" spans="1:8" x14ac:dyDescent="0.25">
      <c r="A75" s="60"/>
      <c r="B75" s="60"/>
      <c r="C75" s="60"/>
      <c r="D75" s="60"/>
      <c r="E75" s="60"/>
      <c r="F75" s="60"/>
      <c r="G75" s="60"/>
    </row>
    <row r="76" spans="1:8" x14ac:dyDescent="0.25">
      <c r="A76" s="69"/>
      <c r="B76" s="60"/>
      <c r="C76" s="60"/>
      <c r="D76" s="60"/>
      <c r="E76" s="60"/>
      <c r="F76" s="60"/>
      <c r="G76" s="60"/>
    </row>
    <row r="77" spans="1:8" x14ac:dyDescent="0.25">
      <c r="A77" s="69"/>
      <c r="B77" s="60"/>
      <c r="C77" s="60"/>
      <c r="D77" s="60"/>
      <c r="E77" s="60"/>
      <c r="F77" s="60"/>
      <c r="G77" s="60"/>
    </row>
    <row r="78" spans="1:8" x14ac:dyDescent="0.25">
      <c r="A78" s="69"/>
      <c r="B78" s="60"/>
      <c r="C78" s="60"/>
      <c r="D78" s="60"/>
      <c r="E78" s="60"/>
      <c r="F78" s="60"/>
      <c r="G78" s="60"/>
    </row>
    <row r="79" spans="1:8" x14ac:dyDescent="0.25">
      <c r="A79" s="60"/>
      <c r="B79" s="60"/>
      <c r="C79" s="60"/>
      <c r="D79" s="60"/>
      <c r="E79" s="60"/>
      <c r="F79" s="60"/>
      <c r="G79" s="60"/>
    </row>
    <row r="80" spans="1:8" x14ac:dyDescent="0.25">
      <c r="A80" s="60"/>
      <c r="B80" s="60"/>
      <c r="C80" s="60"/>
      <c r="D80" s="60"/>
      <c r="E80" s="60"/>
      <c r="F80" s="60"/>
      <c r="G80" s="60"/>
    </row>
    <row r="81" spans="1:7" x14ac:dyDescent="0.25">
      <c r="A81" s="60"/>
      <c r="B81" s="60"/>
      <c r="C81" s="60"/>
      <c r="D81" s="60"/>
      <c r="E81" s="60"/>
      <c r="F81" s="60"/>
      <c r="G81" s="60"/>
    </row>
    <row r="82" spans="1:7" x14ac:dyDescent="0.25">
      <c r="A82" s="60"/>
      <c r="B82" s="60"/>
      <c r="C82" s="60"/>
      <c r="D82" s="60"/>
      <c r="E82" s="60"/>
      <c r="F82" s="60"/>
      <c r="G82" s="60"/>
    </row>
    <row r="83" spans="1:7" x14ac:dyDescent="0.25">
      <c r="A83" s="60"/>
      <c r="B83" s="60"/>
      <c r="C83" s="60"/>
      <c r="D83" s="60"/>
      <c r="E83" s="60"/>
      <c r="F83" s="60"/>
      <c r="G83" s="60"/>
    </row>
    <row r="84" spans="1:7" x14ac:dyDescent="0.25">
      <c r="A84" s="60"/>
      <c r="B84" s="60"/>
      <c r="C84" s="60"/>
      <c r="D84" s="60"/>
      <c r="E84" s="60"/>
      <c r="F84" s="60"/>
      <c r="G84" s="60"/>
    </row>
    <row r="85" spans="1:7" x14ac:dyDescent="0.25">
      <c r="A85" s="60"/>
      <c r="B85" s="60"/>
      <c r="C85" s="60"/>
      <c r="D85" s="60"/>
      <c r="E85" s="60"/>
      <c r="F85" s="60"/>
      <c r="G85" s="60"/>
    </row>
    <row r="86" spans="1:7" x14ac:dyDescent="0.25">
      <c r="A86" s="60"/>
      <c r="B86" s="60"/>
      <c r="C86" s="60"/>
      <c r="D86" s="60"/>
      <c r="E86" s="60"/>
      <c r="F86" s="60"/>
      <c r="G86" s="60"/>
    </row>
    <row r="87" spans="1:7" x14ac:dyDescent="0.25">
      <c r="A87" s="60"/>
      <c r="B87" s="60"/>
      <c r="C87" s="60"/>
      <c r="D87" s="60"/>
      <c r="E87" s="60"/>
      <c r="F87" s="60"/>
      <c r="G87" s="60"/>
    </row>
    <row r="88" spans="1:7" x14ac:dyDescent="0.25">
      <c r="A88" s="60"/>
      <c r="B88" s="60"/>
      <c r="C88" s="60"/>
      <c r="D88" s="60"/>
      <c r="E88" s="60"/>
      <c r="F88" s="60"/>
      <c r="G88" s="60"/>
    </row>
    <row r="89" spans="1:7" x14ac:dyDescent="0.25">
      <c r="A89" s="60"/>
      <c r="B89" s="60"/>
      <c r="C89" s="60"/>
      <c r="D89" s="60"/>
      <c r="E89" s="60"/>
      <c r="F89" s="60"/>
      <c r="G89" s="60"/>
    </row>
    <row r="90" spans="1:7" x14ac:dyDescent="0.25">
      <c r="A90" s="60"/>
      <c r="B90" s="60"/>
      <c r="C90" s="60"/>
      <c r="D90" s="60"/>
      <c r="E90" s="60"/>
      <c r="F90" s="60"/>
      <c r="G90" s="60"/>
    </row>
    <row r="91" spans="1:7" x14ac:dyDescent="0.25">
      <c r="A91" s="60"/>
      <c r="B91" s="60"/>
      <c r="C91" s="60"/>
      <c r="D91" s="60"/>
      <c r="E91" s="60"/>
      <c r="F91" s="60"/>
      <c r="G91" s="60"/>
    </row>
    <row r="92" spans="1:7" x14ac:dyDescent="0.25">
      <c r="A92" s="60"/>
      <c r="B92" s="60"/>
      <c r="C92" s="60"/>
      <c r="D92" s="60"/>
      <c r="E92" s="60"/>
      <c r="F92" s="60"/>
      <c r="G92" s="60"/>
    </row>
    <row r="93" spans="1:7" x14ac:dyDescent="0.25">
      <c r="A93" s="60"/>
      <c r="B93" s="60"/>
      <c r="C93" s="60"/>
      <c r="D93" s="60"/>
      <c r="E93" s="60"/>
      <c r="F93" s="60"/>
      <c r="G93" s="60"/>
    </row>
    <row r="94" spans="1:7" x14ac:dyDescent="0.25">
      <c r="A94" s="60"/>
      <c r="B94" s="60"/>
      <c r="C94" s="60"/>
      <c r="D94" s="60"/>
      <c r="E94" s="60"/>
      <c r="F94" s="60"/>
      <c r="G94" s="60"/>
    </row>
    <row r="95" spans="1:7" x14ac:dyDescent="0.25">
      <c r="A95" s="60"/>
      <c r="B95" s="60"/>
      <c r="C95" s="60"/>
      <c r="D95" s="60"/>
      <c r="E95" s="60"/>
      <c r="F95" s="60"/>
      <c r="G95" s="60"/>
    </row>
    <row r="96" spans="1:7" x14ac:dyDescent="0.25">
      <c r="A96" s="60"/>
      <c r="B96" s="60"/>
      <c r="C96" s="60"/>
      <c r="D96" s="60"/>
      <c r="E96" s="60"/>
      <c r="F96" s="60"/>
      <c r="G96" s="60"/>
    </row>
    <row r="97" spans="1:7" x14ac:dyDescent="0.25">
      <c r="A97" s="60"/>
      <c r="B97" s="60"/>
      <c r="C97" s="60"/>
      <c r="D97" s="60"/>
      <c r="E97" s="60"/>
      <c r="F97" s="60"/>
      <c r="G97" s="60"/>
    </row>
    <row r="98" spans="1:7" x14ac:dyDescent="0.25">
      <c r="A98" s="60"/>
      <c r="B98" s="60"/>
      <c r="C98" s="60"/>
      <c r="D98" s="60"/>
      <c r="E98" s="60"/>
      <c r="F98" s="60"/>
      <c r="G98" s="60"/>
    </row>
    <row r="99" spans="1:7" x14ac:dyDescent="0.25">
      <c r="A99" s="60"/>
      <c r="B99" s="60"/>
      <c r="C99" s="60"/>
      <c r="D99" s="60"/>
      <c r="E99" s="60"/>
      <c r="F99" s="60"/>
      <c r="G99" s="60"/>
    </row>
    <row r="100" spans="1:7" x14ac:dyDescent="0.25">
      <c r="A100" s="60"/>
      <c r="B100" s="60"/>
      <c r="C100" s="60"/>
      <c r="D100" s="60"/>
      <c r="E100" s="60"/>
      <c r="F100" s="60"/>
      <c r="G100" s="60"/>
    </row>
    <row r="101" spans="1:7" x14ac:dyDescent="0.25">
      <c r="A101" s="60"/>
      <c r="B101" s="60"/>
      <c r="C101" s="60"/>
      <c r="D101" s="60"/>
      <c r="E101" s="60"/>
      <c r="F101" s="60"/>
      <c r="G101" s="60"/>
    </row>
    <row r="102" spans="1:7" x14ac:dyDescent="0.25">
      <c r="A102" s="60"/>
      <c r="B102" s="60"/>
      <c r="C102" s="60"/>
      <c r="D102" s="60"/>
      <c r="E102" s="60"/>
      <c r="F102" s="60"/>
      <c r="G102" s="60"/>
    </row>
    <row r="103" spans="1:7" x14ac:dyDescent="0.25">
      <c r="A103" s="60"/>
      <c r="B103" s="60"/>
      <c r="C103" s="60"/>
      <c r="D103" s="60"/>
      <c r="E103" s="60"/>
      <c r="F103" s="60"/>
      <c r="G103" s="60"/>
    </row>
    <row r="104" spans="1:7" x14ac:dyDescent="0.25">
      <c r="A104" s="60"/>
      <c r="B104" s="60"/>
      <c r="C104" s="60"/>
      <c r="D104" s="60"/>
      <c r="E104" s="60"/>
      <c r="F104" s="60"/>
      <c r="G104" s="60"/>
    </row>
    <row r="105" spans="1:7" x14ac:dyDescent="0.25">
      <c r="A105" s="60"/>
      <c r="B105" s="60"/>
      <c r="C105" s="60"/>
      <c r="D105" s="60"/>
      <c r="E105" s="60"/>
      <c r="F105" s="60"/>
      <c r="G105" s="60"/>
    </row>
    <row r="106" spans="1:7" x14ac:dyDescent="0.25">
      <c r="A106" s="60"/>
      <c r="B106" s="60"/>
      <c r="C106" s="60"/>
      <c r="D106" s="60"/>
      <c r="E106" s="60"/>
      <c r="F106" s="60"/>
      <c r="G106" s="60"/>
    </row>
    <row r="107" spans="1:7" x14ac:dyDescent="0.25">
      <c r="A107" s="60"/>
      <c r="B107" s="60"/>
      <c r="C107" s="60"/>
      <c r="D107" s="60"/>
      <c r="E107" s="60"/>
      <c r="F107" s="60"/>
      <c r="G107" s="60"/>
    </row>
    <row r="108" spans="1:7" x14ac:dyDescent="0.25">
      <c r="A108" s="60"/>
      <c r="B108" s="60"/>
      <c r="C108" s="60"/>
      <c r="D108" s="60"/>
      <c r="E108" s="60"/>
      <c r="F108" s="60"/>
      <c r="G108" s="60"/>
    </row>
    <row r="109" spans="1:7" x14ac:dyDescent="0.25">
      <c r="A109" s="60"/>
      <c r="B109" s="60"/>
      <c r="C109" s="60"/>
      <c r="D109" s="60"/>
      <c r="E109" s="60"/>
      <c r="F109" s="60"/>
      <c r="G109" s="60"/>
    </row>
    <row r="110" spans="1:7" x14ac:dyDescent="0.25">
      <c r="A110" s="60"/>
      <c r="B110" s="60"/>
      <c r="C110" s="60"/>
      <c r="D110" s="60"/>
      <c r="E110" s="60"/>
      <c r="F110" s="60"/>
      <c r="G110" s="60"/>
    </row>
    <row r="111" spans="1:7" x14ac:dyDescent="0.25">
      <c r="A111" s="60"/>
      <c r="B111" s="60"/>
      <c r="C111" s="60"/>
      <c r="D111" s="60"/>
      <c r="E111" s="60"/>
      <c r="F111" s="60"/>
      <c r="G111" s="60"/>
    </row>
    <row r="112" spans="1:7" x14ac:dyDescent="0.25">
      <c r="A112" s="60"/>
      <c r="B112" s="60"/>
      <c r="C112" s="60"/>
      <c r="D112" s="60"/>
      <c r="E112" s="60"/>
      <c r="F112" s="60"/>
      <c r="G112" s="60"/>
    </row>
    <row r="113" spans="1:7" x14ac:dyDescent="0.25">
      <c r="A113" s="60"/>
      <c r="B113" s="60"/>
      <c r="C113" s="60"/>
      <c r="D113" s="60"/>
      <c r="E113" s="60"/>
      <c r="F113" s="60"/>
      <c r="G113" s="60"/>
    </row>
    <row r="114" spans="1:7" x14ac:dyDescent="0.25">
      <c r="A114" s="60"/>
      <c r="B114" s="60"/>
      <c r="C114" s="60"/>
      <c r="D114" s="60"/>
      <c r="E114" s="60"/>
      <c r="F114" s="60"/>
      <c r="G114" s="60"/>
    </row>
    <row r="115" spans="1:7" x14ac:dyDescent="0.25">
      <c r="A115" s="60"/>
      <c r="B115" s="60"/>
      <c r="C115" s="60"/>
      <c r="D115" s="60"/>
      <c r="E115" s="60"/>
      <c r="F115" s="60"/>
      <c r="G115" s="60"/>
    </row>
    <row r="116" spans="1:7" x14ac:dyDescent="0.25">
      <c r="A116" s="60"/>
      <c r="B116" s="60"/>
      <c r="C116" s="60"/>
      <c r="D116" s="60"/>
      <c r="E116" s="60"/>
      <c r="F116" s="60"/>
      <c r="G116" s="60"/>
    </row>
    <row r="117" spans="1:7" x14ac:dyDescent="0.25">
      <c r="A117" s="60"/>
      <c r="B117" s="60"/>
      <c r="C117" s="60"/>
      <c r="D117" s="60"/>
      <c r="E117" s="60"/>
      <c r="F117" s="60"/>
      <c r="G117" s="60"/>
    </row>
    <row r="118" spans="1:7" x14ac:dyDescent="0.25">
      <c r="A118" s="60"/>
      <c r="B118" s="60"/>
      <c r="C118" s="60"/>
      <c r="D118" s="60"/>
      <c r="E118" s="60"/>
      <c r="F118" s="60"/>
      <c r="G118" s="60"/>
    </row>
    <row r="119" spans="1:7" x14ac:dyDescent="0.25">
      <c r="A119" s="60"/>
      <c r="B119" s="60"/>
      <c r="C119" s="60"/>
      <c r="D119" s="60"/>
      <c r="E119" s="60"/>
      <c r="F119" s="60"/>
      <c r="G119" s="60"/>
    </row>
    <row r="120" spans="1:7" x14ac:dyDescent="0.25">
      <c r="A120" s="60"/>
      <c r="B120" s="60"/>
      <c r="C120" s="60"/>
      <c r="D120" s="60"/>
      <c r="E120" s="60"/>
      <c r="F120" s="60"/>
      <c r="G120" s="60"/>
    </row>
    <row r="121" spans="1:7" x14ac:dyDescent="0.25">
      <c r="A121" s="60"/>
      <c r="B121" s="60"/>
      <c r="C121" s="60"/>
      <c r="D121" s="60"/>
      <c r="E121" s="60"/>
      <c r="F121" s="60"/>
      <c r="G121" s="60"/>
    </row>
    <row r="122" spans="1:7" x14ac:dyDescent="0.25">
      <c r="A122" s="60"/>
      <c r="B122" s="60"/>
      <c r="C122" s="60"/>
      <c r="D122" s="60"/>
      <c r="E122" s="60"/>
      <c r="F122" s="60"/>
      <c r="G122" s="60"/>
    </row>
    <row r="123" spans="1:7" x14ac:dyDescent="0.25">
      <c r="A123" s="60"/>
      <c r="B123" s="60"/>
      <c r="C123" s="60"/>
      <c r="D123" s="60"/>
      <c r="E123" s="60"/>
      <c r="F123" s="60"/>
      <c r="G123" s="60"/>
    </row>
    <row r="124" spans="1:7" x14ac:dyDescent="0.25">
      <c r="A124" s="60"/>
      <c r="B124" s="60"/>
      <c r="C124" s="60"/>
      <c r="D124" s="60"/>
      <c r="E124" s="60"/>
      <c r="F124" s="60"/>
      <c r="G124" s="60"/>
    </row>
    <row r="125" spans="1:7" x14ac:dyDescent="0.25">
      <c r="A125" s="60"/>
      <c r="B125" s="60"/>
      <c r="C125" s="60"/>
      <c r="D125" s="60"/>
      <c r="E125" s="60"/>
      <c r="F125" s="60"/>
      <c r="G125" s="60"/>
    </row>
    <row r="126" spans="1:7" x14ac:dyDescent="0.25">
      <c r="A126" s="60"/>
      <c r="B126" s="60"/>
      <c r="C126" s="60"/>
      <c r="D126" s="60"/>
      <c r="E126" s="60"/>
      <c r="F126" s="60"/>
      <c r="G126" s="60"/>
    </row>
    <row r="127" spans="1:7" x14ac:dyDescent="0.25">
      <c r="A127" s="60"/>
      <c r="B127" s="60"/>
      <c r="C127" s="60"/>
      <c r="D127" s="60"/>
      <c r="E127" s="60"/>
      <c r="F127" s="60"/>
      <c r="G127" s="60"/>
    </row>
    <row r="128" spans="1:7" x14ac:dyDescent="0.25">
      <c r="A128" s="60"/>
      <c r="B128" s="60"/>
      <c r="C128" s="60"/>
      <c r="D128" s="60"/>
      <c r="E128" s="60"/>
      <c r="F128" s="60"/>
      <c r="G128" s="60"/>
    </row>
    <row r="129" spans="1:7" x14ac:dyDescent="0.25">
      <c r="A129" s="60"/>
      <c r="B129" s="60"/>
      <c r="C129" s="60"/>
      <c r="D129" s="60"/>
      <c r="E129" s="60"/>
      <c r="F129" s="60"/>
      <c r="G129" s="60"/>
    </row>
    <row r="130" spans="1:7" x14ac:dyDescent="0.25">
      <c r="A130" s="60"/>
      <c r="B130" s="60"/>
      <c r="C130" s="60"/>
      <c r="D130" s="60"/>
      <c r="E130" s="60"/>
      <c r="F130" s="60"/>
      <c r="G130" s="60"/>
    </row>
    <row r="131" spans="1:7" x14ac:dyDescent="0.25">
      <c r="A131" s="60"/>
      <c r="B131" s="60"/>
      <c r="C131" s="60"/>
      <c r="D131" s="60"/>
      <c r="E131" s="60"/>
      <c r="F131" s="60"/>
      <c r="G131" s="60"/>
    </row>
    <row r="132" spans="1:7" x14ac:dyDescent="0.25">
      <c r="A132" s="60"/>
      <c r="B132" s="60"/>
      <c r="C132" s="60"/>
      <c r="D132" s="60"/>
      <c r="E132" s="60"/>
      <c r="F132" s="60"/>
      <c r="G132" s="60"/>
    </row>
    <row r="133" spans="1:7" x14ac:dyDescent="0.25">
      <c r="A133" s="60"/>
      <c r="B133" s="60"/>
      <c r="C133" s="60"/>
      <c r="D133" s="60"/>
      <c r="E133" s="60"/>
      <c r="F133" s="60"/>
      <c r="G133" s="60"/>
    </row>
    <row r="134" spans="1:7" x14ac:dyDescent="0.25">
      <c r="A134" s="60"/>
      <c r="B134" s="60"/>
      <c r="C134" s="60"/>
      <c r="D134" s="60"/>
      <c r="E134" s="60"/>
      <c r="F134" s="60"/>
      <c r="G134" s="60"/>
    </row>
    <row r="135" spans="1:7" x14ac:dyDescent="0.25">
      <c r="A135" s="60"/>
      <c r="B135" s="60"/>
      <c r="C135" s="60"/>
      <c r="D135" s="60"/>
      <c r="E135" s="60"/>
      <c r="F135" s="60"/>
      <c r="G135" s="60"/>
    </row>
    <row r="136" spans="1:7" x14ac:dyDescent="0.25">
      <c r="A136" s="60"/>
      <c r="B136" s="60"/>
      <c r="C136" s="60"/>
      <c r="D136" s="60"/>
      <c r="E136" s="60"/>
      <c r="F136" s="60"/>
      <c r="G136" s="60"/>
    </row>
    <row r="137" spans="1:7" x14ac:dyDescent="0.25">
      <c r="A137" s="60"/>
      <c r="B137" s="60"/>
      <c r="C137" s="60"/>
      <c r="D137" s="60"/>
      <c r="E137" s="60"/>
      <c r="F137" s="60"/>
      <c r="G137" s="60"/>
    </row>
    <row r="138" spans="1:7" x14ac:dyDescent="0.25">
      <c r="A138" s="60"/>
      <c r="B138" s="60"/>
      <c r="C138" s="60"/>
      <c r="D138" s="60"/>
      <c r="E138" s="60"/>
      <c r="F138" s="60"/>
      <c r="G138" s="60"/>
    </row>
    <row r="139" spans="1:7" x14ac:dyDescent="0.25">
      <c r="A139" s="60"/>
      <c r="B139" s="60"/>
      <c r="C139" s="60"/>
      <c r="D139" s="60"/>
      <c r="E139" s="60"/>
      <c r="F139" s="60"/>
      <c r="G139" s="60"/>
    </row>
    <row r="140" spans="1:7" x14ac:dyDescent="0.25">
      <c r="A140" s="60"/>
      <c r="B140" s="60"/>
      <c r="C140" s="60"/>
      <c r="D140" s="60"/>
      <c r="E140" s="60"/>
      <c r="F140" s="60"/>
      <c r="G140" s="60"/>
    </row>
    <row r="141" spans="1:7" x14ac:dyDescent="0.25">
      <c r="A141" s="60"/>
      <c r="B141" s="60"/>
      <c r="C141" s="60"/>
      <c r="D141" s="60"/>
      <c r="E141" s="60"/>
      <c r="F141" s="60"/>
      <c r="G141" s="60"/>
    </row>
    <row r="142" spans="1:7" x14ac:dyDescent="0.25">
      <c r="A142" s="60"/>
      <c r="B142" s="60"/>
      <c r="C142" s="60"/>
      <c r="D142" s="60"/>
      <c r="E142" s="60"/>
      <c r="F142" s="60"/>
      <c r="G142" s="60"/>
    </row>
    <row r="143" spans="1:7" x14ac:dyDescent="0.25">
      <c r="A143" s="60"/>
      <c r="B143" s="60"/>
      <c r="C143" s="60"/>
      <c r="D143" s="60"/>
      <c r="E143" s="60"/>
      <c r="F143" s="60"/>
      <c r="G143" s="60"/>
    </row>
    <row r="144" spans="1:7" x14ac:dyDescent="0.25">
      <c r="A144" s="60"/>
      <c r="B144" s="60"/>
      <c r="C144" s="60"/>
      <c r="D144" s="60"/>
      <c r="E144" s="60"/>
      <c r="F144" s="60"/>
      <c r="G144" s="60"/>
    </row>
    <row r="145" spans="1:7" x14ac:dyDescent="0.25">
      <c r="A145" s="60"/>
      <c r="B145" s="60"/>
      <c r="C145" s="60"/>
      <c r="D145" s="60"/>
      <c r="E145" s="60"/>
      <c r="F145" s="60"/>
      <c r="G145" s="60"/>
    </row>
    <row r="146" spans="1:7" x14ac:dyDescent="0.25">
      <c r="A146" s="60"/>
      <c r="B146" s="60"/>
      <c r="C146" s="60"/>
      <c r="D146" s="60"/>
      <c r="E146" s="60"/>
      <c r="F146" s="60"/>
      <c r="G146" s="60"/>
    </row>
    <row r="147" spans="1:7" x14ac:dyDescent="0.25">
      <c r="A147" s="60"/>
      <c r="B147" s="60"/>
      <c r="C147" s="60"/>
      <c r="D147" s="60"/>
      <c r="E147" s="60"/>
      <c r="F147" s="60"/>
      <c r="G147" s="60"/>
    </row>
    <row r="148" spans="1:7" x14ac:dyDescent="0.25">
      <c r="A148" s="60"/>
      <c r="B148" s="60"/>
      <c r="C148" s="60"/>
      <c r="D148" s="60"/>
      <c r="E148" s="60"/>
      <c r="F148" s="60"/>
      <c r="G148" s="60"/>
    </row>
    <row r="149" spans="1:7" x14ac:dyDescent="0.25">
      <c r="A149" s="60"/>
      <c r="B149" s="60"/>
      <c r="C149" s="60"/>
      <c r="D149" s="60"/>
      <c r="E149" s="60"/>
      <c r="F149" s="60"/>
      <c r="G149" s="60"/>
    </row>
    <row r="150" spans="1:7" x14ac:dyDescent="0.25">
      <c r="A150" s="60"/>
      <c r="B150" s="60"/>
      <c r="C150" s="60"/>
      <c r="D150" s="60"/>
      <c r="E150" s="60"/>
      <c r="F150" s="60"/>
      <c r="G150" s="60"/>
    </row>
    <row r="151" spans="1:7" x14ac:dyDescent="0.25">
      <c r="A151" s="60"/>
      <c r="B151" s="60"/>
      <c r="C151" s="60"/>
      <c r="D151" s="60"/>
      <c r="E151" s="60"/>
      <c r="F151" s="60"/>
      <c r="G151" s="60"/>
    </row>
    <row r="152" spans="1:7" x14ac:dyDescent="0.25">
      <c r="A152" s="60"/>
      <c r="B152" s="60"/>
      <c r="C152" s="60"/>
      <c r="D152" s="60"/>
      <c r="E152" s="60"/>
      <c r="F152" s="60"/>
      <c r="G152" s="60"/>
    </row>
    <row r="153" spans="1:7" x14ac:dyDescent="0.25">
      <c r="A153" s="60"/>
      <c r="B153" s="60"/>
      <c r="C153" s="60"/>
      <c r="D153" s="60"/>
      <c r="E153" s="60"/>
      <c r="F153" s="60"/>
      <c r="G153" s="60"/>
    </row>
    <row r="154" spans="1:7" x14ac:dyDescent="0.25">
      <c r="A154" s="60"/>
      <c r="B154" s="60"/>
      <c r="C154" s="60"/>
      <c r="D154" s="60"/>
      <c r="E154" s="60"/>
      <c r="F154" s="60"/>
      <c r="G154" s="60"/>
    </row>
    <row r="155" spans="1:7" x14ac:dyDescent="0.25">
      <c r="A155" s="60"/>
      <c r="B155" s="60"/>
      <c r="C155" s="60"/>
      <c r="D155" s="60"/>
      <c r="E155" s="60"/>
      <c r="F155" s="60"/>
      <c r="G155" s="60"/>
    </row>
    <row r="156" spans="1:7" x14ac:dyDescent="0.25">
      <c r="A156" s="60"/>
      <c r="B156" s="60"/>
      <c r="C156" s="60"/>
      <c r="D156" s="60"/>
      <c r="E156" s="60"/>
      <c r="F156" s="60"/>
      <c r="G156" s="60"/>
    </row>
    <row r="157" spans="1:7" x14ac:dyDescent="0.25">
      <c r="A157" s="60"/>
      <c r="B157" s="60"/>
      <c r="C157" s="60"/>
      <c r="D157" s="60"/>
      <c r="E157" s="60"/>
      <c r="F157" s="60"/>
      <c r="G157" s="60"/>
    </row>
    <row r="158" spans="1:7" x14ac:dyDescent="0.25">
      <c r="A158" s="60"/>
      <c r="B158" s="60"/>
      <c r="C158" s="60"/>
      <c r="D158" s="60"/>
      <c r="E158" s="60"/>
      <c r="F158" s="60"/>
      <c r="G158" s="60"/>
    </row>
    <row r="159" spans="1:7" x14ac:dyDescent="0.25">
      <c r="A159" s="60"/>
      <c r="B159" s="60"/>
      <c r="C159" s="60"/>
      <c r="D159" s="60"/>
      <c r="E159" s="60"/>
      <c r="F159" s="60"/>
      <c r="G159" s="60"/>
    </row>
    <row r="160" spans="1:7" x14ac:dyDescent="0.25">
      <c r="A160" s="60"/>
      <c r="B160" s="60"/>
      <c r="C160" s="60"/>
      <c r="D160" s="60"/>
      <c r="E160" s="60"/>
      <c r="F160" s="60"/>
      <c r="G160" s="60"/>
    </row>
    <row r="161" spans="1:7" x14ac:dyDescent="0.25">
      <c r="A161" s="60"/>
      <c r="B161" s="60"/>
      <c r="C161" s="60"/>
      <c r="D161" s="60"/>
      <c r="E161" s="60"/>
      <c r="F161" s="60"/>
      <c r="G161" s="60"/>
    </row>
    <row r="162" spans="1:7" x14ac:dyDescent="0.25">
      <c r="A162" s="60"/>
      <c r="B162" s="60"/>
      <c r="C162" s="60"/>
      <c r="D162" s="60"/>
      <c r="E162" s="60"/>
      <c r="F162" s="60"/>
      <c r="G162" s="60"/>
    </row>
    <row r="163" spans="1:7" x14ac:dyDescent="0.25">
      <c r="A163" s="60"/>
      <c r="B163" s="60"/>
      <c r="C163" s="60"/>
      <c r="D163" s="60"/>
      <c r="E163" s="60"/>
      <c r="F163" s="60"/>
      <c r="G163" s="60"/>
    </row>
    <row r="164" spans="1:7" x14ac:dyDescent="0.25">
      <c r="A164" s="60"/>
      <c r="B164" s="60"/>
      <c r="C164" s="60"/>
      <c r="D164" s="60"/>
      <c r="E164" s="60"/>
      <c r="F164" s="60"/>
      <c r="G164" s="60"/>
    </row>
    <row r="165" spans="1:7" x14ac:dyDescent="0.25">
      <c r="A165" s="60"/>
      <c r="B165" s="60"/>
      <c r="C165" s="60"/>
      <c r="D165" s="60"/>
      <c r="E165" s="60"/>
      <c r="F165" s="60"/>
      <c r="G165" s="60"/>
    </row>
    <row r="166" spans="1:7" x14ac:dyDescent="0.25">
      <c r="A166" s="60"/>
      <c r="B166" s="60"/>
      <c r="C166" s="60"/>
      <c r="D166" s="60"/>
      <c r="E166" s="60"/>
      <c r="F166" s="60"/>
      <c r="G166" s="60"/>
    </row>
    <row r="167" spans="1:7" x14ac:dyDescent="0.25">
      <c r="A167" s="60"/>
      <c r="B167" s="60"/>
      <c r="C167" s="60"/>
      <c r="D167" s="60"/>
      <c r="E167" s="60"/>
      <c r="F167" s="60"/>
      <c r="G167" s="60"/>
    </row>
    <row r="168" spans="1:7" x14ac:dyDescent="0.25">
      <c r="A168" s="60"/>
      <c r="B168" s="60"/>
      <c r="C168" s="60"/>
      <c r="D168" s="60"/>
      <c r="E168" s="60"/>
      <c r="F168" s="60"/>
      <c r="G168" s="60"/>
    </row>
    <row r="169" spans="1:7" x14ac:dyDescent="0.25">
      <c r="A169" s="60"/>
      <c r="B169" s="60"/>
      <c r="C169" s="60"/>
      <c r="D169" s="60"/>
      <c r="E169" s="60"/>
      <c r="F169" s="60"/>
      <c r="G169" s="60"/>
    </row>
    <row r="170" spans="1:7" x14ac:dyDescent="0.25">
      <c r="A170" s="60"/>
      <c r="B170" s="60"/>
      <c r="C170" s="60"/>
      <c r="D170" s="60"/>
      <c r="E170" s="60"/>
      <c r="F170" s="60"/>
      <c r="G170" s="60"/>
    </row>
    <row r="171" spans="1:7" x14ac:dyDescent="0.25">
      <c r="A171" s="60"/>
      <c r="B171" s="60"/>
      <c r="C171" s="60"/>
      <c r="D171" s="60"/>
      <c r="E171" s="60"/>
      <c r="F171" s="60"/>
      <c r="G171" s="60"/>
    </row>
    <row r="172" spans="1:7" x14ac:dyDescent="0.25">
      <c r="A172" s="60"/>
      <c r="B172" s="60"/>
      <c r="C172" s="60"/>
      <c r="D172" s="60"/>
      <c r="E172" s="60"/>
      <c r="F172" s="60"/>
      <c r="G172" s="60"/>
    </row>
    <row r="173" spans="1:7" x14ac:dyDescent="0.25">
      <c r="A173" s="60"/>
      <c r="B173" s="60"/>
      <c r="C173" s="60"/>
      <c r="D173" s="60"/>
      <c r="E173" s="60"/>
      <c r="F173" s="60"/>
      <c r="G173" s="60"/>
    </row>
    <row r="174" spans="1:7" x14ac:dyDescent="0.25">
      <c r="A174" s="60"/>
      <c r="B174" s="60"/>
      <c r="C174" s="60"/>
      <c r="D174" s="60"/>
      <c r="E174" s="60"/>
      <c r="F174" s="60"/>
      <c r="G174" s="60"/>
    </row>
    <row r="175" spans="1:7" x14ac:dyDescent="0.25">
      <c r="A175" s="60"/>
      <c r="B175" s="60"/>
      <c r="C175" s="60"/>
      <c r="D175" s="60"/>
      <c r="E175" s="60"/>
      <c r="F175" s="60"/>
      <c r="G175" s="60"/>
    </row>
    <row r="176" spans="1:7" x14ac:dyDescent="0.25">
      <c r="A176" s="60"/>
      <c r="B176" s="60"/>
      <c r="C176" s="60"/>
      <c r="D176" s="60"/>
      <c r="E176" s="60"/>
      <c r="F176" s="60"/>
      <c r="G176" s="60"/>
    </row>
    <row r="177" spans="1:7" x14ac:dyDescent="0.25">
      <c r="A177" s="60"/>
      <c r="B177" s="60"/>
      <c r="C177" s="60"/>
      <c r="D177" s="60"/>
      <c r="E177" s="60"/>
      <c r="F177" s="60"/>
      <c r="G177" s="60"/>
    </row>
    <row r="178" spans="1:7" x14ac:dyDescent="0.25">
      <c r="A178" s="60"/>
      <c r="B178" s="60"/>
      <c r="C178" s="60"/>
      <c r="D178" s="60"/>
      <c r="E178" s="60"/>
      <c r="F178" s="60"/>
      <c r="G178" s="60"/>
    </row>
    <row r="179" spans="1:7" x14ac:dyDescent="0.25">
      <c r="A179" s="60"/>
      <c r="B179" s="60"/>
      <c r="C179" s="60"/>
      <c r="D179" s="60"/>
      <c r="E179" s="60"/>
      <c r="F179" s="60"/>
      <c r="G179" s="60"/>
    </row>
    <row r="180" spans="1:7" x14ac:dyDescent="0.25">
      <c r="A180" s="60"/>
      <c r="B180" s="60"/>
      <c r="C180" s="60"/>
      <c r="D180" s="60"/>
      <c r="E180" s="60"/>
      <c r="F180" s="60"/>
      <c r="G180" s="60"/>
    </row>
    <row r="181" spans="1:7" x14ac:dyDescent="0.25">
      <c r="A181" s="60"/>
      <c r="B181" s="60"/>
      <c r="C181" s="60"/>
      <c r="D181" s="60"/>
      <c r="E181" s="60"/>
      <c r="F181" s="60"/>
      <c r="G181" s="60"/>
    </row>
    <row r="182" spans="1:7" x14ac:dyDescent="0.25">
      <c r="A182" s="60"/>
      <c r="B182" s="60"/>
      <c r="C182" s="60"/>
      <c r="D182" s="60"/>
      <c r="E182" s="60"/>
      <c r="F182" s="60"/>
      <c r="G182" s="60"/>
    </row>
    <row r="183" spans="1:7" x14ac:dyDescent="0.25">
      <c r="A183" s="60"/>
      <c r="B183" s="60"/>
      <c r="C183" s="60"/>
      <c r="D183" s="60"/>
      <c r="E183" s="60"/>
      <c r="F183" s="60"/>
      <c r="G183" s="60"/>
    </row>
    <row r="184" spans="1:7" x14ac:dyDescent="0.25">
      <c r="A184" s="60"/>
      <c r="B184" s="60"/>
      <c r="C184" s="60"/>
      <c r="D184" s="60"/>
      <c r="E184" s="60"/>
      <c r="F184" s="60"/>
      <c r="G184" s="60"/>
    </row>
    <row r="185" spans="1:7" x14ac:dyDescent="0.25">
      <c r="A185" s="60"/>
      <c r="B185" s="60"/>
      <c r="C185" s="60"/>
      <c r="D185" s="60"/>
      <c r="E185" s="60"/>
      <c r="F185" s="60"/>
      <c r="G185" s="60"/>
    </row>
    <row r="186" spans="1:7" x14ac:dyDescent="0.25">
      <c r="A186" s="60"/>
      <c r="B186" s="60"/>
      <c r="C186" s="60"/>
      <c r="D186" s="60"/>
      <c r="E186" s="60"/>
      <c r="F186" s="60"/>
      <c r="G186" s="60"/>
    </row>
    <row r="187" spans="1:7" x14ac:dyDescent="0.25">
      <c r="A187" s="60"/>
      <c r="B187" s="60"/>
      <c r="C187" s="60"/>
      <c r="D187" s="60"/>
      <c r="E187" s="60"/>
      <c r="F187" s="60"/>
      <c r="G187" s="60"/>
    </row>
    <row r="188" spans="1:7" x14ac:dyDescent="0.25">
      <c r="A188" s="60"/>
      <c r="B188" s="60"/>
      <c r="C188" s="60"/>
      <c r="D188" s="60"/>
      <c r="E188" s="60"/>
      <c r="F188" s="60"/>
      <c r="G188" s="60"/>
    </row>
    <row r="189" spans="1:7" x14ac:dyDescent="0.25">
      <c r="A189" s="60"/>
      <c r="B189" s="60"/>
      <c r="C189" s="60"/>
      <c r="D189" s="60"/>
      <c r="E189" s="60"/>
      <c r="F189" s="60"/>
      <c r="G189" s="60"/>
    </row>
    <row r="190" spans="1:7" x14ac:dyDescent="0.25">
      <c r="A190" s="60"/>
      <c r="B190" s="60"/>
      <c r="C190" s="60"/>
      <c r="D190" s="60"/>
      <c r="E190" s="60"/>
      <c r="F190" s="60"/>
      <c r="G190" s="60"/>
    </row>
    <row r="191" spans="1:7" x14ac:dyDescent="0.25">
      <c r="A191" s="60"/>
      <c r="B191" s="60"/>
      <c r="C191" s="60"/>
      <c r="D191" s="60"/>
      <c r="E191" s="60"/>
      <c r="F191" s="60"/>
      <c r="G191" s="60"/>
    </row>
    <row r="192" spans="1:7" x14ac:dyDescent="0.25">
      <c r="A192" s="60"/>
      <c r="B192" s="60"/>
      <c r="C192" s="60"/>
      <c r="D192" s="60"/>
      <c r="E192" s="60"/>
      <c r="F192" s="60"/>
      <c r="G192" s="60"/>
    </row>
    <row r="193" spans="1:7" x14ac:dyDescent="0.25">
      <c r="A193" s="60"/>
      <c r="B193" s="60"/>
      <c r="C193" s="60"/>
      <c r="D193" s="60"/>
      <c r="E193" s="60"/>
      <c r="F193" s="60"/>
      <c r="G193" s="60"/>
    </row>
    <row r="194" spans="1:7" x14ac:dyDescent="0.25">
      <c r="A194" s="60"/>
      <c r="B194" s="60"/>
      <c r="C194" s="60"/>
      <c r="D194" s="60"/>
      <c r="E194" s="60"/>
      <c r="F194" s="60"/>
      <c r="G194" s="60"/>
    </row>
    <row r="195" spans="1:7" x14ac:dyDescent="0.25">
      <c r="A195" s="60"/>
      <c r="B195" s="60"/>
      <c r="C195" s="60"/>
      <c r="D195" s="60"/>
      <c r="E195" s="60"/>
      <c r="F195" s="60"/>
      <c r="G195" s="60"/>
    </row>
    <row r="196" spans="1:7" x14ac:dyDescent="0.25">
      <c r="A196" s="60"/>
      <c r="B196" s="60"/>
      <c r="C196" s="60"/>
      <c r="D196" s="60"/>
      <c r="E196" s="60"/>
      <c r="F196" s="60"/>
      <c r="G196" s="60"/>
    </row>
    <row r="197" spans="1:7" x14ac:dyDescent="0.25">
      <c r="A197" s="60"/>
      <c r="B197" s="60"/>
      <c r="C197" s="60"/>
      <c r="D197" s="60"/>
      <c r="E197" s="60"/>
      <c r="F197" s="60"/>
      <c r="G197" s="60"/>
    </row>
    <row r="198" spans="1:7" x14ac:dyDescent="0.25">
      <c r="A198" s="60"/>
      <c r="B198" s="60"/>
      <c r="C198" s="60"/>
      <c r="D198" s="60"/>
      <c r="E198" s="60"/>
      <c r="F198" s="60"/>
      <c r="G198" s="60"/>
    </row>
    <row r="199" spans="1:7" x14ac:dyDescent="0.25">
      <c r="A199" s="60"/>
      <c r="B199" s="60"/>
      <c r="C199" s="60"/>
      <c r="D199" s="60"/>
      <c r="E199" s="60"/>
      <c r="F199" s="60"/>
      <c r="G199" s="60"/>
    </row>
    <row r="200" spans="1:7" x14ac:dyDescent="0.25">
      <c r="A200" s="60"/>
      <c r="B200" s="60"/>
      <c r="C200" s="60"/>
      <c r="D200" s="60"/>
      <c r="E200" s="60"/>
      <c r="F200" s="60"/>
      <c r="G200" s="60"/>
    </row>
    <row r="201" spans="1:7" x14ac:dyDescent="0.25">
      <c r="A201" s="60"/>
      <c r="B201" s="60"/>
      <c r="C201" s="60"/>
      <c r="D201" s="60"/>
      <c r="E201" s="60"/>
      <c r="F201" s="60"/>
      <c r="G201" s="60"/>
    </row>
    <row r="202" spans="1:7" x14ac:dyDescent="0.25">
      <c r="A202" s="60"/>
      <c r="B202" s="60"/>
      <c r="C202" s="60"/>
      <c r="D202" s="60"/>
      <c r="E202" s="60"/>
      <c r="F202" s="60"/>
      <c r="G202" s="60"/>
    </row>
    <row r="203" spans="1:7" x14ac:dyDescent="0.25">
      <c r="A203" s="60"/>
      <c r="B203" s="60"/>
      <c r="C203" s="60"/>
      <c r="D203" s="60"/>
      <c r="E203" s="60"/>
      <c r="F203" s="60"/>
      <c r="G203" s="60"/>
    </row>
    <row r="204" spans="1:7" x14ac:dyDescent="0.25">
      <c r="A204" s="60"/>
      <c r="B204" s="60"/>
      <c r="C204" s="60"/>
      <c r="D204" s="60"/>
      <c r="E204" s="60"/>
      <c r="F204" s="60"/>
      <c r="G204" s="60"/>
    </row>
    <row r="205" spans="1:7" x14ac:dyDescent="0.25">
      <c r="A205" s="60"/>
      <c r="B205" s="60"/>
      <c r="C205" s="60"/>
      <c r="D205" s="60"/>
      <c r="E205" s="60"/>
      <c r="F205" s="60"/>
      <c r="G205" s="60"/>
    </row>
    <row r="206" spans="1:7" x14ac:dyDescent="0.25">
      <c r="A206" s="60"/>
      <c r="B206" s="60"/>
      <c r="C206" s="60"/>
      <c r="D206" s="60"/>
      <c r="E206" s="60"/>
      <c r="F206" s="60"/>
      <c r="G206" s="60"/>
    </row>
    <row r="207" spans="1:7" x14ac:dyDescent="0.25">
      <c r="A207" s="60"/>
      <c r="B207" s="60"/>
      <c r="C207" s="60"/>
      <c r="D207" s="60"/>
      <c r="E207" s="60"/>
      <c r="F207" s="60"/>
      <c r="G207" s="60"/>
    </row>
    <row r="208" spans="1:7" x14ac:dyDescent="0.25">
      <c r="A208" s="60"/>
      <c r="B208" s="60"/>
      <c r="C208" s="60"/>
      <c r="D208" s="60"/>
      <c r="E208" s="60"/>
      <c r="F208" s="60"/>
      <c r="G208" s="60"/>
    </row>
    <row r="209" spans="1:7" x14ac:dyDescent="0.25">
      <c r="A209" s="60"/>
      <c r="B209" s="60"/>
      <c r="C209" s="60"/>
      <c r="D209" s="60"/>
      <c r="E209" s="60"/>
      <c r="F209" s="60"/>
      <c r="G209" s="60"/>
    </row>
    <row r="210" spans="1:7" x14ac:dyDescent="0.25">
      <c r="A210" s="60"/>
      <c r="B210" s="60"/>
      <c r="C210" s="60"/>
      <c r="D210" s="60"/>
      <c r="E210" s="60"/>
      <c r="F210" s="60"/>
      <c r="G210" s="60"/>
    </row>
    <row r="211" spans="1:7" x14ac:dyDescent="0.25">
      <c r="A211" s="60"/>
      <c r="B211" s="60"/>
      <c r="C211" s="60"/>
      <c r="D211" s="60"/>
      <c r="E211" s="60"/>
      <c r="F211" s="60"/>
      <c r="G211" s="60"/>
    </row>
    <row r="212" spans="1:7" x14ac:dyDescent="0.25">
      <c r="A212" s="60"/>
      <c r="B212" s="60"/>
      <c r="C212" s="60"/>
      <c r="D212" s="60"/>
      <c r="E212" s="60"/>
      <c r="F212" s="60"/>
      <c r="G212" s="60"/>
    </row>
    <row r="213" spans="1:7" x14ac:dyDescent="0.25">
      <c r="A213" s="60"/>
      <c r="B213" s="60"/>
      <c r="C213" s="60"/>
      <c r="D213" s="60"/>
      <c r="E213" s="60"/>
      <c r="F213" s="60"/>
      <c r="G213" s="60"/>
    </row>
    <row r="214" spans="1:7" x14ac:dyDescent="0.25">
      <c r="A214" s="60"/>
      <c r="B214" s="60"/>
      <c r="C214" s="60"/>
      <c r="D214" s="60"/>
      <c r="E214" s="60"/>
      <c r="F214" s="60"/>
      <c r="G214" s="60"/>
    </row>
    <row r="215" spans="1:7" x14ac:dyDescent="0.25">
      <c r="A215" s="60"/>
      <c r="B215" s="60"/>
      <c r="C215" s="60"/>
      <c r="D215" s="60"/>
      <c r="E215" s="60"/>
      <c r="F215" s="60"/>
      <c r="G215" s="60"/>
    </row>
    <row r="216" spans="1:7" x14ac:dyDescent="0.25">
      <c r="A216" s="60"/>
      <c r="B216" s="60"/>
      <c r="C216" s="60"/>
      <c r="D216" s="60"/>
      <c r="E216" s="60"/>
      <c r="F216" s="60"/>
      <c r="G216" s="60"/>
    </row>
    <row r="217" spans="1:7" x14ac:dyDescent="0.25">
      <c r="A217" s="60"/>
      <c r="B217" s="60"/>
      <c r="C217" s="60"/>
      <c r="D217" s="60"/>
      <c r="E217" s="60"/>
      <c r="F217" s="60"/>
      <c r="G217" s="60"/>
    </row>
    <row r="218" spans="1:7" x14ac:dyDescent="0.25">
      <c r="A218" s="60"/>
      <c r="B218" s="60"/>
      <c r="C218" s="60"/>
      <c r="D218" s="60"/>
      <c r="E218" s="60"/>
      <c r="F218" s="60"/>
      <c r="G218" s="60"/>
    </row>
    <row r="219" spans="1:7" x14ac:dyDescent="0.25">
      <c r="A219" s="60"/>
      <c r="B219" s="60"/>
      <c r="C219" s="60"/>
      <c r="D219" s="60"/>
      <c r="E219" s="60"/>
      <c r="F219" s="60"/>
      <c r="G219" s="60"/>
    </row>
    <row r="220" spans="1:7" x14ac:dyDescent="0.25">
      <c r="A220" s="60"/>
      <c r="B220" s="60"/>
      <c r="C220" s="60"/>
      <c r="D220" s="60"/>
      <c r="E220" s="60"/>
      <c r="F220" s="60"/>
      <c r="G220" s="60"/>
    </row>
    <row r="221" spans="1:7" x14ac:dyDescent="0.25">
      <c r="A221" s="60"/>
      <c r="B221" s="60"/>
      <c r="C221" s="60"/>
      <c r="D221" s="60"/>
      <c r="E221" s="60"/>
      <c r="F221" s="60"/>
      <c r="G221" s="60"/>
    </row>
    <row r="222" spans="1:7" x14ac:dyDescent="0.25">
      <c r="A222" s="60"/>
      <c r="B222" s="60"/>
      <c r="C222" s="60"/>
      <c r="D222" s="60"/>
      <c r="E222" s="60"/>
      <c r="F222" s="60"/>
      <c r="G222" s="60"/>
    </row>
    <row r="223" spans="1:7" x14ac:dyDescent="0.25">
      <c r="A223" s="60"/>
      <c r="B223" s="60"/>
      <c r="C223" s="60"/>
      <c r="D223" s="60"/>
      <c r="E223" s="60"/>
      <c r="F223" s="60"/>
      <c r="G223" s="60"/>
    </row>
    <row r="224" spans="1:7" x14ac:dyDescent="0.25">
      <c r="A224" s="60"/>
      <c r="B224" s="60"/>
      <c r="C224" s="60"/>
      <c r="D224" s="60"/>
      <c r="E224" s="60"/>
      <c r="F224" s="60"/>
      <c r="G224" s="60"/>
    </row>
    <row r="225" spans="1:7" x14ac:dyDescent="0.25">
      <c r="A225" s="60"/>
      <c r="B225" s="60"/>
      <c r="C225" s="60"/>
      <c r="D225" s="60"/>
      <c r="E225" s="60"/>
      <c r="F225" s="60"/>
      <c r="G225" s="60"/>
    </row>
    <row r="226" spans="1:7" x14ac:dyDescent="0.25">
      <c r="A226" s="60"/>
      <c r="B226" s="60"/>
      <c r="C226" s="60"/>
      <c r="D226" s="60"/>
      <c r="E226" s="60"/>
      <c r="F226" s="60"/>
      <c r="G226" s="60"/>
    </row>
    <row r="227" spans="1:7" x14ac:dyDescent="0.25">
      <c r="A227" s="60"/>
      <c r="B227" s="60"/>
      <c r="C227" s="60"/>
      <c r="D227" s="60"/>
      <c r="E227" s="60"/>
      <c r="F227" s="60"/>
      <c r="G227" s="60"/>
    </row>
  </sheetData>
  <mergeCells count="17">
    <mergeCell ref="A62:F62"/>
    <mergeCell ref="A9:F9"/>
    <mergeCell ref="A27:F27"/>
    <mergeCell ref="A28:F28"/>
    <mergeCell ref="A29:F29"/>
    <mergeCell ref="A43:F43"/>
    <mergeCell ref="A44:F44"/>
    <mergeCell ref="A20:H20"/>
    <mergeCell ref="A21:G21"/>
    <mergeCell ref="A22:G22"/>
    <mergeCell ref="A23:H23"/>
    <mergeCell ref="A8:F8"/>
    <mergeCell ref="A45:F45"/>
    <mergeCell ref="A1:F1"/>
    <mergeCell ref="A60:F60"/>
    <mergeCell ref="A61:F61"/>
    <mergeCell ref="A24:H24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9"/>
  <sheetViews>
    <sheetView zoomScale="90" zoomScaleNormal="90" workbookViewId="0">
      <selection sqref="A1:E1"/>
    </sheetView>
  </sheetViews>
  <sheetFormatPr baseColWidth="10" defaultColWidth="11.42578125" defaultRowHeight="15" x14ac:dyDescent="0.25"/>
  <cols>
    <col min="1" max="1" width="78.140625" style="19" customWidth="1"/>
    <col min="2" max="2" width="35.5703125" style="19" customWidth="1"/>
    <col min="3" max="3" width="17.28515625" style="19" bestFit="1" customWidth="1"/>
    <col min="4" max="4" width="17" style="19" bestFit="1" customWidth="1"/>
    <col min="5" max="5" width="16.42578125" style="19" bestFit="1" customWidth="1"/>
    <col min="6" max="6" width="9.7109375" style="19" customWidth="1"/>
    <col min="7" max="16384" width="11.42578125" style="19"/>
  </cols>
  <sheetData>
    <row r="1" spans="1:6" x14ac:dyDescent="0.25">
      <c r="A1" s="185" t="s">
        <v>30</v>
      </c>
      <c r="B1" s="185"/>
      <c r="C1" s="185"/>
      <c r="D1" s="185"/>
      <c r="E1" s="185"/>
    </row>
    <row r="2" spans="1:6" ht="30" x14ac:dyDescent="0.25">
      <c r="A2" s="62" t="s">
        <v>57</v>
      </c>
      <c r="B2" s="45" t="s">
        <v>58</v>
      </c>
      <c r="C2" s="62"/>
      <c r="D2" s="45"/>
      <c r="E2" s="62"/>
    </row>
    <row r="3" spans="1:6" x14ac:dyDescent="0.25">
      <c r="A3" s="62" t="s">
        <v>59</v>
      </c>
      <c r="B3" s="45" t="s">
        <v>60</v>
      </c>
      <c r="C3" s="62"/>
      <c r="D3" s="45"/>
      <c r="E3" s="62"/>
      <c r="F3" s="20"/>
    </row>
    <row r="4" spans="1:6" x14ac:dyDescent="0.25">
      <c r="A4" s="62" t="s">
        <v>61</v>
      </c>
      <c r="B4" s="45" t="s">
        <v>62</v>
      </c>
      <c r="C4" s="62"/>
      <c r="D4" s="45"/>
      <c r="E4" s="62"/>
      <c r="F4" s="20"/>
    </row>
    <row r="5" spans="1:6" x14ac:dyDescent="0.25">
      <c r="A5" s="62" t="s">
        <v>63</v>
      </c>
      <c r="B5" s="45" t="s">
        <v>122</v>
      </c>
      <c r="C5" s="62"/>
      <c r="D5" s="45"/>
      <c r="E5" s="62"/>
      <c r="F5" s="20"/>
    </row>
    <row r="6" spans="1:6" x14ac:dyDescent="0.25">
      <c r="A6" s="18"/>
      <c r="B6" s="18"/>
      <c r="C6" s="18"/>
      <c r="D6" s="18"/>
      <c r="E6" s="18"/>
      <c r="F6" s="20"/>
    </row>
    <row r="7" spans="1:6" x14ac:dyDescent="0.25">
      <c r="B7" s="20"/>
      <c r="C7" s="20"/>
      <c r="D7" s="20"/>
      <c r="E7" s="20"/>
      <c r="F7" s="20"/>
    </row>
    <row r="8" spans="1:6" x14ac:dyDescent="0.25">
      <c r="A8" s="184" t="s">
        <v>0</v>
      </c>
      <c r="B8" s="184"/>
      <c r="C8" s="184"/>
      <c r="D8" s="184"/>
      <c r="E8" s="184"/>
      <c r="F8" s="20"/>
    </row>
    <row r="9" spans="1:6" x14ac:dyDescent="0.25">
      <c r="A9" s="184" t="s">
        <v>1</v>
      </c>
      <c r="B9" s="184"/>
      <c r="C9" s="184"/>
      <c r="D9" s="184"/>
      <c r="E9" s="184"/>
      <c r="F9" s="20"/>
    </row>
    <row r="10" spans="1:6" x14ac:dyDescent="0.25">
      <c r="A10" s="21"/>
      <c r="B10" s="21"/>
      <c r="C10" s="21"/>
      <c r="D10" s="22"/>
      <c r="E10" s="22"/>
      <c r="F10" s="22"/>
    </row>
    <row r="11" spans="1:6" ht="15.75" thickBot="1" x14ac:dyDescent="0.3">
      <c r="A11" s="43" t="s">
        <v>68</v>
      </c>
      <c r="B11" s="4" t="s">
        <v>2</v>
      </c>
      <c r="C11" s="4" t="s">
        <v>32</v>
      </c>
      <c r="D11" s="4" t="s">
        <v>41</v>
      </c>
      <c r="E11" s="43" t="s">
        <v>77</v>
      </c>
      <c r="F11" s="163" t="s">
        <v>124</v>
      </c>
    </row>
    <row r="12" spans="1:6" ht="30" customHeight="1" x14ac:dyDescent="0.25">
      <c r="A12" s="23"/>
      <c r="B12" s="23"/>
      <c r="C12" s="23"/>
      <c r="D12" s="23"/>
      <c r="E12" s="23"/>
      <c r="F12" s="164"/>
    </row>
    <row r="13" spans="1:6" x14ac:dyDescent="0.25">
      <c r="A13" t="s">
        <v>82</v>
      </c>
      <c r="B13" s="52" t="s">
        <v>19</v>
      </c>
      <c r="C13" s="77">
        <f>'1T'!G13</f>
        <v>21208</v>
      </c>
      <c r="D13" s="77">
        <f>'2T'!G13</f>
        <v>19591</v>
      </c>
      <c r="E13" s="77">
        <f>AVERAGE(C13:D13)</f>
        <v>20399.5</v>
      </c>
      <c r="F13" s="168">
        <f>+C13+D13</f>
        <v>40799</v>
      </c>
    </row>
    <row r="14" spans="1:6" x14ac:dyDescent="0.25">
      <c r="A14" t="s">
        <v>83</v>
      </c>
      <c r="B14" s="52" t="s">
        <v>19</v>
      </c>
      <c r="C14" s="77">
        <f>'1T'!F14</f>
        <v>398.66666666666669</v>
      </c>
      <c r="D14" s="77">
        <f>'2T'!F14</f>
        <v>405.66666666666669</v>
      </c>
      <c r="E14" s="77">
        <f t="shared" ref="E14:E16" si="0">AVERAGE(C14:D14)</f>
        <v>402.16666666666669</v>
      </c>
      <c r="F14" s="168">
        <f>+E14</f>
        <v>402.16666666666669</v>
      </c>
    </row>
    <row r="15" spans="1:6" x14ac:dyDescent="0.25">
      <c r="A15" s="82" t="s">
        <v>84</v>
      </c>
      <c r="B15" s="102" t="s">
        <v>19</v>
      </c>
      <c r="C15" s="77">
        <f>'1T'!F15</f>
        <v>4809.333333333333</v>
      </c>
      <c r="D15" s="77">
        <f>'2T'!F15</f>
        <v>5472.666666666667</v>
      </c>
      <c r="E15" s="77">
        <f t="shared" si="0"/>
        <v>5141</v>
      </c>
      <c r="F15" s="168">
        <f>+E15</f>
        <v>5141</v>
      </c>
    </row>
    <row r="16" spans="1:6" ht="15" customHeight="1" x14ac:dyDescent="0.25">
      <c r="A16" s="97" t="s">
        <v>94</v>
      </c>
      <c r="B16" s="95" t="s">
        <v>19</v>
      </c>
      <c r="C16" s="77">
        <f>'1T'!F16</f>
        <v>0</v>
      </c>
      <c r="D16" s="77">
        <f>'2T'!F16</f>
        <v>0</v>
      </c>
      <c r="E16" s="77">
        <f t="shared" si="0"/>
        <v>0</v>
      </c>
      <c r="F16" s="168">
        <f>+E16</f>
        <v>0</v>
      </c>
    </row>
    <row r="17" spans="1:8" x14ac:dyDescent="0.25">
      <c r="A17"/>
      <c r="B17" s="44"/>
      <c r="C17" s="86"/>
      <c r="D17" s="86"/>
      <c r="E17" s="86"/>
      <c r="F17" s="164"/>
    </row>
    <row r="18" spans="1:8" x14ac:dyDescent="0.25">
      <c r="A18"/>
      <c r="B18" s="8"/>
      <c r="C18" s="86"/>
      <c r="D18" s="86"/>
      <c r="E18" s="86"/>
      <c r="F18" s="164"/>
    </row>
    <row r="19" spans="1:8" ht="15.75" thickBot="1" x14ac:dyDescent="0.3">
      <c r="A19" s="7" t="s">
        <v>3</v>
      </c>
      <c r="B19" s="7"/>
      <c r="C19" s="88">
        <f>SUM(C13:C16)</f>
        <v>26416</v>
      </c>
      <c r="D19" s="88">
        <f>SUM(D13:D16)</f>
        <v>25469.333333333336</v>
      </c>
      <c r="E19" s="88">
        <f>SUM(E13:E16)</f>
        <v>25942.666666666668</v>
      </c>
      <c r="F19" s="162">
        <f>SUM(F13:F16)</f>
        <v>46342.166666666664</v>
      </c>
    </row>
    <row r="20" spans="1:8" ht="15.75" thickTop="1" x14ac:dyDescent="0.25">
      <c r="A20" s="22" t="s">
        <v>76</v>
      </c>
      <c r="B20" s="21"/>
      <c r="C20" s="21"/>
      <c r="D20" s="22"/>
      <c r="E20" s="22"/>
      <c r="F20" s="22"/>
    </row>
    <row r="21" spans="1:8" s="53" customFormat="1" x14ac:dyDescent="0.25">
      <c r="A21" s="175" t="s">
        <v>104</v>
      </c>
      <c r="B21" s="175"/>
      <c r="C21" s="175"/>
      <c r="D21" s="175"/>
      <c r="E21" s="175"/>
      <c r="F21" s="175"/>
      <c r="G21" s="175"/>
      <c r="H21" s="175"/>
    </row>
    <row r="22" spans="1:8" s="53" customFormat="1" x14ac:dyDescent="0.25">
      <c r="A22" s="175" t="s">
        <v>105</v>
      </c>
      <c r="B22" s="175"/>
      <c r="C22" s="175"/>
      <c r="D22" s="175"/>
      <c r="E22" s="175"/>
      <c r="F22" s="175"/>
      <c r="G22" s="175"/>
      <c r="H22" s="113"/>
    </row>
    <row r="23" spans="1:8" s="53" customFormat="1" x14ac:dyDescent="0.25">
      <c r="A23" s="175" t="s">
        <v>106</v>
      </c>
      <c r="B23" s="175"/>
      <c r="C23" s="175"/>
      <c r="D23" s="175"/>
      <c r="E23" s="175"/>
      <c r="F23" s="175"/>
      <c r="G23" s="175"/>
      <c r="H23" s="113"/>
    </row>
    <row r="24" spans="1:8" s="53" customFormat="1" x14ac:dyDescent="0.25">
      <c r="A24" s="175" t="s">
        <v>107</v>
      </c>
      <c r="B24" s="175"/>
      <c r="C24" s="175"/>
      <c r="D24" s="175"/>
      <c r="E24" s="175"/>
      <c r="F24" s="175"/>
      <c r="G24" s="175"/>
      <c r="H24" s="175"/>
    </row>
    <row r="25" spans="1:8" x14ac:dyDescent="0.25">
      <c r="A25" s="24"/>
      <c r="B25" s="24"/>
      <c r="C25" s="24"/>
      <c r="D25" s="24"/>
      <c r="E25" s="24"/>
      <c r="F25" s="22"/>
    </row>
    <row r="26" spans="1:8" x14ac:dyDescent="0.25">
      <c r="A26" s="24"/>
      <c r="B26" s="24"/>
      <c r="C26" s="24"/>
      <c r="D26" s="24"/>
      <c r="E26" s="24"/>
      <c r="F26" s="22"/>
    </row>
    <row r="27" spans="1:8" x14ac:dyDescent="0.25">
      <c r="A27" s="184" t="s">
        <v>4</v>
      </c>
      <c r="B27" s="184"/>
      <c r="C27" s="184"/>
      <c r="D27" s="184"/>
      <c r="E27" s="184"/>
      <c r="F27" s="22"/>
    </row>
    <row r="28" spans="1:8" x14ac:dyDescent="0.25">
      <c r="A28" s="184" t="s">
        <v>38</v>
      </c>
      <c r="B28" s="184"/>
      <c r="C28" s="184"/>
      <c r="D28" s="184"/>
      <c r="E28" s="184"/>
      <c r="F28" s="21"/>
    </row>
    <row r="29" spans="1:8" x14ac:dyDescent="0.25">
      <c r="A29" s="184" t="s">
        <v>5</v>
      </c>
      <c r="B29" s="184"/>
      <c r="C29" s="184"/>
      <c r="D29" s="184"/>
      <c r="E29" s="184"/>
      <c r="F29" s="21"/>
    </row>
    <row r="30" spans="1:8" s="27" customFormat="1" x14ac:dyDescent="0.25">
      <c r="A30" s="20"/>
      <c r="B30" s="20"/>
      <c r="C30" s="20"/>
      <c r="D30" s="20"/>
      <c r="E30" s="20"/>
      <c r="F30" s="21"/>
    </row>
    <row r="31" spans="1:8" ht="15.75" thickBot="1" x14ac:dyDescent="0.3">
      <c r="A31" s="43" t="s">
        <v>68</v>
      </c>
      <c r="B31" s="4" t="s">
        <v>32</v>
      </c>
      <c r="C31" s="4" t="s">
        <v>41</v>
      </c>
      <c r="D31" s="4" t="s">
        <v>42</v>
      </c>
    </row>
    <row r="32" spans="1:8" x14ac:dyDescent="0.25">
      <c r="A32" s="35"/>
      <c r="B32" s="36"/>
      <c r="C32" s="36"/>
      <c r="D32" s="36"/>
    </row>
    <row r="33" spans="1:6" x14ac:dyDescent="0.25">
      <c r="A33" t="s">
        <v>82</v>
      </c>
      <c r="B33" s="77">
        <f>+'1T'!E33</f>
        <v>2694542107.1699996</v>
      </c>
      <c r="C33" s="77">
        <f>+'2T'!E31</f>
        <v>2342067414.9299998</v>
      </c>
      <c r="D33" s="77">
        <f>+SUM(B33:C33)</f>
        <v>5036609522.0999994</v>
      </c>
    </row>
    <row r="34" spans="1:6" x14ac:dyDescent="0.25">
      <c r="A34" t="s">
        <v>83</v>
      </c>
      <c r="B34" s="77">
        <f>+'1T'!E34</f>
        <v>576743920.25</v>
      </c>
      <c r="C34" s="77">
        <f>+'2T'!E32</f>
        <v>526575918.47000003</v>
      </c>
      <c r="D34" s="77">
        <f>+SUM(B34:C34)</f>
        <v>1103319838.72</v>
      </c>
    </row>
    <row r="35" spans="1:6" x14ac:dyDescent="0.25">
      <c r="A35" s="82" t="s">
        <v>84</v>
      </c>
      <c r="B35" s="77">
        <f>+'1T'!E35</f>
        <v>743099137.62</v>
      </c>
      <c r="C35" s="77">
        <f>+'2T'!E33</f>
        <v>660436500</v>
      </c>
      <c r="D35" s="77">
        <f t="shared" ref="D35" si="1">+SUM(B35:C35)</f>
        <v>1403535637.6199999</v>
      </c>
    </row>
    <row r="36" spans="1:6" x14ac:dyDescent="0.25">
      <c r="A36" s="97" t="s">
        <v>101</v>
      </c>
      <c r="B36" s="77">
        <f>+'1T'!E36</f>
        <v>6190818.2999999998</v>
      </c>
      <c r="C36" s="77">
        <f>+'2T'!E34</f>
        <v>3954867.7199999997</v>
      </c>
      <c r="D36" s="77">
        <f>+SUM(B36:C36)</f>
        <v>10145686.02</v>
      </c>
    </row>
    <row r="37" spans="1:6" x14ac:dyDescent="0.25">
      <c r="A37"/>
      <c r="B37" s="77"/>
      <c r="C37" s="77"/>
      <c r="D37" s="77"/>
    </row>
    <row r="38" spans="1:6" x14ac:dyDescent="0.25">
      <c r="A38"/>
      <c r="B38" s="77"/>
      <c r="C38" s="77"/>
      <c r="D38" s="77"/>
    </row>
    <row r="39" spans="1:6" x14ac:dyDescent="0.25">
      <c r="A39"/>
      <c r="B39" s="36"/>
      <c r="C39" s="36"/>
      <c r="D39" s="36"/>
    </row>
    <row r="40" spans="1:6" x14ac:dyDescent="0.25">
      <c r="A40" s="52"/>
      <c r="B40" s="36"/>
      <c r="C40" s="36"/>
      <c r="D40" s="36"/>
    </row>
    <row r="41" spans="1:6" ht="15.75" thickBot="1" x14ac:dyDescent="0.3">
      <c r="A41" s="7" t="s">
        <v>3</v>
      </c>
      <c r="B41" s="37">
        <f>SUM(B33:B36)</f>
        <v>4020575983.3399997</v>
      </c>
      <c r="C41" s="37">
        <f>SUM(C33:C36)</f>
        <v>3533034701.1199994</v>
      </c>
      <c r="D41" s="37">
        <f>SUM(D33:D36)</f>
        <v>7553610684.46</v>
      </c>
    </row>
    <row r="42" spans="1:6" ht="15.75" thickTop="1" x14ac:dyDescent="0.25">
      <c r="A42" s="31" t="s">
        <v>43</v>
      </c>
      <c r="B42" s="17"/>
      <c r="C42" s="17"/>
      <c r="D42" s="17"/>
    </row>
    <row r="43" spans="1:6" x14ac:dyDescent="0.25">
      <c r="A43" s="25"/>
      <c r="B43" s="25"/>
      <c r="C43" s="25"/>
      <c r="D43" s="25"/>
    </row>
    <row r="44" spans="1:6" x14ac:dyDescent="0.25">
      <c r="A44" s="22"/>
      <c r="B44" s="22"/>
      <c r="C44" s="22"/>
      <c r="D44" s="22"/>
      <c r="E44" s="22"/>
      <c r="F44" s="22"/>
    </row>
    <row r="45" spans="1:6" x14ac:dyDescent="0.25">
      <c r="A45" s="184" t="s">
        <v>6</v>
      </c>
      <c r="B45" s="184"/>
      <c r="C45" s="184"/>
      <c r="D45" s="184"/>
      <c r="E45" s="184"/>
      <c r="F45" s="22"/>
    </row>
    <row r="46" spans="1:6" x14ac:dyDescent="0.25">
      <c r="A46" s="184" t="s">
        <v>39</v>
      </c>
      <c r="B46" s="184"/>
      <c r="C46" s="184"/>
      <c r="D46" s="184"/>
      <c r="E46" s="184"/>
      <c r="F46" s="21"/>
    </row>
    <row r="47" spans="1:6" x14ac:dyDescent="0.25">
      <c r="A47" s="184" t="s">
        <v>5</v>
      </c>
      <c r="B47" s="184"/>
      <c r="C47" s="184"/>
      <c r="D47" s="184"/>
      <c r="E47" s="184"/>
      <c r="F47" s="21"/>
    </row>
    <row r="48" spans="1:6" x14ac:dyDescent="0.25">
      <c r="A48" s="20"/>
      <c r="B48" s="20"/>
      <c r="C48" s="20"/>
      <c r="D48" s="20"/>
      <c r="E48" s="20"/>
      <c r="F48" s="21"/>
    </row>
    <row r="49" spans="1:6" ht="15.75" thickBot="1" x14ac:dyDescent="0.3">
      <c r="A49" s="12" t="s">
        <v>7</v>
      </c>
      <c r="B49" s="4" t="s">
        <v>32</v>
      </c>
      <c r="C49" s="4" t="s">
        <v>41</v>
      </c>
      <c r="D49" s="4" t="s">
        <v>42</v>
      </c>
      <c r="E49" s="17"/>
    </row>
    <row r="50" spans="1:6" x14ac:dyDescent="0.25">
      <c r="A50" s="76"/>
      <c r="B50" s="17"/>
      <c r="C50" s="17"/>
      <c r="D50" s="17"/>
      <c r="E50" s="17"/>
    </row>
    <row r="51" spans="1:6" x14ac:dyDescent="0.25">
      <c r="A51" s="11" t="s">
        <v>8</v>
      </c>
      <c r="B51" s="90">
        <f>+'1T'!E60</f>
        <v>3271286027.4200001</v>
      </c>
      <c r="C51" s="90">
        <f>+'2T'!E47</f>
        <v>2868643333.4000001</v>
      </c>
      <c r="D51" s="90">
        <f t="shared" ref="D51:D56" si="2">SUM(B51:C51)</f>
        <v>6139929360.8199997</v>
      </c>
      <c r="E51" s="26"/>
    </row>
    <row r="52" spans="1:6" x14ac:dyDescent="0.25">
      <c r="A52" s="11" t="s">
        <v>9</v>
      </c>
      <c r="B52" s="90">
        <f>+'1T'!E61</f>
        <v>2365760</v>
      </c>
      <c r="C52" s="90">
        <f>+'2T'!E48</f>
        <v>1670000</v>
      </c>
      <c r="D52" s="90">
        <f t="shared" si="2"/>
        <v>4035760</v>
      </c>
      <c r="E52" s="26"/>
    </row>
    <row r="53" spans="1:6" x14ac:dyDescent="0.25">
      <c r="A53" s="11" t="s">
        <v>34</v>
      </c>
      <c r="B53" s="90">
        <f>+'1T'!E62</f>
        <v>3825058.3</v>
      </c>
      <c r="C53" s="90">
        <f>+'2T'!E49</f>
        <v>2284867.7199999997</v>
      </c>
      <c r="D53" s="90">
        <f t="shared" si="2"/>
        <v>6109926.0199999996</v>
      </c>
      <c r="E53" s="26"/>
    </row>
    <row r="54" spans="1:6" x14ac:dyDescent="0.25">
      <c r="A54" s="11" t="s">
        <v>10</v>
      </c>
      <c r="B54" s="90">
        <f>+'1T'!E63</f>
        <v>743099137.62</v>
      </c>
      <c r="C54" s="90">
        <f>+'2T'!E50</f>
        <v>660436500</v>
      </c>
      <c r="D54" s="90">
        <f t="shared" si="2"/>
        <v>1403535637.6199999</v>
      </c>
      <c r="E54" s="28"/>
    </row>
    <row r="55" spans="1:6" x14ac:dyDescent="0.25">
      <c r="A55" s="39" t="s">
        <v>67</v>
      </c>
      <c r="B55" s="90">
        <f>+'1T'!E64</f>
        <v>0</v>
      </c>
      <c r="C55" s="90">
        <f>+'2T'!E51</f>
        <v>0</v>
      </c>
      <c r="D55" s="90">
        <f t="shared" si="2"/>
        <v>0</v>
      </c>
      <c r="E55" s="28"/>
    </row>
    <row r="56" spans="1:6" x14ac:dyDescent="0.25">
      <c r="A56" s="39" t="s">
        <v>78</v>
      </c>
      <c r="B56" s="90">
        <f>+'1T'!E65</f>
        <v>0</v>
      </c>
      <c r="C56" s="90">
        <f>+'2T'!E52</f>
        <v>2705214758.46</v>
      </c>
      <c r="D56" s="90">
        <f t="shared" si="2"/>
        <v>2705214758.46</v>
      </c>
      <c r="E56" s="28"/>
    </row>
    <row r="57" spans="1:6" x14ac:dyDescent="0.25">
      <c r="A57" s="39"/>
      <c r="B57" s="90"/>
      <c r="C57" s="90"/>
      <c r="D57" s="90"/>
      <c r="E57" s="28"/>
    </row>
    <row r="58" spans="1:6" ht="15.75" thickBot="1" x14ac:dyDescent="0.3">
      <c r="A58" s="13" t="s">
        <v>3</v>
      </c>
      <c r="B58" s="87">
        <f>+SUM(B51:B56)</f>
        <v>4020575983.3400002</v>
      </c>
      <c r="C58" s="87">
        <f>+SUM(C51:C56)</f>
        <v>6238249459.5799999</v>
      </c>
      <c r="D58" s="87">
        <f>+SUM(D51:D56)</f>
        <v>10258825442.92</v>
      </c>
      <c r="E58" s="28"/>
    </row>
    <row r="59" spans="1:6" ht="15.75" thickTop="1" x14ac:dyDescent="0.25">
      <c r="A59" s="21" t="s">
        <v>43</v>
      </c>
      <c r="B59" s="32"/>
      <c r="C59" s="32"/>
      <c r="D59" s="32"/>
      <c r="E59" s="32"/>
    </row>
    <row r="60" spans="1:6" x14ac:dyDescent="0.25">
      <c r="A60" s="29"/>
      <c r="B60" s="32"/>
      <c r="C60" s="32"/>
      <c r="D60" s="32"/>
      <c r="E60" s="32"/>
    </row>
    <row r="61" spans="1:6" x14ac:dyDescent="0.25">
      <c r="A61" s="22"/>
      <c r="B61" s="22"/>
      <c r="C61" s="22"/>
      <c r="D61" s="22"/>
      <c r="E61" s="22"/>
      <c r="F61" s="22"/>
    </row>
    <row r="62" spans="1:6" x14ac:dyDescent="0.25">
      <c r="A62" s="184" t="s">
        <v>11</v>
      </c>
      <c r="B62" s="184"/>
      <c r="C62" s="184"/>
      <c r="D62" s="184"/>
      <c r="E62" s="184"/>
      <c r="F62" s="21"/>
    </row>
    <row r="63" spans="1:6" x14ac:dyDescent="0.25">
      <c r="A63" s="184" t="s">
        <v>12</v>
      </c>
      <c r="B63" s="184"/>
      <c r="C63" s="184"/>
      <c r="D63" s="184"/>
      <c r="E63" s="184"/>
      <c r="F63" s="21"/>
    </row>
    <row r="64" spans="1:6" x14ac:dyDescent="0.25">
      <c r="A64" s="184" t="s">
        <v>5</v>
      </c>
      <c r="B64" s="184"/>
      <c r="C64" s="184"/>
      <c r="D64" s="184"/>
      <c r="E64" s="184"/>
      <c r="F64" s="33"/>
    </row>
    <row r="65" spans="1:6" x14ac:dyDescent="0.25">
      <c r="A65" s="21"/>
      <c r="B65" s="21"/>
      <c r="C65" s="21"/>
      <c r="D65" s="21"/>
      <c r="E65" s="21"/>
      <c r="F65" s="21"/>
    </row>
    <row r="66" spans="1:6" ht="15.75" thickBot="1" x14ac:dyDescent="0.3">
      <c r="A66" s="4" t="s">
        <v>13</v>
      </c>
      <c r="B66" s="4" t="s">
        <v>32</v>
      </c>
      <c r="C66" s="4" t="s">
        <v>41</v>
      </c>
      <c r="D66" s="4" t="s">
        <v>42</v>
      </c>
      <c r="E66" s="17"/>
    </row>
    <row r="67" spans="1:6" x14ac:dyDescent="0.25">
      <c r="A67" s="11" t="s">
        <v>14</v>
      </c>
      <c r="B67" s="89">
        <f>+'1T'!E76</f>
        <v>2705214758.46</v>
      </c>
      <c r="C67" s="89">
        <f>+'2T'!E63</f>
        <v>2605908476.6300001</v>
      </c>
      <c r="D67" s="89">
        <f>B67</f>
        <v>2705214758.46</v>
      </c>
      <c r="E67" s="11"/>
    </row>
    <row r="68" spans="1:6" x14ac:dyDescent="0.25">
      <c r="A68" s="11" t="s">
        <v>15</v>
      </c>
      <c r="B68" s="89">
        <f>+'1T'!E77</f>
        <v>3921269701.5100002</v>
      </c>
      <c r="C68" s="89">
        <f>+'2T'!E64</f>
        <v>3969356837.0900002</v>
      </c>
      <c r="D68" s="89">
        <f>SUM(B68:C68)</f>
        <v>7890626538.6000004</v>
      </c>
      <c r="E68" s="11"/>
    </row>
    <row r="69" spans="1:6" x14ac:dyDescent="0.25">
      <c r="A69" s="11" t="s">
        <v>16</v>
      </c>
      <c r="B69" s="89">
        <f>+'1T'!E79</f>
        <v>6626484459.9700003</v>
      </c>
      <c r="C69" s="89">
        <f>+'2T'!E66</f>
        <v>6575265313.7200003</v>
      </c>
      <c r="D69" s="89">
        <f>SUM(D67:D68)</f>
        <v>10595841297.060001</v>
      </c>
      <c r="E69" s="11"/>
    </row>
    <row r="70" spans="1:6" x14ac:dyDescent="0.25">
      <c r="A70" s="11" t="s">
        <v>17</v>
      </c>
      <c r="B70" s="89">
        <f>+'1T'!E80</f>
        <v>4020575983.3400002</v>
      </c>
      <c r="C70" s="89">
        <f>+'2T'!E67</f>
        <v>6238249459.5799999</v>
      </c>
      <c r="D70" s="89">
        <f>SUM(B70:C70)</f>
        <v>10258825442.92</v>
      </c>
      <c r="E70" s="11"/>
    </row>
    <row r="71" spans="1:6" x14ac:dyDescent="0.25">
      <c r="A71" s="11" t="s">
        <v>40</v>
      </c>
      <c r="B71" s="89">
        <f>+'1T'!E81</f>
        <v>2605908476.6300001</v>
      </c>
      <c r="C71" s="89">
        <f>+'2T'!E68</f>
        <v>337015854.14000034</v>
      </c>
      <c r="D71" s="89">
        <f>D69-D70</f>
        <v>337015854.1400013</v>
      </c>
      <c r="E71" s="11"/>
    </row>
    <row r="72" spans="1:6" ht="15.75" thickBot="1" x14ac:dyDescent="0.3">
      <c r="A72" s="13"/>
      <c r="B72" s="40"/>
      <c r="C72" s="40"/>
      <c r="D72" s="40"/>
      <c r="E72" s="29"/>
      <c r="F72" s="22"/>
    </row>
    <row r="73" spans="1:6" ht="15.75" thickTop="1" x14ac:dyDescent="0.25">
      <c r="A73" s="11" t="s">
        <v>43</v>
      </c>
      <c r="B73" s="34"/>
      <c r="C73" s="34"/>
      <c r="D73" s="34"/>
      <c r="E73" s="17"/>
      <c r="F73" s="11"/>
    </row>
    <row r="74" spans="1:6" x14ac:dyDescent="0.25">
      <c r="A74" s="21"/>
      <c r="B74" s="21"/>
      <c r="C74" s="21"/>
      <c r="D74" s="22"/>
      <c r="E74" s="22"/>
      <c r="F74" s="22"/>
    </row>
    <row r="77" spans="1:6" x14ac:dyDescent="0.25">
      <c r="A77" s="69"/>
    </row>
    <row r="78" spans="1:6" x14ac:dyDescent="0.25">
      <c r="A78" s="69"/>
    </row>
    <row r="79" spans="1:6" x14ac:dyDescent="0.25">
      <c r="A79" s="69"/>
    </row>
  </sheetData>
  <mergeCells count="16">
    <mergeCell ref="A64:E64"/>
    <mergeCell ref="A9:E9"/>
    <mergeCell ref="A27:E27"/>
    <mergeCell ref="A28:E28"/>
    <mergeCell ref="A29:E29"/>
    <mergeCell ref="A45:E45"/>
    <mergeCell ref="A46:E46"/>
    <mergeCell ref="A8:E8"/>
    <mergeCell ref="A47:E47"/>
    <mergeCell ref="A1:E1"/>
    <mergeCell ref="A62:E62"/>
    <mergeCell ref="A63:E63"/>
    <mergeCell ref="A21:H21"/>
    <mergeCell ref="A22:G22"/>
    <mergeCell ref="A23:G23"/>
    <mergeCell ref="A24:H24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0" zoomScaleNormal="80" workbookViewId="0">
      <selection sqref="A1:G1"/>
    </sheetView>
  </sheetViews>
  <sheetFormatPr baseColWidth="10" defaultColWidth="11.42578125" defaultRowHeight="15" x14ac:dyDescent="0.25"/>
  <cols>
    <col min="1" max="1" width="88" style="19" customWidth="1"/>
    <col min="2" max="2" width="38" style="19" customWidth="1"/>
    <col min="3" max="3" width="17.28515625" style="19" bestFit="1" customWidth="1"/>
    <col min="4" max="4" width="16.28515625" style="19" bestFit="1" customWidth="1"/>
    <col min="5" max="5" width="16.7109375" style="19" bestFit="1" customWidth="1"/>
    <col min="6" max="6" width="11.28515625" style="19" customWidth="1"/>
    <col min="7" max="7" width="13.85546875" style="19" customWidth="1"/>
    <col min="8" max="8" width="16.28515625" style="19" bestFit="1" customWidth="1"/>
    <col min="9" max="16384" width="11.42578125" style="19"/>
  </cols>
  <sheetData>
    <row r="1" spans="1:7" x14ac:dyDescent="0.25">
      <c r="A1" s="185" t="s">
        <v>30</v>
      </c>
      <c r="B1" s="185"/>
      <c r="C1" s="185"/>
      <c r="D1" s="185"/>
      <c r="E1" s="185"/>
      <c r="F1" s="185"/>
      <c r="G1" s="185"/>
    </row>
    <row r="2" spans="1:7" ht="30" x14ac:dyDescent="0.25">
      <c r="A2" s="62" t="s">
        <v>57</v>
      </c>
      <c r="B2" s="45" t="s">
        <v>58</v>
      </c>
      <c r="C2" s="62"/>
      <c r="D2" s="45"/>
      <c r="E2" s="62"/>
      <c r="F2" s="62"/>
      <c r="G2" s="45"/>
    </row>
    <row r="3" spans="1:7" x14ac:dyDescent="0.25">
      <c r="A3" s="62" t="s">
        <v>59</v>
      </c>
      <c r="B3" s="45" t="s">
        <v>60</v>
      </c>
      <c r="C3" s="62"/>
      <c r="D3" s="45"/>
      <c r="E3" s="62"/>
      <c r="F3" s="62"/>
      <c r="G3" s="45"/>
    </row>
    <row r="4" spans="1:7" x14ac:dyDescent="0.25">
      <c r="A4" s="62" t="s">
        <v>61</v>
      </c>
      <c r="B4" s="45" t="s">
        <v>62</v>
      </c>
      <c r="C4" s="62"/>
      <c r="D4" s="45"/>
      <c r="E4" s="62"/>
      <c r="F4" s="62"/>
      <c r="G4" s="45"/>
    </row>
    <row r="5" spans="1:7" x14ac:dyDescent="0.25">
      <c r="A5" s="62" t="s">
        <v>63</v>
      </c>
      <c r="B5" s="45" t="s">
        <v>123</v>
      </c>
      <c r="C5" s="62"/>
      <c r="D5" s="45"/>
      <c r="E5" s="62"/>
      <c r="F5" s="62"/>
      <c r="G5" s="45"/>
    </row>
    <row r="6" spans="1:7" x14ac:dyDescent="0.25">
      <c r="A6" s="18"/>
      <c r="B6" s="18"/>
      <c r="C6" s="18"/>
      <c r="D6" s="18"/>
      <c r="E6" s="18"/>
      <c r="F6" s="148"/>
      <c r="G6" s="18"/>
    </row>
    <row r="7" spans="1:7" x14ac:dyDescent="0.25">
      <c r="B7" s="20"/>
      <c r="C7" s="20"/>
      <c r="D7" s="20"/>
      <c r="E7" s="20"/>
      <c r="F7" s="20"/>
      <c r="G7" s="20"/>
    </row>
    <row r="8" spans="1:7" x14ac:dyDescent="0.25">
      <c r="A8" s="184" t="s">
        <v>0</v>
      </c>
      <c r="B8" s="184"/>
      <c r="C8" s="184"/>
      <c r="D8" s="184"/>
      <c r="E8" s="184"/>
      <c r="F8" s="184"/>
      <c r="G8" s="184"/>
    </row>
    <row r="9" spans="1:7" x14ac:dyDescent="0.25">
      <c r="A9" s="184" t="s">
        <v>1</v>
      </c>
      <c r="B9" s="184"/>
      <c r="C9" s="184"/>
      <c r="D9" s="184"/>
      <c r="E9" s="184"/>
      <c r="F9" s="184"/>
      <c r="G9" s="184"/>
    </row>
    <row r="10" spans="1:7" x14ac:dyDescent="0.25">
      <c r="A10" s="21"/>
      <c r="B10" s="21"/>
      <c r="C10" s="21"/>
      <c r="D10" s="22"/>
      <c r="E10" s="22"/>
      <c r="F10" s="22"/>
      <c r="G10" s="22"/>
    </row>
    <row r="11" spans="1:7" ht="15.75" thickBot="1" x14ac:dyDescent="0.3">
      <c r="A11" s="43" t="s">
        <v>68</v>
      </c>
      <c r="B11" s="4" t="s">
        <v>2</v>
      </c>
      <c r="C11" s="4" t="s">
        <v>32</v>
      </c>
      <c r="D11" s="4" t="s">
        <v>41</v>
      </c>
      <c r="E11" s="4" t="s">
        <v>44</v>
      </c>
      <c r="F11" s="4" t="s">
        <v>125</v>
      </c>
      <c r="G11" s="43" t="s">
        <v>124</v>
      </c>
    </row>
    <row r="12" spans="1:7" ht="30" customHeight="1" x14ac:dyDescent="0.25">
      <c r="A12" s="23"/>
      <c r="B12" s="23"/>
      <c r="C12" s="23"/>
      <c r="D12" s="23"/>
      <c r="E12" s="23"/>
      <c r="F12" s="23"/>
      <c r="G12" s="23"/>
    </row>
    <row r="13" spans="1:7" x14ac:dyDescent="0.25">
      <c r="A13" t="s">
        <v>82</v>
      </c>
      <c r="B13" s="52" t="s">
        <v>19</v>
      </c>
      <c r="C13" s="77">
        <f>+'1T'!G13</f>
        <v>21208</v>
      </c>
      <c r="D13" s="77">
        <f>+'2T'!G13</f>
        <v>19591</v>
      </c>
      <c r="E13" s="77">
        <f>+'3T'!G13</f>
        <v>22523</v>
      </c>
      <c r="F13" s="77">
        <f>+AVERAGE(C13:E13)</f>
        <v>21107.333333333332</v>
      </c>
      <c r="G13" s="165">
        <f>+C13+D13+E13</f>
        <v>63322</v>
      </c>
    </row>
    <row r="14" spans="1:7" x14ac:dyDescent="0.25">
      <c r="A14" t="s">
        <v>83</v>
      </c>
      <c r="B14" s="52" t="s">
        <v>19</v>
      </c>
      <c r="C14" s="77">
        <f>+'1T'!G14</f>
        <v>399</v>
      </c>
      <c r="D14" s="77">
        <f>+'2T'!G14</f>
        <v>406</v>
      </c>
      <c r="E14" s="77">
        <f>+'3T'!G14</f>
        <v>327</v>
      </c>
      <c r="F14" s="77">
        <f t="shared" ref="F14:F16" si="0">+AVERAGE(C14:E14)</f>
        <v>377.33333333333331</v>
      </c>
      <c r="G14" s="165">
        <f>AVERAGE(C14:E14)</f>
        <v>377.33333333333331</v>
      </c>
    </row>
    <row r="15" spans="1:7" x14ac:dyDescent="0.25">
      <c r="A15" s="82" t="s">
        <v>84</v>
      </c>
      <c r="B15" s="102" t="s">
        <v>19</v>
      </c>
      <c r="C15" s="77">
        <f>+'1T'!G15</f>
        <v>4809</v>
      </c>
      <c r="D15" s="77">
        <f>+'2T'!G15</f>
        <v>5473</v>
      </c>
      <c r="E15" s="77">
        <f>+'3T'!G15</f>
        <v>1284.3333333333333</v>
      </c>
      <c r="F15" s="77">
        <f t="shared" si="0"/>
        <v>3855.4444444444448</v>
      </c>
      <c r="G15" s="165">
        <f>AVERAGE(C15:E15)</f>
        <v>3855.4444444444448</v>
      </c>
    </row>
    <row r="16" spans="1:7" ht="15" customHeight="1" x14ac:dyDescent="0.25">
      <c r="A16" s="97" t="s">
        <v>101</v>
      </c>
      <c r="B16" s="95" t="s">
        <v>19</v>
      </c>
      <c r="C16" s="77">
        <f>+'1T'!G16</f>
        <v>0</v>
      </c>
      <c r="D16" s="77">
        <f>+'2T'!G16</f>
        <v>0</v>
      </c>
      <c r="E16" s="77">
        <f>+'3T'!G16</f>
        <v>0</v>
      </c>
      <c r="F16" s="77">
        <f t="shared" si="0"/>
        <v>0</v>
      </c>
      <c r="G16" s="165">
        <f>AVERAGE(C16:E16)</f>
        <v>0</v>
      </c>
    </row>
    <row r="17" spans="1:7" x14ac:dyDescent="0.25">
      <c r="A17"/>
      <c r="B17" s="44"/>
      <c r="C17" s="86"/>
      <c r="D17" s="86"/>
      <c r="E17" s="86"/>
      <c r="F17" s="86"/>
      <c r="G17" s="166"/>
    </row>
    <row r="18" spans="1:7" ht="15.75" thickBot="1" x14ac:dyDescent="0.3">
      <c r="A18" s="7" t="s">
        <v>3</v>
      </c>
      <c r="B18" s="7"/>
      <c r="C18" s="88">
        <f>SUM(C13:C16)</f>
        <v>26416</v>
      </c>
      <c r="D18" s="88">
        <f>SUM(D13:D16)</f>
        <v>25470</v>
      </c>
      <c r="E18" s="88">
        <f>SUM(E13:E16)</f>
        <v>24134.333333333332</v>
      </c>
      <c r="F18" s="88">
        <f>SUM(F13:F16)</f>
        <v>25340.111111111109</v>
      </c>
      <c r="G18" s="162">
        <f>SUM(G13:G16)</f>
        <v>67554.777777777781</v>
      </c>
    </row>
    <row r="19" spans="1:7" ht="15.75" thickTop="1" x14ac:dyDescent="0.25">
      <c r="A19" s="22" t="s">
        <v>76</v>
      </c>
      <c r="B19" s="21"/>
      <c r="C19" s="21"/>
      <c r="D19" s="22"/>
      <c r="E19" s="22"/>
      <c r="F19" s="22"/>
      <c r="G19" s="22"/>
    </row>
    <row r="20" spans="1:7" x14ac:dyDescent="0.25">
      <c r="A20" s="22"/>
      <c r="B20" s="21"/>
      <c r="C20" s="21"/>
      <c r="D20" s="22"/>
      <c r="E20" s="22"/>
      <c r="F20" s="22"/>
      <c r="G20" s="22"/>
    </row>
    <row r="21" spans="1:7" x14ac:dyDescent="0.25">
      <c r="A21" s="22"/>
      <c r="B21" s="21"/>
      <c r="C21" s="21"/>
      <c r="D21" s="22"/>
      <c r="E21" s="22"/>
      <c r="F21" s="22"/>
      <c r="G21" s="22"/>
    </row>
    <row r="22" spans="1:7" x14ac:dyDescent="0.25">
      <c r="A22" s="24"/>
      <c r="B22" s="24"/>
      <c r="C22" s="24"/>
      <c r="D22" s="24"/>
      <c r="E22" s="24"/>
      <c r="F22" s="24"/>
      <c r="G22" s="22"/>
    </row>
    <row r="23" spans="1:7" x14ac:dyDescent="0.25">
      <c r="A23" s="24"/>
      <c r="B23" s="24"/>
      <c r="C23" s="24"/>
      <c r="D23" s="24"/>
      <c r="E23" s="24"/>
      <c r="F23" s="24"/>
      <c r="G23" s="24"/>
    </row>
    <row r="24" spans="1:7" x14ac:dyDescent="0.25">
      <c r="A24" s="184" t="s">
        <v>4</v>
      </c>
      <c r="B24" s="184"/>
      <c r="C24" s="184"/>
      <c r="D24" s="184"/>
      <c r="E24" s="184"/>
      <c r="F24" s="184"/>
      <c r="G24" s="184"/>
    </row>
    <row r="25" spans="1:7" x14ac:dyDescent="0.25">
      <c r="A25" s="184" t="s">
        <v>38</v>
      </c>
      <c r="B25" s="184"/>
      <c r="C25" s="184"/>
      <c r="D25" s="184"/>
      <c r="E25" s="184"/>
      <c r="F25" s="184"/>
      <c r="G25" s="184"/>
    </row>
    <row r="26" spans="1:7" x14ac:dyDescent="0.25">
      <c r="A26" s="184" t="s">
        <v>5</v>
      </c>
      <c r="B26" s="184"/>
      <c r="C26" s="184"/>
      <c r="D26" s="184"/>
      <c r="E26" s="184"/>
      <c r="F26" s="184"/>
      <c r="G26" s="184"/>
    </row>
    <row r="27" spans="1:7" s="27" customFormat="1" x14ac:dyDescent="0.25">
      <c r="A27" s="20"/>
      <c r="B27" s="20"/>
      <c r="C27" s="20"/>
      <c r="D27" s="20"/>
      <c r="E27" s="20"/>
      <c r="F27" s="20"/>
      <c r="G27" s="20"/>
    </row>
    <row r="28" spans="1:7" ht="15.75" thickBot="1" x14ac:dyDescent="0.3">
      <c r="A28" s="43" t="s">
        <v>68</v>
      </c>
      <c r="B28" s="4" t="s">
        <v>32</v>
      </c>
      <c r="C28" s="4" t="s">
        <v>41</v>
      </c>
      <c r="D28" s="4" t="s">
        <v>44</v>
      </c>
      <c r="E28" s="4" t="s">
        <v>45</v>
      </c>
      <c r="F28" s="17"/>
    </row>
    <row r="29" spans="1:7" x14ac:dyDescent="0.25">
      <c r="A29" s="35"/>
      <c r="B29" s="36"/>
      <c r="C29" s="36"/>
      <c r="D29" s="36"/>
      <c r="E29" s="36"/>
      <c r="F29" s="36"/>
    </row>
    <row r="30" spans="1:7" x14ac:dyDescent="0.25">
      <c r="A30" t="s">
        <v>82</v>
      </c>
      <c r="B30" s="77">
        <f>+'1T'!E33</f>
        <v>2694542107.1699996</v>
      </c>
      <c r="C30" s="77">
        <f>+'2T'!E31</f>
        <v>2342067414.9299998</v>
      </c>
      <c r="D30" s="77">
        <f>+'3T'!E33</f>
        <v>2153269582.3100004</v>
      </c>
      <c r="E30" s="77">
        <f>SUM(B30:D30)</f>
        <v>7189879104.4099998</v>
      </c>
      <c r="F30" s="77"/>
    </row>
    <row r="31" spans="1:7" x14ac:dyDescent="0.25">
      <c r="A31" t="s">
        <v>83</v>
      </c>
      <c r="B31" s="77">
        <f>+'1T'!E34</f>
        <v>576743920.25</v>
      </c>
      <c r="C31" s="77">
        <f>+'2T'!E32</f>
        <v>526575918.47000003</v>
      </c>
      <c r="D31" s="77">
        <f>+'3T'!E34</f>
        <v>490392490.20999998</v>
      </c>
      <c r="E31" s="77">
        <f t="shared" ref="E31:E33" si="1">SUM(B31:D31)</f>
        <v>1593712328.9300001</v>
      </c>
      <c r="F31" s="77"/>
    </row>
    <row r="32" spans="1:7" x14ac:dyDescent="0.25">
      <c r="A32" s="82" t="s">
        <v>84</v>
      </c>
      <c r="B32" s="77">
        <f>+'1T'!E35</f>
        <v>743099137.62</v>
      </c>
      <c r="C32" s="77">
        <f>+'2T'!E33</f>
        <v>660436500</v>
      </c>
      <c r="D32" s="77">
        <f>+'3T'!E35</f>
        <v>722453090.94999993</v>
      </c>
      <c r="E32" s="77">
        <f t="shared" si="1"/>
        <v>2125988728.5699997</v>
      </c>
      <c r="F32" s="77"/>
    </row>
    <row r="33" spans="1:8" x14ac:dyDescent="0.25">
      <c r="A33" s="97" t="s">
        <v>98</v>
      </c>
      <c r="B33" s="77">
        <f>+'1T'!E36</f>
        <v>6190818.2999999998</v>
      </c>
      <c r="C33" s="77">
        <f>+'2T'!E34</f>
        <v>3954867.7199999997</v>
      </c>
      <c r="D33" s="77">
        <f>+'3T'!E36</f>
        <v>806276.5</v>
      </c>
      <c r="E33" s="77">
        <f t="shared" si="1"/>
        <v>10951962.52</v>
      </c>
      <c r="F33" s="77"/>
    </row>
    <row r="34" spans="1:8" x14ac:dyDescent="0.25">
      <c r="A34"/>
      <c r="B34" s="77"/>
      <c r="C34" s="77"/>
      <c r="D34" s="77"/>
      <c r="E34" s="77"/>
      <c r="F34" s="77"/>
    </row>
    <row r="35" spans="1:8" x14ac:dyDescent="0.25">
      <c r="A35"/>
      <c r="B35" s="77"/>
      <c r="C35" s="77"/>
      <c r="D35" s="77"/>
      <c r="E35" s="77"/>
      <c r="F35" s="77"/>
    </row>
    <row r="36" spans="1:8" ht="15.75" thickBot="1" x14ac:dyDescent="0.3">
      <c r="A36" s="7" t="s">
        <v>3</v>
      </c>
      <c r="B36" s="88">
        <f>SUM(B30:B34)</f>
        <v>4020575983.3399997</v>
      </c>
      <c r="C36" s="88">
        <f t="shared" ref="C36:D36" si="2">SUM(C30:C34)</f>
        <v>3533034701.1199994</v>
      </c>
      <c r="D36" s="88">
        <f t="shared" si="2"/>
        <v>3366921439.9700003</v>
      </c>
      <c r="E36" s="88">
        <f>SUM(E30:E34)</f>
        <v>10920532124.43</v>
      </c>
      <c r="F36" s="77"/>
    </row>
    <row r="37" spans="1:8" ht="15.75" thickTop="1" x14ac:dyDescent="0.25">
      <c r="A37" s="31" t="s">
        <v>43</v>
      </c>
      <c r="B37" s="23"/>
      <c r="C37" s="23"/>
      <c r="D37" s="23"/>
      <c r="E37" s="23"/>
      <c r="F37" s="23"/>
    </row>
    <row r="38" spans="1:8" hidden="1" x14ac:dyDescent="0.25">
      <c r="A38" s="23"/>
      <c r="B38" s="23"/>
      <c r="C38" s="23"/>
      <c r="D38" s="23"/>
      <c r="E38" s="23"/>
      <c r="F38" s="23"/>
    </row>
    <row r="39" spans="1:8" hidden="1" x14ac:dyDescent="0.25">
      <c r="A39" s="22"/>
      <c r="B39" s="22"/>
      <c r="C39" s="22"/>
      <c r="D39" s="22"/>
      <c r="E39" s="22"/>
      <c r="F39" s="22"/>
      <c r="G39" s="22"/>
    </row>
    <row r="40" spans="1:8" x14ac:dyDescent="0.25">
      <c r="A40" s="184" t="s">
        <v>6</v>
      </c>
      <c r="B40" s="184"/>
      <c r="C40" s="184"/>
      <c r="D40" s="184"/>
      <c r="E40" s="184"/>
      <c r="F40" s="184"/>
      <c r="G40" s="184"/>
    </row>
    <row r="41" spans="1:8" x14ac:dyDescent="0.25">
      <c r="A41" s="184" t="s">
        <v>39</v>
      </c>
      <c r="B41" s="184"/>
      <c r="C41" s="184"/>
      <c r="D41" s="184"/>
      <c r="E41" s="184"/>
      <c r="F41" s="184"/>
      <c r="G41" s="184"/>
    </row>
    <row r="42" spans="1:8" x14ac:dyDescent="0.25">
      <c r="A42" s="184" t="s">
        <v>5</v>
      </c>
      <c r="B42" s="184"/>
      <c r="C42" s="184"/>
      <c r="D42" s="184"/>
      <c r="E42" s="184"/>
      <c r="F42" s="184"/>
      <c r="G42" s="184"/>
      <c r="H42" s="19">
        <f>+E53-E36</f>
        <v>2705214758.4599991</v>
      </c>
    </row>
    <row r="43" spans="1:8" x14ac:dyDescent="0.25">
      <c r="A43" s="20"/>
      <c r="B43" s="20"/>
      <c r="C43" s="20"/>
      <c r="D43" s="20"/>
      <c r="E43" s="20"/>
      <c r="F43" s="20"/>
      <c r="G43" s="20"/>
      <c r="H43" s="27">
        <f>+H42-C51</f>
        <v>0</v>
      </c>
    </row>
    <row r="44" spans="1:8" ht="15.75" thickBot="1" x14ac:dyDescent="0.3">
      <c r="A44" s="12" t="s">
        <v>7</v>
      </c>
      <c r="B44" s="4" t="s">
        <v>32</v>
      </c>
      <c r="C44" s="4" t="s">
        <v>41</v>
      </c>
      <c r="D44" s="4" t="s">
        <v>44</v>
      </c>
      <c r="E44" s="12" t="s">
        <v>45</v>
      </c>
      <c r="F44" s="76"/>
    </row>
    <row r="45" spans="1:8" x14ac:dyDescent="0.25">
      <c r="A45" s="76"/>
      <c r="B45" s="17"/>
      <c r="C45" s="17"/>
      <c r="D45" s="17"/>
      <c r="E45" s="76"/>
      <c r="F45" s="76"/>
    </row>
    <row r="46" spans="1:8" x14ac:dyDescent="0.25">
      <c r="A46" s="11" t="s">
        <v>8</v>
      </c>
      <c r="B46" s="90">
        <f>+'1T'!E60</f>
        <v>3271286027.4200001</v>
      </c>
      <c r="C46" s="90">
        <f>+'2T'!E47</f>
        <v>2868643333.4000001</v>
      </c>
      <c r="D46" s="90">
        <f>+'3T'!E55</f>
        <v>2643662072.5200005</v>
      </c>
      <c r="E46" s="89">
        <f t="shared" ref="E46:E51" si="3">SUM(B46:D46)</f>
        <v>8783591433.3400002</v>
      </c>
      <c r="F46" s="89"/>
    </row>
    <row r="47" spans="1:8" x14ac:dyDescent="0.25">
      <c r="A47" s="11" t="s">
        <v>9</v>
      </c>
      <c r="B47" s="90">
        <f>+'1T'!E61</f>
        <v>2365760</v>
      </c>
      <c r="C47" s="90">
        <f>+'2T'!E48</f>
        <v>1670000</v>
      </c>
      <c r="D47" s="90">
        <f>+'3T'!E56</f>
        <v>476860</v>
      </c>
      <c r="E47" s="89">
        <f t="shared" si="3"/>
        <v>4512620</v>
      </c>
      <c r="F47" s="89"/>
    </row>
    <row r="48" spans="1:8" x14ac:dyDescent="0.25">
      <c r="A48" s="11" t="s">
        <v>34</v>
      </c>
      <c r="B48" s="90">
        <f>+'1T'!E62</f>
        <v>3825058.3</v>
      </c>
      <c r="C48" s="90">
        <f>+'2T'!E49</f>
        <v>2284867.7199999997</v>
      </c>
      <c r="D48" s="90">
        <f>+'3T'!E57</f>
        <v>329416.5</v>
      </c>
      <c r="E48" s="89">
        <f t="shared" si="3"/>
        <v>6439342.5199999996</v>
      </c>
      <c r="F48" s="89"/>
    </row>
    <row r="49" spans="1:7" x14ac:dyDescent="0.25">
      <c r="A49" s="11" t="s">
        <v>10</v>
      </c>
      <c r="B49" s="90">
        <f>+'1T'!E63</f>
        <v>743099137.62</v>
      </c>
      <c r="C49" s="90">
        <f>+'2T'!E50</f>
        <v>660436500</v>
      </c>
      <c r="D49" s="90">
        <f>+'3T'!E58</f>
        <v>722453090.94999993</v>
      </c>
      <c r="E49" s="89">
        <f t="shared" si="3"/>
        <v>2125988728.5699997</v>
      </c>
      <c r="F49" s="89"/>
    </row>
    <row r="50" spans="1:7" x14ac:dyDescent="0.25">
      <c r="A50" s="39" t="s">
        <v>67</v>
      </c>
      <c r="B50" s="90">
        <f>+'1T'!E64</f>
        <v>0</v>
      </c>
      <c r="C50" s="90">
        <f>+'2T'!E51</f>
        <v>0</v>
      </c>
      <c r="D50" s="90">
        <f>+'3T'!E59</f>
        <v>0</v>
      </c>
      <c r="E50" s="89">
        <f t="shared" si="3"/>
        <v>0</v>
      </c>
      <c r="F50" s="89"/>
    </row>
    <row r="51" spans="1:7" x14ac:dyDescent="0.25">
      <c r="A51" s="39" t="s">
        <v>78</v>
      </c>
      <c r="B51" s="90">
        <f>+'1T'!E65</f>
        <v>0</v>
      </c>
      <c r="C51" s="90">
        <f>+'2T'!E52</f>
        <v>2705214758.46</v>
      </c>
      <c r="D51" s="90">
        <f>+'3T'!E60</f>
        <v>0</v>
      </c>
      <c r="E51" s="89">
        <f t="shared" si="3"/>
        <v>2705214758.46</v>
      </c>
      <c r="F51" s="89"/>
    </row>
    <row r="52" spans="1:7" x14ac:dyDescent="0.25">
      <c r="A52" s="39"/>
      <c r="B52" s="90"/>
      <c r="C52" s="90"/>
      <c r="D52" s="90"/>
      <c r="E52" s="89"/>
      <c r="F52" s="89"/>
    </row>
    <row r="53" spans="1:7" ht="15.75" thickBot="1" x14ac:dyDescent="0.3">
      <c r="A53" s="13" t="s">
        <v>3</v>
      </c>
      <c r="B53" s="87">
        <f>SUM(B46:B51)</f>
        <v>4020575983.3400002</v>
      </c>
      <c r="C53" s="87">
        <f>SUM(C46:C51)</f>
        <v>6238249459.5799999</v>
      </c>
      <c r="D53" s="87">
        <f>SUM(D46:D51)</f>
        <v>3366921439.9700003</v>
      </c>
      <c r="E53" s="87">
        <f>SUM(E46:E51)</f>
        <v>13625746882.889999</v>
      </c>
      <c r="F53" s="90"/>
    </row>
    <row r="54" spans="1:7" ht="15.75" thickTop="1" x14ac:dyDescent="0.25">
      <c r="A54" s="31" t="s">
        <v>43</v>
      </c>
      <c r="B54" s="32"/>
      <c r="C54" s="32"/>
      <c r="D54" s="32"/>
      <c r="E54" s="32"/>
      <c r="F54" s="32"/>
    </row>
    <row r="55" spans="1:7" x14ac:dyDescent="0.25">
      <c r="A55" s="29"/>
      <c r="B55" s="32"/>
      <c r="C55" s="32"/>
      <c r="D55" s="32"/>
      <c r="E55" s="32"/>
      <c r="F55" s="32"/>
    </row>
    <row r="56" spans="1:7" x14ac:dyDescent="0.25">
      <c r="A56" s="22"/>
      <c r="B56" s="22"/>
      <c r="C56" s="22"/>
      <c r="D56" s="22"/>
      <c r="E56" s="22"/>
      <c r="F56" s="22"/>
      <c r="G56" s="22"/>
    </row>
    <row r="57" spans="1:7" x14ac:dyDescent="0.25">
      <c r="A57" s="184" t="s">
        <v>11</v>
      </c>
      <c r="B57" s="184"/>
      <c r="C57" s="184"/>
      <c r="D57" s="184"/>
      <c r="E57" s="184"/>
      <c r="F57" s="184"/>
      <c r="G57" s="184"/>
    </row>
    <row r="58" spans="1:7" x14ac:dyDescent="0.25">
      <c r="A58" s="184" t="s">
        <v>12</v>
      </c>
      <c r="B58" s="184"/>
      <c r="C58" s="184"/>
      <c r="D58" s="184"/>
      <c r="E58" s="184"/>
      <c r="F58" s="184"/>
      <c r="G58" s="184"/>
    </row>
    <row r="59" spans="1:7" x14ac:dyDescent="0.25">
      <c r="A59" s="184" t="s">
        <v>5</v>
      </c>
      <c r="B59" s="184"/>
      <c r="C59" s="184"/>
      <c r="D59" s="184"/>
      <c r="E59" s="184"/>
      <c r="F59" s="184"/>
      <c r="G59" s="184"/>
    </row>
    <row r="60" spans="1:7" x14ac:dyDescent="0.25">
      <c r="A60" s="21"/>
      <c r="B60" s="21"/>
      <c r="C60" s="21"/>
      <c r="D60" s="21"/>
      <c r="E60" s="21"/>
      <c r="F60" s="21"/>
      <c r="G60" s="21"/>
    </row>
    <row r="61" spans="1:7" ht="15.75" thickBot="1" x14ac:dyDescent="0.3">
      <c r="A61" s="4" t="s">
        <v>13</v>
      </c>
      <c r="B61" s="4" t="s">
        <v>32</v>
      </c>
      <c r="C61" s="4" t="s">
        <v>41</v>
      </c>
      <c r="D61" s="4" t="s">
        <v>44</v>
      </c>
      <c r="E61" s="4" t="s">
        <v>45</v>
      </c>
      <c r="F61" s="17"/>
    </row>
    <row r="62" spans="1:7" x14ac:dyDescent="0.25">
      <c r="A62" s="11" t="s">
        <v>14</v>
      </c>
      <c r="B62" s="89">
        <f>+'1T'!E76</f>
        <v>2705214758.46</v>
      </c>
      <c r="C62" s="90">
        <f>+'2T'!E63</f>
        <v>2605908476.6300001</v>
      </c>
      <c r="D62" s="89">
        <f>+'3T'!E71</f>
        <v>337015854.14000034</v>
      </c>
      <c r="E62" s="89">
        <f>B62</f>
        <v>2705214758.46</v>
      </c>
      <c r="F62" s="89"/>
    </row>
    <row r="63" spans="1:7" x14ac:dyDescent="0.25">
      <c r="A63" s="11" t="s">
        <v>15</v>
      </c>
      <c r="B63" s="89">
        <f>+'1T'!E77</f>
        <v>3921269701.5100002</v>
      </c>
      <c r="C63" s="90">
        <f>+'2T'!E64</f>
        <v>3969356837.0900002</v>
      </c>
      <c r="D63" s="89">
        <f>+'3T'!E72</f>
        <v>4272672656.6500001</v>
      </c>
      <c r="E63" s="89">
        <f>SUM(B63:D63)</f>
        <v>12163299195.25</v>
      </c>
      <c r="F63" s="89"/>
    </row>
    <row r="64" spans="1:7" x14ac:dyDescent="0.25">
      <c r="A64" s="11" t="s">
        <v>16</v>
      </c>
      <c r="B64" s="89">
        <f>+'1T'!E79</f>
        <v>6626484459.9700003</v>
      </c>
      <c r="C64" s="90">
        <f>+'2T'!E66</f>
        <v>6575265313.7200003</v>
      </c>
      <c r="D64" s="89">
        <f>+'3T'!E74</f>
        <v>4609688510.7900009</v>
      </c>
      <c r="E64" s="89">
        <f>SUM(E62:E63)</f>
        <v>14868513953.709999</v>
      </c>
      <c r="F64" s="89"/>
    </row>
    <row r="65" spans="1:7" x14ac:dyDescent="0.25">
      <c r="A65" s="11" t="s">
        <v>17</v>
      </c>
      <c r="B65" s="89">
        <f>+'1T'!E80</f>
        <v>4020575983.3400002</v>
      </c>
      <c r="C65" s="90">
        <f>+'2T'!E67</f>
        <v>6238249459.5799999</v>
      </c>
      <c r="D65" s="89">
        <f>+'3T'!E75</f>
        <v>3366921439.9699998</v>
      </c>
      <c r="E65" s="89">
        <f>SUM(B65:D65)</f>
        <v>13625746882.889999</v>
      </c>
      <c r="F65" s="89"/>
    </row>
    <row r="66" spans="1:7" x14ac:dyDescent="0.25">
      <c r="A66" s="11" t="s">
        <v>40</v>
      </c>
      <c r="B66" s="89">
        <f>+'1T'!E81</f>
        <v>2605908476.6300001</v>
      </c>
      <c r="C66" s="90">
        <f>+'2T'!E68</f>
        <v>337015854.14000034</v>
      </c>
      <c r="D66" s="89">
        <f>+'3T'!E76</f>
        <v>1242767070.8200011</v>
      </c>
      <c r="E66" s="89">
        <f>E64-E65</f>
        <v>1242767070.8199997</v>
      </c>
      <c r="F66" s="89"/>
    </row>
    <row r="67" spans="1:7" ht="15.75" thickBot="1" x14ac:dyDescent="0.3">
      <c r="A67" s="14"/>
      <c r="B67" s="51"/>
      <c r="C67" s="51"/>
      <c r="D67" s="51"/>
      <c r="E67" s="51"/>
      <c r="F67" s="169"/>
      <c r="G67" s="22"/>
    </row>
    <row r="68" spans="1:7" ht="15.75" thickTop="1" x14ac:dyDescent="0.25">
      <c r="A68" s="31" t="s">
        <v>43</v>
      </c>
      <c r="B68" s="30"/>
      <c r="C68" s="30"/>
      <c r="D68" s="30"/>
      <c r="E68" s="30"/>
      <c r="F68" s="30"/>
      <c r="G68" s="30"/>
    </row>
    <row r="69" spans="1:7" x14ac:dyDescent="0.25">
      <c r="A69" s="21"/>
      <c r="B69" s="21"/>
      <c r="C69" s="21"/>
      <c r="D69" s="22"/>
      <c r="E69" s="22"/>
      <c r="F69" s="22"/>
      <c r="G69" s="22"/>
    </row>
    <row r="72" spans="1:7" x14ac:dyDescent="0.25">
      <c r="A72" s="69"/>
    </row>
    <row r="73" spans="1:7" x14ac:dyDescent="0.25">
      <c r="A73" s="69"/>
    </row>
    <row r="74" spans="1:7" x14ac:dyDescent="0.25">
      <c r="A74" s="69"/>
    </row>
  </sheetData>
  <mergeCells count="12">
    <mergeCell ref="A59:G59"/>
    <mergeCell ref="A9:G9"/>
    <mergeCell ref="A24:G24"/>
    <mergeCell ref="A25:G25"/>
    <mergeCell ref="A26:G26"/>
    <mergeCell ref="A40:G40"/>
    <mergeCell ref="A41:G41"/>
    <mergeCell ref="A8:G8"/>
    <mergeCell ref="A42:G42"/>
    <mergeCell ref="A1:G1"/>
    <mergeCell ref="A57:G57"/>
    <mergeCell ref="A58:G58"/>
  </mergeCells>
  <pageMargins left="0.70866141732283472" right="0.70866141732283472" top="0.74803149606299213" bottom="0.74803149606299213" header="0.31496062992125984" footer="0.31496062992125984"/>
  <pageSetup scale="75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zoomScale="90" zoomScaleNormal="90" workbookViewId="0">
      <selection sqref="A1:G1"/>
    </sheetView>
  </sheetViews>
  <sheetFormatPr baseColWidth="10" defaultColWidth="11.42578125" defaultRowHeight="15" x14ac:dyDescent="0.25"/>
  <cols>
    <col min="1" max="1" width="62.5703125" style="53" customWidth="1"/>
    <col min="2" max="2" width="41" style="53" bestFit="1" customWidth="1"/>
    <col min="3" max="3" width="14.5703125" style="53" customWidth="1"/>
    <col min="4" max="4" width="16.42578125" style="53" customWidth="1"/>
    <col min="5" max="5" width="15" style="53" customWidth="1"/>
    <col min="6" max="6" width="17.28515625" style="53" customWidth="1"/>
    <col min="7" max="7" width="12.140625" style="53" customWidth="1"/>
    <col min="8" max="8" width="14" style="53" customWidth="1"/>
    <col min="9" max="9" width="24.7109375" style="53" customWidth="1"/>
    <col min="10" max="16384" width="11.42578125" style="53"/>
  </cols>
  <sheetData>
    <row r="1" spans="1:9" x14ac:dyDescent="0.25">
      <c r="A1" s="185" t="s">
        <v>30</v>
      </c>
      <c r="B1" s="185"/>
      <c r="C1" s="185"/>
      <c r="D1" s="185"/>
      <c r="E1" s="185"/>
      <c r="F1" s="185"/>
      <c r="G1" s="185"/>
    </row>
    <row r="2" spans="1:9" x14ac:dyDescent="0.25">
      <c r="A2" s="62" t="s">
        <v>57</v>
      </c>
      <c r="B2" s="45" t="s">
        <v>58</v>
      </c>
      <c r="C2" s="62"/>
      <c r="D2" s="45"/>
      <c r="E2" s="62"/>
      <c r="F2" s="45"/>
    </row>
    <row r="3" spans="1:9" x14ac:dyDescent="0.25">
      <c r="A3" s="62" t="s">
        <v>59</v>
      </c>
      <c r="B3" s="45" t="s">
        <v>60</v>
      </c>
      <c r="C3" s="62"/>
      <c r="D3" s="45"/>
      <c r="E3" s="62"/>
      <c r="F3" s="45"/>
      <c r="G3" s="54"/>
    </row>
    <row r="4" spans="1:9" x14ac:dyDescent="0.25">
      <c r="A4" s="62" t="s">
        <v>61</v>
      </c>
      <c r="B4" s="45" t="s">
        <v>62</v>
      </c>
      <c r="C4" s="62"/>
      <c r="D4" s="45"/>
      <c r="E4" s="62"/>
      <c r="F4" s="45"/>
      <c r="G4" s="54"/>
    </row>
    <row r="5" spans="1:9" x14ac:dyDescent="0.25">
      <c r="A5" s="62" t="s">
        <v>63</v>
      </c>
      <c r="B5" s="63">
        <v>2020</v>
      </c>
      <c r="C5" s="62"/>
      <c r="D5" s="45"/>
      <c r="E5" s="62"/>
      <c r="F5" s="45"/>
      <c r="G5" s="54"/>
    </row>
    <row r="6" spans="1:9" x14ac:dyDescent="0.25">
      <c r="A6" s="55"/>
      <c r="B6" s="55"/>
      <c r="C6" s="55"/>
      <c r="D6" s="55"/>
      <c r="E6" s="55"/>
      <c r="F6" s="55"/>
      <c r="G6" s="54"/>
    </row>
    <row r="7" spans="1:9" x14ac:dyDescent="0.25">
      <c r="B7" s="54"/>
      <c r="C7" s="54"/>
      <c r="D7" s="54"/>
      <c r="E7" s="54"/>
      <c r="F7" s="54"/>
      <c r="G7" s="54"/>
    </row>
    <row r="8" spans="1:9" x14ac:dyDescent="0.25">
      <c r="A8" s="179" t="s">
        <v>0</v>
      </c>
      <c r="B8" s="179"/>
      <c r="C8" s="179"/>
      <c r="D8" s="179"/>
      <c r="E8" s="179"/>
      <c r="F8" s="179"/>
      <c r="G8" s="54"/>
    </row>
    <row r="9" spans="1:9" x14ac:dyDescent="0.25">
      <c r="A9" s="179" t="s">
        <v>1</v>
      </c>
      <c r="B9" s="179"/>
      <c r="C9" s="179"/>
      <c r="D9" s="179"/>
      <c r="E9" s="179"/>
      <c r="F9" s="179"/>
      <c r="G9" s="54"/>
    </row>
    <row r="10" spans="1:9" x14ac:dyDescent="0.25">
      <c r="A10" s="56"/>
      <c r="B10" s="56"/>
      <c r="C10" s="56"/>
      <c r="D10" s="57"/>
      <c r="E10" s="57"/>
      <c r="F10" s="57"/>
      <c r="G10" s="57"/>
    </row>
    <row r="11" spans="1:9" ht="15.75" thickBot="1" x14ac:dyDescent="0.3">
      <c r="A11" s="43" t="s">
        <v>68</v>
      </c>
      <c r="B11" s="43" t="s">
        <v>2</v>
      </c>
      <c r="C11" s="43" t="s">
        <v>32</v>
      </c>
      <c r="D11" s="43" t="s">
        <v>41</v>
      </c>
      <c r="E11" s="43" t="s">
        <v>44</v>
      </c>
      <c r="F11" s="43" t="s">
        <v>50</v>
      </c>
      <c r="G11" s="43" t="s">
        <v>77</v>
      </c>
      <c r="H11" s="43" t="s">
        <v>102</v>
      </c>
    </row>
    <row r="12" spans="1:9" ht="30" customHeight="1" x14ac:dyDescent="0.25">
      <c r="A12" s="58"/>
      <c r="B12" s="36"/>
      <c r="C12" s="36"/>
      <c r="D12" s="36"/>
      <c r="E12" s="36"/>
      <c r="F12" s="36"/>
      <c r="G12" s="36"/>
    </row>
    <row r="13" spans="1:9" x14ac:dyDescent="0.25">
      <c r="A13" t="s">
        <v>82</v>
      </c>
      <c r="B13" s="52" t="s">
        <v>19</v>
      </c>
      <c r="C13" s="77">
        <f>+'1T'!G13</f>
        <v>21208</v>
      </c>
      <c r="D13" s="77">
        <f>+'2T'!G13</f>
        <v>19591</v>
      </c>
      <c r="E13" s="77">
        <f>'3T'!G13</f>
        <v>22523</v>
      </c>
      <c r="F13" s="77">
        <f>+'4T'!G13</f>
        <v>23249</v>
      </c>
      <c r="G13" s="77">
        <f>AVERAGE(C13:F13)</f>
        <v>21642.75</v>
      </c>
      <c r="H13" s="80">
        <f>SUM(C13:F13)</f>
        <v>86571</v>
      </c>
      <c r="I13" s="114" t="s">
        <v>102</v>
      </c>
    </row>
    <row r="14" spans="1:9" x14ac:dyDescent="0.25">
      <c r="A14" t="s">
        <v>83</v>
      </c>
      <c r="B14" s="52" t="s">
        <v>19</v>
      </c>
      <c r="C14" s="77">
        <f>'1T'!F14</f>
        <v>398.66666666666669</v>
      </c>
      <c r="D14" s="77">
        <f>'2T'!F14</f>
        <v>405.66666666666669</v>
      </c>
      <c r="E14" s="77">
        <f>'3T'!F14</f>
        <v>327</v>
      </c>
      <c r="F14" s="77">
        <f>'4T'!F14</f>
        <v>356.33333333333331</v>
      </c>
      <c r="G14" s="77">
        <f t="shared" ref="G14:G15" si="0">AVERAGE(C14:F14)</f>
        <v>371.91666666666669</v>
      </c>
      <c r="H14" s="80">
        <f>+G14</f>
        <v>371.91666666666669</v>
      </c>
      <c r="I14" s="115" t="s">
        <v>77</v>
      </c>
    </row>
    <row r="15" spans="1:9" x14ac:dyDescent="0.25">
      <c r="A15" s="82" t="s">
        <v>84</v>
      </c>
      <c r="B15" s="102" t="s">
        <v>19</v>
      </c>
      <c r="C15" s="77">
        <f>'1T'!F15</f>
        <v>4809.333333333333</v>
      </c>
      <c r="D15" s="77">
        <f>'2T'!F15</f>
        <v>5472.666666666667</v>
      </c>
      <c r="E15" s="77">
        <f>'3T'!F15</f>
        <v>1284.3333333333333</v>
      </c>
      <c r="F15" s="77">
        <f>'4T'!F15</f>
        <v>1929</v>
      </c>
      <c r="G15" s="77">
        <f t="shared" si="0"/>
        <v>3373.8333333333335</v>
      </c>
      <c r="H15" s="80">
        <f>+G15</f>
        <v>3373.8333333333335</v>
      </c>
      <c r="I15" s="115" t="s">
        <v>77</v>
      </c>
    </row>
    <row r="16" spans="1:9" ht="15" customHeight="1" x14ac:dyDescent="0.25">
      <c r="A16" s="97" t="s">
        <v>98</v>
      </c>
      <c r="B16" s="95" t="s">
        <v>19</v>
      </c>
      <c r="C16" s="77">
        <f>'1T'!F16</f>
        <v>0</v>
      </c>
      <c r="D16" s="77">
        <f>'2T'!F16</f>
        <v>0</v>
      </c>
      <c r="E16" s="77">
        <f>'3T'!F16</f>
        <v>0</v>
      </c>
      <c r="F16" s="77">
        <f>+'4T'!F17</f>
        <v>1900</v>
      </c>
      <c r="G16" s="77">
        <f>AVERAGE(F16)</f>
        <v>1900</v>
      </c>
      <c r="H16" s="80">
        <f>+G16</f>
        <v>1900</v>
      </c>
      <c r="I16" s="115" t="s">
        <v>77</v>
      </c>
    </row>
    <row r="17" spans="1:8" x14ac:dyDescent="0.25">
      <c r="A17" s="97" t="s">
        <v>116</v>
      </c>
      <c r="B17" s="95" t="s">
        <v>19</v>
      </c>
      <c r="C17" s="83"/>
      <c r="D17" s="83"/>
      <c r="E17" s="83"/>
      <c r="F17" s="83"/>
      <c r="G17" s="83"/>
      <c r="H17" s="80"/>
    </row>
    <row r="18" spans="1:8" ht="15.75" thickBot="1" x14ac:dyDescent="0.3">
      <c r="A18" s="37" t="s">
        <v>3</v>
      </c>
      <c r="B18" s="37"/>
      <c r="C18" s="88">
        <f t="shared" ref="C18:H18" si="1">SUM(C13:C16)</f>
        <v>26416</v>
      </c>
      <c r="D18" s="88">
        <f t="shared" si="1"/>
        <v>25469.333333333336</v>
      </c>
      <c r="E18" s="88">
        <f t="shared" si="1"/>
        <v>24134.333333333332</v>
      </c>
      <c r="F18" s="88">
        <f t="shared" si="1"/>
        <v>27434.333333333332</v>
      </c>
      <c r="G18" s="88">
        <f t="shared" si="1"/>
        <v>27288.5</v>
      </c>
      <c r="H18" s="88">
        <f t="shared" si="1"/>
        <v>92216.75</v>
      </c>
    </row>
    <row r="19" spans="1:8" ht="15.75" thickTop="1" x14ac:dyDescent="0.25">
      <c r="A19" s="22" t="s">
        <v>76</v>
      </c>
      <c r="B19" s="56"/>
      <c r="C19" s="56"/>
      <c r="D19" s="57"/>
      <c r="E19" s="57"/>
      <c r="F19" s="57"/>
      <c r="G19" s="57"/>
    </row>
    <row r="20" spans="1:8" x14ac:dyDescent="0.25">
      <c r="A20" s="175" t="s">
        <v>104</v>
      </c>
      <c r="B20" s="175"/>
      <c r="C20" s="175"/>
      <c r="D20" s="175"/>
      <c r="E20" s="175"/>
      <c r="F20" s="175"/>
      <c r="G20" s="175"/>
      <c r="H20" s="175"/>
    </row>
    <row r="21" spans="1:8" x14ac:dyDescent="0.25">
      <c r="A21" s="175" t="s">
        <v>105</v>
      </c>
      <c r="B21" s="175"/>
      <c r="C21" s="175"/>
      <c r="D21" s="175"/>
      <c r="E21" s="175"/>
      <c r="F21" s="175"/>
      <c r="G21" s="175"/>
      <c r="H21" s="113"/>
    </row>
    <row r="22" spans="1:8" x14ac:dyDescent="0.25">
      <c r="A22" s="175" t="s">
        <v>106</v>
      </c>
      <c r="B22" s="175"/>
      <c r="C22" s="175"/>
      <c r="D22" s="175"/>
      <c r="E22" s="175"/>
      <c r="F22" s="175"/>
      <c r="G22" s="175"/>
      <c r="H22" s="113"/>
    </row>
    <row r="23" spans="1:8" x14ac:dyDescent="0.25">
      <c r="A23" s="175" t="s">
        <v>107</v>
      </c>
      <c r="B23" s="175"/>
      <c r="C23" s="175"/>
      <c r="D23" s="175"/>
      <c r="E23" s="175"/>
      <c r="F23" s="175"/>
      <c r="G23" s="175"/>
      <c r="H23" s="175"/>
    </row>
    <row r="24" spans="1:8" x14ac:dyDescent="0.25">
      <c r="A24" s="59"/>
      <c r="B24" s="59"/>
      <c r="C24" s="59"/>
      <c r="D24" s="59"/>
      <c r="E24" s="59"/>
      <c r="F24" s="57"/>
      <c r="G24" s="57"/>
    </row>
    <row r="25" spans="1:8" x14ac:dyDescent="0.25">
      <c r="A25" s="59"/>
      <c r="B25" s="59"/>
      <c r="C25" s="59"/>
      <c r="D25" s="59"/>
      <c r="E25" s="59"/>
      <c r="F25" s="59"/>
      <c r="G25" s="57"/>
    </row>
    <row r="26" spans="1:8" x14ac:dyDescent="0.25">
      <c r="A26" s="179" t="s">
        <v>4</v>
      </c>
      <c r="B26" s="179"/>
      <c r="C26" s="179"/>
      <c r="D26" s="179"/>
      <c r="E26" s="179"/>
      <c r="F26" s="179"/>
      <c r="G26" s="57"/>
    </row>
    <row r="27" spans="1:8" x14ac:dyDescent="0.25">
      <c r="A27" s="179" t="s">
        <v>38</v>
      </c>
      <c r="B27" s="179"/>
      <c r="C27" s="179"/>
      <c r="D27" s="179"/>
      <c r="E27" s="179"/>
      <c r="F27" s="179"/>
      <c r="G27" s="56"/>
    </row>
    <row r="28" spans="1:8" x14ac:dyDescent="0.25">
      <c r="A28" s="179" t="s">
        <v>5</v>
      </c>
      <c r="B28" s="179"/>
      <c r="C28" s="179"/>
      <c r="D28" s="179"/>
      <c r="E28" s="179"/>
      <c r="F28" s="179"/>
      <c r="G28" s="56"/>
    </row>
    <row r="29" spans="1:8" s="60" customFormat="1" x14ac:dyDescent="0.25">
      <c r="A29" s="54"/>
      <c r="B29" s="54"/>
      <c r="C29" s="54"/>
      <c r="D29" s="54"/>
      <c r="E29" s="54"/>
      <c r="F29" s="54"/>
      <c r="G29" s="56"/>
    </row>
    <row r="30" spans="1:8" ht="15.75" thickBot="1" x14ac:dyDescent="0.3">
      <c r="A30" s="43" t="s">
        <v>68</v>
      </c>
      <c r="B30" s="43" t="s">
        <v>32</v>
      </c>
      <c r="C30" s="43" t="s">
        <v>41</v>
      </c>
      <c r="D30" s="43" t="s">
        <v>44</v>
      </c>
      <c r="E30" s="43" t="s">
        <v>50</v>
      </c>
      <c r="F30" s="43" t="s">
        <v>51</v>
      </c>
    </row>
    <row r="31" spans="1:8" x14ac:dyDescent="0.25">
      <c r="A31" s="58"/>
      <c r="B31" s="36"/>
      <c r="C31" s="36"/>
      <c r="D31" s="36"/>
      <c r="E31" s="36"/>
      <c r="F31" s="36"/>
    </row>
    <row r="32" spans="1:8" x14ac:dyDescent="0.25">
      <c r="A32" t="s">
        <v>82</v>
      </c>
      <c r="B32" s="77">
        <f>+'1T'!E33</f>
        <v>2694542107.1699996</v>
      </c>
      <c r="C32" s="77">
        <f>+'2T'!E31</f>
        <v>2342067414.9299998</v>
      </c>
      <c r="D32" s="77">
        <f>+'3T'!E33</f>
        <v>2153269582.3100004</v>
      </c>
      <c r="E32" s="77">
        <f>+'4T'!E33</f>
        <v>2784732817.79</v>
      </c>
      <c r="F32" s="77">
        <f t="shared" ref="F32:F36" si="2">SUM(B32:E32)</f>
        <v>9974611922.2000008</v>
      </c>
    </row>
    <row r="33" spans="1:7" x14ac:dyDescent="0.25">
      <c r="A33" t="s">
        <v>83</v>
      </c>
      <c r="B33" s="77">
        <f>+'1T'!E34</f>
        <v>576743920.25</v>
      </c>
      <c r="C33" s="77">
        <f>+'2T'!E32</f>
        <v>526575918.47000003</v>
      </c>
      <c r="D33" s="77">
        <f>+'3T'!E34</f>
        <v>490392490.20999998</v>
      </c>
      <c r="E33" s="77">
        <f>+'4T'!E34</f>
        <v>617295637.11000001</v>
      </c>
      <c r="F33" s="77">
        <f t="shared" si="2"/>
        <v>2211007966.04</v>
      </c>
    </row>
    <row r="34" spans="1:7" x14ac:dyDescent="0.25">
      <c r="A34" s="82" t="s">
        <v>84</v>
      </c>
      <c r="B34" s="77">
        <f>+'1T'!E35</f>
        <v>743099137.62</v>
      </c>
      <c r="C34" s="77">
        <f>+'2T'!E33</f>
        <v>660436500</v>
      </c>
      <c r="D34" s="77">
        <f>+'3T'!E35</f>
        <v>722453090.94999993</v>
      </c>
      <c r="E34" s="77">
        <f>+'4T'!E35</f>
        <v>710179922.14999998</v>
      </c>
      <c r="F34" s="77">
        <f t="shared" si="2"/>
        <v>2836168650.7199998</v>
      </c>
    </row>
    <row r="35" spans="1:7" x14ac:dyDescent="0.25">
      <c r="A35" s="97" t="s">
        <v>101</v>
      </c>
      <c r="B35" s="77">
        <f>+'1T'!E36</f>
        <v>6190818.2999999998</v>
      </c>
      <c r="C35" s="77">
        <f>+'2T'!E34</f>
        <v>3954867.7199999997</v>
      </c>
      <c r="D35" s="77">
        <f>+'3T'!E36</f>
        <v>806276.5</v>
      </c>
      <c r="E35" s="77"/>
      <c r="F35" s="77">
        <f t="shared" si="2"/>
        <v>10951962.52</v>
      </c>
    </row>
    <row r="36" spans="1:7" x14ac:dyDescent="0.25">
      <c r="A36" s="167" t="s">
        <v>116</v>
      </c>
      <c r="B36" s="165">
        <v>0</v>
      </c>
      <c r="C36" s="165">
        <v>0</v>
      </c>
      <c r="D36" s="165">
        <v>0</v>
      </c>
      <c r="E36" s="165">
        <f>+'4T'!E37</f>
        <v>352944354.12</v>
      </c>
      <c r="F36" s="165">
        <f t="shared" si="2"/>
        <v>352944354.12</v>
      </c>
    </row>
    <row r="37" spans="1:7" x14ac:dyDescent="0.25">
      <c r="A37" s="52"/>
      <c r="B37" s="77"/>
      <c r="C37" s="77"/>
      <c r="D37" s="77"/>
      <c r="E37" s="77"/>
      <c r="F37" s="77"/>
    </row>
    <row r="38" spans="1:7" ht="15.75" thickBot="1" x14ac:dyDescent="0.3">
      <c r="A38" s="43" t="s">
        <v>3</v>
      </c>
      <c r="B38" s="91">
        <f>SUM(B32:B35)</f>
        <v>4020575983.3399997</v>
      </c>
      <c r="C38" s="91">
        <f>SUM(C32:C36)</f>
        <v>3533034701.1199994</v>
      </c>
      <c r="D38" s="91">
        <f>SUM(D32:D36)</f>
        <v>3366921439.9700003</v>
      </c>
      <c r="E38" s="91">
        <f>SUM(E32:E36)</f>
        <v>4465152731.1700001</v>
      </c>
      <c r="F38" s="91">
        <f>SUM(F32:F36)</f>
        <v>15385684855.600002</v>
      </c>
    </row>
    <row r="39" spans="1:7" x14ac:dyDescent="0.25">
      <c r="A39" s="56" t="s">
        <v>43</v>
      </c>
      <c r="B39" s="36"/>
      <c r="C39" s="36"/>
      <c r="D39" s="36"/>
      <c r="E39" s="36"/>
      <c r="F39" s="36"/>
    </row>
    <row r="40" spans="1:7" x14ac:dyDescent="0.25">
      <c r="A40" s="36"/>
      <c r="B40" s="36"/>
      <c r="C40" s="36"/>
      <c r="D40" s="36"/>
      <c r="E40" s="36"/>
      <c r="F40" s="36"/>
    </row>
    <row r="41" spans="1:7" x14ac:dyDescent="0.25">
      <c r="A41" s="57"/>
      <c r="B41" s="57"/>
      <c r="C41" s="57"/>
      <c r="D41" s="57"/>
      <c r="E41" s="57"/>
      <c r="F41" s="57"/>
      <c r="G41" s="57"/>
    </row>
    <row r="42" spans="1:7" x14ac:dyDescent="0.25">
      <c r="A42" s="179" t="s">
        <v>6</v>
      </c>
      <c r="B42" s="179"/>
      <c r="C42" s="179"/>
      <c r="D42" s="179"/>
      <c r="E42" s="179"/>
      <c r="F42" s="179"/>
      <c r="G42" s="57"/>
    </row>
    <row r="43" spans="1:7" x14ac:dyDescent="0.25">
      <c r="A43" s="179" t="s">
        <v>39</v>
      </c>
      <c r="B43" s="179"/>
      <c r="C43" s="179"/>
      <c r="D43" s="179"/>
      <c r="E43" s="179"/>
      <c r="F43" s="179"/>
      <c r="G43" s="56"/>
    </row>
    <row r="44" spans="1:7" x14ac:dyDescent="0.25">
      <c r="A44" s="179" t="s">
        <v>5</v>
      </c>
      <c r="B44" s="179"/>
      <c r="C44" s="179"/>
      <c r="D44" s="179"/>
      <c r="E44" s="179"/>
      <c r="F44" s="179"/>
      <c r="G44" s="56"/>
    </row>
    <row r="45" spans="1:7" x14ac:dyDescent="0.25">
      <c r="A45" s="54"/>
      <c r="B45" s="54"/>
      <c r="C45" s="54"/>
      <c r="D45" s="54"/>
      <c r="E45" s="54"/>
      <c r="F45" s="54"/>
      <c r="G45" s="56"/>
    </row>
    <row r="46" spans="1:7" ht="15.75" thickBot="1" x14ac:dyDescent="0.3">
      <c r="A46" s="48" t="s">
        <v>7</v>
      </c>
      <c r="B46" s="43" t="s">
        <v>32</v>
      </c>
      <c r="C46" s="43" t="s">
        <v>41</v>
      </c>
      <c r="D46" s="43" t="s">
        <v>44</v>
      </c>
      <c r="E46" s="48" t="s">
        <v>50</v>
      </c>
      <c r="F46" s="48" t="s">
        <v>51</v>
      </c>
    </row>
    <row r="47" spans="1:7" x14ac:dyDescent="0.25">
      <c r="A47" s="74"/>
      <c r="B47" s="73"/>
      <c r="C47" s="73"/>
      <c r="D47" s="73"/>
      <c r="E47" s="74"/>
      <c r="F47" s="74"/>
    </row>
    <row r="48" spans="1:7" x14ac:dyDescent="0.25">
      <c r="A48" s="39" t="s">
        <v>8</v>
      </c>
      <c r="B48" s="90">
        <f>+'1T'!E60</f>
        <v>3271286027.4200001</v>
      </c>
      <c r="C48" s="90">
        <f>+'2T'!E47</f>
        <v>2868643333.4000001</v>
      </c>
      <c r="D48" s="90">
        <f>+'3T'!E55</f>
        <v>2643662072.5200005</v>
      </c>
      <c r="E48" s="89">
        <f>+'4T'!E49</f>
        <v>3402028454.9000001</v>
      </c>
      <c r="F48" s="89">
        <f t="shared" ref="F48:F53" si="3">SUM(B48:E48)</f>
        <v>12185619888.24</v>
      </c>
    </row>
    <row r="49" spans="1:7" x14ac:dyDescent="0.25">
      <c r="A49" s="39" t="s">
        <v>9</v>
      </c>
      <c r="B49" s="90">
        <f>+'1T'!E61</f>
        <v>2365760</v>
      </c>
      <c r="C49" s="90">
        <f>+'2T'!E48</f>
        <v>1670000</v>
      </c>
      <c r="D49" s="90">
        <f>+'3T'!E56</f>
        <v>476860</v>
      </c>
      <c r="E49" s="89">
        <f>+'4T'!E50</f>
        <v>0</v>
      </c>
      <c r="F49" s="89">
        <f t="shared" si="3"/>
        <v>4512620</v>
      </c>
    </row>
    <row r="50" spans="1:7" x14ac:dyDescent="0.25">
      <c r="A50" s="39" t="s">
        <v>34</v>
      </c>
      <c r="B50" s="90">
        <f>+'1T'!E62</f>
        <v>3825058.3</v>
      </c>
      <c r="C50" s="90">
        <f>+'2T'!E49</f>
        <v>2284867.7199999997</v>
      </c>
      <c r="D50" s="90">
        <f>+'3T'!E57</f>
        <v>329416.5</v>
      </c>
      <c r="E50" s="89">
        <f>+'4T'!E51</f>
        <v>352944354.12</v>
      </c>
      <c r="F50" s="89">
        <f t="shared" si="3"/>
        <v>359383696.63999999</v>
      </c>
    </row>
    <row r="51" spans="1:7" x14ac:dyDescent="0.25">
      <c r="A51" s="39" t="s">
        <v>10</v>
      </c>
      <c r="B51" s="90">
        <f>+'1T'!E63</f>
        <v>743099137.62</v>
      </c>
      <c r="C51" s="90">
        <f>+'2T'!E50</f>
        <v>660436500</v>
      </c>
      <c r="D51" s="90">
        <f>+'3T'!E58</f>
        <v>722453090.94999993</v>
      </c>
      <c r="E51" s="89">
        <f>+'4T'!E52</f>
        <v>710179922.14999998</v>
      </c>
      <c r="F51" s="89">
        <f t="shared" si="3"/>
        <v>2836168650.7199998</v>
      </c>
    </row>
    <row r="52" spans="1:7" x14ac:dyDescent="0.25">
      <c r="A52" s="39" t="s">
        <v>67</v>
      </c>
      <c r="B52" s="90">
        <f>+'1T'!E64</f>
        <v>0</v>
      </c>
      <c r="C52" s="90">
        <f>+'2T'!E51</f>
        <v>0</v>
      </c>
      <c r="D52" s="90">
        <f>+'3T'!E59</f>
        <v>0</v>
      </c>
      <c r="E52" s="89">
        <f>+'4T'!E53</f>
        <v>0</v>
      </c>
      <c r="F52" s="89">
        <f t="shared" si="3"/>
        <v>0</v>
      </c>
    </row>
    <row r="53" spans="1:7" x14ac:dyDescent="0.25">
      <c r="A53" s="39" t="s">
        <v>78</v>
      </c>
      <c r="B53" s="90">
        <f>+'1T'!E65</f>
        <v>0</v>
      </c>
      <c r="C53" s="90">
        <f>+'2T'!E52</f>
        <v>2705214758.46</v>
      </c>
      <c r="D53" s="90">
        <f>+'3T'!E60</f>
        <v>0</v>
      </c>
      <c r="E53" s="89">
        <f>+'4T'!E54</f>
        <v>0</v>
      </c>
      <c r="F53" s="89">
        <f t="shared" si="3"/>
        <v>2705214758.46</v>
      </c>
    </row>
    <row r="54" spans="1:7" x14ac:dyDescent="0.25">
      <c r="A54" s="39"/>
      <c r="B54" s="90"/>
      <c r="C54" s="90"/>
      <c r="D54" s="90"/>
      <c r="E54" s="89"/>
      <c r="F54" s="89"/>
    </row>
    <row r="55" spans="1:7" ht="15.75" thickBot="1" x14ac:dyDescent="0.3">
      <c r="A55" s="40" t="s">
        <v>3</v>
      </c>
      <c r="B55" s="87">
        <f>SUM(B48:B53)</f>
        <v>4020575983.3400002</v>
      </c>
      <c r="C55" s="87">
        <f>SUM(C48:C53)</f>
        <v>6238249459.5799999</v>
      </c>
      <c r="D55" s="87">
        <f>SUM(D48:D53)</f>
        <v>3366921439.9700003</v>
      </c>
      <c r="E55" s="87">
        <f>SUM(E48:E53)</f>
        <v>4465152731.1700001</v>
      </c>
      <c r="F55" s="87">
        <f>SUM(F48:F53)</f>
        <v>18090899614.059998</v>
      </c>
    </row>
    <row r="56" spans="1:7" ht="15.75" thickTop="1" x14ac:dyDescent="0.25">
      <c r="A56" s="56" t="s">
        <v>43</v>
      </c>
      <c r="B56" s="57"/>
      <c r="C56" s="57"/>
      <c r="D56" s="57"/>
      <c r="E56" s="57"/>
      <c r="F56" s="57"/>
      <c r="G56" s="57"/>
    </row>
    <row r="57" spans="1:7" x14ac:dyDescent="0.25">
      <c r="A57" s="56"/>
      <c r="B57" s="57"/>
      <c r="C57" s="57"/>
      <c r="D57" s="57"/>
      <c r="E57" s="57"/>
      <c r="F57" s="57"/>
      <c r="G57" s="57"/>
    </row>
    <row r="58" spans="1:7" x14ac:dyDescent="0.25">
      <c r="A58" s="56"/>
      <c r="B58" s="57"/>
      <c r="C58" s="57"/>
      <c r="D58" s="57"/>
      <c r="E58" s="57"/>
      <c r="F58" s="57"/>
      <c r="G58" s="57"/>
    </row>
    <row r="59" spans="1:7" x14ac:dyDescent="0.25">
      <c r="A59" s="179" t="s">
        <v>11</v>
      </c>
      <c r="B59" s="179"/>
      <c r="C59" s="179"/>
      <c r="D59" s="179"/>
      <c r="E59" s="179"/>
      <c r="F59" s="179"/>
      <c r="G59" s="56"/>
    </row>
    <row r="60" spans="1:7" x14ac:dyDescent="0.25">
      <c r="A60" s="179" t="s">
        <v>12</v>
      </c>
      <c r="B60" s="179"/>
      <c r="C60" s="179"/>
      <c r="D60" s="179"/>
      <c r="E60" s="179"/>
      <c r="F60" s="179"/>
      <c r="G60" s="57"/>
    </row>
    <row r="61" spans="1:7" x14ac:dyDescent="0.25">
      <c r="A61" s="179" t="s">
        <v>5</v>
      </c>
      <c r="B61" s="179"/>
      <c r="C61" s="179"/>
      <c r="D61" s="179"/>
      <c r="E61" s="179"/>
      <c r="F61" s="179"/>
      <c r="G61" s="57"/>
    </row>
    <row r="62" spans="1:7" x14ac:dyDescent="0.25">
      <c r="A62" s="56"/>
      <c r="B62" s="56"/>
      <c r="C62" s="56"/>
      <c r="D62" s="56"/>
      <c r="E62" s="56"/>
      <c r="F62" s="56"/>
      <c r="G62" s="57"/>
    </row>
    <row r="63" spans="1:7" ht="15.75" thickBot="1" x14ac:dyDescent="0.3">
      <c r="A63" s="43" t="s">
        <v>13</v>
      </c>
      <c r="B63" s="43" t="s">
        <v>32</v>
      </c>
      <c r="C63" s="43" t="s">
        <v>41</v>
      </c>
      <c r="D63" s="43" t="s">
        <v>44</v>
      </c>
      <c r="E63" s="43" t="s">
        <v>50</v>
      </c>
      <c r="F63" s="43" t="s">
        <v>51</v>
      </c>
      <c r="G63" s="57"/>
    </row>
    <row r="64" spans="1:7" x14ac:dyDescent="0.25">
      <c r="A64" s="39" t="s">
        <v>14</v>
      </c>
      <c r="B64" s="89">
        <f>+'1T'!E76</f>
        <v>2705214758.46</v>
      </c>
      <c r="C64" s="90">
        <f>+'2T'!E63</f>
        <v>2605908476.6300001</v>
      </c>
      <c r="D64" s="89">
        <f>+'3T'!E71</f>
        <v>337015854.14000034</v>
      </c>
      <c r="E64" s="89">
        <f>+'4T'!E65</f>
        <v>1242767070.8200011</v>
      </c>
      <c r="F64" s="89">
        <f>B64</f>
        <v>2705214758.46</v>
      </c>
      <c r="G64" s="57"/>
    </row>
    <row r="65" spans="1:7" x14ac:dyDescent="0.25">
      <c r="A65" s="39" t="s">
        <v>15</v>
      </c>
      <c r="B65" s="89">
        <f>+'1T'!E77</f>
        <v>3921269701.5100002</v>
      </c>
      <c r="C65" s="90">
        <f>+'2T'!E64</f>
        <v>3969356837.0900002</v>
      </c>
      <c r="D65" s="89">
        <f>+'3T'!E72</f>
        <v>4272672656.6500001</v>
      </c>
      <c r="E65" s="89">
        <f>+'4T'!E66</f>
        <v>3932966426.9699998</v>
      </c>
      <c r="F65" s="89">
        <f>SUM(B65:E65)</f>
        <v>16096265622.219999</v>
      </c>
      <c r="G65" s="57"/>
    </row>
    <row r="66" spans="1:7" x14ac:dyDescent="0.25">
      <c r="A66" s="39" t="s">
        <v>85</v>
      </c>
      <c r="B66" s="89">
        <f>+'1T'!E78</f>
        <v>0</v>
      </c>
      <c r="C66" s="90">
        <f>+'2T'!E65</f>
        <v>0</v>
      </c>
      <c r="D66" s="89">
        <f>+'3T'!E73</f>
        <v>0</v>
      </c>
      <c r="E66" s="89">
        <f>+'4T'!E67</f>
        <v>0</v>
      </c>
      <c r="F66" s="89">
        <f>SUM(B66:E66)</f>
        <v>0</v>
      </c>
      <c r="G66" s="57"/>
    </row>
    <row r="67" spans="1:7" x14ac:dyDescent="0.25">
      <c r="A67" s="39" t="s">
        <v>87</v>
      </c>
      <c r="B67" s="89">
        <f>+'1T'!E79</f>
        <v>6626484459.9700003</v>
      </c>
      <c r="C67" s="90">
        <f>+'2T'!E66</f>
        <v>6575265313.7200003</v>
      </c>
      <c r="D67" s="89">
        <f>+'3T'!E74</f>
        <v>4609688510.7900009</v>
      </c>
      <c r="E67" s="89">
        <f>+'4T'!E68</f>
        <v>5175733497.7900009</v>
      </c>
      <c r="F67" s="89">
        <f>SUM(B67:E67)</f>
        <v>22987171782.270004</v>
      </c>
      <c r="G67" s="57"/>
    </row>
    <row r="68" spans="1:7" x14ac:dyDescent="0.25">
      <c r="A68" s="39" t="s">
        <v>86</v>
      </c>
      <c r="B68" s="89">
        <f>+'1T'!E80</f>
        <v>4020575983.3400002</v>
      </c>
      <c r="C68" s="90">
        <f>+'2T'!E67</f>
        <v>6238249459.5799999</v>
      </c>
      <c r="D68" s="89">
        <f>+'3T'!E75</f>
        <v>3366921439.9699998</v>
      </c>
      <c r="E68" s="89">
        <f>+'4T'!E69</f>
        <v>4465152731.1700001</v>
      </c>
      <c r="F68" s="89">
        <f>SUM(B68:E68)</f>
        <v>18090899614.059998</v>
      </c>
      <c r="G68" s="57"/>
    </row>
    <row r="69" spans="1:7" x14ac:dyDescent="0.25">
      <c r="A69" s="39" t="s">
        <v>88</v>
      </c>
      <c r="B69" s="89">
        <f>+'1T'!E81</f>
        <v>2605908476.6300001</v>
      </c>
      <c r="C69" s="90">
        <f>+'2T'!E68</f>
        <v>337015854.14000034</v>
      </c>
      <c r="D69" s="89">
        <f>+'3T'!E76</f>
        <v>1242767070.8200011</v>
      </c>
      <c r="E69" s="89">
        <f>+'4T'!E70</f>
        <v>710580766.62000084</v>
      </c>
      <c r="F69" s="92">
        <f>F67-F68</f>
        <v>4896272168.2100067</v>
      </c>
      <c r="G69" s="57"/>
    </row>
    <row r="70" spans="1:7" ht="15.75" thickBot="1" x14ac:dyDescent="0.3">
      <c r="A70" s="51"/>
      <c r="B70" s="51"/>
      <c r="C70" s="51"/>
      <c r="D70" s="51"/>
      <c r="E70" s="51"/>
      <c r="F70" s="51"/>
      <c r="G70" s="57"/>
    </row>
    <row r="71" spans="1:7" ht="15.75" thickTop="1" x14ac:dyDescent="0.25">
      <c r="A71" s="56" t="s">
        <v>43</v>
      </c>
      <c r="B71" s="61"/>
      <c r="C71" s="61"/>
      <c r="D71" s="61"/>
      <c r="E71" s="61"/>
      <c r="F71" s="61"/>
      <c r="G71" s="57"/>
    </row>
    <row r="72" spans="1:7" x14ac:dyDescent="0.25">
      <c r="A72" s="56"/>
      <c r="B72" s="56"/>
      <c r="C72" s="56"/>
      <c r="D72" s="57"/>
      <c r="E72" s="57"/>
      <c r="F72" s="57"/>
      <c r="G72" s="57"/>
    </row>
    <row r="73" spans="1:7" x14ac:dyDescent="0.25">
      <c r="G73" s="57"/>
    </row>
    <row r="75" spans="1:7" x14ac:dyDescent="0.25">
      <c r="A75" s="69"/>
    </row>
    <row r="76" spans="1:7" x14ac:dyDescent="0.25">
      <c r="A76" s="69"/>
    </row>
    <row r="77" spans="1:7" x14ac:dyDescent="0.25">
      <c r="A77" s="69"/>
    </row>
  </sheetData>
  <mergeCells count="16">
    <mergeCell ref="A61:F61"/>
    <mergeCell ref="A9:F9"/>
    <mergeCell ref="A26:F26"/>
    <mergeCell ref="A27:F27"/>
    <mergeCell ref="A28:F28"/>
    <mergeCell ref="A42:F42"/>
    <mergeCell ref="A43:F43"/>
    <mergeCell ref="A8:F8"/>
    <mergeCell ref="A44:F44"/>
    <mergeCell ref="A1:G1"/>
    <mergeCell ref="A59:F59"/>
    <mergeCell ref="A60:F60"/>
    <mergeCell ref="A20:H20"/>
    <mergeCell ref="A21:G21"/>
    <mergeCell ref="A22:G22"/>
    <mergeCell ref="A23:H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workbookViewId="0">
      <selection activeCell="H9" sqref="H9"/>
    </sheetView>
  </sheetViews>
  <sheetFormatPr baseColWidth="10" defaultRowHeight="15" x14ac:dyDescent="0.25"/>
  <cols>
    <col min="2" max="8" width="20" style="104" customWidth="1"/>
  </cols>
  <sheetData>
    <row r="1" spans="2:8" x14ac:dyDescent="0.25">
      <c r="B1" s="186" t="s">
        <v>70</v>
      </c>
      <c r="C1" s="186"/>
    </row>
    <row r="3" spans="2:8" x14ac:dyDescent="0.25">
      <c r="B3" s="105">
        <v>2013</v>
      </c>
      <c r="C3" s="105">
        <v>2014</v>
      </c>
      <c r="D3" s="105">
        <v>2015</v>
      </c>
      <c r="E3" s="105">
        <v>2016</v>
      </c>
      <c r="F3" s="105">
        <v>2017</v>
      </c>
      <c r="G3" s="105">
        <v>2018</v>
      </c>
      <c r="H3" s="105">
        <v>2019</v>
      </c>
    </row>
    <row r="4" spans="2:8" ht="30" x14ac:dyDescent="0.25">
      <c r="B4" s="52" t="s">
        <v>18</v>
      </c>
    </row>
    <row r="5" spans="2:8" ht="30" x14ac:dyDescent="0.25">
      <c r="B5" s="52" t="s">
        <v>24</v>
      </c>
      <c r="C5" s="104" t="s">
        <v>72</v>
      </c>
      <c r="D5" s="104" t="s">
        <v>95</v>
      </c>
      <c r="E5" s="104" t="s">
        <v>95</v>
      </c>
      <c r="F5" s="104" t="s">
        <v>95</v>
      </c>
      <c r="G5" s="104" t="s">
        <v>95</v>
      </c>
      <c r="H5" s="104" t="s">
        <v>95</v>
      </c>
    </row>
    <row r="6" spans="2:8" ht="60" x14ac:dyDescent="0.25">
      <c r="B6" s="52" t="s">
        <v>25</v>
      </c>
      <c r="C6" s="104" t="s">
        <v>73</v>
      </c>
      <c r="D6" s="104" t="s">
        <v>96</v>
      </c>
      <c r="E6" s="104" t="s">
        <v>96</v>
      </c>
      <c r="F6" s="104" t="s">
        <v>96</v>
      </c>
      <c r="G6" s="104" t="s">
        <v>96</v>
      </c>
      <c r="H6" s="104" t="s">
        <v>96</v>
      </c>
    </row>
    <row r="7" spans="2:8" ht="60" x14ac:dyDescent="0.25">
      <c r="B7" s="52" t="s">
        <v>26</v>
      </c>
      <c r="C7" s="104" t="s">
        <v>74</v>
      </c>
      <c r="D7" s="104" t="s">
        <v>97</v>
      </c>
      <c r="E7" s="104" t="s">
        <v>97</v>
      </c>
      <c r="F7" s="104" t="s">
        <v>97</v>
      </c>
      <c r="G7" s="104" t="s">
        <v>97</v>
      </c>
      <c r="H7" s="104" t="s">
        <v>97</v>
      </c>
    </row>
    <row r="8" spans="2:8" ht="60" x14ac:dyDescent="0.25">
      <c r="B8" s="52" t="s">
        <v>69</v>
      </c>
      <c r="C8" s="104" t="s">
        <v>75</v>
      </c>
      <c r="D8" s="104" t="s">
        <v>75</v>
      </c>
      <c r="E8" s="104" t="s">
        <v>75</v>
      </c>
      <c r="F8" s="104" t="s">
        <v>75</v>
      </c>
      <c r="G8" s="104" t="s">
        <v>75</v>
      </c>
      <c r="H8" s="104" t="s">
        <v>120</v>
      </c>
    </row>
    <row r="9" spans="2:8" ht="60" x14ac:dyDescent="0.25">
      <c r="B9" s="52"/>
      <c r="C9" s="104" t="s">
        <v>75</v>
      </c>
      <c r="D9" s="104" t="s">
        <v>75</v>
      </c>
      <c r="E9" s="104" t="s">
        <v>75</v>
      </c>
      <c r="F9" s="104" t="s">
        <v>75</v>
      </c>
      <c r="G9" s="104" t="s">
        <v>75</v>
      </c>
      <c r="H9" s="104" t="s">
        <v>119</v>
      </c>
    </row>
    <row r="10" spans="2:8" ht="30" x14ac:dyDescent="0.25">
      <c r="C10" s="104" t="s">
        <v>71</v>
      </c>
    </row>
  </sheetData>
  <mergeCells count="1">
    <mergeCell ref="B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1T</vt:lpstr>
      <vt:lpstr>2T</vt:lpstr>
      <vt:lpstr>3T</vt:lpstr>
      <vt:lpstr>4T</vt:lpstr>
      <vt:lpstr>Semestral</vt:lpstr>
      <vt:lpstr>3T Acumulado</vt:lpstr>
      <vt:lpstr>Anual</vt:lpstr>
      <vt:lpstr>Empate productos</vt:lpstr>
      <vt:lpstr>'1T'!Área_de_impresión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Stephanie Tatiana Salas Soto</cp:lastModifiedBy>
  <cp:lastPrinted>2019-10-10T15:09:18Z</cp:lastPrinted>
  <dcterms:created xsi:type="dcterms:W3CDTF">2011-10-26T20:29:12Z</dcterms:created>
  <dcterms:modified xsi:type="dcterms:W3CDTF">2021-04-15T17:49:46Z</dcterms:modified>
</cp:coreProperties>
</file>