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CSS - PFT\"/>
    </mc:Choice>
  </mc:AlternateContent>
  <bookViews>
    <workbookView xWindow="0" yWindow="0" windowWidth="28800" windowHeight="12330"/>
  </bookViews>
  <sheets>
    <sheet name="I Trimestre" sheetId="4" r:id="rId1"/>
    <sheet name="II Trimestre" sheetId="5" r:id="rId2"/>
    <sheet name="III Trimestre" sheetId="6" r:id="rId3"/>
    <sheet name="IV Trimestre" sheetId="9" r:id="rId4"/>
  </sheets>
  <calcPr calcId="162913"/>
</workbook>
</file>

<file path=xl/calcChain.xml><?xml version="1.0" encoding="utf-8"?>
<calcChain xmlns="http://schemas.openxmlformats.org/spreadsheetml/2006/main">
  <c r="E65" i="9" l="1"/>
  <c r="B65" i="9"/>
  <c r="E64" i="9"/>
  <c r="E63" i="9"/>
  <c r="D49" i="9"/>
  <c r="D66" i="9" s="1"/>
  <c r="C49" i="9"/>
  <c r="C66" i="9" s="1"/>
  <c r="B49" i="9"/>
  <c r="B66" i="9" s="1"/>
  <c r="E48" i="9"/>
  <c r="E47" i="9"/>
  <c r="E46" i="9"/>
  <c r="E45" i="9"/>
  <c r="E49" i="9" s="1"/>
  <c r="E66" i="9" s="1"/>
  <c r="D32" i="9"/>
  <c r="C32" i="9"/>
  <c r="B32" i="9"/>
  <c r="F31" i="9"/>
  <c r="E31" i="9"/>
  <c r="F30" i="9"/>
  <c r="E30" i="9"/>
  <c r="F29" i="9"/>
  <c r="E29" i="9"/>
  <c r="F28" i="9"/>
  <c r="E28" i="9"/>
  <c r="E32" i="9" s="1"/>
  <c r="F12" i="9"/>
  <c r="B65" i="6"/>
  <c r="E64" i="6"/>
  <c r="E63" i="6"/>
  <c r="D49" i="6"/>
  <c r="D66" i="6" s="1"/>
  <c r="C49" i="6"/>
  <c r="C66" i="6" s="1"/>
  <c r="B49" i="6"/>
  <c r="B66" i="6" s="1"/>
  <c r="E48" i="6"/>
  <c r="E47" i="6"/>
  <c r="E46" i="6"/>
  <c r="E45" i="6"/>
  <c r="D32" i="6"/>
  <c r="C32" i="6"/>
  <c r="B32" i="6"/>
  <c r="F31" i="6"/>
  <c r="E31" i="6"/>
  <c r="F30" i="6"/>
  <c r="E30" i="6"/>
  <c r="F29" i="6"/>
  <c r="E29" i="6"/>
  <c r="F28" i="6"/>
  <c r="E28" i="6"/>
  <c r="F12" i="6"/>
  <c r="E64" i="5"/>
  <c r="E65" i="5" s="1"/>
  <c r="E49" i="5"/>
  <c r="E32" i="5"/>
  <c r="F32" i="5"/>
  <c r="B65" i="5"/>
  <c r="B67" i="5" s="1"/>
  <c r="C63" i="5" s="1"/>
  <c r="C65" i="5" s="1"/>
  <c r="E63" i="5"/>
  <c r="D49" i="5"/>
  <c r="D66" i="5" s="1"/>
  <c r="C49" i="5"/>
  <c r="C66" i="5" s="1"/>
  <c r="B49" i="5"/>
  <c r="B66" i="5" s="1"/>
  <c r="E48" i="5"/>
  <c r="E47" i="5"/>
  <c r="E46" i="5"/>
  <c r="E45" i="5"/>
  <c r="E66" i="5" s="1"/>
  <c r="D32" i="5"/>
  <c r="C32" i="5"/>
  <c r="B32" i="5"/>
  <c r="F31" i="5"/>
  <c r="E31" i="5"/>
  <c r="F30" i="5"/>
  <c r="E30" i="5"/>
  <c r="F29" i="5"/>
  <c r="E29" i="5"/>
  <c r="F28" i="5"/>
  <c r="E28" i="5"/>
  <c r="F12" i="5"/>
  <c r="E67" i="9" l="1"/>
  <c r="F32" i="9"/>
  <c r="B67" i="9"/>
  <c r="C63" i="9" s="1"/>
  <c r="C65" i="9" s="1"/>
  <c r="C67" i="9" s="1"/>
  <c r="D63" i="9" s="1"/>
  <c r="D65" i="9" s="1"/>
  <c r="D67" i="9" s="1"/>
  <c r="E65" i="6"/>
  <c r="E67" i="6" s="1"/>
  <c r="E49" i="6"/>
  <c r="E66" i="6" s="1"/>
  <c r="B67" i="6"/>
  <c r="C63" i="6" s="1"/>
  <c r="C65" i="6" s="1"/>
  <c r="C67" i="6" s="1"/>
  <c r="D63" i="6" s="1"/>
  <c r="D65" i="6" s="1"/>
  <c r="D67" i="6" s="1"/>
  <c r="F32" i="6"/>
  <c r="E32" i="6"/>
  <c r="C67" i="5"/>
  <c r="D63" i="5" s="1"/>
  <c r="D65" i="5" s="1"/>
  <c r="D67" i="5" s="1"/>
  <c r="E67" i="5"/>
  <c r="B65" i="4"/>
  <c r="B32" i="4"/>
  <c r="C32" i="4"/>
  <c r="D32" i="4"/>
  <c r="F31" i="4"/>
  <c r="F28" i="4"/>
  <c r="F29" i="4"/>
  <c r="E29" i="4"/>
  <c r="E30" i="4"/>
  <c r="E31" i="4"/>
  <c r="E28" i="4"/>
  <c r="E32" i="4" l="1"/>
  <c r="E47" i="4" l="1"/>
  <c r="E48" i="4"/>
  <c r="F30" i="4"/>
  <c r="F32" i="4" s="1"/>
  <c r="E64" i="4"/>
  <c r="E63" i="4"/>
  <c r="E46" i="4"/>
  <c r="E45" i="4"/>
  <c r="D49" i="4"/>
  <c r="D66" i="4" s="1"/>
  <c r="C49" i="4"/>
  <c r="C66" i="4" s="1"/>
  <c r="B49" i="4"/>
  <c r="B66" i="4" s="1"/>
  <c r="B67" i="4" s="1"/>
  <c r="C63" i="4" s="1"/>
  <c r="C65" i="4" s="1"/>
  <c r="F12" i="4"/>
  <c r="C67" i="4" l="1"/>
  <c r="D63" i="4" s="1"/>
  <c r="D65" i="4" s="1"/>
  <c r="D67" i="4" s="1"/>
  <c r="E49" i="4"/>
  <c r="E66" i="4" s="1"/>
  <c r="E65" i="4"/>
  <c r="E67" i="4" l="1"/>
</calcChain>
</file>

<file path=xl/sharedStrings.xml><?xml version="1.0" encoding="utf-8"?>
<sst xmlns="http://schemas.openxmlformats.org/spreadsheetml/2006/main" count="312" uniqueCount="79">
  <si>
    <t>Cuadro 1</t>
  </si>
  <si>
    <t>Reporte de beneficiarios efectivos financiados por el Fondo de Desarrollo Social y Asignaciones Familiares</t>
  </si>
  <si>
    <t>Unidad</t>
  </si>
  <si>
    <t>Enero</t>
  </si>
  <si>
    <t>Febrero</t>
  </si>
  <si>
    <t>Marzo</t>
  </si>
  <si>
    <t>I Trimestre</t>
  </si>
  <si>
    <t>Subsidio a asalariados activos con enfermos terminales</t>
  </si>
  <si>
    <t>Total</t>
  </si>
  <si>
    <t>Cuadro 2</t>
  </si>
  <si>
    <t>Cuadro 3</t>
  </si>
  <si>
    <t>Reporte de gastos efectivos por rubro financiados por el Fondo de Desarrollo Social y Asignaciones Familiares</t>
  </si>
  <si>
    <t>Rubro por objeto de gasto</t>
  </si>
  <si>
    <t>Cuadro 4</t>
  </si>
  <si>
    <t>Reporte de ingresos efectivos girados por el Fondo de Desarrollo Social y Asignaciones Familiares</t>
  </si>
  <si>
    <t xml:space="preserve">3. Recursos disponibles (1+2) </t>
  </si>
  <si>
    <t xml:space="preserve">5. Saldo en caja final   (3-4) </t>
  </si>
  <si>
    <t xml:space="preserve">1. Saldo en caja inicial  (5 t-1) </t>
  </si>
  <si>
    <t>Abril</t>
  </si>
  <si>
    <t>Mayo</t>
  </si>
  <si>
    <t>Junio</t>
  </si>
  <si>
    <t>II Trimestre</t>
  </si>
  <si>
    <t>Julio</t>
  </si>
  <si>
    <t>Agosto</t>
  </si>
  <si>
    <t>Setiembre</t>
  </si>
  <si>
    <t>III Trimestre</t>
  </si>
  <si>
    <t>IV Trimestre</t>
  </si>
  <si>
    <t>Noviembre</t>
  </si>
  <si>
    <t>Diciembre</t>
  </si>
  <si>
    <t>Subsidios¹</t>
  </si>
  <si>
    <t>Personas²</t>
  </si>
  <si>
    <t>1\ Corresponde al total de subsidios entregados</t>
  </si>
  <si>
    <t>2\ Corresponde al total de personas distintas atendidas</t>
  </si>
  <si>
    <t>Beneficio</t>
  </si>
  <si>
    <t>Nota: Los datos suministrados correponden al numero de personas que estan recibiendo el beneficio, 
las cuales podran recibir en un mismo mes varias licencias  esto debido a los cortes según las fechas asignadas para cada pago.</t>
  </si>
  <si>
    <t>2. Ingresos efectivos recibidos 1/</t>
  </si>
  <si>
    <t>4. Egresos efectivos pagados 2/</t>
  </si>
  <si>
    <t>Programa: Pacientes en Fase Terminal y Personas Menores de Edad Gravemente Enfermas</t>
  </si>
  <si>
    <t>Institución: Caja Costarricense de Seguro Social (CCSS)</t>
  </si>
  <si>
    <t xml:space="preserve">Unidad Ejecutora: Área de Tesoreria General </t>
  </si>
  <si>
    <t xml:space="preserve">Trimestre: Primero </t>
  </si>
  <si>
    <t>Año: 2018</t>
  </si>
  <si>
    <t xml:space="preserve">Reporte de gastos efectivos por producto financiados por el Fondo de Desarrollo Social y Asignaciones </t>
  </si>
  <si>
    <t xml:space="preserve">Unidad: Colones </t>
  </si>
  <si>
    <t>Producto ¹/</t>
  </si>
  <si>
    <t>1. Otras prestaciones a terceras personas 2/</t>
  </si>
  <si>
    <t>2. Publicidad y propaganda</t>
  </si>
  <si>
    <t>3. Comisiones y gastos Serv. Financ. y Comerc.</t>
  </si>
  <si>
    <t xml:space="preserve">4. Otros servicios de gestión y apoyo </t>
  </si>
  <si>
    <t>¹/ De acuerdo a clasificador del Sector Público (CGR).</t>
  </si>
  <si>
    <t>Fuente:  Informe de Ejecución Presupuestariade 2018.</t>
  </si>
  <si>
    <t>2/ Corresponde al rubro "Beneficios para los responsables de pacientes en fase terminal"</t>
  </si>
  <si>
    <t>Rubro por objeto del gasto ¹/</t>
  </si>
  <si>
    <t xml:space="preserve">2. Gastos de publicidad y propaganda </t>
  </si>
  <si>
    <t xml:space="preserve">4. Gastos administrativos </t>
  </si>
  <si>
    <t>1. Subsidios responsab. de pacient. fase terminal 2</t>
  </si>
  <si>
    <t>¹/ De acuerdo a clasificador de la CCSS.</t>
  </si>
  <si>
    <t xml:space="preserve"> 2/ Corresponde al rubro "Beneficios para los responsables de pacientes en fase terminal".</t>
  </si>
  <si>
    <t>¹  Incluye ingresos Subsidios Resp. Fase Terminal ¢2,378,297,442.3 e intereses de la cuenta corriente ¢240,669.7, intereses por inversiones a la vista ¢13,625,510.2 y el ajuste gasto administrativo 2017 por ¢74,276,995.0. Sgún oficio ATG-0565-2018, asiento diario 1418010009261</t>
  </si>
  <si>
    <t>2 Incluye egresos por Transferencias Corrientes (Licencias) ¢2,314,779,454.2, Comisiones y gastos serv. Financ. y Comerciales ¢1,225,672.0 y Otros Servicios Gestión y Apoyo ¢25,646,709.0</t>
  </si>
  <si>
    <t>Fuente: Informe de Ejecución Presupuestaria de 2018.</t>
  </si>
  <si>
    <r>
      <rPr>
        <b/>
        <sz val="11"/>
        <color indexed="8"/>
        <rFont val="Times New Roman"/>
        <family val="1"/>
      </rPr>
      <t xml:space="preserve">Fuente: </t>
    </r>
    <r>
      <rPr>
        <sz val="11"/>
        <color indexed="8"/>
        <rFont val="Times New Roman"/>
        <family val="1"/>
      </rPr>
      <t xml:space="preserve"> Informe de Ejecución Presupuestaria</t>
    </r>
  </si>
  <si>
    <r>
      <rPr>
        <b/>
        <sz val="11"/>
        <color indexed="8"/>
        <rFont val="Times New Roman"/>
        <family val="1"/>
      </rPr>
      <t xml:space="preserve">Fuente: </t>
    </r>
    <r>
      <rPr>
        <sz val="11"/>
        <color indexed="8"/>
        <rFont val="Times New Roman"/>
        <family val="1"/>
      </rPr>
      <t xml:space="preserve"> Sistema de registro, control y pago de incapacidades.</t>
    </r>
  </si>
  <si>
    <t>Promedio</t>
  </si>
  <si>
    <t xml:space="preserve">Abril </t>
  </si>
  <si>
    <t xml:space="preserve">Mayo </t>
  </si>
  <si>
    <t xml:space="preserve">Junio </t>
  </si>
  <si>
    <t>Trimestre: Segundo</t>
  </si>
  <si>
    <t>Trimestre: Tercero</t>
  </si>
  <si>
    <t xml:space="preserve">Julio </t>
  </si>
  <si>
    <t xml:space="preserve">Agosto </t>
  </si>
  <si>
    <t xml:space="preserve">Setiembre </t>
  </si>
  <si>
    <t xml:space="preserve">Trimestre: Cuarto </t>
  </si>
  <si>
    <t xml:space="preserve">Octubre </t>
  </si>
  <si>
    <t xml:space="preserve">Diciembre </t>
  </si>
  <si>
    <t xml:space="preserve">IV Trimestre </t>
  </si>
  <si>
    <t>Fuente: Informe de Ejecución Presupuestaria al 31 de diciembre de 2018.</t>
  </si>
  <si>
    <t>¹  Incluye ingresos Subsidios Resp. Fase Terminal ¢3,049,798,025.4 e intereses de la cuenta corriente ¢319,928.8, intereses por inversiones a la vista ¢17,831,989.6 y el ajuste gasto administrativo 2017 por ¢74,276,995.0. Sgún oficio ATG-0565-2018, asiento diario 1418010009261</t>
  </si>
  <si>
    <t>2 Contiene egresos por Transferencias Corrientes (Licencias) ¢3,041,419,344.5, Comisiones y gastos serv. Financ. y Comerciales ¢1,653,512.0 y Otros Servicios Gestión y Apoyo ¢37,814,929.3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</si>
</sst>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-2]* #,##0.00_);_([$€-2]* \(#,##0.00\);_([$€-2]* &quot;-&quot;??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6" fillId="0" borderId="0">
      <alignment vertical="top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39" fontId="7" fillId="0" borderId="0"/>
    <xf numFmtId="165" fontId="4" fillId="0" borderId="0" applyFont="0" applyFill="0" applyBorder="0" applyAlignment="0" applyProtection="0"/>
  </cellStyleXfs>
  <cellXfs count="35">
    <xf numFmtId="0" fontId="0" fillId="0" borderId="0" xfId="0"/>
    <xf numFmtId="166" fontId="1" fillId="0" borderId="0" xfId="1" applyNumberFormat="1" applyFont="1"/>
    <xf numFmtId="166" fontId="1" fillId="0" borderId="0" xfId="1" applyNumberFormat="1" applyFont="1" applyAlignment="1"/>
    <xf numFmtId="166" fontId="1" fillId="0" borderId="0" xfId="1" applyNumberFormat="1" applyFont="1" applyFill="1"/>
    <xf numFmtId="166" fontId="3" fillId="0" borderId="0" xfId="1" applyNumberFormat="1" applyFont="1" applyFill="1"/>
    <xf numFmtId="3" fontId="1" fillId="0" borderId="0" xfId="0" applyNumberFormat="1" applyFont="1"/>
    <xf numFmtId="166" fontId="3" fillId="0" borderId="0" xfId="1" applyNumberFormat="1" applyFont="1"/>
    <xf numFmtId="166" fontId="1" fillId="0" borderId="0" xfId="1" applyNumberFormat="1" applyFont="1" applyFill="1" applyAlignment="1">
      <alignment horizontal="center"/>
    </xf>
    <xf numFmtId="166" fontId="1" fillId="0" borderId="0" xfId="1" applyNumberFormat="1" applyFont="1" applyFill="1" applyAlignment="1"/>
    <xf numFmtId="3" fontId="1" fillId="0" borderId="0" xfId="0" applyNumberFormat="1" applyFont="1" applyBorder="1"/>
    <xf numFmtId="166" fontId="8" fillId="0" borderId="1" xfId="1" applyNumberFormat="1" applyFont="1" applyFill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 vertical="center" wrapText="1"/>
    </xf>
    <xf numFmtId="166" fontId="1" fillId="0" borderId="0" xfId="1" applyNumberFormat="1" applyFont="1" applyBorder="1" applyAlignment="1">
      <alignment horizontal="left"/>
    </xf>
    <xf numFmtId="166" fontId="1" fillId="0" borderId="0" xfId="1" applyNumberFormat="1" applyFont="1" applyBorder="1"/>
    <xf numFmtId="166" fontId="1" fillId="0" borderId="0" xfId="1" applyNumberFormat="1" applyFont="1" applyFill="1" applyBorder="1"/>
    <xf numFmtId="166" fontId="1" fillId="0" borderId="3" xfId="1" applyNumberFormat="1" applyFont="1" applyFill="1" applyBorder="1"/>
    <xf numFmtId="166" fontId="1" fillId="0" borderId="3" xfId="1" applyNumberFormat="1" applyFont="1" applyBorder="1"/>
    <xf numFmtId="166" fontId="9" fillId="0" borderId="1" xfId="1" applyNumberFormat="1" applyFont="1" applyBorder="1" applyAlignment="1">
      <alignment horizontal="center" vertical="center" wrapText="1"/>
    </xf>
    <xf numFmtId="37" fontId="1" fillId="0" borderId="0" xfId="1" applyNumberFormat="1" applyFont="1"/>
    <xf numFmtId="166" fontId="10" fillId="0" borderId="0" xfId="1" applyNumberFormat="1" applyFont="1" applyBorder="1" applyAlignment="1">
      <alignment horizontal="left"/>
    </xf>
    <xf numFmtId="37" fontId="11" fillId="0" borderId="0" xfId="1" applyNumberFormat="1" applyFont="1" applyBorder="1" applyAlignment="1">
      <alignment horizontal="right"/>
    </xf>
    <xf numFmtId="166" fontId="8" fillId="0" borderId="0" xfId="1" applyNumberFormat="1" applyFont="1" applyFill="1" applyAlignment="1"/>
    <xf numFmtId="4" fontId="1" fillId="0" borderId="0" xfId="0" applyNumberFormat="1" applyFont="1" applyFill="1"/>
    <xf numFmtId="166" fontId="1" fillId="0" borderId="0" xfId="1" applyNumberFormat="1" applyFont="1" applyFill="1" applyBorder="1" applyAlignment="1">
      <alignment wrapText="1"/>
    </xf>
    <xf numFmtId="166" fontId="11" fillId="0" borderId="0" xfId="1" applyNumberFormat="1" applyFont="1" applyFill="1" applyAlignment="1"/>
    <xf numFmtId="166" fontId="11" fillId="0" borderId="0" xfId="1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166" fontId="8" fillId="0" borderId="2" xfId="1" applyNumberFormat="1" applyFont="1" applyFill="1" applyBorder="1"/>
    <xf numFmtId="37" fontId="8" fillId="0" borderId="2" xfId="1" applyNumberFormat="1" applyFont="1" applyBorder="1"/>
    <xf numFmtId="166" fontId="8" fillId="0" borderId="2" xfId="1" applyNumberFormat="1" applyFont="1" applyFill="1" applyBorder="1" applyAlignment="1">
      <alignment horizontal="left"/>
    </xf>
    <xf numFmtId="166" fontId="8" fillId="0" borderId="0" xfId="1" applyNumberFormat="1" applyFont="1" applyFill="1" applyAlignment="1">
      <alignment horizontal="center"/>
    </xf>
    <xf numFmtId="166" fontId="1" fillId="0" borderId="0" xfId="1" applyNumberFormat="1" applyFont="1" applyFill="1" applyAlignment="1">
      <alignment horizontal="center"/>
    </xf>
    <xf numFmtId="166" fontId="1" fillId="0" borderId="0" xfId="1" applyNumberFormat="1" applyFont="1" applyFill="1" applyBorder="1" applyAlignment="1">
      <alignment horizontal="center" vertical="top" wrapText="1"/>
    </xf>
  </cellXfs>
  <cellStyles count="19">
    <cellStyle name="Estilo 1" xfId="5"/>
    <cellStyle name="Euro" xfId="6"/>
    <cellStyle name="Millares" xfId="1" builtinId="3"/>
    <cellStyle name="Millares [0] 2" xfId="8"/>
    <cellStyle name="Millares 2" xfId="9"/>
    <cellStyle name="Millares 3" xfId="10"/>
    <cellStyle name="Millares 3 2" xfId="11"/>
    <cellStyle name="Millares 4" xfId="7"/>
    <cellStyle name="Millares 5" xfId="18"/>
    <cellStyle name="Millares 7" xfId="12"/>
    <cellStyle name="Millares 9" xfId="13"/>
    <cellStyle name="Normal" xfId="0" builtinId="0"/>
    <cellStyle name="Normal 19" xfId="14"/>
    <cellStyle name="Normal 2" xfId="3"/>
    <cellStyle name="Normal 3" xfId="2"/>
    <cellStyle name="Normal 4" xfId="15"/>
    <cellStyle name="Normal 5" xfId="16"/>
    <cellStyle name="Normal 6" xfId="4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5"/>
  <sheetViews>
    <sheetView tabSelected="1" zoomScale="80" zoomScaleNormal="80" workbookViewId="0">
      <selection activeCell="A2" sqref="A2:F2"/>
    </sheetView>
  </sheetViews>
  <sheetFormatPr baseColWidth="10" defaultColWidth="11.5703125" defaultRowHeight="15" customHeight="1" x14ac:dyDescent="0.25"/>
  <cols>
    <col min="1" max="1" width="53.42578125" style="3" customWidth="1"/>
    <col min="2" max="4" width="15.28515625" style="1" bestFit="1" customWidth="1"/>
    <col min="5" max="5" width="15.5703125" style="1" bestFit="1" customWidth="1"/>
    <col min="6" max="6" width="13.85546875" style="1" customWidth="1"/>
    <col min="7" max="7" width="12.7109375" style="1" bestFit="1" customWidth="1"/>
    <col min="8" max="10" width="13.7109375" style="1" bestFit="1" customWidth="1"/>
    <col min="11" max="254" width="11.5703125" style="1"/>
    <col min="255" max="255" width="51.140625" style="1" customWidth="1"/>
    <col min="256" max="258" width="13.5703125" style="1" bestFit="1" customWidth="1"/>
    <col min="259" max="259" width="13.7109375" style="1" bestFit="1" customWidth="1"/>
    <col min="260" max="510" width="11.5703125" style="1"/>
    <col min="511" max="511" width="51.140625" style="1" customWidth="1"/>
    <col min="512" max="514" width="13.5703125" style="1" bestFit="1" customWidth="1"/>
    <col min="515" max="515" width="13.7109375" style="1" bestFit="1" customWidth="1"/>
    <col min="516" max="766" width="11.5703125" style="1"/>
    <col min="767" max="767" width="51.140625" style="1" customWidth="1"/>
    <col min="768" max="770" width="13.5703125" style="1" bestFit="1" customWidth="1"/>
    <col min="771" max="771" width="13.7109375" style="1" bestFit="1" customWidth="1"/>
    <col min="772" max="1022" width="11.5703125" style="1"/>
    <col min="1023" max="1023" width="51.140625" style="1" customWidth="1"/>
    <col min="1024" max="1026" width="13.5703125" style="1" bestFit="1" customWidth="1"/>
    <col min="1027" max="1027" width="13.7109375" style="1" bestFit="1" customWidth="1"/>
    <col min="1028" max="1278" width="11.5703125" style="1"/>
    <col min="1279" max="1279" width="51.140625" style="1" customWidth="1"/>
    <col min="1280" max="1282" width="13.5703125" style="1" bestFit="1" customWidth="1"/>
    <col min="1283" max="1283" width="13.7109375" style="1" bestFit="1" customWidth="1"/>
    <col min="1284" max="1534" width="11.5703125" style="1"/>
    <col min="1535" max="1535" width="51.140625" style="1" customWidth="1"/>
    <col min="1536" max="1538" width="13.5703125" style="1" bestFit="1" customWidth="1"/>
    <col min="1539" max="1539" width="13.7109375" style="1" bestFit="1" customWidth="1"/>
    <col min="1540" max="1790" width="11.5703125" style="1"/>
    <col min="1791" max="1791" width="51.140625" style="1" customWidth="1"/>
    <col min="1792" max="1794" width="13.5703125" style="1" bestFit="1" customWidth="1"/>
    <col min="1795" max="1795" width="13.7109375" style="1" bestFit="1" customWidth="1"/>
    <col min="1796" max="2046" width="11.5703125" style="1"/>
    <col min="2047" max="2047" width="51.140625" style="1" customWidth="1"/>
    <col min="2048" max="2050" width="13.5703125" style="1" bestFit="1" customWidth="1"/>
    <col min="2051" max="2051" width="13.7109375" style="1" bestFit="1" customWidth="1"/>
    <col min="2052" max="2302" width="11.5703125" style="1"/>
    <col min="2303" max="2303" width="51.140625" style="1" customWidth="1"/>
    <col min="2304" max="2306" width="13.5703125" style="1" bestFit="1" customWidth="1"/>
    <col min="2307" max="2307" width="13.7109375" style="1" bestFit="1" customWidth="1"/>
    <col min="2308" max="2558" width="11.5703125" style="1"/>
    <col min="2559" max="2559" width="51.140625" style="1" customWidth="1"/>
    <col min="2560" max="2562" width="13.5703125" style="1" bestFit="1" customWidth="1"/>
    <col min="2563" max="2563" width="13.7109375" style="1" bestFit="1" customWidth="1"/>
    <col min="2564" max="2814" width="11.5703125" style="1"/>
    <col min="2815" max="2815" width="51.140625" style="1" customWidth="1"/>
    <col min="2816" max="2818" width="13.5703125" style="1" bestFit="1" customWidth="1"/>
    <col min="2819" max="2819" width="13.7109375" style="1" bestFit="1" customWidth="1"/>
    <col min="2820" max="3070" width="11.5703125" style="1"/>
    <col min="3071" max="3071" width="51.140625" style="1" customWidth="1"/>
    <col min="3072" max="3074" width="13.5703125" style="1" bestFit="1" customWidth="1"/>
    <col min="3075" max="3075" width="13.7109375" style="1" bestFit="1" customWidth="1"/>
    <col min="3076" max="3326" width="11.5703125" style="1"/>
    <col min="3327" max="3327" width="51.140625" style="1" customWidth="1"/>
    <col min="3328" max="3330" width="13.5703125" style="1" bestFit="1" customWidth="1"/>
    <col min="3331" max="3331" width="13.7109375" style="1" bestFit="1" customWidth="1"/>
    <col min="3332" max="3582" width="11.5703125" style="1"/>
    <col min="3583" max="3583" width="51.140625" style="1" customWidth="1"/>
    <col min="3584" max="3586" width="13.5703125" style="1" bestFit="1" customWidth="1"/>
    <col min="3587" max="3587" width="13.7109375" style="1" bestFit="1" customWidth="1"/>
    <col min="3588" max="3838" width="11.5703125" style="1"/>
    <col min="3839" max="3839" width="51.140625" style="1" customWidth="1"/>
    <col min="3840" max="3842" width="13.5703125" style="1" bestFit="1" customWidth="1"/>
    <col min="3843" max="3843" width="13.7109375" style="1" bestFit="1" customWidth="1"/>
    <col min="3844" max="4094" width="11.5703125" style="1"/>
    <col min="4095" max="4095" width="51.140625" style="1" customWidth="1"/>
    <col min="4096" max="4098" width="13.5703125" style="1" bestFit="1" customWidth="1"/>
    <col min="4099" max="4099" width="13.7109375" style="1" bestFit="1" customWidth="1"/>
    <col min="4100" max="4350" width="11.5703125" style="1"/>
    <col min="4351" max="4351" width="51.140625" style="1" customWidth="1"/>
    <col min="4352" max="4354" width="13.5703125" style="1" bestFit="1" customWidth="1"/>
    <col min="4355" max="4355" width="13.7109375" style="1" bestFit="1" customWidth="1"/>
    <col min="4356" max="4606" width="11.5703125" style="1"/>
    <col min="4607" max="4607" width="51.140625" style="1" customWidth="1"/>
    <col min="4608" max="4610" width="13.5703125" style="1" bestFit="1" customWidth="1"/>
    <col min="4611" max="4611" width="13.7109375" style="1" bestFit="1" customWidth="1"/>
    <col min="4612" max="4862" width="11.5703125" style="1"/>
    <col min="4863" max="4863" width="51.140625" style="1" customWidth="1"/>
    <col min="4864" max="4866" width="13.5703125" style="1" bestFit="1" customWidth="1"/>
    <col min="4867" max="4867" width="13.7109375" style="1" bestFit="1" customWidth="1"/>
    <col min="4868" max="5118" width="11.5703125" style="1"/>
    <col min="5119" max="5119" width="51.140625" style="1" customWidth="1"/>
    <col min="5120" max="5122" width="13.5703125" style="1" bestFit="1" customWidth="1"/>
    <col min="5123" max="5123" width="13.7109375" style="1" bestFit="1" customWidth="1"/>
    <col min="5124" max="5374" width="11.5703125" style="1"/>
    <col min="5375" max="5375" width="51.140625" style="1" customWidth="1"/>
    <col min="5376" max="5378" width="13.5703125" style="1" bestFit="1" customWidth="1"/>
    <col min="5379" max="5379" width="13.7109375" style="1" bestFit="1" customWidth="1"/>
    <col min="5380" max="5630" width="11.5703125" style="1"/>
    <col min="5631" max="5631" width="51.140625" style="1" customWidth="1"/>
    <col min="5632" max="5634" width="13.5703125" style="1" bestFit="1" customWidth="1"/>
    <col min="5635" max="5635" width="13.7109375" style="1" bestFit="1" customWidth="1"/>
    <col min="5636" max="5886" width="11.5703125" style="1"/>
    <col min="5887" max="5887" width="51.140625" style="1" customWidth="1"/>
    <col min="5888" max="5890" width="13.5703125" style="1" bestFit="1" customWidth="1"/>
    <col min="5891" max="5891" width="13.7109375" style="1" bestFit="1" customWidth="1"/>
    <col min="5892" max="6142" width="11.5703125" style="1"/>
    <col min="6143" max="6143" width="51.140625" style="1" customWidth="1"/>
    <col min="6144" max="6146" width="13.5703125" style="1" bestFit="1" customWidth="1"/>
    <col min="6147" max="6147" width="13.7109375" style="1" bestFit="1" customWidth="1"/>
    <col min="6148" max="6398" width="11.5703125" style="1"/>
    <col min="6399" max="6399" width="51.140625" style="1" customWidth="1"/>
    <col min="6400" max="6402" width="13.5703125" style="1" bestFit="1" customWidth="1"/>
    <col min="6403" max="6403" width="13.7109375" style="1" bestFit="1" customWidth="1"/>
    <col min="6404" max="6654" width="11.5703125" style="1"/>
    <col min="6655" max="6655" width="51.140625" style="1" customWidth="1"/>
    <col min="6656" max="6658" width="13.5703125" style="1" bestFit="1" customWidth="1"/>
    <col min="6659" max="6659" width="13.7109375" style="1" bestFit="1" customWidth="1"/>
    <col min="6660" max="6910" width="11.5703125" style="1"/>
    <col min="6911" max="6911" width="51.140625" style="1" customWidth="1"/>
    <col min="6912" max="6914" width="13.5703125" style="1" bestFit="1" customWidth="1"/>
    <col min="6915" max="6915" width="13.7109375" style="1" bestFit="1" customWidth="1"/>
    <col min="6916" max="7166" width="11.5703125" style="1"/>
    <col min="7167" max="7167" width="51.140625" style="1" customWidth="1"/>
    <col min="7168" max="7170" width="13.5703125" style="1" bestFit="1" customWidth="1"/>
    <col min="7171" max="7171" width="13.7109375" style="1" bestFit="1" customWidth="1"/>
    <col min="7172" max="7422" width="11.5703125" style="1"/>
    <col min="7423" max="7423" width="51.140625" style="1" customWidth="1"/>
    <col min="7424" max="7426" width="13.5703125" style="1" bestFit="1" customWidth="1"/>
    <col min="7427" max="7427" width="13.7109375" style="1" bestFit="1" customWidth="1"/>
    <col min="7428" max="7678" width="11.5703125" style="1"/>
    <col min="7679" max="7679" width="51.140625" style="1" customWidth="1"/>
    <col min="7680" max="7682" width="13.5703125" style="1" bestFit="1" customWidth="1"/>
    <col min="7683" max="7683" width="13.7109375" style="1" bestFit="1" customWidth="1"/>
    <col min="7684" max="7934" width="11.5703125" style="1"/>
    <col min="7935" max="7935" width="51.140625" style="1" customWidth="1"/>
    <col min="7936" max="7938" width="13.5703125" style="1" bestFit="1" customWidth="1"/>
    <col min="7939" max="7939" width="13.7109375" style="1" bestFit="1" customWidth="1"/>
    <col min="7940" max="8190" width="11.5703125" style="1"/>
    <col min="8191" max="8191" width="51.140625" style="1" customWidth="1"/>
    <col min="8192" max="8194" width="13.5703125" style="1" bestFit="1" customWidth="1"/>
    <col min="8195" max="8195" width="13.7109375" style="1" bestFit="1" customWidth="1"/>
    <col min="8196" max="8446" width="11.5703125" style="1"/>
    <col min="8447" max="8447" width="51.140625" style="1" customWidth="1"/>
    <col min="8448" max="8450" width="13.5703125" style="1" bestFit="1" customWidth="1"/>
    <col min="8451" max="8451" width="13.7109375" style="1" bestFit="1" customWidth="1"/>
    <col min="8452" max="8702" width="11.5703125" style="1"/>
    <col min="8703" max="8703" width="51.140625" style="1" customWidth="1"/>
    <col min="8704" max="8706" width="13.5703125" style="1" bestFit="1" customWidth="1"/>
    <col min="8707" max="8707" width="13.7109375" style="1" bestFit="1" customWidth="1"/>
    <col min="8708" max="8958" width="11.5703125" style="1"/>
    <col min="8959" max="8959" width="51.140625" style="1" customWidth="1"/>
    <col min="8960" max="8962" width="13.5703125" style="1" bestFit="1" customWidth="1"/>
    <col min="8963" max="8963" width="13.7109375" style="1" bestFit="1" customWidth="1"/>
    <col min="8964" max="9214" width="11.5703125" style="1"/>
    <col min="9215" max="9215" width="51.140625" style="1" customWidth="1"/>
    <col min="9216" max="9218" width="13.5703125" style="1" bestFit="1" customWidth="1"/>
    <col min="9219" max="9219" width="13.7109375" style="1" bestFit="1" customWidth="1"/>
    <col min="9220" max="9470" width="11.5703125" style="1"/>
    <col min="9471" max="9471" width="51.140625" style="1" customWidth="1"/>
    <col min="9472" max="9474" width="13.5703125" style="1" bestFit="1" customWidth="1"/>
    <col min="9475" max="9475" width="13.7109375" style="1" bestFit="1" customWidth="1"/>
    <col min="9476" max="9726" width="11.5703125" style="1"/>
    <col min="9727" max="9727" width="51.140625" style="1" customWidth="1"/>
    <col min="9728" max="9730" width="13.5703125" style="1" bestFit="1" customWidth="1"/>
    <col min="9731" max="9731" width="13.7109375" style="1" bestFit="1" customWidth="1"/>
    <col min="9732" max="9982" width="11.5703125" style="1"/>
    <col min="9983" max="9983" width="51.140625" style="1" customWidth="1"/>
    <col min="9984" max="9986" width="13.5703125" style="1" bestFit="1" customWidth="1"/>
    <col min="9987" max="9987" width="13.7109375" style="1" bestFit="1" customWidth="1"/>
    <col min="9988" max="10238" width="11.5703125" style="1"/>
    <col min="10239" max="10239" width="51.140625" style="1" customWidth="1"/>
    <col min="10240" max="10242" width="13.5703125" style="1" bestFit="1" customWidth="1"/>
    <col min="10243" max="10243" width="13.7109375" style="1" bestFit="1" customWidth="1"/>
    <col min="10244" max="10494" width="11.5703125" style="1"/>
    <col min="10495" max="10495" width="51.140625" style="1" customWidth="1"/>
    <col min="10496" max="10498" width="13.5703125" style="1" bestFit="1" customWidth="1"/>
    <col min="10499" max="10499" width="13.7109375" style="1" bestFit="1" customWidth="1"/>
    <col min="10500" max="10750" width="11.5703125" style="1"/>
    <col min="10751" max="10751" width="51.140625" style="1" customWidth="1"/>
    <col min="10752" max="10754" width="13.5703125" style="1" bestFit="1" customWidth="1"/>
    <col min="10755" max="10755" width="13.7109375" style="1" bestFit="1" customWidth="1"/>
    <col min="10756" max="11006" width="11.5703125" style="1"/>
    <col min="11007" max="11007" width="51.140625" style="1" customWidth="1"/>
    <col min="11008" max="11010" width="13.5703125" style="1" bestFit="1" customWidth="1"/>
    <col min="11011" max="11011" width="13.7109375" style="1" bestFit="1" customWidth="1"/>
    <col min="11012" max="11262" width="11.5703125" style="1"/>
    <col min="11263" max="11263" width="51.140625" style="1" customWidth="1"/>
    <col min="11264" max="11266" width="13.5703125" style="1" bestFit="1" customWidth="1"/>
    <col min="11267" max="11267" width="13.7109375" style="1" bestFit="1" customWidth="1"/>
    <col min="11268" max="11518" width="11.5703125" style="1"/>
    <col min="11519" max="11519" width="51.140625" style="1" customWidth="1"/>
    <col min="11520" max="11522" width="13.5703125" style="1" bestFit="1" customWidth="1"/>
    <col min="11523" max="11523" width="13.7109375" style="1" bestFit="1" customWidth="1"/>
    <col min="11524" max="11774" width="11.5703125" style="1"/>
    <col min="11775" max="11775" width="51.140625" style="1" customWidth="1"/>
    <col min="11776" max="11778" width="13.5703125" style="1" bestFit="1" customWidth="1"/>
    <col min="11779" max="11779" width="13.7109375" style="1" bestFit="1" customWidth="1"/>
    <col min="11780" max="12030" width="11.5703125" style="1"/>
    <col min="12031" max="12031" width="51.140625" style="1" customWidth="1"/>
    <col min="12032" max="12034" width="13.5703125" style="1" bestFit="1" customWidth="1"/>
    <col min="12035" max="12035" width="13.7109375" style="1" bestFit="1" customWidth="1"/>
    <col min="12036" max="12286" width="11.5703125" style="1"/>
    <col min="12287" max="12287" width="51.140625" style="1" customWidth="1"/>
    <col min="12288" max="12290" width="13.5703125" style="1" bestFit="1" customWidth="1"/>
    <col min="12291" max="12291" width="13.7109375" style="1" bestFit="1" customWidth="1"/>
    <col min="12292" max="12542" width="11.5703125" style="1"/>
    <col min="12543" max="12543" width="51.140625" style="1" customWidth="1"/>
    <col min="12544" max="12546" width="13.5703125" style="1" bestFit="1" customWidth="1"/>
    <col min="12547" max="12547" width="13.7109375" style="1" bestFit="1" customWidth="1"/>
    <col min="12548" max="12798" width="11.5703125" style="1"/>
    <col min="12799" max="12799" width="51.140625" style="1" customWidth="1"/>
    <col min="12800" max="12802" width="13.5703125" style="1" bestFit="1" customWidth="1"/>
    <col min="12803" max="12803" width="13.7109375" style="1" bestFit="1" customWidth="1"/>
    <col min="12804" max="13054" width="11.5703125" style="1"/>
    <col min="13055" max="13055" width="51.140625" style="1" customWidth="1"/>
    <col min="13056" max="13058" width="13.5703125" style="1" bestFit="1" customWidth="1"/>
    <col min="13059" max="13059" width="13.7109375" style="1" bestFit="1" customWidth="1"/>
    <col min="13060" max="13310" width="11.5703125" style="1"/>
    <col min="13311" max="13311" width="51.140625" style="1" customWidth="1"/>
    <col min="13312" max="13314" width="13.5703125" style="1" bestFit="1" customWidth="1"/>
    <col min="13315" max="13315" width="13.7109375" style="1" bestFit="1" customWidth="1"/>
    <col min="13316" max="13566" width="11.5703125" style="1"/>
    <col min="13567" max="13567" width="51.140625" style="1" customWidth="1"/>
    <col min="13568" max="13570" width="13.5703125" style="1" bestFit="1" customWidth="1"/>
    <col min="13571" max="13571" width="13.7109375" style="1" bestFit="1" customWidth="1"/>
    <col min="13572" max="13822" width="11.5703125" style="1"/>
    <col min="13823" max="13823" width="51.140625" style="1" customWidth="1"/>
    <col min="13824" max="13826" width="13.5703125" style="1" bestFit="1" customWidth="1"/>
    <col min="13827" max="13827" width="13.7109375" style="1" bestFit="1" customWidth="1"/>
    <col min="13828" max="14078" width="11.5703125" style="1"/>
    <col min="14079" max="14079" width="51.140625" style="1" customWidth="1"/>
    <col min="14080" max="14082" width="13.5703125" style="1" bestFit="1" customWidth="1"/>
    <col min="14083" max="14083" width="13.7109375" style="1" bestFit="1" customWidth="1"/>
    <col min="14084" max="14334" width="11.5703125" style="1"/>
    <col min="14335" max="14335" width="51.140625" style="1" customWidth="1"/>
    <col min="14336" max="14338" width="13.5703125" style="1" bestFit="1" customWidth="1"/>
    <col min="14339" max="14339" width="13.7109375" style="1" bestFit="1" customWidth="1"/>
    <col min="14340" max="14590" width="11.5703125" style="1"/>
    <col min="14591" max="14591" width="51.140625" style="1" customWidth="1"/>
    <col min="14592" max="14594" width="13.5703125" style="1" bestFit="1" customWidth="1"/>
    <col min="14595" max="14595" width="13.7109375" style="1" bestFit="1" customWidth="1"/>
    <col min="14596" max="14846" width="11.5703125" style="1"/>
    <col min="14847" max="14847" width="51.140625" style="1" customWidth="1"/>
    <col min="14848" max="14850" width="13.5703125" style="1" bestFit="1" customWidth="1"/>
    <col min="14851" max="14851" width="13.7109375" style="1" bestFit="1" customWidth="1"/>
    <col min="14852" max="15102" width="11.5703125" style="1"/>
    <col min="15103" max="15103" width="51.140625" style="1" customWidth="1"/>
    <col min="15104" max="15106" width="13.5703125" style="1" bestFit="1" customWidth="1"/>
    <col min="15107" max="15107" width="13.7109375" style="1" bestFit="1" customWidth="1"/>
    <col min="15108" max="15358" width="11.5703125" style="1"/>
    <col min="15359" max="15359" width="51.140625" style="1" customWidth="1"/>
    <col min="15360" max="15362" width="13.5703125" style="1" bestFit="1" customWidth="1"/>
    <col min="15363" max="15363" width="13.7109375" style="1" bestFit="1" customWidth="1"/>
    <col min="15364" max="15614" width="11.5703125" style="1"/>
    <col min="15615" max="15615" width="51.140625" style="1" customWidth="1"/>
    <col min="15616" max="15618" width="13.5703125" style="1" bestFit="1" customWidth="1"/>
    <col min="15619" max="15619" width="13.7109375" style="1" bestFit="1" customWidth="1"/>
    <col min="15620" max="15870" width="11.5703125" style="1"/>
    <col min="15871" max="15871" width="51.140625" style="1" customWidth="1"/>
    <col min="15872" max="15874" width="13.5703125" style="1" bestFit="1" customWidth="1"/>
    <col min="15875" max="15875" width="13.7109375" style="1" bestFit="1" customWidth="1"/>
    <col min="15876" max="16126" width="11.5703125" style="1"/>
    <col min="16127" max="16127" width="51.140625" style="1" customWidth="1"/>
    <col min="16128" max="16130" width="13.5703125" style="1" bestFit="1" customWidth="1"/>
    <col min="16131" max="16131" width="13.7109375" style="1" bestFit="1" customWidth="1"/>
    <col min="16132" max="16384" width="11.5703125" style="1"/>
  </cols>
  <sheetData>
    <row r="2" spans="1:6" ht="15" customHeight="1" x14ac:dyDescent="0.25">
      <c r="A2" s="33" t="s">
        <v>0</v>
      </c>
      <c r="B2" s="33"/>
      <c r="C2" s="33"/>
      <c r="D2" s="33"/>
      <c r="E2" s="33"/>
      <c r="F2" s="33"/>
    </row>
    <row r="3" spans="1:6" ht="15" customHeight="1" x14ac:dyDescent="0.25">
      <c r="A3" s="33" t="s">
        <v>1</v>
      </c>
      <c r="B3" s="33"/>
      <c r="C3" s="33"/>
      <c r="D3" s="33"/>
      <c r="E3" s="33"/>
      <c r="F3" s="33"/>
    </row>
    <row r="4" spans="1:6" ht="15" customHeight="1" x14ac:dyDescent="0.25">
      <c r="A4" s="34" t="s">
        <v>37</v>
      </c>
      <c r="B4" s="34"/>
      <c r="C4" s="34"/>
      <c r="D4" s="34"/>
      <c r="E4" s="34"/>
      <c r="F4" s="34"/>
    </row>
    <row r="5" spans="1:6" ht="15" customHeight="1" x14ac:dyDescent="0.25">
      <c r="A5" s="33" t="s">
        <v>38</v>
      </c>
      <c r="B5" s="33"/>
      <c r="C5" s="33"/>
      <c r="D5" s="33"/>
      <c r="E5" s="33"/>
      <c r="F5" s="33"/>
    </row>
    <row r="6" spans="1:6" ht="15" customHeight="1" x14ac:dyDescent="0.25">
      <c r="A6" s="33" t="s">
        <v>39</v>
      </c>
      <c r="B6" s="33"/>
      <c r="C6" s="33"/>
      <c r="D6" s="33"/>
      <c r="E6" s="33"/>
      <c r="F6" s="33"/>
    </row>
    <row r="7" spans="1:6" ht="15" customHeight="1" x14ac:dyDescent="0.25">
      <c r="A7" s="33" t="s">
        <v>40</v>
      </c>
      <c r="B7" s="33"/>
      <c r="C7" s="33"/>
      <c r="D7" s="33"/>
      <c r="E7" s="33"/>
      <c r="F7" s="33"/>
    </row>
    <row r="8" spans="1:6" ht="15" customHeight="1" x14ac:dyDescent="0.25">
      <c r="A8" s="33" t="s">
        <v>41</v>
      </c>
      <c r="B8" s="33"/>
      <c r="C8" s="33"/>
      <c r="D8" s="33"/>
      <c r="E8" s="33"/>
      <c r="F8" s="33"/>
    </row>
    <row r="10" spans="1:6" ht="15" customHeight="1" thickBot="1" x14ac:dyDescent="0.3">
      <c r="A10" s="10" t="s">
        <v>33</v>
      </c>
      <c r="B10" s="11" t="s">
        <v>2</v>
      </c>
      <c r="C10" s="11" t="s">
        <v>3</v>
      </c>
      <c r="D10" s="11" t="s">
        <v>4</v>
      </c>
      <c r="E10" s="11" t="s">
        <v>5</v>
      </c>
      <c r="F10" s="12" t="s">
        <v>6</v>
      </c>
    </row>
    <row r="12" spans="1:6" ht="15" customHeight="1" x14ac:dyDescent="0.25">
      <c r="A12" s="13" t="s">
        <v>7</v>
      </c>
      <c r="B12" s="1" t="s">
        <v>29</v>
      </c>
      <c r="C12" s="5">
        <v>480</v>
      </c>
      <c r="D12" s="5">
        <v>441</v>
      </c>
      <c r="E12" s="5">
        <v>482</v>
      </c>
      <c r="F12" s="1">
        <f>SUM(C12:E12)</f>
        <v>1403</v>
      </c>
    </row>
    <row r="13" spans="1:6" ht="15" customHeight="1" x14ac:dyDescent="0.25">
      <c r="A13" s="13"/>
      <c r="B13" s="14" t="s">
        <v>30</v>
      </c>
      <c r="C13" s="9"/>
      <c r="D13" s="9"/>
      <c r="E13" s="9"/>
      <c r="F13" s="15">
        <v>874</v>
      </c>
    </row>
    <row r="14" spans="1:6" ht="15" customHeight="1" thickBot="1" x14ac:dyDescent="0.3">
      <c r="A14" s="16"/>
      <c r="B14" s="17"/>
      <c r="C14" s="17"/>
      <c r="D14" s="17"/>
      <c r="E14" s="17"/>
      <c r="F14" s="17"/>
    </row>
    <row r="15" spans="1:6" ht="15" customHeight="1" thickTop="1" x14ac:dyDescent="0.25">
      <c r="A15" s="3" t="s">
        <v>62</v>
      </c>
    </row>
    <row r="16" spans="1:6" ht="15" customHeight="1" x14ac:dyDescent="0.25">
      <c r="A16" s="27" t="s">
        <v>31</v>
      </c>
    </row>
    <row r="17" spans="1:13" ht="15" customHeight="1" x14ac:dyDescent="0.25">
      <c r="A17" s="27" t="s">
        <v>32</v>
      </c>
    </row>
    <row r="18" spans="1:13" ht="15.75" customHeight="1" x14ac:dyDescent="0.25">
      <c r="A18" s="28" t="s">
        <v>34</v>
      </c>
      <c r="B18" s="27"/>
      <c r="C18" s="27"/>
      <c r="D18" s="27"/>
    </row>
    <row r="20" spans="1:13" ht="15" customHeight="1" x14ac:dyDescent="0.25">
      <c r="A20" s="33" t="s">
        <v>9</v>
      </c>
      <c r="B20" s="33"/>
      <c r="C20" s="33"/>
      <c r="D20" s="33"/>
      <c r="E20" s="33"/>
      <c r="F20" s="33"/>
    </row>
    <row r="21" spans="1:13" ht="15" customHeight="1" x14ac:dyDescent="0.25">
      <c r="A21" s="33" t="s">
        <v>42</v>
      </c>
      <c r="B21" s="33"/>
      <c r="C21" s="33"/>
      <c r="D21" s="33"/>
      <c r="E21" s="33"/>
      <c r="F21" s="33"/>
    </row>
    <row r="22" spans="1:13" ht="15" customHeight="1" x14ac:dyDescent="0.25">
      <c r="A22" s="34" t="s">
        <v>37</v>
      </c>
      <c r="B22" s="34"/>
      <c r="C22" s="34"/>
      <c r="D22" s="34"/>
      <c r="E22" s="34"/>
      <c r="F22" s="34"/>
    </row>
    <row r="23" spans="1:13" ht="15" customHeight="1" x14ac:dyDescent="0.25">
      <c r="A23" s="33" t="s">
        <v>38</v>
      </c>
      <c r="B23" s="33"/>
      <c r="C23" s="33"/>
      <c r="D23" s="33"/>
      <c r="E23" s="33"/>
      <c r="F23" s="33"/>
    </row>
    <row r="24" spans="1:13" ht="15" customHeight="1" x14ac:dyDescent="0.25">
      <c r="A24" s="33" t="s">
        <v>41</v>
      </c>
      <c r="B24" s="33"/>
      <c r="C24" s="33"/>
      <c r="D24" s="33"/>
      <c r="E24" s="33"/>
      <c r="F24" s="33"/>
      <c r="G24" s="6"/>
    </row>
    <row r="25" spans="1:13" ht="15" customHeight="1" x14ac:dyDescent="0.25">
      <c r="A25" s="33" t="s">
        <v>43</v>
      </c>
      <c r="B25" s="33"/>
      <c r="C25" s="33"/>
      <c r="D25" s="33"/>
      <c r="E25" s="33"/>
      <c r="F25" s="33"/>
    </row>
    <row r="27" spans="1:13" ht="15" customHeight="1" thickBot="1" x14ac:dyDescent="0.3">
      <c r="A27" s="10" t="s">
        <v>44</v>
      </c>
      <c r="B27" s="11" t="s">
        <v>3</v>
      </c>
      <c r="C27" s="11" t="s">
        <v>4</v>
      </c>
      <c r="D27" s="11" t="s">
        <v>5</v>
      </c>
      <c r="E27" s="12" t="s">
        <v>6</v>
      </c>
      <c r="F27" s="18" t="s">
        <v>63</v>
      </c>
      <c r="G27" s="6"/>
      <c r="H27" s="6"/>
      <c r="I27" s="6"/>
    </row>
    <row r="28" spans="1:13" ht="15" customHeight="1" x14ac:dyDescent="0.25">
      <c r="A28" s="3" t="s">
        <v>45</v>
      </c>
      <c r="B28" s="1">
        <v>275220448.75</v>
      </c>
      <c r="C28" s="1">
        <v>220089845.33000001</v>
      </c>
      <c r="D28" s="1">
        <v>219653140.11000001</v>
      </c>
      <c r="E28" s="1">
        <f>+SUM(B28:D28)</f>
        <v>714963434.19000006</v>
      </c>
      <c r="F28" s="19">
        <f t="shared" ref="F28:F31" si="0">AVERAGE(B28:D28)</f>
        <v>238321144.73000002</v>
      </c>
    </row>
    <row r="29" spans="1:13" ht="15" customHeight="1" x14ac:dyDescent="0.25">
      <c r="A29" s="13" t="s">
        <v>46</v>
      </c>
      <c r="B29" s="19">
        <v>0</v>
      </c>
      <c r="C29" s="19">
        <v>0</v>
      </c>
      <c r="D29" s="19">
        <v>0</v>
      </c>
      <c r="E29" s="1">
        <f t="shared" ref="E29:E31" si="1">+SUM(B29:D29)</f>
        <v>0</v>
      </c>
      <c r="F29" s="19">
        <f t="shared" si="0"/>
        <v>0</v>
      </c>
    </row>
    <row r="30" spans="1:13" ht="15" customHeight="1" x14ac:dyDescent="0.25">
      <c r="A30" s="20" t="s">
        <v>47</v>
      </c>
      <c r="B30" s="19">
        <v>0</v>
      </c>
      <c r="C30" s="19">
        <v>376164</v>
      </c>
      <c r="D30" s="19">
        <v>0</v>
      </c>
      <c r="E30" s="1">
        <f t="shared" si="1"/>
        <v>376164</v>
      </c>
      <c r="F30" s="19">
        <f>AVERAGE(B30:D30)</f>
        <v>125388</v>
      </c>
      <c r="H30" s="32"/>
      <c r="I30" s="32"/>
      <c r="J30" s="32"/>
      <c r="K30" s="32"/>
      <c r="L30" s="32"/>
      <c r="M30" s="32"/>
    </row>
    <row r="31" spans="1:13" ht="15" customHeight="1" x14ac:dyDescent="0.25">
      <c r="A31" s="20" t="s">
        <v>48</v>
      </c>
      <c r="B31" s="19">
        <v>0</v>
      </c>
      <c r="C31" s="19">
        <v>0</v>
      </c>
      <c r="D31" s="19">
        <v>0</v>
      </c>
      <c r="E31" s="1">
        <f t="shared" si="1"/>
        <v>0</v>
      </c>
      <c r="F31" s="19">
        <f t="shared" si="0"/>
        <v>0</v>
      </c>
    </row>
    <row r="32" spans="1:13" ht="15" customHeight="1" thickBot="1" x14ac:dyDescent="0.3">
      <c r="A32" s="31" t="s">
        <v>8</v>
      </c>
      <c r="B32" s="30">
        <f>SUM(B28:B31)</f>
        <v>275220448.75</v>
      </c>
      <c r="C32" s="30">
        <f>SUM(C28:C31)</f>
        <v>220466009.33000001</v>
      </c>
      <c r="D32" s="30">
        <f>SUM(D28:D31)</f>
        <v>219653140.11000001</v>
      </c>
      <c r="E32" s="30">
        <f>SUM(E28:E31)</f>
        <v>715339598.19000006</v>
      </c>
      <c r="F32" s="30">
        <f>SUM(F28:F31)</f>
        <v>238446532.73000002</v>
      </c>
    </row>
    <row r="33" spans="1:7" ht="15" customHeight="1" thickTop="1" x14ac:dyDescent="0.25">
      <c r="A33" s="3" t="s">
        <v>50</v>
      </c>
    </row>
    <row r="34" spans="1:7" ht="15" customHeight="1" x14ac:dyDescent="0.25">
      <c r="A34" s="3" t="s">
        <v>49</v>
      </c>
    </row>
    <row r="35" spans="1:7" ht="15" customHeight="1" x14ac:dyDescent="0.25">
      <c r="A35" s="3" t="s">
        <v>51</v>
      </c>
    </row>
    <row r="37" spans="1:7" ht="15" customHeight="1" x14ac:dyDescent="0.25">
      <c r="A37" s="33" t="s">
        <v>10</v>
      </c>
      <c r="B37" s="33"/>
      <c r="C37" s="33"/>
      <c r="D37" s="33"/>
      <c r="E37" s="33"/>
      <c r="F37" s="8"/>
    </row>
    <row r="38" spans="1:7" ht="15" customHeight="1" x14ac:dyDescent="0.25">
      <c r="A38" s="33" t="s">
        <v>11</v>
      </c>
      <c r="B38" s="33"/>
      <c r="C38" s="33"/>
      <c r="D38" s="33"/>
      <c r="E38" s="33"/>
      <c r="F38" s="7"/>
    </row>
    <row r="39" spans="1:7" ht="15" customHeight="1" x14ac:dyDescent="0.25">
      <c r="A39" s="33" t="s">
        <v>37</v>
      </c>
      <c r="B39" s="33"/>
      <c r="C39" s="33"/>
      <c r="D39" s="33"/>
      <c r="E39" s="33"/>
      <c r="F39" s="7"/>
    </row>
    <row r="40" spans="1:7" ht="15" customHeight="1" x14ac:dyDescent="0.25">
      <c r="A40" s="33" t="s">
        <v>38</v>
      </c>
      <c r="B40" s="33"/>
      <c r="C40" s="33"/>
      <c r="D40" s="33"/>
      <c r="E40" s="33"/>
      <c r="F40" s="7"/>
    </row>
    <row r="41" spans="1:7" ht="15" customHeight="1" x14ac:dyDescent="0.25">
      <c r="A41" s="33" t="s">
        <v>41</v>
      </c>
      <c r="B41" s="33"/>
      <c r="C41" s="33"/>
      <c r="D41" s="33"/>
      <c r="E41" s="33"/>
      <c r="F41" s="7"/>
    </row>
    <row r="42" spans="1:7" ht="15" customHeight="1" x14ac:dyDescent="0.25">
      <c r="A42" s="33" t="s">
        <v>43</v>
      </c>
      <c r="B42" s="33"/>
      <c r="C42" s="33"/>
      <c r="D42" s="33"/>
      <c r="E42" s="33"/>
      <c r="F42" s="7"/>
    </row>
    <row r="44" spans="1:7" ht="15" customHeight="1" thickBot="1" x14ac:dyDescent="0.3">
      <c r="A44" s="10" t="s">
        <v>52</v>
      </c>
      <c r="B44" s="11" t="s">
        <v>3</v>
      </c>
      <c r="C44" s="11" t="s">
        <v>4</v>
      </c>
      <c r="D44" s="11" t="s">
        <v>5</v>
      </c>
      <c r="E44" s="12" t="s">
        <v>6</v>
      </c>
    </row>
    <row r="45" spans="1:7" ht="15" customHeight="1" x14ac:dyDescent="0.25">
      <c r="A45" s="3" t="s">
        <v>55</v>
      </c>
      <c r="B45" s="19">
        <v>275220448.75</v>
      </c>
      <c r="C45" s="19">
        <v>220089845.33000001</v>
      </c>
      <c r="D45" s="19">
        <v>219653140.11000001</v>
      </c>
      <c r="E45" s="19">
        <f>+B45+C45+D45</f>
        <v>714963434.19000006</v>
      </c>
    </row>
    <row r="46" spans="1:7" ht="15" customHeight="1" x14ac:dyDescent="0.25">
      <c r="A46" s="3" t="s">
        <v>53</v>
      </c>
      <c r="B46" s="19">
        <v>0</v>
      </c>
      <c r="C46" s="21">
        <v>0</v>
      </c>
      <c r="D46" s="19">
        <v>0</v>
      </c>
      <c r="E46" s="19">
        <f>+B46+C46+D46</f>
        <v>0</v>
      </c>
      <c r="G46" s="22"/>
    </row>
    <row r="47" spans="1:7" ht="15" customHeight="1" x14ac:dyDescent="0.25">
      <c r="A47" s="3" t="s">
        <v>47</v>
      </c>
      <c r="B47" s="19">
        <v>0</v>
      </c>
      <c r="C47" s="19">
        <v>376164</v>
      </c>
      <c r="D47" s="19">
        <v>0</v>
      </c>
      <c r="E47" s="19">
        <f t="shared" ref="E47:E48" si="2">+B47+C47+D47</f>
        <v>376164</v>
      </c>
    </row>
    <row r="48" spans="1:7" ht="15" customHeight="1" x14ac:dyDescent="0.25">
      <c r="A48" s="20" t="s">
        <v>54</v>
      </c>
      <c r="B48" s="19">
        <v>0</v>
      </c>
      <c r="C48" s="19">
        <v>0</v>
      </c>
      <c r="D48" s="19">
        <v>0</v>
      </c>
      <c r="E48" s="19">
        <f t="shared" si="2"/>
        <v>0</v>
      </c>
    </row>
    <row r="49" spans="1:18" ht="15" customHeight="1" thickBot="1" x14ac:dyDescent="0.3">
      <c r="A49" s="29" t="s">
        <v>8</v>
      </c>
      <c r="B49" s="30">
        <f>SUM(B45:B48)</f>
        <v>275220448.75</v>
      </c>
      <c r="C49" s="30">
        <f>SUM(C45:C48)</f>
        <v>220466009.33000001</v>
      </c>
      <c r="D49" s="30">
        <f>SUM(D45:D48)</f>
        <v>219653140.11000001</v>
      </c>
      <c r="E49" s="30">
        <f>+E45+E46+E47+E48</f>
        <v>715339598.19000006</v>
      </c>
    </row>
    <row r="50" spans="1:18" ht="15" customHeight="1" thickTop="1" x14ac:dyDescent="0.25">
      <c r="A50" s="15" t="s">
        <v>61</v>
      </c>
    </row>
    <row r="51" spans="1:18" ht="15" customHeight="1" x14ac:dyDescent="0.25">
      <c r="A51" s="3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8" ht="15" customHeight="1" x14ac:dyDescent="0.25">
      <c r="A52" s="3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5">
      <c r="A54" s="33" t="s">
        <v>13</v>
      </c>
      <c r="B54" s="33"/>
      <c r="C54" s="33"/>
      <c r="D54" s="33"/>
      <c r="E54" s="3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" customHeight="1" x14ac:dyDescent="0.25">
      <c r="A55" s="33" t="s">
        <v>14</v>
      </c>
      <c r="B55" s="33"/>
      <c r="C55" s="33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customHeight="1" x14ac:dyDescent="0.25">
      <c r="A56" s="33" t="s">
        <v>37</v>
      </c>
      <c r="B56" s="33"/>
      <c r="C56" s="33"/>
      <c r="D56" s="33"/>
      <c r="E56" s="3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" customHeight="1" x14ac:dyDescent="0.25">
      <c r="A57" s="33" t="s">
        <v>38</v>
      </c>
      <c r="B57" s="33"/>
      <c r="C57" s="33"/>
      <c r="D57" s="33"/>
      <c r="E57" s="33"/>
    </row>
    <row r="58" spans="1:18" ht="15" customHeight="1" x14ac:dyDescent="0.25">
      <c r="A58" s="33" t="s">
        <v>41</v>
      </c>
      <c r="B58" s="33"/>
      <c r="C58" s="33"/>
      <c r="D58" s="33"/>
      <c r="E58" s="33"/>
    </row>
    <row r="59" spans="1:18" ht="15" customHeight="1" x14ac:dyDescent="0.25">
      <c r="A59" s="33" t="s">
        <v>43</v>
      </c>
      <c r="B59" s="33"/>
      <c r="C59" s="33"/>
      <c r="D59" s="33"/>
      <c r="E59" s="33"/>
      <c r="G59" s="32"/>
      <c r="H59" s="32"/>
      <c r="I59" s="32"/>
      <c r="J59" s="32"/>
    </row>
    <row r="61" spans="1:18" ht="15" customHeight="1" thickBot="1" x14ac:dyDescent="0.3">
      <c r="A61" s="10" t="s">
        <v>12</v>
      </c>
      <c r="B61" s="11" t="s">
        <v>3</v>
      </c>
      <c r="C61" s="11" t="s">
        <v>4</v>
      </c>
      <c r="D61" s="11" t="s">
        <v>5</v>
      </c>
      <c r="E61" s="12" t="s">
        <v>6</v>
      </c>
    </row>
    <row r="63" spans="1:18" ht="15" customHeight="1" x14ac:dyDescent="0.25">
      <c r="A63" s="1" t="s">
        <v>17</v>
      </c>
      <c r="B63" s="3">
        <v>337744995.30000001</v>
      </c>
      <c r="C63" s="1">
        <f>+B67</f>
        <v>277607089.25999999</v>
      </c>
      <c r="D63" s="1">
        <f>C67</f>
        <v>408884671.44999993</v>
      </c>
      <c r="E63" s="1">
        <f>+B63</f>
        <v>337744995.30000001</v>
      </c>
      <c r="G63" s="4"/>
      <c r="H63" s="3"/>
      <c r="I63" s="3"/>
      <c r="J63" s="3"/>
    </row>
    <row r="64" spans="1:18" ht="15" customHeight="1" x14ac:dyDescent="0.25">
      <c r="A64" s="1" t="s">
        <v>35</v>
      </c>
      <c r="B64" s="3">
        <v>215082542.70999998</v>
      </c>
      <c r="C64" s="3">
        <v>351743591.52000004</v>
      </c>
      <c r="D64" s="3">
        <v>170953790.42000011</v>
      </c>
      <c r="E64" s="1">
        <f>SUM(B64:D64)</f>
        <v>737779924.6500001</v>
      </c>
      <c r="G64" s="23"/>
      <c r="H64" s="23"/>
      <c r="I64" s="23"/>
      <c r="J64" s="23"/>
    </row>
    <row r="65" spans="1:21" ht="15" customHeight="1" x14ac:dyDescent="0.25">
      <c r="A65" s="1" t="s">
        <v>15</v>
      </c>
      <c r="B65" s="1">
        <f>+B63+B64</f>
        <v>552827538.00999999</v>
      </c>
      <c r="C65" s="1">
        <f>+C63+C64</f>
        <v>629350680.77999997</v>
      </c>
      <c r="D65" s="1">
        <f>+D63+D64</f>
        <v>579838461.87</v>
      </c>
      <c r="E65" s="1">
        <f t="shared" ref="E65" si="3">+E63+E64</f>
        <v>1075524919.95</v>
      </c>
      <c r="G65" s="3"/>
      <c r="H65" s="3"/>
      <c r="I65" s="3"/>
      <c r="J65" s="3"/>
    </row>
    <row r="66" spans="1:21" ht="15" customHeight="1" x14ac:dyDescent="0.25">
      <c r="A66" s="1" t="s">
        <v>36</v>
      </c>
      <c r="B66" s="1">
        <f>B49</f>
        <v>275220448.75</v>
      </c>
      <c r="C66" s="1">
        <f>C49</f>
        <v>220466009.33000001</v>
      </c>
      <c r="D66" s="1">
        <f>D49</f>
        <v>219653140.11000001</v>
      </c>
      <c r="E66" s="1">
        <f t="shared" ref="E66" si="4">+E49</f>
        <v>715339598.19000006</v>
      </c>
    </row>
    <row r="67" spans="1:21" ht="15" customHeight="1" thickBot="1" x14ac:dyDescent="0.3">
      <c r="A67" s="17" t="s">
        <v>16</v>
      </c>
      <c r="B67" s="17">
        <f>+B65-B66</f>
        <v>277607089.25999999</v>
      </c>
      <c r="C67" s="17">
        <f>+C65-C66</f>
        <v>408884671.44999993</v>
      </c>
      <c r="D67" s="17">
        <f>+D65-D66</f>
        <v>360185321.75999999</v>
      </c>
      <c r="E67" s="17">
        <f>+E65-E66</f>
        <v>360185321.75999999</v>
      </c>
    </row>
    <row r="68" spans="1:21" ht="15" customHeight="1" thickTop="1" x14ac:dyDescent="0.25">
      <c r="A68" s="14"/>
      <c r="B68" s="14"/>
      <c r="C68" s="14"/>
      <c r="D68" s="14"/>
      <c r="E68" s="14"/>
    </row>
    <row r="69" spans="1:21" ht="15" customHeight="1" x14ac:dyDescent="0.25">
      <c r="A69" s="27" t="s">
        <v>60</v>
      </c>
    </row>
    <row r="70" spans="1:21" ht="18" customHeight="1" x14ac:dyDescent="0.25">
      <c r="A70" s="27" t="s">
        <v>58</v>
      </c>
      <c r="B70" s="27"/>
      <c r="C70" s="27"/>
      <c r="D70" s="27"/>
      <c r="E70" s="27"/>
      <c r="F70" s="24"/>
    </row>
    <row r="71" spans="1:21" ht="15" customHeight="1" x14ac:dyDescent="0.25">
      <c r="A71" s="27" t="s">
        <v>59</v>
      </c>
    </row>
    <row r="72" spans="1:21" ht="15" customHeight="1" x14ac:dyDescent="0.2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5" customHeight="1" x14ac:dyDescent="0.25">
      <c r="B73" s="2"/>
      <c r="C73" s="2"/>
      <c r="D73" s="2"/>
      <c r="E73" s="2"/>
    </row>
    <row r="74" spans="1:21" ht="15" customHeight="1" x14ac:dyDescent="0.25">
      <c r="A74" s="25"/>
      <c r="B74" s="2"/>
      <c r="C74" s="2"/>
      <c r="D74" s="2"/>
      <c r="E74" s="2"/>
    </row>
    <row r="75" spans="1:21" ht="15" customHeight="1" x14ac:dyDescent="0.25">
      <c r="A75" s="26"/>
    </row>
  </sheetData>
  <mergeCells count="27">
    <mergeCell ref="G59:J59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2:E42"/>
    <mergeCell ref="H30:M30"/>
    <mergeCell ref="A25:F25"/>
    <mergeCell ref="A2:F2"/>
    <mergeCell ref="A3:F3"/>
    <mergeCell ref="A4:F4"/>
    <mergeCell ref="A5:F5"/>
    <mergeCell ref="A6:F6"/>
    <mergeCell ref="A7:F7"/>
    <mergeCell ref="A8:F8"/>
    <mergeCell ref="A20:F20"/>
    <mergeCell ref="A21:F21"/>
    <mergeCell ref="A22:F22"/>
    <mergeCell ref="A23:F23"/>
    <mergeCell ref="A24:F24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="80" zoomScaleNormal="80" workbookViewId="0">
      <selection activeCell="A2" sqref="A2:F2"/>
    </sheetView>
  </sheetViews>
  <sheetFormatPr baseColWidth="10" defaultColWidth="11.5703125" defaultRowHeight="15" x14ac:dyDescent="0.25"/>
  <cols>
    <col min="1" max="1" width="53.42578125" style="3" customWidth="1"/>
    <col min="2" max="4" width="15.28515625" style="1" bestFit="1" customWidth="1"/>
    <col min="5" max="5" width="15.5703125" style="1" bestFit="1" customWidth="1"/>
    <col min="6" max="6" width="13.85546875" style="1" customWidth="1"/>
    <col min="7" max="7" width="12.7109375" style="1" bestFit="1" customWidth="1"/>
    <col min="8" max="10" width="13.7109375" style="1" bestFit="1" customWidth="1"/>
    <col min="11" max="254" width="11.5703125" style="1"/>
    <col min="255" max="255" width="51.140625" style="1" customWidth="1"/>
    <col min="256" max="258" width="13.5703125" style="1" bestFit="1" customWidth="1"/>
    <col min="259" max="259" width="13.7109375" style="1" bestFit="1" customWidth="1"/>
    <col min="260" max="510" width="11.5703125" style="1"/>
    <col min="511" max="511" width="51.140625" style="1" customWidth="1"/>
    <col min="512" max="514" width="13.5703125" style="1" bestFit="1" customWidth="1"/>
    <col min="515" max="515" width="13.7109375" style="1" bestFit="1" customWidth="1"/>
    <col min="516" max="766" width="11.5703125" style="1"/>
    <col min="767" max="767" width="51.140625" style="1" customWidth="1"/>
    <col min="768" max="770" width="13.5703125" style="1" bestFit="1" customWidth="1"/>
    <col min="771" max="771" width="13.7109375" style="1" bestFit="1" customWidth="1"/>
    <col min="772" max="1022" width="11.5703125" style="1"/>
    <col min="1023" max="1023" width="51.140625" style="1" customWidth="1"/>
    <col min="1024" max="1026" width="13.5703125" style="1" bestFit="1" customWidth="1"/>
    <col min="1027" max="1027" width="13.7109375" style="1" bestFit="1" customWidth="1"/>
    <col min="1028" max="1278" width="11.5703125" style="1"/>
    <col min="1279" max="1279" width="51.140625" style="1" customWidth="1"/>
    <col min="1280" max="1282" width="13.5703125" style="1" bestFit="1" customWidth="1"/>
    <col min="1283" max="1283" width="13.7109375" style="1" bestFit="1" customWidth="1"/>
    <col min="1284" max="1534" width="11.5703125" style="1"/>
    <col min="1535" max="1535" width="51.140625" style="1" customWidth="1"/>
    <col min="1536" max="1538" width="13.5703125" style="1" bestFit="1" customWidth="1"/>
    <col min="1539" max="1539" width="13.7109375" style="1" bestFit="1" customWidth="1"/>
    <col min="1540" max="1790" width="11.5703125" style="1"/>
    <col min="1791" max="1791" width="51.140625" style="1" customWidth="1"/>
    <col min="1792" max="1794" width="13.5703125" style="1" bestFit="1" customWidth="1"/>
    <col min="1795" max="1795" width="13.7109375" style="1" bestFit="1" customWidth="1"/>
    <col min="1796" max="2046" width="11.5703125" style="1"/>
    <col min="2047" max="2047" width="51.140625" style="1" customWidth="1"/>
    <col min="2048" max="2050" width="13.5703125" style="1" bestFit="1" customWidth="1"/>
    <col min="2051" max="2051" width="13.7109375" style="1" bestFit="1" customWidth="1"/>
    <col min="2052" max="2302" width="11.5703125" style="1"/>
    <col min="2303" max="2303" width="51.140625" style="1" customWidth="1"/>
    <col min="2304" max="2306" width="13.5703125" style="1" bestFit="1" customWidth="1"/>
    <col min="2307" max="2307" width="13.7109375" style="1" bestFit="1" customWidth="1"/>
    <col min="2308" max="2558" width="11.5703125" style="1"/>
    <col min="2559" max="2559" width="51.140625" style="1" customWidth="1"/>
    <col min="2560" max="2562" width="13.5703125" style="1" bestFit="1" customWidth="1"/>
    <col min="2563" max="2563" width="13.7109375" style="1" bestFit="1" customWidth="1"/>
    <col min="2564" max="2814" width="11.5703125" style="1"/>
    <col min="2815" max="2815" width="51.140625" style="1" customWidth="1"/>
    <col min="2816" max="2818" width="13.5703125" style="1" bestFit="1" customWidth="1"/>
    <col min="2819" max="2819" width="13.7109375" style="1" bestFit="1" customWidth="1"/>
    <col min="2820" max="3070" width="11.5703125" style="1"/>
    <col min="3071" max="3071" width="51.140625" style="1" customWidth="1"/>
    <col min="3072" max="3074" width="13.5703125" style="1" bestFit="1" customWidth="1"/>
    <col min="3075" max="3075" width="13.7109375" style="1" bestFit="1" customWidth="1"/>
    <col min="3076" max="3326" width="11.5703125" style="1"/>
    <col min="3327" max="3327" width="51.140625" style="1" customWidth="1"/>
    <col min="3328" max="3330" width="13.5703125" style="1" bestFit="1" customWidth="1"/>
    <col min="3331" max="3331" width="13.7109375" style="1" bestFit="1" customWidth="1"/>
    <col min="3332" max="3582" width="11.5703125" style="1"/>
    <col min="3583" max="3583" width="51.140625" style="1" customWidth="1"/>
    <col min="3584" max="3586" width="13.5703125" style="1" bestFit="1" customWidth="1"/>
    <col min="3587" max="3587" width="13.7109375" style="1" bestFit="1" customWidth="1"/>
    <col min="3588" max="3838" width="11.5703125" style="1"/>
    <col min="3839" max="3839" width="51.140625" style="1" customWidth="1"/>
    <col min="3840" max="3842" width="13.5703125" style="1" bestFit="1" customWidth="1"/>
    <col min="3843" max="3843" width="13.7109375" style="1" bestFit="1" customWidth="1"/>
    <col min="3844" max="4094" width="11.5703125" style="1"/>
    <col min="4095" max="4095" width="51.140625" style="1" customWidth="1"/>
    <col min="4096" max="4098" width="13.5703125" style="1" bestFit="1" customWidth="1"/>
    <col min="4099" max="4099" width="13.7109375" style="1" bestFit="1" customWidth="1"/>
    <col min="4100" max="4350" width="11.5703125" style="1"/>
    <col min="4351" max="4351" width="51.140625" style="1" customWidth="1"/>
    <col min="4352" max="4354" width="13.5703125" style="1" bestFit="1" customWidth="1"/>
    <col min="4355" max="4355" width="13.7109375" style="1" bestFit="1" customWidth="1"/>
    <col min="4356" max="4606" width="11.5703125" style="1"/>
    <col min="4607" max="4607" width="51.140625" style="1" customWidth="1"/>
    <col min="4608" max="4610" width="13.5703125" style="1" bestFit="1" customWidth="1"/>
    <col min="4611" max="4611" width="13.7109375" style="1" bestFit="1" customWidth="1"/>
    <col min="4612" max="4862" width="11.5703125" style="1"/>
    <col min="4863" max="4863" width="51.140625" style="1" customWidth="1"/>
    <col min="4864" max="4866" width="13.5703125" style="1" bestFit="1" customWidth="1"/>
    <col min="4867" max="4867" width="13.7109375" style="1" bestFit="1" customWidth="1"/>
    <col min="4868" max="5118" width="11.5703125" style="1"/>
    <col min="5119" max="5119" width="51.140625" style="1" customWidth="1"/>
    <col min="5120" max="5122" width="13.5703125" style="1" bestFit="1" customWidth="1"/>
    <col min="5123" max="5123" width="13.7109375" style="1" bestFit="1" customWidth="1"/>
    <col min="5124" max="5374" width="11.5703125" style="1"/>
    <col min="5375" max="5375" width="51.140625" style="1" customWidth="1"/>
    <col min="5376" max="5378" width="13.5703125" style="1" bestFit="1" customWidth="1"/>
    <col min="5379" max="5379" width="13.7109375" style="1" bestFit="1" customWidth="1"/>
    <col min="5380" max="5630" width="11.5703125" style="1"/>
    <col min="5631" max="5631" width="51.140625" style="1" customWidth="1"/>
    <col min="5632" max="5634" width="13.5703125" style="1" bestFit="1" customWidth="1"/>
    <col min="5635" max="5635" width="13.7109375" style="1" bestFit="1" customWidth="1"/>
    <col min="5636" max="5886" width="11.5703125" style="1"/>
    <col min="5887" max="5887" width="51.140625" style="1" customWidth="1"/>
    <col min="5888" max="5890" width="13.5703125" style="1" bestFit="1" customWidth="1"/>
    <col min="5891" max="5891" width="13.7109375" style="1" bestFit="1" customWidth="1"/>
    <col min="5892" max="6142" width="11.5703125" style="1"/>
    <col min="6143" max="6143" width="51.140625" style="1" customWidth="1"/>
    <col min="6144" max="6146" width="13.5703125" style="1" bestFit="1" customWidth="1"/>
    <col min="6147" max="6147" width="13.7109375" style="1" bestFit="1" customWidth="1"/>
    <col min="6148" max="6398" width="11.5703125" style="1"/>
    <col min="6399" max="6399" width="51.140625" style="1" customWidth="1"/>
    <col min="6400" max="6402" width="13.5703125" style="1" bestFit="1" customWidth="1"/>
    <col min="6403" max="6403" width="13.7109375" style="1" bestFit="1" customWidth="1"/>
    <col min="6404" max="6654" width="11.5703125" style="1"/>
    <col min="6655" max="6655" width="51.140625" style="1" customWidth="1"/>
    <col min="6656" max="6658" width="13.5703125" style="1" bestFit="1" customWidth="1"/>
    <col min="6659" max="6659" width="13.7109375" style="1" bestFit="1" customWidth="1"/>
    <col min="6660" max="6910" width="11.5703125" style="1"/>
    <col min="6911" max="6911" width="51.140625" style="1" customWidth="1"/>
    <col min="6912" max="6914" width="13.5703125" style="1" bestFit="1" customWidth="1"/>
    <col min="6915" max="6915" width="13.7109375" style="1" bestFit="1" customWidth="1"/>
    <col min="6916" max="7166" width="11.5703125" style="1"/>
    <col min="7167" max="7167" width="51.140625" style="1" customWidth="1"/>
    <col min="7168" max="7170" width="13.5703125" style="1" bestFit="1" customWidth="1"/>
    <col min="7171" max="7171" width="13.7109375" style="1" bestFit="1" customWidth="1"/>
    <col min="7172" max="7422" width="11.5703125" style="1"/>
    <col min="7423" max="7423" width="51.140625" style="1" customWidth="1"/>
    <col min="7424" max="7426" width="13.5703125" style="1" bestFit="1" customWidth="1"/>
    <col min="7427" max="7427" width="13.7109375" style="1" bestFit="1" customWidth="1"/>
    <col min="7428" max="7678" width="11.5703125" style="1"/>
    <col min="7679" max="7679" width="51.140625" style="1" customWidth="1"/>
    <col min="7680" max="7682" width="13.5703125" style="1" bestFit="1" customWidth="1"/>
    <col min="7683" max="7683" width="13.7109375" style="1" bestFit="1" customWidth="1"/>
    <col min="7684" max="7934" width="11.5703125" style="1"/>
    <col min="7935" max="7935" width="51.140625" style="1" customWidth="1"/>
    <col min="7936" max="7938" width="13.5703125" style="1" bestFit="1" customWidth="1"/>
    <col min="7939" max="7939" width="13.7109375" style="1" bestFit="1" customWidth="1"/>
    <col min="7940" max="8190" width="11.5703125" style="1"/>
    <col min="8191" max="8191" width="51.140625" style="1" customWidth="1"/>
    <col min="8192" max="8194" width="13.5703125" style="1" bestFit="1" customWidth="1"/>
    <col min="8195" max="8195" width="13.7109375" style="1" bestFit="1" customWidth="1"/>
    <col min="8196" max="8446" width="11.5703125" style="1"/>
    <col min="8447" max="8447" width="51.140625" style="1" customWidth="1"/>
    <col min="8448" max="8450" width="13.5703125" style="1" bestFit="1" customWidth="1"/>
    <col min="8451" max="8451" width="13.7109375" style="1" bestFit="1" customWidth="1"/>
    <col min="8452" max="8702" width="11.5703125" style="1"/>
    <col min="8703" max="8703" width="51.140625" style="1" customWidth="1"/>
    <col min="8704" max="8706" width="13.5703125" style="1" bestFit="1" customWidth="1"/>
    <col min="8707" max="8707" width="13.7109375" style="1" bestFit="1" customWidth="1"/>
    <col min="8708" max="8958" width="11.5703125" style="1"/>
    <col min="8959" max="8959" width="51.140625" style="1" customWidth="1"/>
    <col min="8960" max="8962" width="13.5703125" style="1" bestFit="1" customWidth="1"/>
    <col min="8963" max="8963" width="13.7109375" style="1" bestFit="1" customWidth="1"/>
    <col min="8964" max="9214" width="11.5703125" style="1"/>
    <col min="9215" max="9215" width="51.140625" style="1" customWidth="1"/>
    <col min="9216" max="9218" width="13.5703125" style="1" bestFit="1" customWidth="1"/>
    <col min="9219" max="9219" width="13.7109375" style="1" bestFit="1" customWidth="1"/>
    <col min="9220" max="9470" width="11.5703125" style="1"/>
    <col min="9471" max="9471" width="51.140625" style="1" customWidth="1"/>
    <col min="9472" max="9474" width="13.5703125" style="1" bestFit="1" customWidth="1"/>
    <col min="9475" max="9475" width="13.7109375" style="1" bestFit="1" customWidth="1"/>
    <col min="9476" max="9726" width="11.5703125" style="1"/>
    <col min="9727" max="9727" width="51.140625" style="1" customWidth="1"/>
    <col min="9728" max="9730" width="13.5703125" style="1" bestFit="1" customWidth="1"/>
    <col min="9731" max="9731" width="13.7109375" style="1" bestFit="1" customWidth="1"/>
    <col min="9732" max="9982" width="11.5703125" style="1"/>
    <col min="9983" max="9983" width="51.140625" style="1" customWidth="1"/>
    <col min="9984" max="9986" width="13.5703125" style="1" bestFit="1" customWidth="1"/>
    <col min="9987" max="9987" width="13.7109375" style="1" bestFit="1" customWidth="1"/>
    <col min="9988" max="10238" width="11.5703125" style="1"/>
    <col min="10239" max="10239" width="51.140625" style="1" customWidth="1"/>
    <col min="10240" max="10242" width="13.5703125" style="1" bestFit="1" customWidth="1"/>
    <col min="10243" max="10243" width="13.7109375" style="1" bestFit="1" customWidth="1"/>
    <col min="10244" max="10494" width="11.5703125" style="1"/>
    <col min="10495" max="10495" width="51.140625" style="1" customWidth="1"/>
    <col min="10496" max="10498" width="13.5703125" style="1" bestFit="1" customWidth="1"/>
    <col min="10499" max="10499" width="13.7109375" style="1" bestFit="1" customWidth="1"/>
    <col min="10500" max="10750" width="11.5703125" style="1"/>
    <col min="10751" max="10751" width="51.140625" style="1" customWidth="1"/>
    <col min="10752" max="10754" width="13.5703125" style="1" bestFit="1" customWidth="1"/>
    <col min="10755" max="10755" width="13.7109375" style="1" bestFit="1" customWidth="1"/>
    <col min="10756" max="11006" width="11.5703125" style="1"/>
    <col min="11007" max="11007" width="51.140625" style="1" customWidth="1"/>
    <col min="11008" max="11010" width="13.5703125" style="1" bestFit="1" customWidth="1"/>
    <col min="11011" max="11011" width="13.7109375" style="1" bestFit="1" customWidth="1"/>
    <col min="11012" max="11262" width="11.5703125" style="1"/>
    <col min="11263" max="11263" width="51.140625" style="1" customWidth="1"/>
    <col min="11264" max="11266" width="13.5703125" style="1" bestFit="1" customWidth="1"/>
    <col min="11267" max="11267" width="13.7109375" style="1" bestFit="1" customWidth="1"/>
    <col min="11268" max="11518" width="11.5703125" style="1"/>
    <col min="11519" max="11519" width="51.140625" style="1" customWidth="1"/>
    <col min="11520" max="11522" width="13.5703125" style="1" bestFit="1" customWidth="1"/>
    <col min="11523" max="11523" width="13.7109375" style="1" bestFit="1" customWidth="1"/>
    <col min="11524" max="11774" width="11.5703125" style="1"/>
    <col min="11775" max="11775" width="51.140625" style="1" customWidth="1"/>
    <col min="11776" max="11778" width="13.5703125" style="1" bestFit="1" customWidth="1"/>
    <col min="11779" max="11779" width="13.7109375" style="1" bestFit="1" customWidth="1"/>
    <col min="11780" max="12030" width="11.5703125" style="1"/>
    <col min="12031" max="12031" width="51.140625" style="1" customWidth="1"/>
    <col min="12032" max="12034" width="13.5703125" style="1" bestFit="1" customWidth="1"/>
    <col min="12035" max="12035" width="13.7109375" style="1" bestFit="1" customWidth="1"/>
    <col min="12036" max="12286" width="11.5703125" style="1"/>
    <col min="12287" max="12287" width="51.140625" style="1" customWidth="1"/>
    <col min="12288" max="12290" width="13.5703125" style="1" bestFit="1" customWidth="1"/>
    <col min="12291" max="12291" width="13.7109375" style="1" bestFit="1" customWidth="1"/>
    <col min="12292" max="12542" width="11.5703125" style="1"/>
    <col min="12543" max="12543" width="51.140625" style="1" customWidth="1"/>
    <col min="12544" max="12546" width="13.5703125" style="1" bestFit="1" customWidth="1"/>
    <col min="12547" max="12547" width="13.7109375" style="1" bestFit="1" customWidth="1"/>
    <col min="12548" max="12798" width="11.5703125" style="1"/>
    <col min="12799" max="12799" width="51.140625" style="1" customWidth="1"/>
    <col min="12800" max="12802" width="13.5703125" style="1" bestFit="1" customWidth="1"/>
    <col min="12803" max="12803" width="13.7109375" style="1" bestFit="1" customWidth="1"/>
    <col min="12804" max="13054" width="11.5703125" style="1"/>
    <col min="13055" max="13055" width="51.140625" style="1" customWidth="1"/>
    <col min="13056" max="13058" width="13.5703125" style="1" bestFit="1" customWidth="1"/>
    <col min="13059" max="13059" width="13.7109375" style="1" bestFit="1" customWidth="1"/>
    <col min="13060" max="13310" width="11.5703125" style="1"/>
    <col min="13311" max="13311" width="51.140625" style="1" customWidth="1"/>
    <col min="13312" max="13314" width="13.5703125" style="1" bestFit="1" customWidth="1"/>
    <col min="13315" max="13315" width="13.7109375" style="1" bestFit="1" customWidth="1"/>
    <col min="13316" max="13566" width="11.5703125" style="1"/>
    <col min="13567" max="13567" width="51.140625" style="1" customWidth="1"/>
    <col min="13568" max="13570" width="13.5703125" style="1" bestFit="1" customWidth="1"/>
    <col min="13571" max="13571" width="13.7109375" style="1" bestFit="1" customWidth="1"/>
    <col min="13572" max="13822" width="11.5703125" style="1"/>
    <col min="13823" max="13823" width="51.140625" style="1" customWidth="1"/>
    <col min="13824" max="13826" width="13.5703125" style="1" bestFit="1" customWidth="1"/>
    <col min="13827" max="13827" width="13.7109375" style="1" bestFit="1" customWidth="1"/>
    <col min="13828" max="14078" width="11.5703125" style="1"/>
    <col min="14079" max="14079" width="51.140625" style="1" customWidth="1"/>
    <col min="14080" max="14082" width="13.5703125" style="1" bestFit="1" customWidth="1"/>
    <col min="14083" max="14083" width="13.7109375" style="1" bestFit="1" customWidth="1"/>
    <col min="14084" max="14334" width="11.5703125" style="1"/>
    <col min="14335" max="14335" width="51.140625" style="1" customWidth="1"/>
    <col min="14336" max="14338" width="13.5703125" style="1" bestFit="1" customWidth="1"/>
    <col min="14339" max="14339" width="13.7109375" style="1" bestFit="1" customWidth="1"/>
    <col min="14340" max="14590" width="11.5703125" style="1"/>
    <col min="14591" max="14591" width="51.140625" style="1" customWidth="1"/>
    <col min="14592" max="14594" width="13.5703125" style="1" bestFit="1" customWidth="1"/>
    <col min="14595" max="14595" width="13.7109375" style="1" bestFit="1" customWidth="1"/>
    <col min="14596" max="14846" width="11.5703125" style="1"/>
    <col min="14847" max="14847" width="51.140625" style="1" customWidth="1"/>
    <col min="14848" max="14850" width="13.5703125" style="1" bestFit="1" customWidth="1"/>
    <col min="14851" max="14851" width="13.7109375" style="1" bestFit="1" customWidth="1"/>
    <col min="14852" max="15102" width="11.5703125" style="1"/>
    <col min="15103" max="15103" width="51.140625" style="1" customWidth="1"/>
    <col min="15104" max="15106" width="13.5703125" style="1" bestFit="1" customWidth="1"/>
    <col min="15107" max="15107" width="13.7109375" style="1" bestFit="1" customWidth="1"/>
    <col min="15108" max="15358" width="11.5703125" style="1"/>
    <col min="15359" max="15359" width="51.140625" style="1" customWidth="1"/>
    <col min="15360" max="15362" width="13.5703125" style="1" bestFit="1" customWidth="1"/>
    <col min="15363" max="15363" width="13.7109375" style="1" bestFit="1" customWidth="1"/>
    <col min="15364" max="15614" width="11.5703125" style="1"/>
    <col min="15615" max="15615" width="51.140625" style="1" customWidth="1"/>
    <col min="15616" max="15618" width="13.5703125" style="1" bestFit="1" customWidth="1"/>
    <col min="15619" max="15619" width="13.7109375" style="1" bestFit="1" customWidth="1"/>
    <col min="15620" max="15870" width="11.5703125" style="1"/>
    <col min="15871" max="15871" width="51.140625" style="1" customWidth="1"/>
    <col min="15872" max="15874" width="13.5703125" style="1" bestFit="1" customWidth="1"/>
    <col min="15875" max="15875" width="13.7109375" style="1" bestFit="1" customWidth="1"/>
    <col min="15876" max="16126" width="11.5703125" style="1"/>
    <col min="16127" max="16127" width="51.140625" style="1" customWidth="1"/>
    <col min="16128" max="16130" width="13.5703125" style="1" bestFit="1" customWidth="1"/>
    <col min="16131" max="16131" width="13.7109375" style="1" bestFit="1" customWidth="1"/>
    <col min="16132" max="16384" width="11.5703125" style="1"/>
  </cols>
  <sheetData>
    <row r="1" spans="1:6" ht="15" customHeight="1" x14ac:dyDescent="0.25"/>
    <row r="2" spans="1:6" ht="15" customHeight="1" x14ac:dyDescent="0.25">
      <c r="A2" s="33" t="s">
        <v>0</v>
      </c>
      <c r="B2" s="33"/>
      <c r="C2" s="33"/>
      <c r="D2" s="33"/>
      <c r="E2" s="33"/>
      <c r="F2" s="33"/>
    </row>
    <row r="3" spans="1:6" ht="15" customHeight="1" x14ac:dyDescent="0.25">
      <c r="A3" s="33" t="s">
        <v>1</v>
      </c>
      <c r="B3" s="33"/>
      <c r="C3" s="33"/>
      <c r="D3" s="33"/>
      <c r="E3" s="33"/>
      <c r="F3" s="33"/>
    </row>
    <row r="4" spans="1:6" ht="15" customHeight="1" x14ac:dyDescent="0.25">
      <c r="A4" s="34" t="s">
        <v>37</v>
      </c>
      <c r="B4" s="34"/>
      <c r="C4" s="34"/>
      <c r="D4" s="34"/>
      <c r="E4" s="34"/>
      <c r="F4" s="34"/>
    </row>
    <row r="5" spans="1:6" ht="15" customHeight="1" x14ac:dyDescent="0.25">
      <c r="A5" s="33" t="s">
        <v>38</v>
      </c>
      <c r="B5" s="33"/>
      <c r="C5" s="33"/>
      <c r="D5" s="33"/>
      <c r="E5" s="33"/>
      <c r="F5" s="33"/>
    </row>
    <row r="6" spans="1:6" ht="15" customHeight="1" x14ac:dyDescent="0.25">
      <c r="A6" s="33" t="s">
        <v>39</v>
      </c>
      <c r="B6" s="33"/>
      <c r="C6" s="33"/>
      <c r="D6" s="33"/>
      <c r="E6" s="33"/>
      <c r="F6" s="33"/>
    </row>
    <row r="7" spans="1:6" ht="15" customHeight="1" x14ac:dyDescent="0.25">
      <c r="A7" s="33" t="s">
        <v>67</v>
      </c>
      <c r="B7" s="33"/>
      <c r="C7" s="33"/>
      <c r="D7" s="33"/>
      <c r="E7" s="33"/>
      <c r="F7" s="33"/>
    </row>
    <row r="8" spans="1:6" ht="15" customHeight="1" x14ac:dyDescent="0.25">
      <c r="A8" s="33" t="s">
        <v>41</v>
      </c>
      <c r="B8" s="33"/>
      <c r="C8" s="33"/>
      <c r="D8" s="33"/>
      <c r="E8" s="33"/>
      <c r="F8" s="33"/>
    </row>
    <row r="9" spans="1:6" ht="15" customHeight="1" x14ac:dyDescent="0.25"/>
    <row r="10" spans="1:6" ht="15" customHeight="1" thickBot="1" x14ac:dyDescent="0.3">
      <c r="A10" s="10" t="s">
        <v>33</v>
      </c>
      <c r="B10" s="11" t="s">
        <v>2</v>
      </c>
      <c r="C10" s="11" t="s">
        <v>64</v>
      </c>
      <c r="D10" s="11" t="s">
        <v>65</v>
      </c>
      <c r="E10" s="11" t="s">
        <v>66</v>
      </c>
      <c r="F10" s="12" t="s">
        <v>21</v>
      </c>
    </row>
    <row r="11" spans="1:6" ht="15" customHeight="1" x14ac:dyDescent="0.25"/>
    <row r="12" spans="1:6" ht="15" customHeight="1" x14ac:dyDescent="0.25">
      <c r="A12" s="13" t="s">
        <v>7</v>
      </c>
      <c r="B12" s="1" t="s">
        <v>29</v>
      </c>
      <c r="C12" s="5">
        <v>479</v>
      </c>
      <c r="D12" s="5">
        <v>615</v>
      </c>
      <c r="E12" s="5">
        <v>959</v>
      </c>
      <c r="F12" s="1">
        <f>SUM(C12:E12)</f>
        <v>2053</v>
      </c>
    </row>
    <row r="13" spans="1:6" ht="15" customHeight="1" x14ac:dyDescent="0.25">
      <c r="A13" s="13"/>
      <c r="B13" s="14" t="s">
        <v>30</v>
      </c>
      <c r="C13" s="9"/>
      <c r="D13" s="9"/>
      <c r="E13" s="9"/>
      <c r="F13" s="15">
        <v>1488</v>
      </c>
    </row>
    <row r="14" spans="1:6" ht="15" customHeight="1" thickBot="1" x14ac:dyDescent="0.3">
      <c r="A14" s="16"/>
      <c r="B14" s="17"/>
      <c r="C14" s="17"/>
      <c r="D14" s="17"/>
      <c r="E14" s="17"/>
      <c r="F14" s="17"/>
    </row>
    <row r="15" spans="1:6" ht="15" customHeight="1" thickTop="1" x14ac:dyDescent="0.25">
      <c r="A15" s="3" t="s">
        <v>62</v>
      </c>
    </row>
    <row r="16" spans="1:6" ht="15" customHeight="1" x14ac:dyDescent="0.25">
      <c r="A16" s="27" t="s">
        <v>31</v>
      </c>
    </row>
    <row r="17" spans="1:13" ht="15" customHeight="1" x14ac:dyDescent="0.25">
      <c r="A17" s="27" t="s">
        <v>32</v>
      </c>
    </row>
    <row r="18" spans="1:13" ht="15.75" customHeight="1" x14ac:dyDescent="0.25">
      <c r="A18" s="28" t="s">
        <v>34</v>
      </c>
      <c r="B18" s="27"/>
      <c r="C18" s="27"/>
      <c r="D18" s="27"/>
    </row>
    <row r="19" spans="1:13" ht="15" customHeight="1" x14ac:dyDescent="0.25"/>
    <row r="20" spans="1:13" ht="15" customHeight="1" x14ac:dyDescent="0.25">
      <c r="A20" s="33" t="s">
        <v>9</v>
      </c>
      <c r="B20" s="33"/>
      <c r="C20" s="33"/>
      <c r="D20" s="33"/>
      <c r="E20" s="33"/>
      <c r="F20" s="33"/>
    </row>
    <row r="21" spans="1:13" ht="15" customHeight="1" x14ac:dyDescent="0.25">
      <c r="A21" s="33" t="s">
        <v>42</v>
      </c>
      <c r="B21" s="33"/>
      <c r="C21" s="33"/>
      <c r="D21" s="33"/>
      <c r="E21" s="33"/>
      <c r="F21" s="33"/>
    </row>
    <row r="22" spans="1:13" ht="15" customHeight="1" x14ac:dyDescent="0.25">
      <c r="A22" s="34" t="s">
        <v>37</v>
      </c>
      <c r="B22" s="34"/>
      <c r="C22" s="34"/>
      <c r="D22" s="34"/>
      <c r="E22" s="34"/>
      <c r="F22" s="34"/>
    </row>
    <row r="23" spans="1:13" ht="15" customHeight="1" x14ac:dyDescent="0.25">
      <c r="A23" s="33" t="s">
        <v>38</v>
      </c>
      <c r="B23" s="33"/>
      <c r="C23" s="33"/>
      <c r="D23" s="33"/>
      <c r="E23" s="33"/>
      <c r="F23" s="33"/>
    </row>
    <row r="24" spans="1:13" ht="15" customHeight="1" x14ac:dyDescent="0.25">
      <c r="A24" s="33" t="s">
        <v>41</v>
      </c>
      <c r="B24" s="33"/>
      <c r="C24" s="33"/>
      <c r="D24" s="33"/>
      <c r="E24" s="33"/>
      <c r="F24" s="33"/>
      <c r="G24" s="6"/>
    </row>
    <row r="25" spans="1:13" ht="15" customHeight="1" x14ac:dyDescent="0.25">
      <c r="A25" s="33" t="s">
        <v>43</v>
      </c>
      <c r="B25" s="33"/>
      <c r="C25" s="33"/>
      <c r="D25" s="33"/>
      <c r="E25" s="33"/>
      <c r="F25" s="33"/>
    </row>
    <row r="26" spans="1:13" ht="15" customHeight="1" x14ac:dyDescent="0.25"/>
    <row r="27" spans="1:13" ht="15" customHeight="1" thickBot="1" x14ac:dyDescent="0.3">
      <c r="A27" s="10" t="s">
        <v>44</v>
      </c>
      <c r="B27" s="11" t="s">
        <v>18</v>
      </c>
      <c r="C27" s="11" t="s">
        <v>19</v>
      </c>
      <c r="D27" s="11" t="s">
        <v>20</v>
      </c>
      <c r="E27" s="12" t="s">
        <v>21</v>
      </c>
      <c r="F27" s="18" t="s">
        <v>63</v>
      </c>
      <c r="G27" s="6"/>
      <c r="H27" s="6"/>
      <c r="I27" s="6"/>
    </row>
    <row r="28" spans="1:13" ht="15" customHeight="1" x14ac:dyDescent="0.25">
      <c r="A28" s="3" t="s">
        <v>45</v>
      </c>
      <c r="B28" s="1">
        <v>249791636.68000001</v>
      </c>
      <c r="C28" s="1">
        <v>265710054.81999999</v>
      </c>
      <c r="D28" s="1">
        <v>292034152.54000002</v>
      </c>
      <c r="E28" s="1">
        <f>+SUM(B28:D28)</f>
        <v>807535844.03999996</v>
      </c>
      <c r="F28" s="19">
        <f t="shared" ref="F28:F31" si="0">AVERAGE(B28:D28)</f>
        <v>269178614.68000001</v>
      </c>
    </row>
    <row r="29" spans="1:13" ht="15" customHeight="1" x14ac:dyDescent="0.25">
      <c r="A29" s="13" t="s">
        <v>46</v>
      </c>
      <c r="B29" s="19">
        <v>0</v>
      </c>
      <c r="C29" s="19">
        <v>0</v>
      </c>
      <c r="D29" s="19">
        <v>0</v>
      </c>
      <c r="E29" s="1">
        <f t="shared" ref="E29:E31" si="1">+SUM(B29:D29)</f>
        <v>0</v>
      </c>
      <c r="F29" s="19">
        <f t="shared" si="0"/>
        <v>0</v>
      </c>
    </row>
    <row r="30" spans="1:13" ht="15" customHeight="1" x14ac:dyDescent="0.25">
      <c r="A30" s="20" t="s">
        <v>47</v>
      </c>
      <c r="B30" s="19">
        <v>343828</v>
      </c>
      <c r="C30" s="19">
        <v>0</v>
      </c>
      <c r="D30" s="19">
        <v>0</v>
      </c>
      <c r="E30" s="1">
        <f t="shared" si="1"/>
        <v>343828</v>
      </c>
      <c r="F30" s="19">
        <f>AVERAGE(B30:D30)</f>
        <v>114609.33333333333</v>
      </c>
      <c r="H30" s="32"/>
      <c r="I30" s="32"/>
      <c r="J30" s="32"/>
      <c r="K30" s="32"/>
      <c r="L30" s="32"/>
      <c r="M30" s="32"/>
    </row>
    <row r="31" spans="1:13" ht="15" customHeight="1" x14ac:dyDescent="0.25">
      <c r="A31" s="20" t="s">
        <v>48</v>
      </c>
      <c r="B31" s="19">
        <v>10480996.404420001</v>
      </c>
      <c r="C31" s="19">
        <v>0</v>
      </c>
      <c r="D31" s="19">
        <v>0</v>
      </c>
      <c r="E31" s="1">
        <f t="shared" si="1"/>
        <v>10480996.404420001</v>
      </c>
      <c r="F31" s="19">
        <f t="shared" si="0"/>
        <v>3493665.4681400005</v>
      </c>
    </row>
    <row r="32" spans="1:13" ht="15" customHeight="1" thickBot="1" x14ac:dyDescent="0.3">
      <c r="A32" s="31" t="s">
        <v>8</v>
      </c>
      <c r="B32" s="30">
        <f>SUM(B28:B31)</f>
        <v>260616461.08442</v>
      </c>
      <c r="C32" s="30">
        <f>SUM(C28:C31)</f>
        <v>265710054.81999999</v>
      </c>
      <c r="D32" s="30">
        <f>SUM(D28:D31)</f>
        <v>292034152.54000002</v>
      </c>
      <c r="E32" s="30">
        <f>SUM(E28:E31)</f>
        <v>818360668.44441998</v>
      </c>
      <c r="F32" s="30">
        <f>SUM(F28:F31)</f>
        <v>272786889.48147333</v>
      </c>
    </row>
    <row r="33" spans="1:7" ht="15" customHeight="1" thickTop="1" x14ac:dyDescent="0.25">
      <c r="A33" s="3" t="s">
        <v>50</v>
      </c>
    </row>
    <row r="34" spans="1:7" ht="15" customHeight="1" x14ac:dyDescent="0.25">
      <c r="A34" s="3" t="s">
        <v>49</v>
      </c>
    </row>
    <row r="35" spans="1:7" ht="15" customHeight="1" x14ac:dyDescent="0.25">
      <c r="A35" s="3" t="s">
        <v>51</v>
      </c>
    </row>
    <row r="36" spans="1:7" ht="15" customHeight="1" x14ac:dyDescent="0.25"/>
    <row r="37" spans="1:7" ht="15" customHeight="1" x14ac:dyDescent="0.25">
      <c r="A37" s="33" t="s">
        <v>10</v>
      </c>
      <c r="B37" s="33"/>
      <c r="C37" s="33"/>
      <c r="D37" s="33"/>
      <c r="E37" s="33"/>
      <c r="F37" s="8"/>
    </row>
    <row r="38" spans="1:7" ht="15" customHeight="1" x14ac:dyDescent="0.25">
      <c r="A38" s="33" t="s">
        <v>11</v>
      </c>
      <c r="B38" s="33"/>
      <c r="C38" s="33"/>
      <c r="D38" s="33"/>
      <c r="E38" s="33"/>
      <c r="F38" s="7"/>
    </row>
    <row r="39" spans="1:7" ht="15" customHeight="1" x14ac:dyDescent="0.25">
      <c r="A39" s="33" t="s">
        <v>37</v>
      </c>
      <c r="B39" s="33"/>
      <c r="C39" s="33"/>
      <c r="D39" s="33"/>
      <c r="E39" s="33"/>
      <c r="F39" s="7"/>
    </row>
    <row r="40" spans="1:7" ht="15" customHeight="1" x14ac:dyDescent="0.25">
      <c r="A40" s="33" t="s">
        <v>38</v>
      </c>
      <c r="B40" s="33"/>
      <c r="C40" s="33"/>
      <c r="D40" s="33"/>
      <c r="E40" s="33"/>
      <c r="F40" s="7"/>
    </row>
    <row r="41" spans="1:7" ht="15" customHeight="1" x14ac:dyDescent="0.25">
      <c r="A41" s="33" t="s">
        <v>41</v>
      </c>
      <c r="B41" s="33"/>
      <c r="C41" s="33"/>
      <c r="D41" s="33"/>
      <c r="E41" s="33"/>
      <c r="F41" s="7"/>
    </row>
    <row r="42" spans="1:7" ht="15" customHeight="1" x14ac:dyDescent="0.25">
      <c r="A42" s="33" t="s">
        <v>43</v>
      </c>
      <c r="B42" s="33"/>
      <c r="C42" s="33"/>
      <c r="D42" s="33"/>
      <c r="E42" s="33"/>
      <c r="F42" s="7"/>
    </row>
    <row r="43" spans="1:7" ht="15" customHeight="1" x14ac:dyDescent="0.25"/>
    <row r="44" spans="1:7" ht="15" customHeight="1" thickBot="1" x14ac:dyDescent="0.3">
      <c r="A44" s="10" t="s">
        <v>52</v>
      </c>
      <c r="B44" s="11" t="s">
        <v>18</v>
      </c>
      <c r="C44" s="11" t="s">
        <v>19</v>
      </c>
      <c r="D44" s="11" t="s">
        <v>20</v>
      </c>
      <c r="E44" s="12" t="s">
        <v>21</v>
      </c>
    </row>
    <row r="45" spans="1:7" ht="15" customHeight="1" x14ac:dyDescent="0.25">
      <c r="A45" s="3" t="s">
        <v>55</v>
      </c>
      <c r="B45" s="19">
        <v>249791636.68000001</v>
      </c>
      <c r="C45" s="19">
        <v>265710054.81999999</v>
      </c>
      <c r="D45" s="19">
        <v>292034152.54000002</v>
      </c>
      <c r="E45" s="19">
        <f>+B45+C45+D45</f>
        <v>807535844.03999996</v>
      </c>
    </row>
    <row r="46" spans="1:7" ht="15" customHeight="1" x14ac:dyDescent="0.25">
      <c r="A46" s="3" t="s">
        <v>53</v>
      </c>
      <c r="B46" s="19">
        <v>0</v>
      </c>
      <c r="C46" s="21">
        <v>0</v>
      </c>
      <c r="D46" s="19">
        <v>0</v>
      </c>
      <c r="E46" s="19">
        <f>+B46+C46+D46</f>
        <v>0</v>
      </c>
      <c r="G46" s="22"/>
    </row>
    <row r="47" spans="1:7" ht="15" customHeight="1" x14ac:dyDescent="0.25">
      <c r="A47" s="3" t="s">
        <v>47</v>
      </c>
      <c r="B47" s="19">
        <v>343828</v>
      </c>
      <c r="C47" s="19">
        <v>0</v>
      </c>
      <c r="D47" s="19">
        <v>0</v>
      </c>
      <c r="E47" s="19">
        <f t="shared" ref="E47:E48" si="2">+B47+C47+D47</f>
        <v>343828</v>
      </c>
    </row>
    <row r="48" spans="1:7" ht="15" customHeight="1" x14ac:dyDescent="0.25">
      <c r="A48" s="20" t="s">
        <v>54</v>
      </c>
      <c r="B48" s="19">
        <v>10480996.404420001</v>
      </c>
      <c r="C48" s="19">
        <v>0</v>
      </c>
      <c r="D48" s="19">
        <v>0</v>
      </c>
      <c r="E48" s="19">
        <f t="shared" si="2"/>
        <v>10480996.404420001</v>
      </c>
    </row>
    <row r="49" spans="1:18" ht="15" customHeight="1" thickBot="1" x14ac:dyDescent="0.3">
      <c r="A49" s="29" t="s">
        <v>8</v>
      </c>
      <c r="B49" s="30">
        <f>SUM(B45:B48)</f>
        <v>260616461.08442</v>
      </c>
      <c r="C49" s="30">
        <f>SUM(C45:C48)</f>
        <v>265710054.81999999</v>
      </c>
      <c r="D49" s="30">
        <f>SUM(D45:D48)</f>
        <v>292034152.54000002</v>
      </c>
      <c r="E49" s="30">
        <f>+E45+E46+E47+E48</f>
        <v>818360668.44441998</v>
      </c>
    </row>
    <row r="50" spans="1:18" ht="15" customHeight="1" thickTop="1" x14ac:dyDescent="0.25">
      <c r="A50" s="15" t="s">
        <v>61</v>
      </c>
    </row>
    <row r="51" spans="1:18" ht="15" customHeight="1" x14ac:dyDescent="0.25">
      <c r="A51" s="3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8" ht="15" customHeight="1" x14ac:dyDescent="0.25">
      <c r="A52" s="3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5">
      <c r="A54" s="33" t="s">
        <v>13</v>
      </c>
      <c r="B54" s="33"/>
      <c r="C54" s="33"/>
      <c r="D54" s="33"/>
      <c r="E54" s="3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" customHeight="1" x14ac:dyDescent="0.25">
      <c r="A55" s="33" t="s">
        <v>14</v>
      </c>
      <c r="B55" s="33"/>
      <c r="C55" s="33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customHeight="1" x14ac:dyDescent="0.25">
      <c r="A56" s="33" t="s">
        <v>37</v>
      </c>
      <c r="B56" s="33"/>
      <c r="C56" s="33"/>
      <c r="D56" s="33"/>
      <c r="E56" s="3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" customHeight="1" x14ac:dyDescent="0.25">
      <c r="A57" s="33" t="s">
        <v>38</v>
      </c>
      <c r="B57" s="33"/>
      <c r="C57" s="33"/>
      <c r="D57" s="33"/>
      <c r="E57" s="33"/>
    </row>
    <row r="58" spans="1:18" ht="15" customHeight="1" x14ac:dyDescent="0.25">
      <c r="A58" s="33" t="s">
        <v>41</v>
      </c>
      <c r="B58" s="33"/>
      <c r="C58" s="33"/>
      <c r="D58" s="33"/>
      <c r="E58" s="33"/>
    </row>
    <row r="59" spans="1:18" ht="15" customHeight="1" x14ac:dyDescent="0.25">
      <c r="A59" s="33" t="s">
        <v>43</v>
      </c>
      <c r="B59" s="33"/>
      <c r="C59" s="33"/>
      <c r="D59" s="33"/>
      <c r="E59" s="33"/>
      <c r="G59" s="32"/>
      <c r="H59" s="32"/>
      <c r="I59" s="32"/>
      <c r="J59" s="32"/>
    </row>
    <row r="60" spans="1:18" ht="15" customHeight="1" x14ac:dyDescent="0.25"/>
    <row r="61" spans="1:18" ht="15" customHeight="1" thickBot="1" x14ac:dyDescent="0.3">
      <c r="A61" s="10" t="s">
        <v>12</v>
      </c>
      <c r="B61" s="11" t="s">
        <v>64</v>
      </c>
      <c r="C61" s="11" t="s">
        <v>65</v>
      </c>
      <c r="D61" s="11" t="s">
        <v>66</v>
      </c>
      <c r="E61" s="12" t="s">
        <v>21</v>
      </c>
    </row>
    <row r="62" spans="1:18" ht="15" customHeight="1" x14ac:dyDescent="0.25"/>
    <row r="63" spans="1:18" ht="15" customHeight="1" x14ac:dyDescent="0.25">
      <c r="A63" s="1" t="s">
        <v>17</v>
      </c>
      <c r="B63" s="3">
        <v>360185321.86000001</v>
      </c>
      <c r="C63" s="1">
        <f>+B67</f>
        <v>561735313.88558006</v>
      </c>
      <c r="D63" s="1">
        <f>C67</f>
        <v>538818876.04558015</v>
      </c>
      <c r="E63" s="1">
        <f>+B63</f>
        <v>360185321.86000001</v>
      </c>
      <c r="G63" s="4"/>
      <c r="H63" s="3"/>
      <c r="I63" s="3"/>
      <c r="J63" s="3"/>
    </row>
    <row r="64" spans="1:18" ht="15" customHeight="1" x14ac:dyDescent="0.25">
      <c r="A64" s="1" t="s">
        <v>35</v>
      </c>
      <c r="B64" s="3">
        <v>462166453.10999995</v>
      </c>
      <c r="C64" s="3">
        <v>242793616.98000002</v>
      </c>
      <c r="D64" s="3">
        <v>253666409.96999997</v>
      </c>
      <c r="E64" s="1">
        <f>SUM(B64:D64)</f>
        <v>958626480.05999994</v>
      </c>
      <c r="G64" s="23"/>
      <c r="H64" s="23"/>
      <c r="I64" s="23"/>
      <c r="J64" s="23"/>
    </row>
    <row r="65" spans="1:21" ht="15" customHeight="1" x14ac:dyDescent="0.25">
      <c r="A65" s="1" t="s">
        <v>15</v>
      </c>
      <c r="B65" s="1">
        <f>+B63+B64</f>
        <v>822351774.97000003</v>
      </c>
      <c r="C65" s="1">
        <f>+C63+C64</f>
        <v>804528930.86558008</v>
      </c>
      <c r="D65" s="1">
        <f>+D63+D64</f>
        <v>792485286.01558018</v>
      </c>
      <c r="E65" s="1">
        <f t="shared" ref="E65" si="3">+E63+E64</f>
        <v>1318811801.9200001</v>
      </c>
      <c r="G65" s="3"/>
      <c r="H65" s="3"/>
      <c r="I65" s="3"/>
      <c r="J65" s="3"/>
    </row>
    <row r="66" spans="1:21" ht="15" customHeight="1" x14ac:dyDescent="0.25">
      <c r="A66" s="1" t="s">
        <v>36</v>
      </c>
      <c r="B66" s="1">
        <f>B49</f>
        <v>260616461.08442</v>
      </c>
      <c r="C66" s="1">
        <f>C49</f>
        <v>265710054.81999999</v>
      </c>
      <c r="D66" s="1">
        <f>D49</f>
        <v>292034152.54000002</v>
      </c>
      <c r="E66" s="1">
        <f t="shared" ref="E66" si="4">+E49</f>
        <v>818360668.44441998</v>
      </c>
    </row>
    <row r="67" spans="1:21" ht="15" customHeight="1" thickBot="1" x14ac:dyDescent="0.3">
      <c r="A67" s="17" t="s">
        <v>16</v>
      </c>
      <c r="B67" s="17">
        <f>+B65-B66</f>
        <v>561735313.88558006</v>
      </c>
      <c r="C67" s="17">
        <f>+C65-C66</f>
        <v>538818876.04558015</v>
      </c>
      <c r="D67" s="17">
        <f>+D65-D66</f>
        <v>500451133.47558016</v>
      </c>
      <c r="E67" s="17">
        <f>+E65-E66</f>
        <v>500451133.4755801</v>
      </c>
    </row>
    <row r="68" spans="1:21" ht="15" customHeight="1" thickTop="1" x14ac:dyDescent="0.25">
      <c r="A68" s="14"/>
      <c r="B68" s="14"/>
      <c r="C68" s="14"/>
      <c r="D68" s="14"/>
      <c r="E68" s="14"/>
    </row>
    <row r="69" spans="1:21" ht="15" customHeight="1" x14ac:dyDescent="0.25">
      <c r="A69" s="27" t="s">
        <v>60</v>
      </c>
    </row>
    <row r="70" spans="1:21" ht="18" customHeight="1" x14ac:dyDescent="0.25">
      <c r="A70" s="27" t="s">
        <v>58</v>
      </c>
      <c r="B70" s="27"/>
      <c r="C70" s="27"/>
      <c r="D70" s="27"/>
      <c r="E70" s="27"/>
      <c r="F70" s="24"/>
    </row>
    <row r="71" spans="1:21" ht="15" customHeight="1" x14ac:dyDescent="0.25">
      <c r="A71" s="27" t="s">
        <v>59</v>
      </c>
    </row>
    <row r="72" spans="1:21" ht="15" customHeight="1" x14ac:dyDescent="0.2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5" customHeight="1" x14ac:dyDescent="0.25">
      <c r="B73" s="2"/>
      <c r="C73" s="2"/>
      <c r="D73" s="2"/>
      <c r="E73" s="2"/>
    </row>
    <row r="74" spans="1:21" ht="15" customHeight="1" x14ac:dyDescent="0.25">
      <c r="A74" s="25"/>
      <c r="B74" s="2"/>
      <c r="C74" s="2"/>
      <c r="D74" s="2"/>
      <c r="E74" s="2"/>
    </row>
    <row r="75" spans="1:21" ht="15" customHeight="1" x14ac:dyDescent="0.25">
      <c r="A75" s="26"/>
    </row>
    <row r="76" spans="1:21" ht="15" customHeight="1" x14ac:dyDescent="0.25"/>
    <row r="77" spans="1:21" ht="15" customHeight="1" x14ac:dyDescent="0.25"/>
    <row r="78" spans="1:21" ht="15" customHeight="1" x14ac:dyDescent="0.25"/>
    <row r="79" spans="1:21" ht="15" customHeight="1" x14ac:dyDescent="0.25"/>
    <row r="80" spans="1:21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7">
    <mergeCell ref="A7:F7"/>
    <mergeCell ref="A20:F20"/>
    <mergeCell ref="A21:F21"/>
    <mergeCell ref="A59:E59"/>
    <mergeCell ref="G59:J59"/>
    <mergeCell ref="A54:E54"/>
    <mergeCell ref="A55:E55"/>
    <mergeCell ref="A56:E56"/>
    <mergeCell ref="A57:E57"/>
    <mergeCell ref="A58:E58"/>
    <mergeCell ref="A2:F2"/>
    <mergeCell ref="A3:F3"/>
    <mergeCell ref="A4:F4"/>
    <mergeCell ref="A5:F5"/>
    <mergeCell ref="A6:F6"/>
    <mergeCell ref="H30:M30"/>
    <mergeCell ref="A38:E38"/>
    <mergeCell ref="A23:F23"/>
    <mergeCell ref="A8:F8"/>
    <mergeCell ref="A22:F22"/>
    <mergeCell ref="A39:E39"/>
    <mergeCell ref="A40:E40"/>
    <mergeCell ref="A41:E41"/>
    <mergeCell ref="A42:E42"/>
    <mergeCell ref="A24:F24"/>
    <mergeCell ref="A37:E37"/>
    <mergeCell ref="A25:F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="80" zoomScaleNormal="80" workbookViewId="0">
      <selection activeCell="A2" sqref="A2:F2"/>
    </sheetView>
  </sheetViews>
  <sheetFormatPr baseColWidth="10" defaultColWidth="11.5703125" defaultRowHeight="15" x14ac:dyDescent="0.25"/>
  <cols>
    <col min="1" max="1" width="53.42578125" style="3" customWidth="1"/>
    <col min="2" max="4" width="15.28515625" style="1" bestFit="1" customWidth="1"/>
    <col min="5" max="5" width="15.5703125" style="1" bestFit="1" customWidth="1"/>
    <col min="6" max="6" width="13.85546875" style="1" customWidth="1"/>
    <col min="7" max="7" width="12.7109375" style="1" bestFit="1" customWidth="1"/>
    <col min="8" max="10" width="13.7109375" style="1" bestFit="1" customWidth="1"/>
    <col min="11" max="254" width="11.5703125" style="1"/>
    <col min="255" max="255" width="51.140625" style="1" customWidth="1"/>
    <col min="256" max="258" width="13.5703125" style="1" bestFit="1" customWidth="1"/>
    <col min="259" max="259" width="13.7109375" style="1" bestFit="1" customWidth="1"/>
    <col min="260" max="510" width="11.5703125" style="1"/>
    <col min="511" max="511" width="51.140625" style="1" customWidth="1"/>
    <col min="512" max="514" width="13.5703125" style="1" bestFit="1" customWidth="1"/>
    <col min="515" max="515" width="13.7109375" style="1" bestFit="1" customWidth="1"/>
    <col min="516" max="766" width="11.5703125" style="1"/>
    <col min="767" max="767" width="51.140625" style="1" customWidth="1"/>
    <col min="768" max="770" width="13.5703125" style="1" bestFit="1" customWidth="1"/>
    <col min="771" max="771" width="13.7109375" style="1" bestFit="1" customWidth="1"/>
    <col min="772" max="1022" width="11.5703125" style="1"/>
    <col min="1023" max="1023" width="51.140625" style="1" customWidth="1"/>
    <col min="1024" max="1026" width="13.5703125" style="1" bestFit="1" customWidth="1"/>
    <col min="1027" max="1027" width="13.7109375" style="1" bestFit="1" customWidth="1"/>
    <col min="1028" max="1278" width="11.5703125" style="1"/>
    <col min="1279" max="1279" width="51.140625" style="1" customWidth="1"/>
    <col min="1280" max="1282" width="13.5703125" style="1" bestFit="1" customWidth="1"/>
    <col min="1283" max="1283" width="13.7109375" style="1" bestFit="1" customWidth="1"/>
    <col min="1284" max="1534" width="11.5703125" style="1"/>
    <col min="1535" max="1535" width="51.140625" style="1" customWidth="1"/>
    <col min="1536" max="1538" width="13.5703125" style="1" bestFit="1" customWidth="1"/>
    <col min="1539" max="1539" width="13.7109375" style="1" bestFit="1" customWidth="1"/>
    <col min="1540" max="1790" width="11.5703125" style="1"/>
    <col min="1791" max="1791" width="51.140625" style="1" customWidth="1"/>
    <col min="1792" max="1794" width="13.5703125" style="1" bestFit="1" customWidth="1"/>
    <col min="1795" max="1795" width="13.7109375" style="1" bestFit="1" customWidth="1"/>
    <col min="1796" max="2046" width="11.5703125" style="1"/>
    <col min="2047" max="2047" width="51.140625" style="1" customWidth="1"/>
    <col min="2048" max="2050" width="13.5703125" style="1" bestFit="1" customWidth="1"/>
    <col min="2051" max="2051" width="13.7109375" style="1" bestFit="1" customWidth="1"/>
    <col min="2052" max="2302" width="11.5703125" style="1"/>
    <col min="2303" max="2303" width="51.140625" style="1" customWidth="1"/>
    <col min="2304" max="2306" width="13.5703125" style="1" bestFit="1" customWidth="1"/>
    <col min="2307" max="2307" width="13.7109375" style="1" bestFit="1" customWidth="1"/>
    <col min="2308" max="2558" width="11.5703125" style="1"/>
    <col min="2559" max="2559" width="51.140625" style="1" customWidth="1"/>
    <col min="2560" max="2562" width="13.5703125" style="1" bestFit="1" customWidth="1"/>
    <col min="2563" max="2563" width="13.7109375" style="1" bestFit="1" customWidth="1"/>
    <col min="2564" max="2814" width="11.5703125" style="1"/>
    <col min="2815" max="2815" width="51.140625" style="1" customWidth="1"/>
    <col min="2816" max="2818" width="13.5703125" style="1" bestFit="1" customWidth="1"/>
    <col min="2819" max="2819" width="13.7109375" style="1" bestFit="1" customWidth="1"/>
    <col min="2820" max="3070" width="11.5703125" style="1"/>
    <col min="3071" max="3071" width="51.140625" style="1" customWidth="1"/>
    <col min="3072" max="3074" width="13.5703125" style="1" bestFit="1" customWidth="1"/>
    <col min="3075" max="3075" width="13.7109375" style="1" bestFit="1" customWidth="1"/>
    <col min="3076" max="3326" width="11.5703125" style="1"/>
    <col min="3327" max="3327" width="51.140625" style="1" customWidth="1"/>
    <col min="3328" max="3330" width="13.5703125" style="1" bestFit="1" customWidth="1"/>
    <col min="3331" max="3331" width="13.7109375" style="1" bestFit="1" customWidth="1"/>
    <col min="3332" max="3582" width="11.5703125" style="1"/>
    <col min="3583" max="3583" width="51.140625" style="1" customWidth="1"/>
    <col min="3584" max="3586" width="13.5703125" style="1" bestFit="1" customWidth="1"/>
    <col min="3587" max="3587" width="13.7109375" style="1" bestFit="1" customWidth="1"/>
    <col min="3588" max="3838" width="11.5703125" style="1"/>
    <col min="3839" max="3839" width="51.140625" style="1" customWidth="1"/>
    <col min="3840" max="3842" width="13.5703125" style="1" bestFit="1" customWidth="1"/>
    <col min="3843" max="3843" width="13.7109375" style="1" bestFit="1" customWidth="1"/>
    <col min="3844" max="4094" width="11.5703125" style="1"/>
    <col min="4095" max="4095" width="51.140625" style="1" customWidth="1"/>
    <col min="4096" max="4098" width="13.5703125" style="1" bestFit="1" customWidth="1"/>
    <col min="4099" max="4099" width="13.7109375" style="1" bestFit="1" customWidth="1"/>
    <col min="4100" max="4350" width="11.5703125" style="1"/>
    <col min="4351" max="4351" width="51.140625" style="1" customWidth="1"/>
    <col min="4352" max="4354" width="13.5703125" style="1" bestFit="1" customWidth="1"/>
    <col min="4355" max="4355" width="13.7109375" style="1" bestFit="1" customWidth="1"/>
    <col min="4356" max="4606" width="11.5703125" style="1"/>
    <col min="4607" max="4607" width="51.140625" style="1" customWidth="1"/>
    <col min="4608" max="4610" width="13.5703125" style="1" bestFit="1" customWidth="1"/>
    <col min="4611" max="4611" width="13.7109375" style="1" bestFit="1" customWidth="1"/>
    <col min="4612" max="4862" width="11.5703125" style="1"/>
    <col min="4863" max="4863" width="51.140625" style="1" customWidth="1"/>
    <col min="4864" max="4866" width="13.5703125" style="1" bestFit="1" customWidth="1"/>
    <col min="4867" max="4867" width="13.7109375" style="1" bestFit="1" customWidth="1"/>
    <col min="4868" max="5118" width="11.5703125" style="1"/>
    <col min="5119" max="5119" width="51.140625" style="1" customWidth="1"/>
    <col min="5120" max="5122" width="13.5703125" style="1" bestFit="1" customWidth="1"/>
    <col min="5123" max="5123" width="13.7109375" style="1" bestFit="1" customWidth="1"/>
    <col min="5124" max="5374" width="11.5703125" style="1"/>
    <col min="5375" max="5375" width="51.140625" style="1" customWidth="1"/>
    <col min="5376" max="5378" width="13.5703125" style="1" bestFit="1" customWidth="1"/>
    <col min="5379" max="5379" width="13.7109375" style="1" bestFit="1" customWidth="1"/>
    <col min="5380" max="5630" width="11.5703125" style="1"/>
    <col min="5631" max="5631" width="51.140625" style="1" customWidth="1"/>
    <col min="5632" max="5634" width="13.5703125" style="1" bestFit="1" customWidth="1"/>
    <col min="5635" max="5635" width="13.7109375" style="1" bestFit="1" customWidth="1"/>
    <col min="5636" max="5886" width="11.5703125" style="1"/>
    <col min="5887" max="5887" width="51.140625" style="1" customWidth="1"/>
    <col min="5888" max="5890" width="13.5703125" style="1" bestFit="1" customWidth="1"/>
    <col min="5891" max="5891" width="13.7109375" style="1" bestFit="1" customWidth="1"/>
    <col min="5892" max="6142" width="11.5703125" style="1"/>
    <col min="6143" max="6143" width="51.140625" style="1" customWidth="1"/>
    <col min="6144" max="6146" width="13.5703125" style="1" bestFit="1" customWidth="1"/>
    <col min="6147" max="6147" width="13.7109375" style="1" bestFit="1" customWidth="1"/>
    <col min="6148" max="6398" width="11.5703125" style="1"/>
    <col min="6399" max="6399" width="51.140625" style="1" customWidth="1"/>
    <col min="6400" max="6402" width="13.5703125" style="1" bestFit="1" customWidth="1"/>
    <col min="6403" max="6403" width="13.7109375" style="1" bestFit="1" customWidth="1"/>
    <col min="6404" max="6654" width="11.5703125" style="1"/>
    <col min="6655" max="6655" width="51.140625" style="1" customWidth="1"/>
    <col min="6656" max="6658" width="13.5703125" style="1" bestFit="1" customWidth="1"/>
    <col min="6659" max="6659" width="13.7109375" style="1" bestFit="1" customWidth="1"/>
    <col min="6660" max="6910" width="11.5703125" style="1"/>
    <col min="6911" max="6911" width="51.140625" style="1" customWidth="1"/>
    <col min="6912" max="6914" width="13.5703125" style="1" bestFit="1" customWidth="1"/>
    <col min="6915" max="6915" width="13.7109375" style="1" bestFit="1" customWidth="1"/>
    <col min="6916" max="7166" width="11.5703125" style="1"/>
    <col min="7167" max="7167" width="51.140625" style="1" customWidth="1"/>
    <col min="7168" max="7170" width="13.5703125" style="1" bestFit="1" customWidth="1"/>
    <col min="7171" max="7171" width="13.7109375" style="1" bestFit="1" customWidth="1"/>
    <col min="7172" max="7422" width="11.5703125" style="1"/>
    <col min="7423" max="7423" width="51.140625" style="1" customWidth="1"/>
    <col min="7424" max="7426" width="13.5703125" style="1" bestFit="1" customWidth="1"/>
    <col min="7427" max="7427" width="13.7109375" style="1" bestFit="1" customWidth="1"/>
    <col min="7428" max="7678" width="11.5703125" style="1"/>
    <col min="7679" max="7679" width="51.140625" style="1" customWidth="1"/>
    <col min="7680" max="7682" width="13.5703125" style="1" bestFit="1" customWidth="1"/>
    <col min="7683" max="7683" width="13.7109375" style="1" bestFit="1" customWidth="1"/>
    <col min="7684" max="7934" width="11.5703125" style="1"/>
    <col min="7935" max="7935" width="51.140625" style="1" customWidth="1"/>
    <col min="7936" max="7938" width="13.5703125" style="1" bestFit="1" customWidth="1"/>
    <col min="7939" max="7939" width="13.7109375" style="1" bestFit="1" customWidth="1"/>
    <col min="7940" max="8190" width="11.5703125" style="1"/>
    <col min="8191" max="8191" width="51.140625" style="1" customWidth="1"/>
    <col min="8192" max="8194" width="13.5703125" style="1" bestFit="1" customWidth="1"/>
    <col min="8195" max="8195" width="13.7109375" style="1" bestFit="1" customWidth="1"/>
    <col min="8196" max="8446" width="11.5703125" style="1"/>
    <col min="8447" max="8447" width="51.140625" style="1" customWidth="1"/>
    <col min="8448" max="8450" width="13.5703125" style="1" bestFit="1" customWidth="1"/>
    <col min="8451" max="8451" width="13.7109375" style="1" bestFit="1" customWidth="1"/>
    <col min="8452" max="8702" width="11.5703125" style="1"/>
    <col min="8703" max="8703" width="51.140625" style="1" customWidth="1"/>
    <col min="8704" max="8706" width="13.5703125" style="1" bestFit="1" customWidth="1"/>
    <col min="8707" max="8707" width="13.7109375" style="1" bestFit="1" customWidth="1"/>
    <col min="8708" max="8958" width="11.5703125" style="1"/>
    <col min="8959" max="8959" width="51.140625" style="1" customWidth="1"/>
    <col min="8960" max="8962" width="13.5703125" style="1" bestFit="1" customWidth="1"/>
    <col min="8963" max="8963" width="13.7109375" style="1" bestFit="1" customWidth="1"/>
    <col min="8964" max="9214" width="11.5703125" style="1"/>
    <col min="9215" max="9215" width="51.140625" style="1" customWidth="1"/>
    <col min="9216" max="9218" width="13.5703125" style="1" bestFit="1" customWidth="1"/>
    <col min="9219" max="9219" width="13.7109375" style="1" bestFit="1" customWidth="1"/>
    <col min="9220" max="9470" width="11.5703125" style="1"/>
    <col min="9471" max="9471" width="51.140625" style="1" customWidth="1"/>
    <col min="9472" max="9474" width="13.5703125" style="1" bestFit="1" customWidth="1"/>
    <col min="9475" max="9475" width="13.7109375" style="1" bestFit="1" customWidth="1"/>
    <col min="9476" max="9726" width="11.5703125" style="1"/>
    <col min="9727" max="9727" width="51.140625" style="1" customWidth="1"/>
    <col min="9728" max="9730" width="13.5703125" style="1" bestFit="1" customWidth="1"/>
    <col min="9731" max="9731" width="13.7109375" style="1" bestFit="1" customWidth="1"/>
    <col min="9732" max="9982" width="11.5703125" style="1"/>
    <col min="9983" max="9983" width="51.140625" style="1" customWidth="1"/>
    <col min="9984" max="9986" width="13.5703125" style="1" bestFit="1" customWidth="1"/>
    <col min="9987" max="9987" width="13.7109375" style="1" bestFit="1" customWidth="1"/>
    <col min="9988" max="10238" width="11.5703125" style="1"/>
    <col min="10239" max="10239" width="51.140625" style="1" customWidth="1"/>
    <col min="10240" max="10242" width="13.5703125" style="1" bestFit="1" customWidth="1"/>
    <col min="10243" max="10243" width="13.7109375" style="1" bestFit="1" customWidth="1"/>
    <col min="10244" max="10494" width="11.5703125" style="1"/>
    <col min="10495" max="10495" width="51.140625" style="1" customWidth="1"/>
    <col min="10496" max="10498" width="13.5703125" style="1" bestFit="1" customWidth="1"/>
    <col min="10499" max="10499" width="13.7109375" style="1" bestFit="1" customWidth="1"/>
    <col min="10500" max="10750" width="11.5703125" style="1"/>
    <col min="10751" max="10751" width="51.140625" style="1" customWidth="1"/>
    <col min="10752" max="10754" width="13.5703125" style="1" bestFit="1" customWidth="1"/>
    <col min="10755" max="10755" width="13.7109375" style="1" bestFit="1" customWidth="1"/>
    <col min="10756" max="11006" width="11.5703125" style="1"/>
    <col min="11007" max="11007" width="51.140625" style="1" customWidth="1"/>
    <col min="11008" max="11010" width="13.5703125" style="1" bestFit="1" customWidth="1"/>
    <col min="11011" max="11011" width="13.7109375" style="1" bestFit="1" customWidth="1"/>
    <col min="11012" max="11262" width="11.5703125" style="1"/>
    <col min="11263" max="11263" width="51.140625" style="1" customWidth="1"/>
    <col min="11264" max="11266" width="13.5703125" style="1" bestFit="1" customWidth="1"/>
    <col min="11267" max="11267" width="13.7109375" style="1" bestFit="1" customWidth="1"/>
    <col min="11268" max="11518" width="11.5703125" style="1"/>
    <col min="11519" max="11519" width="51.140625" style="1" customWidth="1"/>
    <col min="11520" max="11522" width="13.5703125" style="1" bestFit="1" customWidth="1"/>
    <col min="11523" max="11523" width="13.7109375" style="1" bestFit="1" customWidth="1"/>
    <col min="11524" max="11774" width="11.5703125" style="1"/>
    <col min="11775" max="11775" width="51.140625" style="1" customWidth="1"/>
    <col min="11776" max="11778" width="13.5703125" style="1" bestFit="1" customWidth="1"/>
    <col min="11779" max="11779" width="13.7109375" style="1" bestFit="1" customWidth="1"/>
    <col min="11780" max="12030" width="11.5703125" style="1"/>
    <col min="12031" max="12031" width="51.140625" style="1" customWidth="1"/>
    <col min="12032" max="12034" width="13.5703125" style="1" bestFit="1" customWidth="1"/>
    <col min="12035" max="12035" width="13.7109375" style="1" bestFit="1" customWidth="1"/>
    <col min="12036" max="12286" width="11.5703125" style="1"/>
    <col min="12287" max="12287" width="51.140625" style="1" customWidth="1"/>
    <col min="12288" max="12290" width="13.5703125" style="1" bestFit="1" customWidth="1"/>
    <col min="12291" max="12291" width="13.7109375" style="1" bestFit="1" customWidth="1"/>
    <col min="12292" max="12542" width="11.5703125" style="1"/>
    <col min="12543" max="12543" width="51.140625" style="1" customWidth="1"/>
    <col min="12544" max="12546" width="13.5703125" style="1" bestFit="1" customWidth="1"/>
    <col min="12547" max="12547" width="13.7109375" style="1" bestFit="1" customWidth="1"/>
    <col min="12548" max="12798" width="11.5703125" style="1"/>
    <col min="12799" max="12799" width="51.140625" style="1" customWidth="1"/>
    <col min="12800" max="12802" width="13.5703125" style="1" bestFit="1" customWidth="1"/>
    <col min="12803" max="12803" width="13.7109375" style="1" bestFit="1" customWidth="1"/>
    <col min="12804" max="13054" width="11.5703125" style="1"/>
    <col min="13055" max="13055" width="51.140625" style="1" customWidth="1"/>
    <col min="13056" max="13058" width="13.5703125" style="1" bestFit="1" customWidth="1"/>
    <col min="13059" max="13059" width="13.7109375" style="1" bestFit="1" customWidth="1"/>
    <col min="13060" max="13310" width="11.5703125" style="1"/>
    <col min="13311" max="13311" width="51.140625" style="1" customWidth="1"/>
    <col min="13312" max="13314" width="13.5703125" style="1" bestFit="1" customWidth="1"/>
    <col min="13315" max="13315" width="13.7109375" style="1" bestFit="1" customWidth="1"/>
    <col min="13316" max="13566" width="11.5703125" style="1"/>
    <col min="13567" max="13567" width="51.140625" style="1" customWidth="1"/>
    <col min="13568" max="13570" width="13.5703125" style="1" bestFit="1" customWidth="1"/>
    <col min="13571" max="13571" width="13.7109375" style="1" bestFit="1" customWidth="1"/>
    <col min="13572" max="13822" width="11.5703125" style="1"/>
    <col min="13823" max="13823" width="51.140625" style="1" customWidth="1"/>
    <col min="13824" max="13826" width="13.5703125" style="1" bestFit="1" customWidth="1"/>
    <col min="13827" max="13827" width="13.7109375" style="1" bestFit="1" customWidth="1"/>
    <col min="13828" max="14078" width="11.5703125" style="1"/>
    <col min="14079" max="14079" width="51.140625" style="1" customWidth="1"/>
    <col min="14080" max="14082" width="13.5703125" style="1" bestFit="1" customWidth="1"/>
    <col min="14083" max="14083" width="13.7109375" style="1" bestFit="1" customWidth="1"/>
    <col min="14084" max="14334" width="11.5703125" style="1"/>
    <col min="14335" max="14335" width="51.140625" style="1" customWidth="1"/>
    <col min="14336" max="14338" width="13.5703125" style="1" bestFit="1" customWidth="1"/>
    <col min="14339" max="14339" width="13.7109375" style="1" bestFit="1" customWidth="1"/>
    <col min="14340" max="14590" width="11.5703125" style="1"/>
    <col min="14591" max="14591" width="51.140625" style="1" customWidth="1"/>
    <col min="14592" max="14594" width="13.5703125" style="1" bestFit="1" customWidth="1"/>
    <col min="14595" max="14595" width="13.7109375" style="1" bestFit="1" customWidth="1"/>
    <col min="14596" max="14846" width="11.5703125" style="1"/>
    <col min="14847" max="14847" width="51.140625" style="1" customWidth="1"/>
    <col min="14848" max="14850" width="13.5703125" style="1" bestFit="1" customWidth="1"/>
    <col min="14851" max="14851" width="13.7109375" style="1" bestFit="1" customWidth="1"/>
    <col min="14852" max="15102" width="11.5703125" style="1"/>
    <col min="15103" max="15103" width="51.140625" style="1" customWidth="1"/>
    <col min="15104" max="15106" width="13.5703125" style="1" bestFit="1" customWidth="1"/>
    <col min="15107" max="15107" width="13.7109375" style="1" bestFit="1" customWidth="1"/>
    <col min="15108" max="15358" width="11.5703125" style="1"/>
    <col min="15359" max="15359" width="51.140625" style="1" customWidth="1"/>
    <col min="15360" max="15362" width="13.5703125" style="1" bestFit="1" customWidth="1"/>
    <col min="15363" max="15363" width="13.7109375" style="1" bestFit="1" customWidth="1"/>
    <col min="15364" max="15614" width="11.5703125" style="1"/>
    <col min="15615" max="15615" width="51.140625" style="1" customWidth="1"/>
    <col min="15616" max="15618" width="13.5703125" style="1" bestFit="1" customWidth="1"/>
    <col min="15619" max="15619" width="13.7109375" style="1" bestFit="1" customWidth="1"/>
    <col min="15620" max="15870" width="11.5703125" style="1"/>
    <col min="15871" max="15871" width="51.140625" style="1" customWidth="1"/>
    <col min="15872" max="15874" width="13.5703125" style="1" bestFit="1" customWidth="1"/>
    <col min="15875" max="15875" width="13.7109375" style="1" bestFit="1" customWidth="1"/>
    <col min="15876" max="16126" width="11.5703125" style="1"/>
    <col min="16127" max="16127" width="51.140625" style="1" customWidth="1"/>
    <col min="16128" max="16130" width="13.5703125" style="1" bestFit="1" customWidth="1"/>
    <col min="16131" max="16131" width="13.7109375" style="1" bestFit="1" customWidth="1"/>
    <col min="16132" max="16384" width="11.5703125" style="1"/>
  </cols>
  <sheetData>
    <row r="1" spans="1:6" ht="15" customHeight="1" x14ac:dyDescent="0.25"/>
    <row r="2" spans="1:6" ht="15" customHeight="1" x14ac:dyDescent="0.25">
      <c r="A2" s="33" t="s">
        <v>0</v>
      </c>
      <c r="B2" s="33"/>
      <c r="C2" s="33"/>
      <c r="D2" s="33"/>
      <c r="E2" s="33"/>
      <c r="F2" s="33"/>
    </row>
    <row r="3" spans="1:6" ht="15" customHeight="1" x14ac:dyDescent="0.25">
      <c r="A3" s="33" t="s">
        <v>1</v>
      </c>
      <c r="B3" s="33"/>
      <c r="C3" s="33"/>
      <c r="D3" s="33"/>
      <c r="E3" s="33"/>
      <c r="F3" s="33"/>
    </row>
    <row r="4" spans="1:6" ht="15" customHeight="1" x14ac:dyDescent="0.25">
      <c r="A4" s="34" t="s">
        <v>37</v>
      </c>
      <c r="B4" s="34"/>
      <c r="C4" s="34"/>
      <c r="D4" s="34"/>
      <c r="E4" s="34"/>
      <c r="F4" s="34"/>
    </row>
    <row r="5" spans="1:6" ht="15" customHeight="1" x14ac:dyDescent="0.25">
      <c r="A5" s="33" t="s">
        <v>38</v>
      </c>
      <c r="B5" s="33"/>
      <c r="C5" s="33"/>
      <c r="D5" s="33"/>
      <c r="E5" s="33"/>
      <c r="F5" s="33"/>
    </row>
    <row r="6" spans="1:6" ht="15" customHeight="1" x14ac:dyDescent="0.25">
      <c r="A6" s="33" t="s">
        <v>39</v>
      </c>
      <c r="B6" s="33"/>
      <c r="C6" s="33"/>
      <c r="D6" s="33"/>
      <c r="E6" s="33"/>
      <c r="F6" s="33"/>
    </row>
    <row r="7" spans="1:6" ht="15" customHeight="1" x14ac:dyDescent="0.25">
      <c r="A7" s="33" t="s">
        <v>68</v>
      </c>
      <c r="B7" s="33"/>
      <c r="C7" s="33"/>
      <c r="D7" s="33"/>
      <c r="E7" s="33"/>
      <c r="F7" s="33"/>
    </row>
    <row r="8" spans="1:6" ht="15" customHeight="1" x14ac:dyDescent="0.25">
      <c r="A8" s="33" t="s">
        <v>41</v>
      </c>
      <c r="B8" s="33"/>
      <c r="C8" s="33"/>
      <c r="D8" s="33"/>
      <c r="E8" s="33"/>
      <c r="F8" s="33"/>
    </row>
    <row r="9" spans="1:6" ht="15" customHeight="1" x14ac:dyDescent="0.25"/>
    <row r="10" spans="1:6" ht="15" customHeight="1" thickBot="1" x14ac:dyDescent="0.3">
      <c r="A10" s="10" t="s">
        <v>33</v>
      </c>
      <c r="B10" s="11" t="s">
        <v>2</v>
      </c>
      <c r="C10" s="11" t="s">
        <v>22</v>
      </c>
      <c r="D10" s="11" t="s">
        <v>23</v>
      </c>
      <c r="E10" s="11" t="s">
        <v>24</v>
      </c>
      <c r="F10" s="12" t="s">
        <v>25</v>
      </c>
    </row>
    <row r="11" spans="1:6" ht="15" customHeight="1" x14ac:dyDescent="0.25"/>
    <row r="12" spans="1:6" ht="15" customHeight="1" x14ac:dyDescent="0.25">
      <c r="A12" s="13" t="s">
        <v>7</v>
      </c>
      <c r="B12" s="1" t="s">
        <v>29</v>
      </c>
      <c r="C12" s="5">
        <v>659</v>
      </c>
      <c r="D12" s="5">
        <v>533</v>
      </c>
      <c r="E12" s="5">
        <v>508</v>
      </c>
      <c r="F12" s="1">
        <f>SUM(C12:E12)</f>
        <v>1700</v>
      </c>
    </row>
    <row r="13" spans="1:6" ht="15" customHeight="1" x14ac:dyDescent="0.25">
      <c r="A13" s="13"/>
      <c r="B13" s="14" t="s">
        <v>30</v>
      </c>
      <c r="C13" s="9"/>
      <c r="D13" s="9"/>
      <c r="E13" s="9"/>
      <c r="F13" s="15">
        <v>1124</v>
      </c>
    </row>
    <row r="14" spans="1:6" ht="15" customHeight="1" thickBot="1" x14ac:dyDescent="0.3">
      <c r="A14" s="16"/>
      <c r="B14" s="17"/>
      <c r="C14" s="17"/>
      <c r="D14" s="17"/>
      <c r="E14" s="17"/>
      <c r="F14" s="17"/>
    </row>
    <row r="15" spans="1:6" ht="15" customHeight="1" thickTop="1" x14ac:dyDescent="0.25">
      <c r="A15" s="3" t="s">
        <v>62</v>
      </c>
    </row>
    <row r="16" spans="1:6" ht="15" customHeight="1" x14ac:dyDescent="0.25">
      <c r="A16" s="27" t="s">
        <v>31</v>
      </c>
    </row>
    <row r="17" spans="1:13" ht="15" customHeight="1" x14ac:dyDescent="0.25">
      <c r="A17" s="27" t="s">
        <v>32</v>
      </c>
    </row>
    <row r="18" spans="1:13" ht="15.75" customHeight="1" x14ac:dyDescent="0.25">
      <c r="A18" s="28" t="s">
        <v>34</v>
      </c>
      <c r="B18" s="27"/>
      <c r="C18" s="27"/>
      <c r="D18" s="27"/>
    </row>
    <row r="19" spans="1:13" ht="15" customHeight="1" x14ac:dyDescent="0.25"/>
    <row r="20" spans="1:13" ht="15" customHeight="1" x14ac:dyDescent="0.25">
      <c r="A20" s="33" t="s">
        <v>9</v>
      </c>
      <c r="B20" s="33"/>
      <c r="C20" s="33"/>
      <c r="D20" s="33"/>
      <c r="E20" s="33"/>
      <c r="F20" s="33"/>
    </row>
    <row r="21" spans="1:13" ht="15" customHeight="1" x14ac:dyDescent="0.25">
      <c r="A21" s="33" t="s">
        <v>42</v>
      </c>
      <c r="B21" s="33"/>
      <c r="C21" s="33"/>
      <c r="D21" s="33"/>
      <c r="E21" s="33"/>
      <c r="F21" s="33"/>
    </row>
    <row r="22" spans="1:13" ht="15" customHeight="1" x14ac:dyDescent="0.25">
      <c r="A22" s="34" t="s">
        <v>37</v>
      </c>
      <c r="B22" s="34"/>
      <c r="C22" s="34"/>
      <c r="D22" s="34"/>
      <c r="E22" s="34"/>
      <c r="F22" s="34"/>
    </row>
    <row r="23" spans="1:13" ht="15" customHeight="1" x14ac:dyDescent="0.25">
      <c r="A23" s="33" t="s">
        <v>38</v>
      </c>
      <c r="B23" s="33"/>
      <c r="C23" s="33"/>
      <c r="D23" s="33"/>
      <c r="E23" s="33"/>
      <c r="F23" s="33"/>
    </row>
    <row r="24" spans="1:13" ht="15" customHeight="1" x14ac:dyDescent="0.25">
      <c r="A24" s="33" t="s">
        <v>41</v>
      </c>
      <c r="B24" s="33"/>
      <c r="C24" s="33"/>
      <c r="D24" s="33"/>
      <c r="E24" s="33"/>
      <c r="F24" s="33"/>
      <c r="G24" s="6"/>
    </row>
    <row r="25" spans="1:13" ht="15" customHeight="1" x14ac:dyDescent="0.25">
      <c r="A25" s="33" t="s">
        <v>43</v>
      </c>
      <c r="B25" s="33"/>
      <c r="C25" s="33"/>
      <c r="D25" s="33"/>
      <c r="E25" s="33"/>
      <c r="F25" s="33"/>
    </row>
    <row r="26" spans="1:13" ht="15" customHeight="1" x14ac:dyDescent="0.25"/>
    <row r="27" spans="1:13" ht="15" customHeight="1" thickBot="1" x14ac:dyDescent="0.3">
      <c r="A27" s="10" t="s">
        <v>44</v>
      </c>
      <c r="B27" s="11" t="s">
        <v>69</v>
      </c>
      <c r="C27" s="11" t="s">
        <v>23</v>
      </c>
      <c r="D27" s="11" t="s">
        <v>24</v>
      </c>
      <c r="E27" s="12" t="s">
        <v>25</v>
      </c>
      <c r="F27" s="18" t="s">
        <v>63</v>
      </c>
      <c r="G27" s="6"/>
      <c r="H27" s="6"/>
      <c r="I27" s="6"/>
    </row>
    <row r="28" spans="1:13" ht="15" customHeight="1" x14ac:dyDescent="0.25">
      <c r="A28" s="3" t="s">
        <v>45</v>
      </c>
      <c r="B28" s="1">
        <v>302983814.88999999</v>
      </c>
      <c r="C28" s="1">
        <v>263774391.84</v>
      </c>
      <c r="D28" s="1">
        <v>225521969.27000001</v>
      </c>
      <c r="E28" s="1">
        <f>+SUM(B28:D28)</f>
        <v>792280176</v>
      </c>
      <c r="F28" s="19">
        <f t="shared" ref="F28:F31" si="0">AVERAGE(B28:D28)</f>
        <v>264093392</v>
      </c>
    </row>
    <row r="29" spans="1:13" ht="15" customHeight="1" x14ac:dyDescent="0.25">
      <c r="A29" s="13" t="s">
        <v>46</v>
      </c>
      <c r="B29" s="19">
        <v>0</v>
      </c>
      <c r="C29" s="19">
        <v>0</v>
      </c>
      <c r="D29" s="19">
        <v>0</v>
      </c>
      <c r="E29" s="1">
        <f t="shared" ref="E29:E31" si="1">+SUM(B29:D29)</f>
        <v>0</v>
      </c>
      <c r="F29" s="19">
        <f t="shared" si="0"/>
        <v>0</v>
      </c>
    </row>
    <row r="30" spans="1:13" ht="15" customHeight="1" x14ac:dyDescent="0.25">
      <c r="A30" s="20" t="s">
        <v>47</v>
      </c>
      <c r="B30" s="19">
        <v>505680</v>
      </c>
      <c r="C30" s="19">
        <v>0</v>
      </c>
      <c r="D30" s="19">
        <v>0</v>
      </c>
      <c r="E30" s="1">
        <f t="shared" si="1"/>
        <v>505680</v>
      </c>
      <c r="F30" s="19">
        <f>AVERAGE(B30:D30)</f>
        <v>168560</v>
      </c>
      <c r="H30" s="32"/>
      <c r="I30" s="32"/>
      <c r="J30" s="32"/>
      <c r="K30" s="32"/>
      <c r="L30" s="32"/>
      <c r="M30" s="32"/>
    </row>
    <row r="31" spans="1:13" ht="15" customHeight="1" x14ac:dyDescent="0.25">
      <c r="A31" s="20" t="s">
        <v>48</v>
      </c>
      <c r="B31" s="19">
        <v>15165712.559364002</v>
      </c>
      <c r="C31" s="19">
        <v>0</v>
      </c>
      <c r="D31" s="19">
        <v>0</v>
      </c>
      <c r="E31" s="1">
        <f t="shared" si="1"/>
        <v>15165712.559364002</v>
      </c>
      <c r="F31" s="19">
        <f t="shared" si="0"/>
        <v>5055237.5197880007</v>
      </c>
    </row>
    <row r="32" spans="1:13" ht="15" customHeight="1" thickBot="1" x14ac:dyDescent="0.3">
      <c r="A32" s="31" t="s">
        <v>8</v>
      </c>
      <c r="B32" s="30">
        <f>SUM(B28:B31)</f>
        <v>318655207.44936401</v>
      </c>
      <c r="C32" s="30">
        <f>SUM(C28:C31)</f>
        <v>263774391.84</v>
      </c>
      <c r="D32" s="30">
        <f>SUM(D28:D31)</f>
        <v>225521969.27000001</v>
      </c>
      <c r="E32" s="30">
        <f>SUM(E28:E31)</f>
        <v>807951568.55936396</v>
      </c>
      <c r="F32" s="30">
        <f>SUM(F28:F31)</f>
        <v>269317189.51978803</v>
      </c>
    </row>
    <row r="33" spans="1:7" ht="15" customHeight="1" thickTop="1" x14ac:dyDescent="0.25">
      <c r="A33" s="3" t="s">
        <v>50</v>
      </c>
    </row>
    <row r="34" spans="1:7" ht="15" customHeight="1" x14ac:dyDescent="0.25">
      <c r="A34" s="3" t="s">
        <v>49</v>
      </c>
    </row>
    <row r="35" spans="1:7" ht="15" customHeight="1" x14ac:dyDescent="0.25">
      <c r="A35" s="3" t="s">
        <v>51</v>
      </c>
    </row>
    <row r="36" spans="1:7" ht="15" customHeight="1" x14ac:dyDescent="0.25"/>
    <row r="37" spans="1:7" ht="15" customHeight="1" x14ac:dyDescent="0.25">
      <c r="A37" s="33" t="s">
        <v>10</v>
      </c>
      <c r="B37" s="33"/>
      <c r="C37" s="33"/>
      <c r="D37" s="33"/>
      <c r="E37" s="33"/>
      <c r="F37" s="8"/>
    </row>
    <row r="38" spans="1:7" ht="15" customHeight="1" x14ac:dyDescent="0.25">
      <c r="A38" s="33" t="s">
        <v>11</v>
      </c>
      <c r="B38" s="33"/>
      <c r="C38" s="33"/>
      <c r="D38" s="33"/>
      <c r="E38" s="33"/>
      <c r="F38" s="7"/>
    </row>
    <row r="39" spans="1:7" ht="15" customHeight="1" x14ac:dyDescent="0.25">
      <c r="A39" s="33" t="s">
        <v>37</v>
      </c>
      <c r="B39" s="33"/>
      <c r="C39" s="33"/>
      <c r="D39" s="33"/>
      <c r="E39" s="33"/>
      <c r="F39" s="7"/>
    </row>
    <row r="40" spans="1:7" ht="15" customHeight="1" x14ac:dyDescent="0.25">
      <c r="A40" s="33" t="s">
        <v>38</v>
      </c>
      <c r="B40" s="33"/>
      <c r="C40" s="33"/>
      <c r="D40" s="33"/>
      <c r="E40" s="33"/>
      <c r="F40" s="7"/>
    </row>
    <row r="41" spans="1:7" ht="15" customHeight="1" x14ac:dyDescent="0.25">
      <c r="A41" s="33" t="s">
        <v>41</v>
      </c>
      <c r="B41" s="33"/>
      <c r="C41" s="33"/>
      <c r="D41" s="33"/>
      <c r="E41" s="33"/>
      <c r="F41" s="7"/>
    </row>
    <row r="42" spans="1:7" ht="15" customHeight="1" x14ac:dyDescent="0.25">
      <c r="A42" s="33" t="s">
        <v>43</v>
      </c>
      <c r="B42" s="33"/>
      <c r="C42" s="33"/>
      <c r="D42" s="33"/>
      <c r="E42" s="33"/>
      <c r="F42" s="7"/>
    </row>
    <row r="43" spans="1:7" ht="15" customHeight="1" x14ac:dyDescent="0.25"/>
    <row r="44" spans="1:7" ht="15" customHeight="1" thickBot="1" x14ac:dyDescent="0.3">
      <c r="A44" s="10" t="s">
        <v>52</v>
      </c>
      <c r="B44" s="11" t="s">
        <v>22</v>
      </c>
      <c r="C44" s="11" t="s">
        <v>70</v>
      </c>
      <c r="D44" s="11" t="s">
        <v>71</v>
      </c>
      <c r="E44" s="12" t="s">
        <v>25</v>
      </c>
    </row>
    <row r="45" spans="1:7" ht="15" customHeight="1" x14ac:dyDescent="0.25">
      <c r="A45" s="3" t="s">
        <v>55</v>
      </c>
      <c r="B45" s="19">
        <v>302983814.88999999</v>
      </c>
      <c r="C45" s="19">
        <v>263774391.84</v>
      </c>
      <c r="D45" s="19">
        <v>225521969.27000001</v>
      </c>
      <c r="E45" s="19">
        <f>+B45+C45+D45</f>
        <v>792280176</v>
      </c>
    </row>
    <row r="46" spans="1:7" ht="15" customHeight="1" x14ac:dyDescent="0.25">
      <c r="A46" s="3" t="s">
        <v>53</v>
      </c>
      <c r="B46" s="19">
        <v>0</v>
      </c>
      <c r="C46" s="21">
        <v>0</v>
      </c>
      <c r="D46" s="19">
        <v>0</v>
      </c>
      <c r="E46" s="19">
        <f>+B46+C46+D46</f>
        <v>0</v>
      </c>
      <c r="G46" s="22"/>
    </row>
    <row r="47" spans="1:7" ht="15" customHeight="1" x14ac:dyDescent="0.25">
      <c r="A47" s="3" t="s">
        <v>47</v>
      </c>
      <c r="B47" s="19">
        <v>505680</v>
      </c>
      <c r="C47" s="19">
        <v>0</v>
      </c>
      <c r="D47" s="19">
        <v>0</v>
      </c>
      <c r="E47" s="19">
        <f t="shared" ref="E47:E48" si="2">+B47+C47+D47</f>
        <v>505680</v>
      </c>
    </row>
    <row r="48" spans="1:7" ht="15" customHeight="1" x14ac:dyDescent="0.25">
      <c r="A48" s="20" t="s">
        <v>54</v>
      </c>
      <c r="B48" s="19">
        <v>15165712.559364002</v>
      </c>
      <c r="C48" s="19">
        <v>0</v>
      </c>
      <c r="D48" s="19">
        <v>0</v>
      </c>
      <c r="E48" s="19">
        <f t="shared" si="2"/>
        <v>15165712.559364002</v>
      </c>
    </row>
    <row r="49" spans="1:18" ht="15" customHeight="1" thickBot="1" x14ac:dyDescent="0.3">
      <c r="A49" s="29" t="s">
        <v>8</v>
      </c>
      <c r="B49" s="30">
        <f>SUM(B45:B48)</f>
        <v>318655207.44936401</v>
      </c>
      <c r="C49" s="30">
        <f>SUM(C45:C48)</f>
        <v>263774391.84</v>
      </c>
      <c r="D49" s="30">
        <f>SUM(D45:D48)</f>
        <v>225521969.27000001</v>
      </c>
      <c r="E49" s="30">
        <f>+E45+E46+E47+E48</f>
        <v>807951568.55936396</v>
      </c>
    </row>
    <row r="50" spans="1:18" ht="15" customHeight="1" thickTop="1" x14ac:dyDescent="0.25">
      <c r="A50" s="15" t="s">
        <v>61</v>
      </c>
    </row>
    <row r="51" spans="1:18" ht="15" customHeight="1" x14ac:dyDescent="0.25">
      <c r="A51" s="3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8" ht="15" customHeight="1" x14ac:dyDescent="0.25">
      <c r="A52" s="3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5">
      <c r="A54" s="33" t="s">
        <v>13</v>
      </c>
      <c r="B54" s="33"/>
      <c r="C54" s="33"/>
      <c r="D54" s="33"/>
      <c r="E54" s="3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" customHeight="1" x14ac:dyDescent="0.25">
      <c r="A55" s="33" t="s">
        <v>14</v>
      </c>
      <c r="B55" s="33"/>
      <c r="C55" s="33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customHeight="1" x14ac:dyDescent="0.25">
      <c r="A56" s="33" t="s">
        <v>37</v>
      </c>
      <c r="B56" s="33"/>
      <c r="C56" s="33"/>
      <c r="D56" s="33"/>
      <c r="E56" s="3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" customHeight="1" x14ac:dyDescent="0.25">
      <c r="A57" s="33" t="s">
        <v>38</v>
      </c>
      <c r="B57" s="33"/>
      <c r="C57" s="33"/>
      <c r="D57" s="33"/>
      <c r="E57" s="33"/>
    </row>
    <row r="58" spans="1:18" ht="15" customHeight="1" x14ac:dyDescent="0.25">
      <c r="A58" s="33" t="s">
        <v>41</v>
      </c>
      <c r="B58" s="33"/>
      <c r="C58" s="33"/>
      <c r="D58" s="33"/>
      <c r="E58" s="33"/>
    </row>
    <row r="59" spans="1:18" ht="15" customHeight="1" x14ac:dyDescent="0.25">
      <c r="A59" s="33" t="s">
        <v>43</v>
      </c>
      <c r="B59" s="33"/>
      <c r="C59" s="33"/>
      <c r="D59" s="33"/>
      <c r="E59" s="33"/>
      <c r="G59" s="32"/>
      <c r="H59" s="32"/>
      <c r="I59" s="32"/>
      <c r="J59" s="32"/>
    </row>
    <row r="60" spans="1:18" ht="15" customHeight="1" x14ac:dyDescent="0.25"/>
    <row r="61" spans="1:18" ht="15" customHeight="1" thickBot="1" x14ac:dyDescent="0.3">
      <c r="A61" s="10" t="s">
        <v>12</v>
      </c>
      <c r="B61" s="11" t="s">
        <v>69</v>
      </c>
      <c r="C61" s="11" t="s">
        <v>23</v>
      </c>
      <c r="D61" s="11" t="s">
        <v>24</v>
      </c>
      <c r="E61" s="12" t="s">
        <v>25</v>
      </c>
    </row>
    <row r="62" spans="1:18" ht="15" customHeight="1" x14ac:dyDescent="0.25"/>
    <row r="63" spans="1:18" ht="15" customHeight="1" x14ac:dyDescent="0.25">
      <c r="A63" s="1" t="s">
        <v>17</v>
      </c>
      <c r="B63" s="3">
        <v>500451133.47557998</v>
      </c>
      <c r="C63" s="1">
        <f>+B67</f>
        <v>424829292.38621598</v>
      </c>
      <c r="D63" s="1">
        <f>C67</f>
        <v>403660752.33621585</v>
      </c>
      <c r="E63" s="1">
        <f>+B63</f>
        <v>500451133.47557998</v>
      </c>
      <c r="G63" s="4"/>
      <c r="H63" s="3"/>
      <c r="I63" s="3"/>
      <c r="J63" s="3"/>
    </row>
    <row r="64" spans="1:18" ht="15" customHeight="1" x14ac:dyDescent="0.25">
      <c r="A64" s="1" t="s">
        <v>35</v>
      </c>
      <c r="B64" s="3">
        <v>243033366.36000001</v>
      </c>
      <c r="C64" s="3">
        <v>242605851.78999996</v>
      </c>
      <c r="D64" s="3">
        <v>284394994.44999999</v>
      </c>
      <c r="E64" s="1">
        <f>SUM(B64:D64)</f>
        <v>770034212.5999999</v>
      </c>
      <c r="G64" s="23"/>
      <c r="H64" s="23"/>
      <c r="I64" s="23"/>
      <c r="J64" s="23"/>
    </row>
    <row r="65" spans="1:21" ht="15" customHeight="1" x14ac:dyDescent="0.25">
      <c r="A65" s="1" t="s">
        <v>15</v>
      </c>
      <c r="B65" s="1">
        <f>+B63+B64</f>
        <v>743484499.83557999</v>
      </c>
      <c r="C65" s="1">
        <f>+C63+C64</f>
        <v>667435144.17621589</v>
      </c>
      <c r="D65" s="1">
        <f>+D63+D64</f>
        <v>688055746.78621578</v>
      </c>
      <c r="E65" s="1">
        <f t="shared" ref="E65" si="3">+E63+E64</f>
        <v>1270485346.0755799</v>
      </c>
      <c r="G65" s="3"/>
      <c r="H65" s="3"/>
      <c r="I65" s="3"/>
      <c r="J65" s="3"/>
    </row>
    <row r="66" spans="1:21" ht="15" customHeight="1" x14ac:dyDescent="0.25">
      <c r="A66" s="1" t="s">
        <v>36</v>
      </c>
      <c r="B66" s="1">
        <f>B49</f>
        <v>318655207.44936401</v>
      </c>
      <c r="C66" s="1">
        <f>C49</f>
        <v>263774391.84</v>
      </c>
      <c r="D66" s="1">
        <f>D49</f>
        <v>225521969.27000001</v>
      </c>
      <c r="E66" s="1">
        <f t="shared" ref="E66" si="4">+E49</f>
        <v>807951568.55936396</v>
      </c>
    </row>
    <row r="67" spans="1:21" ht="15" customHeight="1" thickBot="1" x14ac:dyDescent="0.3">
      <c r="A67" s="17" t="s">
        <v>16</v>
      </c>
      <c r="B67" s="17">
        <f>+B65-B66</f>
        <v>424829292.38621598</v>
      </c>
      <c r="C67" s="17">
        <f>+C65-C66</f>
        <v>403660752.33621585</v>
      </c>
      <c r="D67" s="17">
        <f>+D65-D66</f>
        <v>462533777.5162158</v>
      </c>
      <c r="E67" s="17">
        <f>+E65-E66</f>
        <v>462533777.51621592</v>
      </c>
    </row>
    <row r="68" spans="1:21" ht="15" customHeight="1" thickTop="1" x14ac:dyDescent="0.25">
      <c r="A68" s="14"/>
      <c r="B68" s="14"/>
      <c r="C68" s="14"/>
      <c r="D68" s="14"/>
      <c r="E68" s="14"/>
    </row>
    <row r="69" spans="1:21" ht="15" customHeight="1" x14ac:dyDescent="0.25">
      <c r="A69" s="27" t="s">
        <v>60</v>
      </c>
    </row>
    <row r="70" spans="1:21" ht="18" customHeight="1" x14ac:dyDescent="0.25">
      <c r="A70" s="27" t="s">
        <v>58</v>
      </c>
      <c r="B70" s="27"/>
      <c r="C70" s="27"/>
      <c r="D70" s="27"/>
      <c r="E70" s="27"/>
      <c r="F70" s="24"/>
    </row>
    <row r="71" spans="1:21" ht="15" customHeight="1" x14ac:dyDescent="0.25">
      <c r="A71" s="27" t="s">
        <v>59</v>
      </c>
    </row>
    <row r="72" spans="1:21" ht="15" customHeight="1" x14ac:dyDescent="0.2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5" customHeight="1" x14ac:dyDescent="0.25">
      <c r="B73" s="2"/>
      <c r="C73" s="2"/>
      <c r="D73" s="2"/>
      <c r="E73" s="2"/>
    </row>
    <row r="74" spans="1:21" ht="15" customHeight="1" x14ac:dyDescent="0.25">
      <c r="A74" s="25"/>
      <c r="B74" s="2"/>
      <c r="C74" s="2"/>
      <c r="D74" s="2"/>
      <c r="E74" s="2"/>
    </row>
    <row r="75" spans="1:21" ht="15" customHeight="1" x14ac:dyDescent="0.25">
      <c r="A75" s="26"/>
    </row>
    <row r="76" spans="1:21" ht="15" customHeight="1" x14ac:dyDescent="0.25"/>
    <row r="77" spans="1:21" ht="15" customHeight="1" x14ac:dyDescent="0.25"/>
    <row r="78" spans="1:21" ht="15" customHeight="1" x14ac:dyDescent="0.25"/>
    <row r="79" spans="1:21" ht="15" customHeight="1" x14ac:dyDescent="0.25"/>
    <row r="80" spans="1:21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7">
    <mergeCell ref="A59:E59"/>
    <mergeCell ref="G59:J59"/>
    <mergeCell ref="A54:E54"/>
    <mergeCell ref="A55:E55"/>
    <mergeCell ref="A56:E56"/>
    <mergeCell ref="A57:E57"/>
    <mergeCell ref="A58:E58"/>
    <mergeCell ref="H30:M30"/>
    <mergeCell ref="A38:E38"/>
    <mergeCell ref="A39:E39"/>
    <mergeCell ref="A40:E40"/>
    <mergeCell ref="A41:E41"/>
    <mergeCell ref="A8:F8"/>
    <mergeCell ref="A22:F22"/>
    <mergeCell ref="A2:F2"/>
    <mergeCell ref="A3:F3"/>
    <mergeCell ref="A4:F4"/>
    <mergeCell ref="A5:F5"/>
    <mergeCell ref="A6:F6"/>
    <mergeCell ref="A7:F7"/>
    <mergeCell ref="A20:F20"/>
    <mergeCell ref="A21:F21"/>
    <mergeCell ref="A24:F24"/>
    <mergeCell ref="A37:E37"/>
    <mergeCell ref="A25:F25"/>
    <mergeCell ref="A42:E42"/>
    <mergeCell ref="A23:F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="80" zoomScaleNormal="80" workbookViewId="0">
      <selection activeCell="A2" sqref="A2:F2"/>
    </sheetView>
  </sheetViews>
  <sheetFormatPr baseColWidth="10" defaultColWidth="11.5703125" defaultRowHeight="15" x14ac:dyDescent="0.25"/>
  <cols>
    <col min="1" max="1" width="53.42578125" style="3" customWidth="1"/>
    <col min="2" max="4" width="15.28515625" style="1" bestFit="1" customWidth="1"/>
    <col min="5" max="5" width="15.5703125" style="1" bestFit="1" customWidth="1"/>
    <col min="6" max="6" width="13.85546875" style="1" customWidth="1"/>
    <col min="7" max="7" width="12.7109375" style="1" bestFit="1" customWidth="1"/>
    <col min="8" max="10" width="13.7109375" style="1" bestFit="1" customWidth="1"/>
    <col min="11" max="254" width="11.5703125" style="1"/>
    <col min="255" max="255" width="51.140625" style="1" customWidth="1"/>
    <col min="256" max="258" width="13.5703125" style="1" bestFit="1" customWidth="1"/>
    <col min="259" max="259" width="13.7109375" style="1" bestFit="1" customWidth="1"/>
    <col min="260" max="510" width="11.5703125" style="1"/>
    <col min="511" max="511" width="51.140625" style="1" customWidth="1"/>
    <col min="512" max="514" width="13.5703125" style="1" bestFit="1" customWidth="1"/>
    <col min="515" max="515" width="13.7109375" style="1" bestFit="1" customWidth="1"/>
    <col min="516" max="766" width="11.5703125" style="1"/>
    <col min="767" max="767" width="51.140625" style="1" customWidth="1"/>
    <col min="768" max="770" width="13.5703125" style="1" bestFit="1" customWidth="1"/>
    <col min="771" max="771" width="13.7109375" style="1" bestFit="1" customWidth="1"/>
    <col min="772" max="1022" width="11.5703125" style="1"/>
    <col min="1023" max="1023" width="51.140625" style="1" customWidth="1"/>
    <col min="1024" max="1026" width="13.5703125" style="1" bestFit="1" customWidth="1"/>
    <col min="1027" max="1027" width="13.7109375" style="1" bestFit="1" customWidth="1"/>
    <col min="1028" max="1278" width="11.5703125" style="1"/>
    <col min="1279" max="1279" width="51.140625" style="1" customWidth="1"/>
    <col min="1280" max="1282" width="13.5703125" style="1" bestFit="1" customWidth="1"/>
    <col min="1283" max="1283" width="13.7109375" style="1" bestFit="1" customWidth="1"/>
    <col min="1284" max="1534" width="11.5703125" style="1"/>
    <col min="1535" max="1535" width="51.140625" style="1" customWidth="1"/>
    <col min="1536" max="1538" width="13.5703125" style="1" bestFit="1" customWidth="1"/>
    <col min="1539" max="1539" width="13.7109375" style="1" bestFit="1" customWidth="1"/>
    <col min="1540" max="1790" width="11.5703125" style="1"/>
    <col min="1791" max="1791" width="51.140625" style="1" customWidth="1"/>
    <col min="1792" max="1794" width="13.5703125" style="1" bestFit="1" customWidth="1"/>
    <col min="1795" max="1795" width="13.7109375" style="1" bestFit="1" customWidth="1"/>
    <col min="1796" max="2046" width="11.5703125" style="1"/>
    <col min="2047" max="2047" width="51.140625" style="1" customWidth="1"/>
    <col min="2048" max="2050" width="13.5703125" style="1" bestFit="1" customWidth="1"/>
    <col min="2051" max="2051" width="13.7109375" style="1" bestFit="1" customWidth="1"/>
    <col min="2052" max="2302" width="11.5703125" style="1"/>
    <col min="2303" max="2303" width="51.140625" style="1" customWidth="1"/>
    <col min="2304" max="2306" width="13.5703125" style="1" bestFit="1" customWidth="1"/>
    <col min="2307" max="2307" width="13.7109375" style="1" bestFit="1" customWidth="1"/>
    <col min="2308" max="2558" width="11.5703125" style="1"/>
    <col min="2559" max="2559" width="51.140625" style="1" customWidth="1"/>
    <col min="2560" max="2562" width="13.5703125" style="1" bestFit="1" customWidth="1"/>
    <col min="2563" max="2563" width="13.7109375" style="1" bestFit="1" customWidth="1"/>
    <col min="2564" max="2814" width="11.5703125" style="1"/>
    <col min="2815" max="2815" width="51.140625" style="1" customWidth="1"/>
    <col min="2816" max="2818" width="13.5703125" style="1" bestFit="1" customWidth="1"/>
    <col min="2819" max="2819" width="13.7109375" style="1" bestFit="1" customWidth="1"/>
    <col min="2820" max="3070" width="11.5703125" style="1"/>
    <col min="3071" max="3071" width="51.140625" style="1" customWidth="1"/>
    <col min="3072" max="3074" width="13.5703125" style="1" bestFit="1" customWidth="1"/>
    <col min="3075" max="3075" width="13.7109375" style="1" bestFit="1" customWidth="1"/>
    <col min="3076" max="3326" width="11.5703125" style="1"/>
    <col min="3327" max="3327" width="51.140625" style="1" customWidth="1"/>
    <col min="3328" max="3330" width="13.5703125" style="1" bestFit="1" customWidth="1"/>
    <col min="3331" max="3331" width="13.7109375" style="1" bestFit="1" customWidth="1"/>
    <col min="3332" max="3582" width="11.5703125" style="1"/>
    <col min="3583" max="3583" width="51.140625" style="1" customWidth="1"/>
    <col min="3584" max="3586" width="13.5703125" style="1" bestFit="1" customWidth="1"/>
    <col min="3587" max="3587" width="13.7109375" style="1" bestFit="1" customWidth="1"/>
    <col min="3588" max="3838" width="11.5703125" style="1"/>
    <col min="3839" max="3839" width="51.140625" style="1" customWidth="1"/>
    <col min="3840" max="3842" width="13.5703125" style="1" bestFit="1" customWidth="1"/>
    <col min="3843" max="3843" width="13.7109375" style="1" bestFit="1" customWidth="1"/>
    <col min="3844" max="4094" width="11.5703125" style="1"/>
    <col min="4095" max="4095" width="51.140625" style="1" customWidth="1"/>
    <col min="4096" max="4098" width="13.5703125" style="1" bestFit="1" customWidth="1"/>
    <col min="4099" max="4099" width="13.7109375" style="1" bestFit="1" customWidth="1"/>
    <col min="4100" max="4350" width="11.5703125" style="1"/>
    <col min="4351" max="4351" width="51.140625" style="1" customWidth="1"/>
    <col min="4352" max="4354" width="13.5703125" style="1" bestFit="1" customWidth="1"/>
    <col min="4355" max="4355" width="13.7109375" style="1" bestFit="1" customWidth="1"/>
    <col min="4356" max="4606" width="11.5703125" style="1"/>
    <col min="4607" max="4607" width="51.140625" style="1" customWidth="1"/>
    <col min="4608" max="4610" width="13.5703125" style="1" bestFit="1" customWidth="1"/>
    <col min="4611" max="4611" width="13.7109375" style="1" bestFit="1" customWidth="1"/>
    <col min="4612" max="4862" width="11.5703125" style="1"/>
    <col min="4863" max="4863" width="51.140625" style="1" customWidth="1"/>
    <col min="4864" max="4866" width="13.5703125" style="1" bestFit="1" customWidth="1"/>
    <col min="4867" max="4867" width="13.7109375" style="1" bestFit="1" customWidth="1"/>
    <col min="4868" max="5118" width="11.5703125" style="1"/>
    <col min="5119" max="5119" width="51.140625" style="1" customWidth="1"/>
    <col min="5120" max="5122" width="13.5703125" style="1" bestFit="1" customWidth="1"/>
    <col min="5123" max="5123" width="13.7109375" style="1" bestFit="1" customWidth="1"/>
    <col min="5124" max="5374" width="11.5703125" style="1"/>
    <col min="5375" max="5375" width="51.140625" style="1" customWidth="1"/>
    <col min="5376" max="5378" width="13.5703125" style="1" bestFit="1" customWidth="1"/>
    <col min="5379" max="5379" width="13.7109375" style="1" bestFit="1" customWidth="1"/>
    <col min="5380" max="5630" width="11.5703125" style="1"/>
    <col min="5631" max="5631" width="51.140625" style="1" customWidth="1"/>
    <col min="5632" max="5634" width="13.5703125" style="1" bestFit="1" customWidth="1"/>
    <col min="5635" max="5635" width="13.7109375" style="1" bestFit="1" customWidth="1"/>
    <col min="5636" max="5886" width="11.5703125" style="1"/>
    <col min="5887" max="5887" width="51.140625" style="1" customWidth="1"/>
    <col min="5888" max="5890" width="13.5703125" style="1" bestFit="1" customWidth="1"/>
    <col min="5891" max="5891" width="13.7109375" style="1" bestFit="1" customWidth="1"/>
    <col min="5892" max="6142" width="11.5703125" style="1"/>
    <col min="6143" max="6143" width="51.140625" style="1" customWidth="1"/>
    <col min="6144" max="6146" width="13.5703125" style="1" bestFit="1" customWidth="1"/>
    <col min="6147" max="6147" width="13.7109375" style="1" bestFit="1" customWidth="1"/>
    <col min="6148" max="6398" width="11.5703125" style="1"/>
    <col min="6399" max="6399" width="51.140625" style="1" customWidth="1"/>
    <col min="6400" max="6402" width="13.5703125" style="1" bestFit="1" customWidth="1"/>
    <col min="6403" max="6403" width="13.7109375" style="1" bestFit="1" customWidth="1"/>
    <col min="6404" max="6654" width="11.5703125" style="1"/>
    <col min="6655" max="6655" width="51.140625" style="1" customWidth="1"/>
    <col min="6656" max="6658" width="13.5703125" style="1" bestFit="1" customWidth="1"/>
    <col min="6659" max="6659" width="13.7109375" style="1" bestFit="1" customWidth="1"/>
    <col min="6660" max="6910" width="11.5703125" style="1"/>
    <col min="6911" max="6911" width="51.140625" style="1" customWidth="1"/>
    <col min="6912" max="6914" width="13.5703125" style="1" bestFit="1" customWidth="1"/>
    <col min="6915" max="6915" width="13.7109375" style="1" bestFit="1" customWidth="1"/>
    <col min="6916" max="7166" width="11.5703125" style="1"/>
    <col min="7167" max="7167" width="51.140625" style="1" customWidth="1"/>
    <col min="7168" max="7170" width="13.5703125" style="1" bestFit="1" customWidth="1"/>
    <col min="7171" max="7171" width="13.7109375" style="1" bestFit="1" customWidth="1"/>
    <col min="7172" max="7422" width="11.5703125" style="1"/>
    <col min="7423" max="7423" width="51.140625" style="1" customWidth="1"/>
    <col min="7424" max="7426" width="13.5703125" style="1" bestFit="1" customWidth="1"/>
    <col min="7427" max="7427" width="13.7109375" style="1" bestFit="1" customWidth="1"/>
    <col min="7428" max="7678" width="11.5703125" style="1"/>
    <col min="7679" max="7679" width="51.140625" style="1" customWidth="1"/>
    <col min="7680" max="7682" width="13.5703125" style="1" bestFit="1" customWidth="1"/>
    <col min="7683" max="7683" width="13.7109375" style="1" bestFit="1" customWidth="1"/>
    <col min="7684" max="7934" width="11.5703125" style="1"/>
    <col min="7935" max="7935" width="51.140625" style="1" customWidth="1"/>
    <col min="7936" max="7938" width="13.5703125" style="1" bestFit="1" customWidth="1"/>
    <col min="7939" max="7939" width="13.7109375" style="1" bestFit="1" customWidth="1"/>
    <col min="7940" max="8190" width="11.5703125" style="1"/>
    <col min="8191" max="8191" width="51.140625" style="1" customWidth="1"/>
    <col min="8192" max="8194" width="13.5703125" style="1" bestFit="1" customWidth="1"/>
    <col min="8195" max="8195" width="13.7109375" style="1" bestFit="1" customWidth="1"/>
    <col min="8196" max="8446" width="11.5703125" style="1"/>
    <col min="8447" max="8447" width="51.140625" style="1" customWidth="1"/>
    <col min="8448" max="8450" width="13.5703125" style="1" bestFit="1" customWidth="1"/>
    <col min="8451" max="8451" width="13.7109375" style="1" bestFit="1" customWidth="1"/>
    <col min="8452" max="8702" width="11.5703125" style="1"/>
    <col min="8703" max="8703" width="51.140625" style="1" customWidth="1"/>
    <col min="8704" max="8706" width="13.5703125" style="1" bestFit="1" customWidth="1"/>
    <col min="8707" max="8707" width="13.7109375" style="1" bestFit="1" customWidth="1"/>
    <col min="8708" max="8958" width="11.5703125" style="1"/>
    <col min="8959" max="8959" width="51.140625" style="1" customWidth="1"/>
    <col min="8960" max="8962" width="13.5703125" style="1" bestFit="1" customWidth="1"/>
    <col min="8963" max="8963" width="13.7109375" style="1" bestFit="1" customWidth="1"/>
    <col min="8964" max="9214" width="11.5703125" style="1"/>
    <col min="9215" max="9215" width="51.140625" style="1" customWidth="1"/>
    <col min="9216" max="9218" width="13.5703125" style="1" bestFit="1" customWidth="1"/>
    <col min="9219" max="9219" width="13.7109375" style="1" bestFit="1" customWidth="1"/>
    <col min="9220" max="9470" width="11.5703125" style="1"/>
    <col min="9471" max="9471" width="51.140625" style="1" customWidth="1"/>
    <col min="9472" max="9474" width="13.5703125" style="1" bestFit="1" customWidth="1"/>
    <col min="9475" max="9475" width="13.7109375" style="1" bestFit="1" customWidth="1"/>
    <col min="9476" max="9726" width="11.5703125" style="1"/>
    <col min="9727" max="9727" width="51.140625" style="1" customWidth="1"/>
    <col min="9728" max="9730" width="13.5703125" style="1" bestFit="1" customWidth="1"/>
    <col min="9731" max="9731" width="13.7109375" style="1" bestFit="1" customWidth="1"/>
    <col min="9732" max="9982" width="11.5703125" style="1"/>
    <col min="9983" max="9983" width="51.140625" style="1" customWidth="1"/>
    <col min="9984" max="9986" width="13.5703125" style="1" bestFit="1" customWidth="1"/>
    <col min="9987" max="9987" width="13.7109375" style="1" bestFit="1" customWidth="1"/>
    <col min="9988" max="10238" width="11.5703125" style="1"/>
    <col min="10239" max="10239" width="51.140625" style="1" customWidth="1"/>
    <col min="10240" max="10242" width="13.5703125" style="1" bestFit="1" customWidth="1"/>
    <col min="10243" max="10243" width="13.7109375" style="1" bestFit="1" customWidth="1"/>
    <col min="10244" max="10494" width="11.5703125" style="1"/>
    <col min="10495" max="10495" width="51.140625" style="1" customWidth="1"/>
    <col min="10496" max="10498" width="13.5703125" style="1" bestFit="1" customWidth="1"/>
    <col min="10499" max="10499" width="13.7109375" style="1" bestFit="1" customWidth="1"/>
    <col min="10500" max="10750" width="11.5703125" style="1"/>
    <col min="10751" max="10751" width="51.140625" style="1" customWidth="1"/>
    <col min="10752" max="10754" width="13.5703125" style="1" bestFit="1" customWidth="1"/>
    <col min="10755" max="10755" width="13.7109375" style="1" bestFit="1" customWidth="1"/>
    <col min="10756" max="11006" width="11.5703125" style="1"/>
    <col min="11007" max="11007" width="51.140625" style="1" customWidth="1"/>
    <col min="11008" max="11010" width="13.5703125" style="1" bestFit="1" customWidth="1"/>
    <col min="11011" max="11011" width="13.7109375" style="1" bestFit="1" customWidth="1"/>
    <col min="11012" max="11262" width="11.5703125" style="1"/>
    <col min="11263" max="11263" width="51.140625" style="1" customWidth="1"/>
    <col min="11264" max="11266" width="13.5703125" style="1" bestFit="1" customWidth="1"/>
    <col min="11267" max="11267" width="13.7109375" style="1" bestFit="1" customWidth="1"/>
    <col min="11268" max="11518" width="11.5703125" style="1"/>
    <col min="11519" max="11519" width="51.140625" style="1" customWidth="1"/>
    <col min="11520" max="11522" width="13.5703125" style="1" bestFit="1" customWidth="1"/>
    <col min="11523" max="11523" width="13.7109375" style="1" bestFit="1" customWidth="1"/>
    <col min="11524" max="11774" width="11.5703125" style="1"/>
    <col min="11775" max="11775" width="51.140625" style="1" customWidth="1"/>
    <col min="11776" max="11778" width="13.5703125" style="1" bestFit="1" customWidth="1"/>
    <col min="11779" max="11779" width="13.7109375" style="1" bestFit="1" customWidth="1"/>
    <col min="11780" max="12030" width="11.5703125" style="1"/>
    <col min="12031" max="12031" width="51.140625" style="1" customWidth="1"/>
    <col min="12032" max="12034" width="13.5703125" style="1" bestFit="1" customWidth="1"/>
    <col min="12035" max="12035" width="13.7109375" style="1" bestFit="1" customWidth="1"/>
    <col min="12036" max="12286" width="11.5703125" style="1"/>
    <col min="12287" max="12287" width="51.140625" style="1" customWidth="1"/>
    <col min="12288" max="12290" width="13.5703125" style="1" bestFit="1" customWidth="1"/>
    <col min="12291" max="12291" width="13.7109375" style="1" bestFit="1" customWidth="1"/>
    <col min="12292" max="12542" width="11.5703125" style="1"/>
    <col min="12543" max="12543" width="51.140625" style="1" customWidth="1"/>
    <col min="12544" max="12546" width="13.5703125" style="1" bestFit="1" customWidth="1"/>
    <col min="12547" max="12547" width="13.7109375" style="1" bestFit="1" customWidth="1"/>
    <col min="12548" max="12798" width="11.5703125" style="1"/>
    <col min="12799" max="12799" width="51.140625" style="1" customWidth="1"/>
    <col min="12800" max="12802" width="13.5703125" style="1" bestFit="1" customWidth="1"/>
    <col min="12803" max="12803" width="13.7109375" style="1" bestFit="1" customWidth="1"/>
    <col min="12804" max="13054" width="11.5703125" style="1"/>
    <col min="13055" max="13055" width="51.140625" style="1" customWidth="1"/>
    <col min="13056" max="13058" width="13.5703125" style="1" bestFit="1" customWidth="1"/>
    <col min="13059" max="13059" width="13.7109375" style="1" bestFit="1" customWidth="1"/>
    <col min="13060" max="13310" width="11.5703125" style="1"/>
    <col min="13311" max="13311" width="51.140625" style="1" customWidth="1"/>
    <col min="13312" max="13314" width="13.5703125" style="1" bestFit="1" customWidth="1"/>
    <col min="13315" max="13315" width="13.7109375" style="1" bestFit="1" customWidth="1"/>
    <col min="13316" max="13566" width="11.5703125" style="1"/>
    <col min="13567" max="13567" width="51.140625" style="1" customWidth="1"/>
    <col min="13568" max="13570" width="13.5703125" style="1" bestFit="1" customWidth="1"/>
    <col min="13571" max="13571" width="13.7109375" style="1" bestFit="1" customWidth="1"/>
    <col min="13572" max="13822" width="11.5703125" style="1"/>
    <col min="13823" max="13823" width="51.140625" style="1" customWidth="1"/>
    <col min="13824" max="13826" width="13.5703125" style="1" bestFit="1" customWidth="1"/>
    <col min="13827" max="13827" width="13.7109375" style="1" bestFit="1" customWidth="1"/>
    <col min="13828" max="14078" width="11.5703125" style="1"/>
    <col min="14079" max="14079" width="51.140625" style="1" customWidth="1"/>
    <col min="14080" max="14082" width="13.5703125" style="1" bestFit="1" customWidth="1"/>
    <col min="14083" max="14083" width="13.7109375" style="1" bestFit="1" customWidth="1"/>
    <col min="14084" max="14334" width="11.5703125" style="1"/>
    <col min="14335" max="14335" width="51.140625" style="1" customWidth="1"/>
    <col min="14336" max="14338" width="13.5703125" style="1" bestFit="1" customWidth="1"/>
    <col min="14339" max="14339" width="13.7109375" style="1" bestFit="1" customWidth="1"/>
    <col min="14340" max="14590" width="11.5703125" style="1"/>
    <col min="14591" max="14591" width="51.140625" style="1" customWidth="1"/>
    <col min="14592" max="14594" width="13.5703125" style="1" bestFit="1" customWidth="1"/>
    <col min="14595" max="14595" width="13.7109375" style="1" bestFit="1" customWidth="1"/>
    <col min="14596" max="14846" width="11.5703125" style="1"/>
    <col min="14847" max="14847" width="51.140625" style="1" customWidth="1"/>
    <col min="14848" max="14850" width="13.5703125" style="1" bestFit="1" customWidth="1"/>
    <col min="14851" max="14851" width="13.7109375" style="1" bestFit="1" customWidth="1"/>
    <col min="14852" max="15102" width="11.5703125" style="1"/>
    <col min="15103" max="15103" width="51.140625" style="1" customWidth="1"/>
    <col min="15104" max="15106" width="13.5703125" style="1" bestFit="1" customWidth="1"/>
    <col min="15107" max="15107" width="13.7109375" style="1" bestFit="1" customWidth="1"/>
    <col min="15108" max="15358" width="11.5703125" style="1"/>
    <col min="15359" max="15359" width="51.140625" style="1" customWidth="1"/>
    <col min="15360" max="15362" width="13.5703125" style="1" bestFit="1" customWidth="1"/>
    <col min="15363" max="15363" width="13.7109375" style="1" bestFit="1" customWidth="1"/>
    <col min="15364" max="15614" width="11.5703125" style="1"/>
    <col min="15615" max="15615" width="51.140625" style="1" customWidth="1"/>
    <col min="15616" max="15618" width="13.5703125" style="1" bestFit="1" customWidth="1"/>
    <col min="15619" max="15619" width="13.7109375" style="1" bestFit="1" customWidth="1"/>
    <col min="15620" max="15870" width="11.5703125" style="1"/>
    <col min="15871" max="15871" width="51.140625" style="1" customWidth="1"/>
    <col min="15872" max="15874" width="13.5703125" style="1" bestFit="1" customWidth="1"/>
    <col min="15875" max="15875" width="13.7109375" style="1" bestFit="1" customWidth="1"/>
    <col min="15876" max="16126" width="11.5703125" style="1"/>
    <col min="16127" max="16127" width="51.140625" style="1" customWidth="1"/>
    <col min="16128" max="16130" width="13.5703125" style="1" bestFit="1" customWidth="1"/>
    <col min="16131" max="16131" width="13.7109375" style="1" bestFit="1" customWidth="1"/>
    <col min="16132" max="16384" width="11.5703125" style="1"/>
  </cols>
  <sheetData>
    <row r="1" spans="1:6" ht="15" customHeight="1" x14ac:dyDescent="0.25"/>
    <row r="2" spans="1:6" ht="15" customHeight="1" x14ac:dyDescent="0.25">
      <c r="A2" s="33" t="s">
        <v>0</v>
      </c>
      <c r="B2" s="33"/>
      <c r="C2" s="33"/>
      <c r="D2" s="33"/>
      <c r="E2" s="33"/>
      <c r="F2" s="33"/>
    </row>
    <row r="3" spans="1:6" ht="15" customHeight="1" x14ac:dyDescent="0.25">
      <c r="A3" s="33" t="s">
        <v>1</v>
      </c>
      <c r="B3" s="33"/>
      <c r="C3" s="33"/>
      <c r="D3" s="33"/>
      <c r="E3" s="33"/>
      <c r="F3" s="33"/>
    </row>
    <row r="4" spans="1:6" ht="15" customHeight="1" x14ac:dyDescent="0.25">
      <c r="A4" s="34" t="s">
        <v>37</v>
      </c>
      <c r="B4" s="34"/>
      <c r="C4" s="34"/>
      <c r="D4" s="34"/>
      <c r="E4" s="34"/>
      <c r="F4" s="34"/>
    </row>
    <row r="5" spans="1:6" ht="15" customHeight="1" x14ac:dyDescent="0.25">
      <c r="A5" s="33" t="s">
        <v>38</v>
      </c>
      <c r="B5" s="33"/>
      <c r="C5" s="33"/>
      <c r="D5" s="33"/>
      <c r="E5" s="33"/>
      <c r="F5" s="33"/>
    </row>
    <row r="6" spans="1:6" ht="15" customHeight="1" x14ac:dyDescent="0.25">
      <c r="A6" s="33" t="s">
        <v>39</v>
      </c>
      <c r="B6" s="33"/>
      <c r="C6" s="33"/>
      <c r="D6" s="33"/>
      <c r="E6" s="33"/>
      <c r="F6" s="33"/>
    </row>
    <row r="7" spans="1:6" ht="15" customHeight="1" x14ac:dyDescent="0.25">
      <c r="A7" s="33" t="s">
        <v>72</v>
      </c>
      <c r="B7" s="33"/>
      <c r="C7" s="33"/>
      <c r="D7" s="33"/>
      <c r="E7" s="33"/>
      <c r="F7" s="33"/>
    </row>
    <row r="8" spans="1:6" ht="15" customHeight="1" x14ac:dyDescent="0.25">
      <c r="A8" s="33" t="s">
        <v>41</v>
      </c>
      <c r="B8" s="33"/>
      <c r="C8" s="33"/>
      <c r="D8" s="33"/>
      <c r="E8" s="33"/>
      <c r="F8" s="33"/>
    </row>
    <row r="9" spans="1:6" ht="15" customHeight="1" x14ac:dyDescent="0.25"/>
    <row r="10" spans="1:6" ht="15" customHeight="1" thickBot="1" x14ac:dyDescent="0.3">
      <c r="A10" s="10" t="s">
        <v>33</v>
      </c>
      <c r="B10" s="11" t="s">
        <v>2</v>
      </c>
      <c r="C10" s="11" t="s">
        <v>73</v>
      </c>
      <c r="D10" s="11" t="s">
        <v>27</v>
      </c>
      <c r="E10" s="11" t="s">
        <v>28</v>
      </c>
      <c r="F10" s="12" t="s">
        <v>26</v>
      </c>
    </row>
    <row r="11" spans="1:6" ht="15" customHeight="1" x14ac:dyDescent="0.25"/>
    <row r="12" spans="1:6" ht="15" customHeight="1" x14ac:dyDescent="0.25">
      <c r="A12" s="13" t="s">
        <v>7</v>
      </c>
      <c r="B12" s="1" t="s">
        <v>29</v>
      </c>
      <c r="C12" s="5">
        <v>512</v>
      </c>
      <c r="D12" s="5">
        <v>544</v>
      </c>
      <c r="E12" s="5">
        <v>507</v>
      </c>
      <c r="F12" s="1">
        <f>SUM(C12:E12)</f>
        <v>1563</v>
      </c>
    </row>
    <row r="13" spans="1:6" ht="15" customHeight="1" x14ac:dyDescent="0.25">
      <c r="A13" s="13"/>
      <c r="B13" s="14" t="s">
        <v>30</v>
      </c>
      <c r="C13" s="9"/>
      <c r="D13" s="9"/>
      <c r="E13" s="9"/>
      <c r="F13" s="15">
        <v>981</v>
      </c>
    </row>
    <row r="14" spans="1:6" ht="15" customHeight="1" thickBot="1" x14ac:dyDescent="0.3">
      <c r="A14" s="16"/>
      <c r="B14" s="17"/>
      <c r="C14" s="17"/>
      <c r="D14" s="17"/>
      <c r="E14" s="17"/>
      <c r="F14" s="17"/>
    </row>
    <row r="15" spans="1:6" ht="15" customHeight="1" thickTop="1" x14ac:dyDescent="0.25">
      <c r="A15" s="3" t="s">
        <v>62</v>
      </c>
    </row>
    <row r="16" spans="1:6" ht="15" customHeight="1" x14ac:dyDescent="0.25">
      <c r="A16" s="27" t="s">
        <v>31</v>
      </c>
    </row>
    <row r="17" spans="1:13" ht="15" customHeight="1" x14ac:dyDescent="0.25">
      <c r="A17" s="27" t="s">
        <v>32</v>
      </c>
    </row>
    <row r="18" spans="1:13" ht="15.75" customHeight="1" x14ac:dyDescent="0.25">
      <c r="A18" s="28" t="s">
        <v>34</v>
      </c>
      <c r="B18" s="27"/>
      <c r="C18" s="27"/>
      <c r="D18" s="27"/>
    </row>
    <row r="19" spans="1:13" ht="15" customHeight="1" x14ac:dyDescent="0.25"/>
    <row r="20" spans="1:13" ht="15" customHeight="1" x14ac:dyDescent="0.25">
      <c r="A20" s="33" t="s">
        <v>9</v>
      </c>
      <c r="B20" s="33"/>
      <c r="C20" s="33"/>
      <c r="D20" s="33"/>
      <c r="E20" s="33"/>
      <c r="F20" s="33"/>
    </row>
    <row r="21" spans="1:13" ht="15" customHeight="1" x14ac:dyDescent="0.25">
      <c r="A21" s="33" t="s">
        <v>42</v>
      </c>
      <c r="B21" s="33"/>
      <c r="C21" s="33"/>
      <c r="D21" s="33"/>
      <c r="E21" s="33"/>
      <c r="F21" s="33"/>
    </row>
    <row r="22" spans="1:13" ht="15" customHeight="1" x14ac:dyDescent="0.25">
      <c r="A22" s="34" t="s">
        <v>37</v>
      </c>
      <c r="B22" s="34"/>
      <c r="C22" s="34"/>
      <c r="D22" s="34"/>
      <c r="E22" s="34"/>
      <c r="F22" s="34"/>
    </row>
    <row r="23" spans="1:13" ht="15" customHeight="1" x14ac:dyDescent="0.25">
      <c r="A23" s="33" t="s">
        <v>38</v>
      </c>
      <c r="B23" s="33"/>
      <c r="C23" s="33"/>
      <c r="D23" s="33"/>
      <c r="E23" s="33"/>
      <c r="F23" s="33"/>
    </row>
    <row r="24" spans="1:13" ht="15" customHeight="1" x14ac:dyDescent="0.25">
      <c r="A24" s="33" t="s">
        <v>41</v>
      </c>
      <c r="B24" s="33"/>
      <c r="C24" s="33"/>
      <c r="D24" s="33"/>
      <c r="E24" s="33"/>
      <c r="F24" s="33"/>
      <c r="G24" s="6"/>
    </row>
    <row r="25" spans="1:13" ht="15" customHeight="1" x14ac:dyDescent="0.25">
      <c r="A25" s="33" t="s">
        <v>43</v>
      </c>
      <c r="B25" s="33"/>
      <c r="C25" s="33"/>
      <c r="D25" s="33"/>
      <c r="E25" s="33"/>
      <c r="F25" s="33"/>
    </row>
    <row r="26" spans="1:13" ht="15" customHeight="1" x14ac:dyDescent="0.25"/>
    <row r="27" spans="1:13" ht="15" customHeight="1" thickBot="1" x14ac:dyDescent="0.3">
      <c r="A27" s="10" t="s">
        <v>44</v>
      </c>
      <c r="B27" s="11" t="s">
        <v>73</v>
      </c>
      <c r="C27" s="11" t="s">
        <v>27</v>
      </c>
      <c r="D27" s="11" t="s">
        <v>74</v>
      </c>
      <c r="E27" s="12" t="s">
        <v>75</v>
      </c>
      <c r="F27" s="18" t="s">
        <v>63</v>
      </c>
      <c r="G27" s="6"/>
      <c r="H27" s="6"/>
      <c r="I27" s="6"/>
    </row>
    <row r="28" spans="1:13" ht="15" customHeight="1" x14ac:dyDescent="0.25">
      <c r="A28" s="3" t="s">
        <v>45</v>
      </c>
      <c r="B28" s="1">
        <v>255241688.27000001</v>
      </c>
      <c r="C28" s="1">
        <v>261362163.68000001</v>
      </c>
      <c r="D28" s="1">
        <v>210036038.33000001</v>
      </c>
      <c r="E28" s="1">
        <f>+SUM(B28:D28)</f>
        <v>726639890.28000009</v>
      </c>
      <c r="F28" s="19">
        <f t="shared" ref="F28:F31" si="0">AVERAGE(B28:D28)</f>
        <v>242213296.76000002</v>
      </c>
    </row>
    <row r="29" spans="1:13" ht="15" customHeight="1" x14ac:dyDescent="0.25">
      <c r="A29" s="13" t="s">
        <v>46</v>
      </c>
      <c r="B29" s="19">
        <v>0</v>
      </c>
      <c r="C29" s="19">
        <v>0</v>
      </c>
      <c r="D29" s="19">
        <v>0</v>
      </c>
      <c r="E29" s="1">
        <f t="shared" ref="E29:E31" si="1">+SUM(B29:D29)</f>
        <v>0</v>
      </c>
      <c r="F29" s="19">
        <f t="shared" si="0"/>
        <v>0</v>
      </c>
    </row>
    <row r="30" spans="1:13" ht="15" customHeight="1" x14ac:dyDescent="0.25">
      <c r="A30" s="20" t="s">
        <v>47</v>
      </c>
      <c r="B30" s="19">
        <v>0</v>
      </c>
      <c r="C30" s="19">
        <v>427840</v>
      </c>
      <c r="D30" s="19">
        <v>0</v>
      </c>
      <c r="E30" s="1">
        <f t="shared" si="1"/>
        <v>427840</v>
      </c>
      <c r="F30" s="19">
        <f>AVERAGE(B30:D30)</f>
        <v>142613.33333333334</v>
      </c>
      <c r="H30" s="32"/>
      <c r="I30" s="32"/>
      <c r="J30" s="32"/>
      <c r="K30" s="32"/>
      <c r="L30" s="32"/>
      <c r="M30" s="32"/>
    </row>
    <row r="31" spans="1:13" ht="15" customHeight="1" x14ac:dyDescent="0.25">
      <c r="A31" s="20" t="s">
        <v>48</v>
      </c>
      <c r="B31" s="19">
        <v>12168220.368468</v>
      </c>
      <c r="C31" s="19">
        <v>0</v>
      </c>
      <c r="D31" s="19">
        <v>0</v>
      </c>
      <c r="E31" s="1">
        <f t="shared" si="1"/>
        <v>12168220.368468</v>
      </c>
      <c r="F31" s="19">
        <f t="shared" si="0"/>
        <v>4056073.456156</v>
      </c>
    </row>
    <row r="32" spans="1:13" ht="15" customHeight="1" thickBot="1" x14ac:dyDescent="0.3">
      <c r="A32" s="31" t="s">
        <v>8</v>
      </c>
      <c r="B32" s="30">
        <f>SUM(B28:B31)</f>
        <v>267409908.638468</v>
      </c>
      <c r="C32" s="30">
        <f>SUM(C28:C31)</f>
        <v>261790003.68000001</v>
      </c>
      <c r="D32" s="30">
        <f>SUM(D28:D31)</f>
        <v>210036038.33000001</v>
      </c>
      <c r="E32" s="30">
        <f>SUM(E28:E31)</f>
        <v>739235950.64846814</v>
      </c>
      <c r="F32" s="30">
        <f>SUM(F28:F31)</f>
        <v>246411983.54948935</v>
      </c>
    </row>
    <row r="33" spans="1:7" ht="15" customHeight="1" thickTop="1" x14ac:dyDescent="0.25">
      <c r="A33" s="3" t="s">
        <v>50</v>
      </c>
    </row>
    <row r="34" spans="1:7" ht="15" customHeight="1" x14ac:dyDescent="0.25">
      <c r="A34" s="3" t="s">
        <v>49</v>
      </c>
    </row>
    <row r="35" spans="1:7" ht="15" customHeight="1" x14ac:dyDescent="0.25">
      <c r="A35" s="3" t="s">
        <v>51</v>
      </c>
    </row>
    <row r="36" spans="1:7" ht="15" customHeight="1" x14ac:dyDescent="0.25"/>
    <row r="37" spans="1:7" ht="15" customHeight="1" x14ac:dyDescent="0.25">
      <c r="A37" s="33" t="s">
        <v>10</v>
      </c>
      <c r="B37" s="33"/>
      <c r="C37" s="33"/>
      <c r="D37" s="33"/>
      <c r="E37" s="33"/>
      <c r="F37" s="8"/>
    </row>
    <row r="38" spans="1:7" ht="15" customHeight="1" x14ac:dyDescent="0.25">
      <c r="A38" s="33" t="s">
        <v>11</v>
      </c>
      <c r="B38" s="33"/>
      <c r="C38" s="33"/>
      <c r="D38" s="33"/>
      <c r="E38" s="33"/>
      <c r="F38" s="7"/>
    </row>
    <row r="39" spans="1:7" ht="15" customHeight="1" x14ac:dyDescent="0.25">
      <c r="A39" s="33" t="s">
        <v>37</v>
      </c>
      <c r="B39" s="33"/>
      <c r="C39" s="33"/>
      <c r="D39" s="33"/>
      <c r="E39" s="33"/>
      <c r="F39" s="7"/>
    </row>
    <row r="40" spans="1:7" ht="15" customHeight="1" x14ac:dyDescent="0.25">
      <c r="A40" s="33" t="s">
        <v>38</v>
      </c>
      <c r="B40" s="33"/>
      <c r="C40" s="33"/>
      <c r="D40" s="33"/>
      <c r="E40" s="33"/>
      <c r="F40" s="7"/>
    </row>
    <row r="41" spans="1:7" ht="15" customHeight="1" x14ac:dyDescent="0.25">
      <c r="A41" s="33" t="s">
        <v>41</v>
      </c>
      <c r="B41" s="33"/>
      <c r="C41" s="33"/>
      <c r="D41" s="33"/>
      <c r="E41" s="33"/>
      <c r="F41" s="7"/>
    </row>
    <row r="42" spans="1:7" ht="15" customHeight="1" x14ac:dyDescent="0.25">
      <c r="A42" s="33" t="s">
        <v>43</v>
      </c>
      <c r="B42" s="33"/>
      <c r="C42" s="33"/>
      <c r="D42" s="33"/>
      <c r="E42" s="33"/>
      <c r="F42" s="7"/>
    </row>
    <row r="43" spans="1:7" ht="15" customHeight="1" x14ac:dyDescent="0.25"/>
    <row r="44" spans="1:7" ht="15" customHeight="1" thickBot="1" x14ac:dyDescent="0.3">
      <c r="A44" s="10" t="s">
        <v>52</v>
      </c>
      <c r="B44" s="11" t="s">
        <v>73</v>
      </c>
      <c r="C44" s="11" t="s">
        <v>27</v>
      </c>
      <c r="D44" s="11" t="s">
        <v>74</v>
      </c>
      <c r="E44" s="12" t="s">
        <v>75</v>
      </c>
    </row>
    <row r="45" spans="1:7" ht="15" customHeight="1" x14ac:dyDescent="0.25">
      <c r="A45" s="3" t="s">
        <v>55</v>
      </c>
      <c r="B45" s="19">
        <v>255241688.27000001</v>
      </c>
      <c r="C45" s="19">
        <v>261362163.68000001</v>
      </c>
      <c r="D45" s="19">
        <v>210036038.33000001</v>
      </c>
      <c r="E45" s="19">
        <f>+B45+C45+D45</f>
        <v>726639890.28000009</v>
      </c>
    </row>
    <row r="46" spans="1:7" ht="15" customHeight="1" x14ac:dyDescent="0.25">
      <c r="A46" s="3" t="s">
        <v>53</v>
      </c>
      <c r="B46" s="19">
        <v>0</v>
      </c>
      <c r="C46" s="21">
        <v>0</v>
      </c>
      <c r="D46" s="19">
        <v>0</v>
      </c>
      <c r="E46" s="19">
        <f>+B46+C46+D46</f>
        <v>0</v>
      </c>
      <c r="G46" s="22"/>
    </row>
    <row r="47" spans="1:7" ht="15" customHeight="1" x14ac:dyDescent="0.25">
      <c r="A47" s="3" t="s">
        <v>47</v>
      </c>
      <c r="B47" s="19">
        <v>0</v>
      </c>
      <c r="C47" s="19">
        <v>427840</v>
      </c>
      <c r="D47" s="19">
        <v>0</v>
      </c>
      <c r="E47" s="19">
        <f t="shared" ref="E47:E48" si="2">+B47+C47+D47</f>
        <v>427840</v>
      </c>
    </row>
    <row r="48" spans="1:7" ht="15" customHeight="1" x14ac:dyDescent="0.25">
      <c r="A48" s="20" t="s">
        <v>54</v>
      </c>
      <c r="B48" s="19">
        <v>12168220.368468</v>
      </c>
      <c r="C48" s="19">
        <v>0</v>
      </c>
      <c r="D48" s="19"/>
      <c r="E48" s="19">
        <f t="shared" si="2"/>
        <v>12168220.368468</v>
      </c>
    </row>
    <row r="49" spans="1:18" ht="15" customHeight="1" thickBot="1" x14ac:dyDescent="0.3">
      <c r="A49" s="29" t="s">
        <v>8</v>
      </c>
      <c r="B49" s="30">
        <f>SUM(B45:B48)</f>
        <v>267409908.638468</v>
      </c>
      <c r="C49" s="30">
        <f>SUM(C45:C48)</f>
        <v>261790003.68000001</v>
      </c>
      <c r="D49" s="30">
        <f>SUM(D45:D48)</f>
        <v>210036038.33000001</v>
      </c>
      <c r="E49" s="30">
        <f>+E45+E46+E47+E48</f>
        <v>739235950.64846814</v>
      </c>
    </row>
    <row r="50" spans="1:18" ht="15" customHeight="1" thickTop="1" x14ac:dyDescent="0.25">
      <c r="A50" s="15" t="s">
        <v>61</v>
      </c>
    </row>
    <row r="51" spans="1:18" ht="15" customHeight="1" x14ac:dyDescent="0.25">
      <c r="A51" s="3" t="s">
        <v>56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8" ht="15" customHeight="1" x14ac:dyDescent="0.25">
      <c r="A52" s="3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5">
      <c r="A54" s="33" t="s">
        <v>13</v>
      </c>
      <c r="B54" s="33"/>
      <c r="C54" s="33"/>
      <c r="D54" s="33"/>
      <c r="E54" s="3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" customHeight="1" x14ac:dyDescent="0.25">
      <c r="A55" s="33" t="s">
        <v>14</v>
      </c>
      <c r="B55" s="33"/>
      <c r="C55" s="33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customHeight="1" x14ac:dyDescent="0.25">
      <c r="A56" s="33" t="s">
        <v>37</v>
      </c>
      <c r="B56" s="33"/>
      <c r="C56" s="33"/>
      <c r="D56" s="33"/>
      <c r="E56" s="3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" customHeight="1" x14ac:dyDescent="0.25">
      <c r="A57" s="33" t="s">
        <v>38</v>
      </c>
      <c r="B57" s="33"/>
      <c r="C57" s="33"/>
      <c r="D57" s="33"/>
      <c r="E57" s="33"/>
    </row>
    <row r="58" spans="1:18" ht="15" customHeight="1" x14ac:dyDescent="0.25">
      <c r="A58" s="33" t="s">
        <v>41</v>
      </c>
      <c r="B58" s="33"/>
      <c r="C58" s="33"/>
      <c r="D58" s="33"/>
      <c r="E58" s="33"/>
    </row>
    <row r="59" spans="1:18" ht="15" customHeight="1" x14ac:dyDescent="0.25">
      <c r="A59" s="33" t="s">
        <v>43</v>
      </c>
      <c r="B59" s="33"/>
      <c r="C59" s="33"/>
      <c r="D59" s="33"/>
      <c r="E59" s="33"/>
      <c r="G59" s="32"/>
      <c r="H59" s="32"/>
      <c r="I59" s="32"/>
      <c r="J59" s="32"/>
    </row>
    <row r="60" spans="1:18" ht="15" customHeight="1" x14ac:dyDescent="0.25"/>
    <row r="61" spans="1:18" ht="15" customHeight="1" thickBot="1" x14ac:dyDescent="0.3">
      <c r="A61" s="10" t="s">
        <v>12</v>
      </c>
      <c r="B61" s="11" t="s">
        <v>73</v>
      </c>
      <c r="C61" s="11" t="s">
        <v>27</v>
      </c>
      <c r="D61" s="11" t="s">
        <v>74</v>
      </c>
      <c r="E61" s="12" t="s">
        <v>75</v>
      </c>
    </row>
    <row r="62" spans="1:18" ht="15" customHeight="1" x14ac:dyDescent="0.25"/>
    <row r="63" spans="1:18" ht="15" customHeight="1" x14ac:dyDescent="0.25">
      <c r="A63" s="1" t="s">
        <v>17</v>
      </c>
      <c r="B63" s="3">
        <v>462533777.5162158</v>
      </c>
      <c r="C63" s="1">
        <f>+B67</f>
        <v>439446094.58774781</v>
      </c>
      <c r="D63" s="1">
        <f>C67</f>
        <v>415931965.12774783</v>
      </c>
      <c r="E63" s="1">
        <f>+B63</f>
        <v>462533777.5162158</v>
      </c>
      <c r="G63" s="4"/>
      <c r="H63" s="3"/>
      <c r="I63" s="3"/>
      <c r="J63" s="3"/>
    </row>
    <row r="64" spans="1:18" ht="15" customHeight="1" x14ac:dyDescent="0.25">
      <c r="A64" s="1" t="s">
        <v>35</v>
      </c>
      <c r="B64" s="3">
        <v>244322225.7100001</v>
      </c>
      <c r="C64" s="3">
        <v>238275874.22000003</v>
      </c>
      <c r="D64" s="3">
        <v>193188221.51000002</v>
      </c>
      <c r="E64" s="1">
        <f>SUM(B64:D64)</f>
        <v>675786321.44000018</v>
      </c>
      <c r="G64" s="23"/>
      <c r="H64" s="23"/>
      <c r="I64" s="23"/>
      <c r="J64" s="23"/>
    </row>
    <row r="65" spans="1:21" ht="15" customHeight="1" x14ac:dyDescent="0.25">
      <c r="A65" s="1" t="s">
        <v>15</v>
      </c>
      <c r="B65" s="1">
        <f>+B63+B64</f>
        <v>706856003.22621584</v>
      </c>
      <c r="C65" s="1">
        <f>+C63+C64</f>
        <v>677721968.80774784</v>
      </c>
      <c r="D65" s="1">
        <f>+D63+D64</f>
        <v>609120186.63774788</v>
      </c>
      <c r="E65" s="1">
        <f t="shared" ref="E65" si="3">+E63+E64</f>
        <v>1138320098.9562159</v>
      </c>
      <c r="G65" s="3"/>
      <c r="H65" s="3"/>
      <c r="I65" s="3"/>
      <c r="J65" s="3"/>
    </row>
    <row r="66" spans="1:21" ht="15" customHeight="1" x14ac:dyDescent="0.25">
      <c r="A66" s="1" t="s">
        <v>36</v>
      </c>
      <c r="B66" s="1">
        <f>B49</f>
        <v>267409908.638468</v>
      </c>
      <c r="C66" s="1">
        <f>C49</f>
        <v>261790003.68000001</v>
      </c>
      <c r="D66" s="1">
        <f>D49</f>
        <v>210036038.33000001</v>
      </c>
      <c r="E66" s="1">
        <f t="shared" ref="E66" si="4">+E49</f>
        <v>739235950.64846814</v>
      </c>
    </row>
    <row r="67" spans="1:21" ht="15" customHeight="1" thickBot="1" x14ac:dyDescent="0.3">
      <c r="A67" s="17" t="s">
        <v>16</v>
      </c>
      <c r="B67" s="17">
        <f>+B65-B66</f>
        <v>439446094.58774781</v>
      </c>
      <c r="C67" s="17">
        <f>+C65-C66</f>
        <v>415931965.12774783</v>
      </c>
      <c r="D67" s="17">
        <f>+D65-D66</f>
        <v>399084148.30774784</v>
      </c>
      <c r="E67" s="17">
        <f>+E65-E66</f>
        <v>399084148.30774772</v>
      </c>
    </row>
    <row r="68" spans="1:21" ht="15" customHeight="1" thickTop="1" x14ac:dyDescent="0.25">
      <c r="A68" s="14"/>
      <c r="B68" s="14"/>
      <c r="C68" s="14"/>
      <c r="D68" s="14"/>
      <c r="E68" s="14"/>
    </row>
    <row r="69" spans="1:21" ht="15" customHeight="1" x14ac:dyDescent="0.25">
      <c r="A69" s="27" t="s">
        <v>76</v>
      </c>
    </row>
    <row r="70" spans="1:21" ht="18" customHeight="1" x14ac:dyDescent="0.25">
      <c r="A70" s="27" t="s">
        <v>77</v>
      </c>
      <c r="B70" s="27"/>
      <c r="C70" s="27"/>
      <c r="D70" s="27"/>
      <c r="E70" s="27"/>
      <c r="F70" s="24"/>
    </row>
    <row r="71" spans="1:21" ht="15" customHeight="1" x14ac:dyDescent="0.25">
      <c r="A71" s="27" t="s">
        <v>78</v>
      </c>
    </row>
    <row r="72" spans="1:21" ht="15" customHeight="1" x14ac:dyDescent="0.2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5" customHeight="1" x14ac:dyDescent="0.25">
      <c r="B73" s="2"/>
      <c r="C73" s="2"/>
      <c r="D73" s="2"/>
      <c r="E73" s="2"/>
    </row>
    <row r="74" spans="1:21" ht="15" customHeight="1" x14ac:dyDescent="0.25">
      <c r="A74" s="25"/>
      <c r="B74" s="2"/>
      <c r="C74" s="2"/>
      <c r="D74" s="2"/>
      <c r="E74" s="2"/>
    </row>
    <row r="75" spans="1:21" ht="15" customHeight="1" x14ac:dyDescent="0.25">
      <c r="A75" s="26"/>
    </row>
    <row r="76" spans="1:21" ht="15" customHeight="1" x14ac:dyDescent="0.25"/>
    <row r="77" spans="1:21" ht="15" customHeight="1" x14ac:dyDescent="0.25"/>
    <row r="78" spans="1:21" ht="15" customHeight="1" x14ac:dyDescent="0.25"/>
    <row r="79" spans="1:21" ht="15" customHeight="1" x14ac:dyDescent="0.25"/>
    <row r="80" spans="1:21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7">
    <mergeCell ref="A41:E41"/>
    <mergeCell ref="A42:E42"/>
    <mergeCell ref="A54:E54"/>
    <mergeCell ref="G59:J59"/>
    <mergeCell ref="A55:E55"/>
    <mergeCell ref="A56:E56"/>
    <mergeCell ref="A57:E57"/>
    <mergeCell ref="A58:E58"/>
    <mergeCell ref="A59:E59"/>
    <mergeCell ref="H30:M30"/>
    <mergeCell ref="A38:E38"/>
    <mergeCell ref="A23:F23"/>
    <mergeCell ref="A39:E39"/>
    <mergeCell ref="A40:E40"/>
    <mergeCell ref="A8:F8"/>
    <mergeCell ref="A22:F22"/>
    <mergeCell ref="A24:F24"/>
    <mergeCell ref="A37:E37"/>
    <mergeCell ref="A2:F2"/>
    <mergeCell ref="A3:F3"/>
    <mergeCell ref="A4:F4"/>
    <mergeCell ref="A5:F5"/>
    <mergeCell ref="A6:F6"/>
    <mergeCell ref="A7:F7"/>
    <mergeCell ref="A20:F20"/>
    <mergeCell ref="A21:F21"/>
    <mergeCell ref="A25:F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 Trimestre</vt:lpstr>
      <vt:lpstr>II Trimestre</vt:lpstr>
      <vt:lpstr>III Trimestre</vt:lpstr>
      <vt:lpstr>IV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Alberto García Gordon</dc:creator>
  <cp:lastModifiedBy>Stephanie Tatiana Salas Soto</cp:lastModifiedBy>
  <dcterms:created xsi:type="dcterms:W3CDTF">2012-04-19T13:38:14Z</dcterms:created>
  <dcterms:modified xsi:type="dcterms:W3CDTF">2019-06-17T15:53:31Z</dcterms:modified>
</cp:coreProperties>
</file>