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salas\Desktop\FODESAF (11 -06-2019)\Año 2018\A y A\"/>
    </mc:Choice>
  </mc:AlternateContent>
  <bookViews>
    <workbookView xWindow="0" yWindow="0" windowWidth="28800" windowHeight="12330" tabRatio="842"/>
  </bookViews>
  <sheets>
    <sheet name="Notas" sheetId="1" r:id="rId1"/>
    <sheet name="1T" sheetId="2" r:id="rId2"/>
    <sheet name="2T" sheetId="3" r:id="rId3"/>
    <sheet name="3T" sheetId="4" r:id="rId4"/>
    <sheet name="4T" sheetId="5" r:id="rId5"/>
    <sheet name="Semestral" sheetId="6" r:id="rId6"/>
    <sheet name="3T Acumulado" sheetId="7" r:id="rId7"/>
    <sheet name="ANUAL" sheetId="9" r:id="rId8"/>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1" i="5" l="1"/>
  <c r="D91" i="5"/>
  <c r="B91" i="5"/>
  <c r="D47" i="5"/>
  <c r="E47" i="5"/>
  <c r="B47" i="5"/>
  <c r="B43" i="5"/>
  <c r="C47" i="5"/>
  <c r="C43" i="5"/>
  <c r="D43" i="5"/>
  <c r="E47" i="3"/>
  <c r="E47" i="4"/>
  <c r="C47" i="4"/>
  <c r="D47" i="4"/>
  <c r="B47" i="4"/>
  <c r="E43" i="4"/>
  <c r="C43" i="4"/>
  <c r="D43" i="4"/>
  <c r="B43" i="4"/>
  <c r="B43" i="3"/>
  <c r="E89" i="4" l="1"/>
  <c r="E22" i="4" l="1"/>
  <c r="B90" i="2" l="1"/>
  <c r="E88" i="3"/>
  <c r="E48" i="3"/>
  <c r="E49" i="3"/>
  <c r="E54" i="2" l="1"/>
  <c r="E53" i="2"/>
  <c r="E52" i="2"/>
  <c r="E50" i="2"/>
  <c r="E49" i="2"/>
  <c r="E48" i="2"/>
  <c r="E46" i="2"/>
  <c r="E45" i="2"/>
  <c r="E44" i="2"/>
  <c r="D57" i="2"/>
  <c r="C57" i="2"/>
  <c r="B57" i="2"/>
  <c r="B78" i="2"/>
  <c r="D78" i="2"/>
  <c r="C78" i="2"/>
  <c r="B92" i="2"/>
  <c r="C88" i="2" s="1"/>
  <c r="C90" i="2" s="1"/>
  <c r="C92" i="2" s="1"/>
  <c r="D88" i="2" s="1"/>
  <c r="D90" i="2" s="1"/>
  <c r="D92" i="2" s="1"/>
  <c r="E43" i="2" l="1"/>
  <c r="E47" i="2"/>
  <c r="E51" i="2"/>
  <c r="E77" i="2"/>
  <c r="E67" i="2"/>
  <c r="E68" i="2"/>
  <c r="E69" i="2"/>
  <c r="E70" i="2"/>
  <c r="E71" i="2"/>
  <c r="E72" i="2"/>
  <c r="E73" i="2"/>
  <c r="E74" i="2"/>
  <c r="E75" i="2"/>
  <c r="E76" i="2"/>
  <c r="E66" i="2"/>
  <c r="B48" i="9"/>
  <c r="B78" i="5"/>
  <c r="E71" i="5"/>
  <c r="E70" i="9" s="1"/>
  <c r="E66" i="5"/>
  <c r="E65" i="9" s="1"/>
  <c r="E70" i="5"/>
  <c r="E69" i="9" s="1"/>
  <c r="E67" i="5"/>
  <c r="E66" i="9" s="1"/>
  <c r="F28" i="5"/>
  <c r="F28" i="9" s="1"/>
  <c r="F29" i="5"/>
  <c r="F29" i="9" s="1"/>
  <c r="E78" i="2" l="1"/>
  <c r="B57" i="5"/>
  <c r="E57" i="2"/>
  <c r="D57" i="5"/>
  <c r="C57" i="5"/>
  <c r="B90" i="9"/>
  <c r="D88" i="9"/>
  <c r="C88" i="9"/>
  <c r="B76" i="9"/>
  <c r="B75" i="9"/>
  <c r="B74" i="9"/>
  <c r="B73" i="9"/>
  <c r="B72" i="9"/>
  <c r="B71" i="9"/>
  <c r="B70" i="9"/>
  <c r="B69" i="9"/>
  <c r="B68" i="9"/>
  <c r="B67" i="9"/>
  <c r="B66" i="9"/>
  <c r="B65" i="9"/>
  <c r="D54" i="9"/>
  <c r="C54" i="9"/>
  <c r="D53" i="9"/>
  <c r="C53" i="9"/>
  <c r="D52" i="9"/>
  <c r="C52" i="9"/>
  <c r="B50" i="9"/>
  <c r="C48" i="9"/>
  <c r="C46" i="9"/>
  <c r="B46" i="9"/>
  <c r="B44" i="9"/>
  <c r="E89" i="2"/>
  <c r="B88" i="7" s="1"/>
  <c r="E88" i="2"/>
  <c r="B87" i="9" s="1"/>
  <c r="F87" i="9" s="1"/>
  <c r="D88" i="7"/>
  <c r="C88" i="7"/>
  <c r="B90" i="7"/>
  <c r="B66" i="7"/>
  <c r="B67" i="7"/>
  <c r="B68" i="7"/>
  <c r="B69" i="7"/>
  <c r="B70" i="7"/>
  <c r="B71" i="7"/>
  <c r="B72" i="7"/>
  <c r="B73" i="7"/>
  <c r="B74" i="7"/>
  <c r="B75" i="7"/>
  <c r="B76" i="7"/>
  <c r="B65" i="7"/>
  <c r="D52" i="7"/>
  <c r="D53" i="7"/>
  <c r="D54" i="7"/>
  <c r="C46" i="7"/>
  <c r="C48" i="7"/>
  <c r="C52" i="7"/>
  <c r="C53" i="7"/>
  <c r="C54" i="7"/>
  <c r="B44" i="7"/>
  <c r="B45" i="7"/>
  <c r="B46" i="7"/>
  <c r="B47" i="7"/>
  <c r="B48" i="7"/>
  <c r="B49" i="7"/>
  <c r="B50" i="7"/>
  <c r="B51" i="7"/>
  <c r="B52" i="7"/>
  <c r="B53" i="7"/>
  <c r="B54" i="7"/>
  <c r="B43" i="7"/>
  <c r="C87" i="6"/>
  <c r="B89" i="6"/>
  <c r="D89" i="6" s="1"/>
  <c r="B65" i="6"/>
  <c r="B66" i="6"/>
  <c r="B67" i="6"/>
  <c r="B68" i="6"/>
  <c r="B69" i="6"/>
  <c r="B70" i="6"/>
  <c r="B71" i="6"/>
  <c r="B72" i="6"/>
  <c r="B73" i="6"/>
  <c r="B74" i="6"/>
  <c r="B75" i="6"/>
  <c r="B64" i="6"/>
  <c r="C46" i="6"/>
  <c r="C48" i="6"/>
  <c r="C52" i="6"/>
  <c r="C53" i="6"/>
  <c r="C54" i="6"/>
  <c r="B55" i="6"/>
  <c r="B44" i="6"/>
  <c r="B45" i="6"/>
  <c r="B46" i="6"/>
  <c r="B47" i="6"/>
  <c r="B48" i="6"/>
  <c r="B49" i="6"/>
  <c r="B50" i="6"/>
  <c r="B51" i="6"/>
  <c r="B52" i="6"/>
  <c r="B53" i="6"/>
  <c r="B54" i="6"/>
  <c r="B43" i="6"/>
  <c r="F15" i="5"/>
  <c r="F15" i="9" s="1"/>
  <c r="F16" i="5"/>
  <c r="F16" i="9" s="1"/>
  <c r="F17" i="5"/>
  <c r="F17" i="9" s="1"/>
  <c r="F18" i="5"/>
  <c r="F18" i="9" s="1"/>
  <c r="F19" i="5"/>
  <c r="F19" i="9" s="1"/>
  <c r="F21" i="5"/>
  <c r="F21" i="9" s="1"/>
  <c r="F22" i="5"/>
  <c r="F22" i="9" s="1"/>
  <c r="F23" i="5"/>
  <c r="F23" i="9" s="1"/>
  <c r="F24" i="5"/>
  <c r="F24" i="9" s="1"/>
  <c r="F25" i="5"/>
  <c r="F25" i="9" s="1"/>
  <c r="F26" i="5"/>
  <c r="F26" i="9" s="1"/>
  <c r="F14" i="5"/>
  <c r="F14" i="9" s="1"/>
  <c r="F15" i="3"/>
  <c r="D15" i="9" s="1"/>
  <c r="F16" i="3"/>
  <c r="D16" i="9" s="1"/>
  <c r="F17" i="3"/>
  <c r="D17" i="9" s="1"/>
  <c r="F18" i="3"/>
  <c r="D18" i="6" s="1"/>
  <c r="F19" i="3"/>
  <c r="D19" i="7" s="1"/>
  <c r="F20" i="3"/>
  <c r="D20" i="6" s="1"/>
  <c r="F21" i="3"/>
  <c r="D21" i="7" s="1"/>
  <c r="F22" i="3"/>
  <c r="D22" i="9" s="1"/>
  <c r="F23" i="3"/>
  <c r="D23" i="9" s="1"/>
  <c r="F24" i="3"/>
  <c r="D24" i="7" s="1"/>
  <c r="F25" i="3"/>
  <c r="D25" i="7" s="1"/>
  <c r="F26" i="3"/>
  <c r="D26" i="9" s="1"/>
  <c r="F27" i="3"/>
  <c r="D27" i="6" s="1"/>
  <c r="F28" i="3"/>
  <c r="D28" i="7" s="1"/>
  <c r="F29" i="3"/>
  <c r="D29" i="9" s="1"/>
  <c r="F14" i="3"/>
  <c r="D14" i="9" s="1"/>
  <c r="D19" i="6" l="1"/>
  <c r="E88" i="7"/>
  <c r="D18" i="7"/>
  <c r="D17" i="6"/>
  <c r="D16" i="7"/>
  <c r="D16" i="6"/>
  <c r="E54" i="7"/>
  <c r="E53" i="7"/>
  <c r="D29" i="6"/>
  <c r="D28" i="6"/>
  <c r="D14" i="6"/>
  <c r="D17" i="7"/>
  <c r="D22" i="6"/>
  <c r="D15" i="7"/>
  <c r="B86" i="6"/>
  <c r="D86" i="6" s="1"/>
  <c r="E90" i="2"/>
  <c r="E92" i="2" s="1"/>
  <c r="B87" i="3" s="1"/>
  <c r="B89" i="3" s="1"/>
  <c r="D18" i="9"/>
  <c r="B88" i="9"/>
  <c r="D15" i="6"/>
  <c r="D21" i="6"/>
  <c r="D14" i="7"/>
  <c r="D23" i="7"/>
  <c r="D19" i="9"/>
  <c r="B56" i="9"/>
  <c r="D22" i="7"/>
  <c r="E52" i="7"/>
  <c r="D21" i="9"/>
  <c r="B87" i="7"/>
  <c r="E87" i="7" s="1"/>
  <c r="E89" i="7" s="1"/>
  <c r="D26" i="6"/>
  <c r="D24" i="9"/>
  <c r="D25" i="6"/>
  <c r="D28" i="9"/>
  <c r="D24" i="6"/>
  <c r="D29" i="7"/>
  <c r="D23" i="6"/>
  <c r="D25" i="9"/>
  <c r="D26" i="7"/>
  <c r="B76" i="6"/>
  <c r="B77" i="9"/>
  <c r="B87" i="6"/>
  <c r="D87" i="6" s="1"/>
  <c r="F29" i="2"/>
  <c r="F17" i="2"/>
  <c r="F15" i="2"/>
  <c r="F16" i="2"/>
  <c r="F18" i="2"/>
  <c r="F19" i="2"/>
  <c r="F20" i="2"/>
  <c r="C20" i="6" s="1"/>
  <c r="F21" i="2"/>
  <c r="F22" i="2"/>
  <c r="F23" i="2"/>
  <c r="F24" i="2"/>
  <c r="F25" i="2"/>
  <c r="F26" i="2"/>
  <c r="F27" i="2"/>
  <c r="C27" i="6" s="1"/>
  <c r="F28" i="2"/>
  <c r="F14" i="2"/>
  <c r="C43" i="3"/>
  <c r="D43" i="3"/>
  <c r="E44" i="3"/>
  <c r="E45" i="3"/>
  <c r="B47" i="3"/>
  <c r="C47" i="3"/>
  <c r="D47" i="3"/>
  <c r="E50" i="3"/>
  <c r="B51" i="3"/>
  <c r="C51" i="3"/>
  <c r="D51" i="3"/>
  <c r="E51" i="3"/>
  <c r="E55" i="3"/>
  <c r="C55" i="6" s="1"/>
  <c r="E65" i="3"/>
  <c r="E66" i="3"/>
  <c r="E67" i="3"/>
  <c r="E68" i="3"/>
  <c r="E69" i="3"/>
  <c r="E70" i="3"/>
  <c r="E71" i="3"/>
  <c r="E72" i="3"/>
  <c r="E73" i="3"/>
  <c r="E74" i="3"/>
  <c r="E75" i="3"/>
  <c r="E76" i="3"/>
  <c r="B77" i="3"/>
  <c r="B90" i="3" s="1"/>
  <c r="C77" i="3"/>
  <c r="C90" i="3" s="1"/>
  <c r="D77" i="3"/>
  <c r="D90" i="3" s="1"/>
  <c r="E90" i="3" s="1"/>
  <c r="C90" i="7" s="1"/>
  <c r="F14" i="4"/>
  <c r="F15" i="4"/>
  <c r="F16" i="4"/>
  <c r="F17" i="4"/>
  <c r="F18" i="4"/>
  <c r="F19" i="4"/>
  <c r="F20" i="4"/>
  <c r="F21" i="4"/>
  <c r="F22" i="4"/>
  <c r="F23" i="4"/>
  <c r="F24" i="4"/>
  <c r="F25" i="4"/>
  <c r="F26" i="4"/>
  <c r="F27" i="4"/>
  <c r="F28" i="4"/>
  <c r="F29" i="4"/>
  <c r="E44" i="4"/>
  <c r="E45" i="4"/>
  <c r="E46" i="4"/>
  <c r="E48" i="4"/>
  <c r="E49" i="4"/>
  <c r="E50" i="4"/>
  <c r="B51" i="4"/>
  <c r="C51" i="4"/>
  <c r="D51" i="4"/>
  <c r="E51" i="4"/>
  <c r="E66" i="4"/>
  <c r="E67" i="4"/>
  <c r="E68" i="4"/>
  <c r="E69" i="4"/>
  <c r="E70" i="4"/>
  <c r="E71" i="4"/>
  <c r="E72" i="4"/>
  <c r="E73" i="4"/>
  <c r="E74" i="4"/>
  <c r="E75" i="4"/>
  <c r="E76" i="4"/>
  <c r="E77" i="4"/>
  <c r="B78" i="4"/>
  <c r="B91" i="4" s="1"/>
  <c r="C78" i="4"/>
  <c r="C91" i="4" s="1"/>
  <c r="D78" i="4"/>
  <c r="D91" i="4" s="1"/>
  <c r="E91" i="4" s="1"/>
  <c r="B56" i="7"/>
  <c r="B77" i="7"/>
  <c r="E44" i="5"/>
  <c r="E45" i="5"/>
  <c r="E45" i="9" s="1"/>
  <c r="E46" i="5"/>
  <c r="E46" i="9" s="1"/>
  <c r="E48" i="5"/>
  <c r="E49" i="5"/>
  <c r="E50" i="5"/>
  <c r="E50" i="9" s="1"/>
  <c r="E52" i="5"/>
  <c r="E53" i="5"/>
  <c r="E53" i="9" s="1"/>
  <c r="F53" i="9" s="1"/>
  <c r="E54" i="5"/>
  <c r="E54" i="9" s="1"/>
  <c r="F54" i="9" s="1"/>
  <c r="E68" i="5"/>
  <c r="E67" i="9" s="1"/>
  <c r="E69" i="5"/>
  <c r="E68" i="9" s="1"/>
  <c r="E72" i="5"/>
  <c r="E71" i="9" s="1"/>
  <c r="E73" i="5"/>
  <c r="E72" i="9" s="1"/>
  <c r="E74" i="5"/>
  <c r="E73" i="9" s="1"/>
  <c r="E75" i="5"/>
  <c r="E74" i="9" s="1"/>
  <c r="E76" i="5"/>
  <c r="E75" i="9" s="1"/>
  <c r="E77" i="5"/>
  <c r="E76" i="9" s="1"/>
  <c r="C78" i="5"/>
  <c r="D78" i="5"/>
  <c r="E89" i="5"/>
  <c r="E88" i="9" s="1"/>
  <c r="D46" i="6"/>
  <c r="D48" i="6"/>
  <c r="E48" i="9" l="1"/>
  <c r="E43" i="5"/>
  <c r="B91" i="3"/>
  <c r="C87" i="3" s="1"/>
  <c r="C89" i="3" s="1"/>
  <c r="C91" i="3" s="1"/>
  <c r="E87" i="3"/>
  <c r="B56" i="3"/>
  <c r="D90" i="7"/>
  <c r="E90" i="7" s="1"/>
  <c r="D90" i="9"/>
  <c r="E91" i="7"/>
  <c r="E77" i="3"/>
  <c r="C90" i="9"/>
  <c r="C89" i="6"/>
  <c r="F88" i="9"/>
  <c r="F89" i="9" s="1"/>
  <c r="C50" i="6"/>
  <c r="D50" i="6" s="1"/>
  <c r="C50" i="9"/>
  <c r="C50" i="7"/>
  <c r="C74" i="9"/>
  <c r="C73" i="6"/>
  <c r="D73" i="6" s="1"/>
  <c r="C74" i="7"/>
  <c r="D50" i="9"/>
  <c r="D50" i="7"/>
  <c r="E23" i="7"/>
  <c r="E23" i="9"/>
  <c r="C72" i="6"/>
  <c r="D72" i="6" s="1"/>
  <c r="C73" i="9"/>
  <c r="C73" i="7"/>
  <c r="C14" i="6"/>
  <c r="E14" i="6" s="1"/>
  <c r="C14" i="9"/>
  <c r="C14" i="7"/>
  <c r="E25" i="7"/>
  <c r="E25" i="9"/>
  <c r="B57" i="4"/>
  <c r="E22" i="7"/>
  <c r="E22" i="9"/>
  <c r="C71" i="6"/>
  <c r="D71" i="6" s="1"/>
  <c r="C72" i="7"/>
  <c r="C72" i="9"/>
  <c r="B88" i="6"/>
  <c r="D88" i="6" s="1"/>
  <c r="E24" i="7"/>
  <c r="E24" i="9"/>
  <c r="E21" i="9"/>
  <c r="E21" i="7"/>
  <c r="C71" i="9"/>
  <c r="C71" i="7"/>
  <c r="C70" i="6"/>
  <c r="D70" i="6" s="1"/>
  <c r="C51" i="9"/>
  <c r="C51" i="6"/>
  <c r="D51" i="6" s="1"/>
  <c r="C51" i="7"/>
  <c r="D51" i="9"/>
  <c r="D51" i="7"/>
  <c r="D46" i="7"/>
  <c r="D46" i="9"/>
  <c r="F46" i="9" s="1"/>
  <c r="E19" i="9"/>
  <c r="E19" i="7"/>
  <c r="C69" i="7"/>
  <c r="C69" i="9"/>
  <c r="C68" i="6"/>
  <c r="D68" i="6" s="1"/>
  <c r="E51" i="5"/>
  <c r="E51" i="9" s="1"/>
  <c r="E52" i="9"/>
  <c r="F52" i="9" s="1"/>
  <c r="E26" i="9"/>
  <c r="E26" i="7"/>
  <c r="E18" i="9"/>
  <c r="E18" i="7"/>
  <c r="C76" i="9"/>
  <c r="C75" i="6"/>
  <c r="D75" i="6" s="1"/>
  <c r="C76" i="7"/>
  <c r="C68" i="7"/>
  <c r="C68" i="9"/>
  <c r="C67" i="6"/>
  <c r="D67" i="6" s="1"/>
  <c r="C15" i="9"/>
  <c r="C15" i="6"/>
  <c r="E15" i="6" s="1"/>
  <c r="C15" i="7"/>
  <c r="C28" i="9"/>
  <c r="C28" i="7"/>
  <c r="C28" i="6"/>
  <c r="E28" i="6" s="1"/>
  <c r="C21" i="9"/>
  <c r="G21" i="9" s="1"/>
  <c r="C21" i="6"/>
  <c r="E21" i="6" s="1"/>
  <c r="C21" i="7"/>
  <c r="C19" i="9"/>
  <c r="G19" i="9" s="1"/>
  <c r="C19" i="6"/>
  <c r="E19" i="6" s="1"/>
  <c r="C19" i="7"/>
  <c r="C26" i="7"/>
  <c r="C26" i="9"/>
  <c r="G26" i="9" s="1"/>
  <c r="C26" i="6"/>
  <c r="E26" i="6" s="1"/>
  <c r="C18" i="7"/>
  <c r="C18" i="9"/>
  <c r="G18" i="9" s="1"/>
  <c r="C18" i="6"/>
  <c r="E18" i="6" s="1"/>
  <c r="C25" i="6"/>
  <c r="E25" i="6" s="1"/>
  <c r="C25" i="7"/>
  <c r="C25" i="9"/>
  <c r="C16" i="6"/>
  <c r="E16" i="6" s="1"/>
  <c r="C16" i="7"/>
  <c r="C16" i="9"/>
  <c r="C24" i="6"/>
  <c r="E24" i="6" s="1"/>
  <c r="C24" i="7"/>
  <c r="C24" i="9"/>
  <c r="C23" i="9"/>
  <c r="C23" i="7"/>
  <c r="C23" i="6"/>
  <c r="E23" i="6" s="1"/>
  <c r="C17" i="6"/>
  <c r="E17" i="6" s="1"/>
  <c r="C17" i="7"/>
  <c r="C17" i="9"/>
  <c r="G17" i="9" s="1"/>
  <c r="C22" i="9"/>
  <c r="G22" i="9" s="1"/>
  <c r="C22" i="7"/>
  <c r="C22" i="6"/>
  <c r="E22" i="6" s="1"/>
  <c r="C29" i="6"/>
  <c r="E29" i="6" s="1"/>
  <c r="C29" i="9"/>
  <c r="C29" i="7"/>
  <c r="B89" i="7"/>
  <c r="B89" i="9"/>
  <c r="E49" i="9"/>
  <c r="E47" i="9"/>
  <c r="E44" i="9"/>
  <c r="D67" i="7"/>
  <c r="D67" i="9"/>
  <c r="D66" i="9"/>
  <c r="D66" i="7"/>
  <c r="D65" i="7"/>
  <c r="D65" i="9"/>
  <c r="D75" i="9"/>
  <c r="D75" i="7"/>
  <c r="D74" i="9"/>
  <c r="D74" i="7"/>
  <c r="D73" i="7"/>
  <c r="D73" i="9"/>
  <c r="F73" i="9" s="1"/>
  <c r="D72" i="9"/>
  <c r="D72" i="7"/>
  <c r="D71" i="7"/>
  <c r="E71" i="7" s="1"/>
  <c r="D71" i="9"/>
  <c r="D69" i="7"/>
  <c r="D69" i="9"/>
  <c r="D70" i="9"/>
  <c r="D70" i="7"/>
  <c r="D76" i="9"/>
  <c r="F76" i="9" s="1"/>
  <c r="D76" i="7"/>
  <c r="D68" i="7"/>
  <c r="E68" i="7" s="1"/>
  <c r="D68" i="9"/>
  <c r="F68" i="9" s="1"/>
  <c r="C75" i="9"/>
  <c r="C75" i="7"/>
  <c r="C74" i="6"/>
  <c r="D74" i="6" s="1"/>
  <c r="C70" i="9"/>
  <c r="C69" i="6"/>
  <c r="D69" i="6" s="1"/>
  <c r="C70" i="7"/>
  <c r="C65" i="9"/>
  <c r="C65" i="7"/>
  <c r="C64" i="6"/>
  <c r="D64" i="6" s="1"/>
  <c r="C66" i="7"/>
  <c r="C65" i="6"/>
  <c r="D65" i="6" s="1"/>
  <c r="C66" i="9"/>
  <c r="C67" i="7"/>
  <c r="E67" i="7" s="1"/>
  <c r="C67" i="9"/>
  <c r="C66" i="6"/>
  <c r="C44" i="7"/>
  <c r="C44" i="6"/>
  <c r="D44" i="6" s="1"/>
  <c r="C44" i="9"/>
  <c r="C49" i="7"/>
  <c r="C49" i="6"/>
  <c r="D49" i="6" s="1"/>
  <c r="D47" i="6" s="1"/>
  <c r="C49" i="9"/>
  <c r="C56" i="3"/>
  <c r="E43" i="3"/>
  <c r="C45" i="6"/>
  <c r="D45" i="6" s="1"/>
  <c r="C45" i="9"/>
  <c r="C45" i="7"/>
  <c r="D49" i="9"/>
  <c r="D49" i="7"/>
  <c r="D48" i="9"/>
  <c r="F48" i="9" s="1"/>
  <c r="D48" i="7"/>
  <c r="E48" i="7" s="1"/>
  <c r="D45" i="7"/>
  <c r="D45" i="9"/>
  <c r="D44" i="9"/>
  <c r="D44" i="7"/>
  <c r="E29" i="7"/>
  <c r="E29" i="9"/>
  <c r="G29" i="9" s="1"/>
  <c r="E28" i="9"/>
  <c r="G28" i="9" s="1"/>
  <c r="E28" i="7"/>
  <c r="E17" i="9"/>
  <c r="E17" i="7"/>
  <c r="E16" i="9"/>
  <c r="E16" i="7"/>
  <c r="E15" i="9"/>
  <c r="E15" i="7"/>
  <c r="F15" i="7" s="1"/>
  <c r="E14" i="9"/>
  <c r="E14" i="7"/>
  <c r="E78" i="5"/>
  <c r="E77" i="9" s="1"/>
  <c r="E78" i="4"/>
  <c r="C57" i="4"/>
  <c r="D57" i="4"/>
  <c r="D56" i="3"/>
  <c r="E91" i="5"/>
  <c r="F24" i="7" l="1"/>
  <c r="G24" i="9"/>
  <c r="E49" i="7"/>
  <c r="D87" i="3"/>
  <c r="D89" i="3" s="1"/>
  <c r="D91" i="3" s="1"/>
  <c r="E69" i="7"/>
  <c r="F17" i="7"/>
  <c r="G16" i="9"/>
  <c r="F18" i="7"/>
  <c r="F14" i="7"/>
  <c r="F50" i="9"/>
  <c r="F16" i="7"/>
  <c r="G14" i="9"/>
  <c r="F23" i="7"/>
  <c r="G25" i="9"/>
  <c r="F26" i="7"/>
  <c r="G15" i="9"/>
  <c r="G23" i="9"/>
  <c r="F25" i="7"/>
  <c r="F19" i="7"/>
  <c r="F66" i="9"/>
  <c r="F70" i="9"/>
  <c r="F75" i="9"/>
  <c r="F22" i="7"/>
  <c r="E75" i="7"/>
  <c r="E50" i="7"/>
  <c r="E89" i="3"/>
  <c r="C87" i="7"/>
  <c r="C86" i="6"/>
  <c r="C87" i="9"/>
  <c r="E72" i="7"/>
  <c r="F72" i="9"/>
  <c r="F69" i="9"/>
  <c r="F74" i="9"/>
  <c r="E44" i="7"/>
  <c r="E73" i="7"/>
  <c r="E51" i="7"/>
  <c r="F21" i="7"/>
  <c r="F71" i="9"/>
  <c r="F51" i="9"/>
  <c r="E66" i="7"/>
  <c r="E74" i="7"/>
  <c r="F67" i="9"/>
  <c r="E70" i="7"/>
  <c r="E76" i="7"/>
  <c r="F28" i="7"/>
  <c r="F29" i="7"/>
  <c r="B90" i="6"/>
  <c r="D90" i="6" s="1"/>
  <c r="B91" i="9"/>
  <c r="B91" i="7"/>
  <c r="E90" i="9"/>
  <c r="F90" i="9" s="1"/>
  <c r="F91" i="9" s="1"/>
  <c r="E57" i="5"/>
  <c r="E43" i="9"/>
  <c r="E56" i="9" s="1"/>
  <c r="E65" i="7"/>
  <c r="D77" i="7"/>
  <c r="D77" i="9"/>
  <c r="F65" i="9"/>
  <c r="C77" i="9"/>
  <c r="C77" i="7"/>
  <c r="C76" i="6"/>
  <c r="D66" i="6"/>
  <c r="D76" i="6" s="1"/>
  <c r="F49" i="9"/>
  <c r="F47" i="9" s="1"/>
  <c r="D43" i="6"/>
  <c r="D55" i="6" s="1"/>
  <c r="F45" i="9"/>
  <c r="E56" i="3"/>
  <c r="C47" i="9"/>
  <c r="C47" i="7"/>
  <c r="C47" i="6"/>
  <c r="E45" i="7"/>
  <c r="C43" i="9"/>
  <c r="C43" i="6"/>
  <c r="C43" i="7"/>
  <c r="D47" i="7"/>
  <c r="D47" i="9"/>
  <c r="F44" i="9"/>
  <c r="E57" i="4"/>
  <c r="D43" i="7"/>
  <c r="D43" i="9"/>
  <c r="E91" i="3" l="1"/>
  <c r="B88" i="4" s="1"/>
  <c r="C88" i="6"/>
  <c r="C89" i="9"/>
  <c r="C89" i="7"/>
  <c r="C56" i="7"/>
  <c r="E47" i="7"/>
  <c r="E43" i="7"/>
  <c r="F43" i="9"/>
  <c r="F56" i="9" s="1"/>
  <c r="E77" i="7"/>
  <c r="F77" i="9"/>
  <c r="C56" i="9"/>
  <c r="D56" i="9"/>
  <c r="D56" i="7"/>
  <c r="E56" i="7" l="1"/>
  <c r="E88" i="4"/>
  <c r="B90" i="4"/>
  <c r="B92" i="4" s="1"/>
  <c r="C91" i="7"/>
  <c r="C90" i="6"/>
  <c r="C91" i="9"/>
  <c r="C88" i="4" l="1"/>
  <c r="C90" i="4" s="1"/>
  <c r="E90" i="4"/>
  <c r="E92" i="4" s="1"/>
  <c r="B88" i="5" s="1"/>
  <c r="D87" i="7"/>
  <c r="D87" i="9"/>
  <c r="C92" i="4" l="1"/>
  <c r="D88" i="4" s="1"/>
  <c r="D90" i="4" s="1"/>
  <c r="D92" i="4" s="1"/>
  <c r="D89" i="7"/>
  <c r="D89" i="9"/>
  <c r="B90" i="5" l="1"/>
  <c r="B92" i="5" s="1"/>
  <c r="C88" i="5" s="1"/>
  <c r="C90" i="5" s="1"/>
  <c r="C92" i="5" s="1"/>
  <c r="D88" i="5" s="1"/>
  <c r="D90" i="5" s="1"/>
  <c r="D92" i="5" s="1"/>
  <c r="E88" i="5"/>
  <c r="E90" i="5" s="1"/>
  <c r="D91" i="7"/>
  <c r="D91" i="9"/>
  <c r="E87" i="9" l="1"/>
  <c r="E89" i="9" l="1"/>
  <c r="E92" i="5"/>
  <c r="E91" i="9" s="1"/>
</calcChain>
</file>

<file path=xl/sharedStrings.xml><?xml version="1.0" encoding="utf-8"?>
<sst xmlns="http://schemas.openxmlformats.org/spreadsheetml/2006/main" count="733" uniqueCount="161">
  <si>
    <t>Notas</t>
  </si>
  <si>
    <t>Primer Trimestre</t>
  </si>
  <si>
    <t xml:space="preserve">Nota No1 : </t>
  </si>
  <si>
    <t>Segundo Trimestre</t>
  </si>
  <si>
    <t>Nota No1 :</t>
  </si>
  <si>
    <t>Tercer Trimestre</t>
  </si>
  <si>
    <t>Cuarto Trimestre</t>
  </si>
  <si>
    <t>FODESAF</t>
  </si>
  <si>
    <t>Programa:</t>
  </si>
  <si>
    <t>Abastecimiento de Agua Potable a Comunidades Rurales</t>
  </si>
  <si>
    <t>Institución:</t>
  </si>
  <si>
    <t>Instituto Costarricense de Acueductos y Alcantarillados</t>
  </si>
  <si>
    <t xml:space="preserve">Unidad Ejecutora: </t>
  </si>
  <si>
    <t>Subgerencia de Sistemas Comunales</t>
  </si>
  <si>
    <t>Período:</t>
  </si>
  <si>
    <t>Cuadro N°1</t>
  </si>
  <si>
    <t>Reporte de beneficiarios efectivos financiados por el Fondo de Desarrollo Social y Asignaciones Familiares</t>
  </si>
  <si>
    <t>Beneficio</t>
  </si>
  <si>
    <t>Unidad</t>
  </si>
  <si>
    <t xml:space="preserve">I Trimestre </t>
  </si>
  <si>
    <t>Construcción de Sistemas de Acueductos Rurales</t>
  </si>
  <si>
    <t>Proyectos terminados</t>
  </si>
  <si>
    <t>Obras</t>
  </si>
  <si>
    <t>Personas</t>
  </si>
  <si>
    <t>Proyectos en proceso</t>
  </si>
  <si>
    <t>Proyectos por iniciar</t>
  </si>
  <si>
    <t>Ampliación o Mejoras de Acueductos Rurales Existentes</t>
  </si>
  <si>
    <t>Compra e Instalación de Equipos de Desinfección</t>
  </si>
  <si>
    <t>Fuente: Programación y Control UEN-AP, SGSC</t>
  </si>
  <si>
    <t>Nota: Proyectos terminados se refiere aquellos acueductos que se finalicen en este año, aunque fuesen iniciados en años anteriores, dentro de la programación se contemplan cuáles obras están para finalizar en este año, de acuerdo a su nivel de avance. Los proyectos en proceso son aquellas obras que han iniciado en años anteriores y que continúan en construcción este año. Los proyectos por iniciar son las obras que se empezarán a ejecutar en este año, cuyo proceso puede finalizar en este o en años próximos.</t>
  </si>
  <si>
    <t>Cuadro  N°2</t>
  </si>
  <si>
    <t>Reporte de gastos efectivos por producto financiados por el Fondo de Desarrollo Social y Asignaciones Familiares</t>
  </si>
  <si>
    <t>Unidad: colones</t>
  </si>
  <si>
    <t>Construcción sistemas de acueductos rurales</t>
  </si>
  <si>
    <t>Ampliacion o mejoras de acueductos rurales existentes</t>
  </si>
  <si>
    <t>Equipos de desinfección</t>
  </si>
  <si>
    <t>Total</t>
  </si>
  <si>
    <t>Fuente: Administración y Finanzas</t>
  </si>
  <si>
    <t>Cuadro  N°3</t>
  </si>
  <si>
    <t>Reporte de gastos efectivos por rubro financiados por el Fondo de Desarrollo Social y Asignaciones Familiares</t>
  </si>
  <si>
    <t>Rubro por objeto de gasto</t>
  </si>
  <si>
    <t>Materiales. y Productos  de Metal</t>
  </si>
  <si>
    <t>Materiales y productos minerales y asfálticos</t>
  </si>
  <si>
    <t>Madera y sus derivados</t>
  </si>
  <si>
    <t>Materiales y productos eléctricos</t>
  </si>
  <si>
    <t>Materiales  y Productos de Plástico</t>
  </si>
  <si>
    <t>Otros materiales y productos</t>
  </si>
  <si>
    <t>Equipo de Bombeo y filtración</t>
  </si>
  <si>
    <t>Equipo de producción</t>
  </si>
  <si>
    <t>Hidrómetros y cajas</t>
  </si>
  <si>
    <t>Maquinaria y Equipo variado</t>
  </si>
  <si>
    <t xml:space="preserve">  </t>
  </si>
  <si>
    <t>Obras para Acueductos</t>
  </si>
  <si>
    <t>Cuadro  N°4</t>
  </si>
  <si>
    <t>Reporte de ingresos efectivos girados por el Fondo de Desarrollo Social y Asignaciones Familiares</t>
  </si>
  <si>
    <t xml:space="preserve">1. Saldo en caja inicial  (5 t-1) </t>
  </si>
  <si>
    <t>2. Ingresos efectivos recibidos</t>
  </si>
  <si>
    <t xml:space="preserve">3. Recursos disponibles (1+2) </t>
  </si>
  <si>
    <t>4. Egresos efectivos pagados</t>
  </si>
  <si>
    <t xml:space="preserve">5. Saldo en caja final   (3-4) </t>
  </si>
  <si>
    <t>Abril</t>
  </si>
  <si>
    <t>Mayo</t>
  </si>
  <si>
    <t>Junio</t>
  </si>
  <si>
    <t xml:space="preserve">II Trimestre </t>
  </si>
  <si>
    <t>Nota: Proyectos terminados se refiere a quellos acueductos que se finalicen en este año, aunque fuesen iniciados en años anteriores, dentro de la programación se contemplan cuáles obras están para finalizar en este año, de acuerdo a su nivel de avance. Los proyectos en proceso son aquellas obras que han iniciado en años anteriores y que continuán en construcción este año. Los proyectos por iniciar son las obras que se empezarán a ejecutar en este año, cuyo proceso puede finalizar en este o en años próximos.</t>
  </si>
  <si>
    <t>Ampliación o mejoras de acueductos rurales existentes</t>
  </si>
  <si>
    <t>Superávit 2014</t>
  </si>
  <si>
    <t>Julio</t>
  </si>
  <si>
    <t>Agosto</t>
  </si>
  <si>
    <t>Setiembre</t>
  </si>
  <si>
    <t xml:space="preserve">III Trimestre </t>
  </si>
  <si>
    <t>Superávit 2016</t>
  </si>
  <si>
    <t>Nota: La diferencia entre el cuadro 2 y 3 corresponde al pago de superávit 2016 en el mes de agosto por ¢154.884.755,45</t>
  </si>
  <si>
    <t>Octubre</t>
  </si>
  <si>
    <t>Noviembre</t>
  </si>
  <si>
    <t>Diciembre</t>
  </si>
  <si>
    <t xml:space="preserve">IV Trimestre </t>
  </si>
  <si>
    <t xml:space="preserve">Fuente: Administración y Finanzas </t>
  </si>
  <si>
    <t>I Trimestre</t>
  </si>
  <si>
    <t>II Trimestre</t>
  </si>
  <si>
    <t>I Semestre</t>
  </si>
  <si>
    <t xml:space="preserve">Fuente: Administración y Finanzas  </t>
  </si>
  <si>
    <t>III Trimestre</t>
  </si>
  <si>
    <t>Acumulado</t>
  </si>
  <si>
    <t xml:space="preserve">FODESAF </t>
  </si>
  <si>
    <t xml:space="preserve">Programa: </t>
  </si>
  <si>
    <t xml:space="preserve">Abastecimiento de Agua Potable a Comunidades Rurales </t>
  </si>
  <si>
    <t xml:space="preserve">Institución: </t>
  </si>
  <si>
    <t xml:space="preserve">Instituto Costarricense de Acueductos y Alcantarillados </t>
  </si>
  <si>
    <t xml:space="preserve">Subgerencia de Sistemas Comunales </t>
  </si>
  <si>
    <t xml:space="preserve">Período: </t>
  </si>
  <si>
    <t xml:space="preserve">Cuadro N°1 </t>
  </si>
  <si>
    <t xml:space="preserve">Reporte de beneficiarios efectivos financiados por el Fondo de Desarrollo Social y Asignaciones Familiares </t>
  </si>
  <si>
    <t xml:space="preserve">Beneficio </t>
  </si>
  <si>
    <t xml:space="preserve">Unidad </t>
  </si>
  <si>
    <t xml:space="preserve">Enero </t>
  </si>
  <si>
    <t xml:space="preserve">Febrero </t>
  </si>
  <si>
    <t xml:space="preserve">Marzo </t>
  </si>
  <si>
    <t xml:space="preserve">Construcción de Sistemas de Acueductos Rurales </t>
  </si>
  <si>
    <t xml:space="preserve">Proyectos terminados </t>
  </si>
  <si>
    <t xml:space="preserve">Obras </t>
  </si>
  <si>
    <t xml:space="preserve">Personas </t>
  </si>
  <si>
    <t xml:space="preserve">Proyectos en proceso </t>
  </si>
  <si>
    <t xml:space="preserve">Proyectos por iniciar </t>
  </si>
  <si>
    <t xml:space="preserve">Ampliación o Mejoras de Acueductos Rurales Existentes </t>
  </si>
  <si>
    <t xml:space="preserve">Compra e Instalación de Equipos de Desinfección </t>
  </si>
  <si>
    <t xml:space="preserve">Fuente: Programación y Control UEN-AP, SGSC </t>
  </si>
  <si>
    <t xml:space="preserve">Cuadro N°2 </t>
  </si>
  <si>
    <t xml:space="preserve">Reporte de gastos efectivos por producto financiados por el Fondo de Desarrollo Social y Asignaciones Familiares </t>
  </si>
  <si>
    <t xml:space="preserve">Unidad: colones </t>
  </si>
  <si>
    <t xml:space="preserve">Construcción sistemas de acueductos rurales </t>
  </si>
  <si>
    <t xml:space="preserve">Ampliacion o mejoras de acueductos rurales existentes </t>
  </si>
  <si>
    <t xml:space="preserve">Equipos de desinfección </t>
  </si>
  <si>
    <t xml:space="preserve">Total </t>
  </si>
  <si>
    <t xml:space="preserve">Cuadro N°3 </t>
  </si>
  <si>
    <t xml:space="preserve">Reporte de gastos efectivos por rubro financiados por el Fondo de Desarrollo Social y Asignaciones Familiares </t>
  </si>
  <si>
    <t xml:space="preserve">Rubro por objeto de gasto </t>
  </si>
  <si>
    <t xml:space="preserve">Materiales. y Productos de Metal </t>
  </si>
  <si>
    <t xml:space="preserve">Materiales y productos minerales y asfálticos </t>
  </si>
  <si>
    <t xml:space="preserve">Madera y sus derivados </t>
  </si>
  <si>
    <t xml:space="preserve">Materiales y productos eléctricos </t>
  </si>
  <si>
    <t xml:space="preserve">Materiales y Productos de Plástico </t>
  </si>
  <si>
    <t xml:space="preserve">Otros materiales y productos </t>
  </si>
  <si>
    <t xml:space="preserve">Equipo de Bombeo y filtración </t>
  </si>
  <si>
    <t xml:space="preserve">Equipo de producción </t>
  </si>
  <si>
    <t xml:space="preserve">Hidrómetros y cajas </t>
  </si>
  <si>
    <t xml:space="preserve">Maquinaria y Equipo variado </t>
  </si>
  <si>
    <t xml:space="preserve">Obras para Acueductos </t>
  </si>
  <si>
    <t xml:space="preserve">Superávit 2015 </t>
  </si>
  <si>
    <t xml:space="preserve">Fuente: Administración y Finanzas Nota: No se presentan gastos por estar en trámite el primer desembolso </t>
  </si>
  <si>
    <t xml:space="preserve">Cuadro N°4 </t>
  </si>
  <si>
    <t xml:space="preserve">Reporte de ingresos efectivos girados por el Fondo de Desarrollo Social y Asignaciones Familiares </t>
  </si>
  <si>
    <t xml:space="preserve">enero </t>
  </si>
  <si>
    <t xml:space="preserve">febrero </t>
  </si>
  <si>
    <t xml:space="preserve">marzo </t>
  </si>
  <si>
    <t xml:space="preserve">1. Saldo en caja inicial (5 t-1) </t>
  </si>
  <si>
    <t xml:space="preserve">2. Ingresos efectivos recibidos </t>
  </si>
  <si>
    <t xml:space="preserve">4. Egresos efectivos pagados </t>
  </si>
  <si>
    <t xml:space="preserve">5. Saldo en caja final (3-4) </t>
  </si>
  <si>
    <t>IV Trimestre</t>
  </si>
  <si>
    <t>Anual</t>
  </si>
  <si>
    <t>Primer trimestre 2018</t>
  </si>
  <si>
    <t>Segundo trimestre 2018</t>
  </si>
  <si>
    <t>Tercer trimestre 2018</t>
  </si>
  <si>
    <t>Cuarto trimestre 2018</t>
  </si>
  <si>
    <t>Tercer trimestre acumulado 2018</t>
  </si>
  <si>
    <t>Primer semestre 2018</t>
  </si>
  <si>
    <t>El proyecto de Moracia de Nicoya se finaliza en el mes de marzo</t>
  </si>
  <si>
    <t>El proyecto Milano de Siquirres se finaliza en el mes de Abril</t>
  </si>
  <si>
    <t>Superávit 2017</t>
  </si>
  <si>
    <t>En el mes de diciembre se finaliza el proyecto la casona de Coto Brus</t>
  </si>
  <si>
    <t xml:space="preserve">Anual </t>
  </si>
  <si>
    <t>**</t>
  </si>
  <si>
    <t>***</t>
  </si>
  <si>
    <t>** y *** Ver Notas</t>
  </si>
  <si>
    <t>Para el periodo 2018, para la meta de la construcción de sistemas se finalizarían 4 proyectos de los cuales se realizaron 2, la razón de la no finalización de los proyectos es la siguiente: 
- En el caso de Alto San Juan se realizaron las pruebas del sistema lo cual dio como resultado varias fugas de importancia en las líneas lo cual su reparación se requiero mas tiempo de los estimado debido a que estaban en carretera asfaltada. 
- Para el proyecto de Pleyades, se realiza la contratación de la acometida eléctrica la licitaciones se declaran infructuosas, por lo cual se debió de realizar una nueva contratación lo cual hace que no se pudiera terminar en el periodo el proyecto.</t>
  </si>
  <si>
    <t>Para esta meta se programo finalizar 8 proyectos de los cuales se finalizaron 3, los otros 5 presenta situaciones explicadas a continuación: en el caso del Poro y la Herediana no se logran finalizar debido que el  proceso de compra de los materiales para concluir las obras, se retrasó y esto afecto el desarrollo del proyecto. Para el caso de Vertientes y Playa Potrero, se presentaron retrasó en la compra de materiales y en la contratación de maquinaria.  Por lo anterior los cuatro proyectos se encuentran en proceso. En el caso del proyecto de  Sandalo de Puerto Jiménez, la contratación de suministro e instalación del equipo eliminador de hierro se declaro infructuosa para lo cual se deberá de realizar un nuevo proceso de licitación,  esto afecta la ejecución del proyecto y por lo tanto afecta la fecha de termino programada.</t>
  </si>
  <si>
    <t>En el primer trimestre no se realizan instalaciones de equipos dispensadores de pastillas, se realizan las visitas para valorar las necesidades de las comunidades</t>
  </si>
  <si>
    <t xml:space="preserve">Se incluyen los proyectos en construcción de sistemas Bolivia y San Gerardo de PZ, el cual finaliza en el II trimestres </t>
  </si>
  <si>
    <t>Se incluyen los proyectos en mejoras y ampliaciones: Llano Brenes de San Ramon, Los Criques de San Ramon, Los Santos de Upala, LA Herediana de Siquirres, San Francisco de la Palmera; Playa Potrero de Santa Cruz, Milano de Siquirres, Bijagua de Upala; estas inclusiones corresponden a ajustes que se dieron en la modificación presupuestaria del mes de abril</t>
  </si>
  <si>
    <t>El proyecto en mejoras de sistemas Llano Brenes de San Ramon y San Francisco de la Palmera se finalizan en el mes de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</si>
</sst>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font>
    <font>
      <b/>
      <sz val="10"/>
      <color theme="1"/>
      <name val="Calibri"/>
      <family val="2"/>
    </font>
    <font>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thick">
        <color rgb="FF000000"/>
      </bottom>
      <diagonal/>
    </border>
    <border>
      <left/>
      <right/>
      <top style="thick">
        <color rgb="FF000000"/>
      </top>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top style="thin">
        <color indexed="64"/>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8" fillId="0" borderId="0" xfId="0" applyFont="1" applyAlignment="1">
      <alignment horizontal="center" vertical="center" wrapText="1"/>
    </xf>
    <xf numFmtId="0" fontId="18" fillId="0" borderId="0" xfId="0" applyFont="1" applyAlignment="1">
      <alignment horizontal="right" vertical="center" wrapText="1"/>
    </xf>
    <xf numFmtId="0" fontId="18" fillId="0" borderId="0" xfId="0" applyFont="1" applyAlignment="1">
      <alignment horizontal="left" vertical="center" wrapText="1"/>
    </xf>
    <xf numFmtId="0" fontId="18" fillId="0" borderId="10" xfId="0" applyFont="1" applyBorder="1" applyAlignment="1">
      <alignment horizontal="center" vertical="center" wrapText="1"/>
    </xf>
    <xf numFmtId="0" fontId="19" fillId="0" borderId="11" xfId="0" applyFont="1" applyBorder="1" applyAlignment="1">
      <alignment horizontal="left" vertical="center" wrapText="1"/>
    </xf>
    <xf numFmtId="0" fontId="19" fillId="0" borderId="0" xfId="0" applyFont="1" applyAlignment="1">
      <alignment horizontal="left" vertical="center" wrapText="1"/>
    </xf>
    <xf numFmtId="0" fontId="18" fillId="0" borderId="12" xfId="0" applyFont="1" applyBorder="1" applyAlignment="1">
      <alignment horizontal="left" vertical="center" wrapText="1"/>
    </xf>
    <xf numFmtId="0" fontId="18" fillId="0" borderId="12" xfId="0" applyFont="1" applyBorder="1" applyAlignment="1">
      <alignment horizontal="right" vertical="center" wrapText="1"/>
    </xf>
    <xf numFmtId="0" fontId="18" fillId="0" borderId="0" xfId="0" applyFont="1" applyAlignment="1">
      <alignment vertical="center" wrapText="1"/>
    </xf>
    <xf numFmtId="0" fontId="18" fillId="0" borderId="12" xfId="0" applyFont="1" applyBorder="1" applyAlignment="1">
      <alignment horizontal="center" vertical="center" wrapText="1"/>
    </xf>
    <xf numFmtId="0" fontId="20"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3" fontId="18" fillId="0" borderId="0" xfId="0" applyNumberFormat="1" applyFont="1" applyAlignment="1">
      <alignment horizontal="center" vertical="center" wrapText="1"/>
    </xf>
    <xf numFmtId="3" fontId="18" fillId="0" borderId="0" xfId="0" applyNumberFormat="1" applyFont="1" applyAlignment="1">
      <alignment horizontal="left" vertical="center" wrapText="1"/>
    </xf>
    <xf numFmtId="0" fontId="18" fillId="0" borderId="0" xfId="0" applyFont="1" applyAlignment="1">
      <alignment horizontal="left" vertical="center" wrapText="1"/>
    </xf>
    <xf numFmtId="4" fontId="18" fillId="0" borderId="0" xfId="0" applyNumberFormat="1" applyFont="1" applyAlignment="1">
      <alignment horizontal="right" vertical="center" wrapText="1"/>
    </xf>
    <xf numFmtId="4" fontId="18" fillId="0" borderId="10" xfId="0" applyNumberFormat="1" applyFont="1" applyBorder="1" applyAlignment="1">
      <alignment horizontal="center" vertical="center" wrapText="1"/>
    </xf>
    <xf numFmtId="4" fontId="18" fillId="0" borderId="12" xfId="0" applyNumberFormat="1" applyFont="1" applyBorder="1" applyAlignment="1">
      <alignment horizontal="center" vertical="center" wrapText="1"/>
    </xf>
    <xf numFmtId="4" fontId="18" fillId="0" borderId="12" xfId="0" applyNumberFormat="1" applyFont="1" applyBorder="1" applyAlignment="1">
      <alignment horizontal="right" vertical="center" wrapText="1"/>
    </xf>
    <xf numFmtId="0" fontId="18" fillId="0" borderId="0" xfId="0" applyFont="1" applyBorder="1" applyAlignment="1">
      <alignment horizontal="center" vertical="center" wrapText="1"/>
    </xf>
    <xf numFmtId="3" fontId="18" fillId="0" borderId="0" xfId="0" applyNumberFormat="1" applyFont="1" applyBorder="1" applyAlignment="1">
      <alignment horizontal="center" vertical="center" wrapText="1"/>
    </xf>
    <xf numFmtId="0" fontId="18" fillId="0" borderId="0" xfId="0" applyFont="1" applyBorder="1" applyAlignment="1">
      <alignment horizontal="left" vertical="center" wrapText="1"/>
    </xf>
    <xf numFmtId="4" fontId="18" fillId="0" borderId="0" xfId="0" applyNumberFormat="1" applyFont="1" applyBorder="1" applyAlignment="1">
      <alignment horizontal="right" vertical="center" wrapText="1"/>
    </xf>
    <xf numFmtId="0" fontId="18" fillId="0" borderId="13" xfId="0" applyFont="1" applyBorder="1" applyAlignment="1">
      <alignment horizontal="left" vertical="center" wrapText="1"/>
    </xf>
    <xf numFmtId="4" fontId="18" fillId="0" borderId="13" xfId="0" applyNumberFormat="1" applyFont="1" applyBorder="1" applyAlignment="1">
      <alignment horizontal="right" vertical="center" wrapText="1"/>
    </xf>
    <xf numFmtId="4" fontId="18" fillId="0" borderId="0" xfId="0" applyNumberFormat="1" applyFont="1" applyBorder="1" applyAlignment="1">
      <alignment horizontal="center" vertical="center" wrapText="1"/>
    </xf>
    <xf numFmtId="0" fontId="18" fillId="0" borderId="0" xfId="0" applyFont="1" applyBorder="1" applyAlignment="1">
      <alignment horizontal="right" vertical="center" wrapText="1"/>
    </xf>
    <xf numFmtId="4" fontId="19" fillId="0" borderId="0" xfId="0" applyNumberFormat="1" applyFont="1" applyAlignment="1">
      <alignment horizontal="right" vertical="center" wrapText="1"/>
    </xf>
    <xf numFmtId="4" fontId="19" fillId="0" borderId="0" xfId="0" applyNumberFormat="1" applyFont="1" applyBorder="1" applyAlignment="1">
      <alignment horizontal="right" vertical="center" wrapText="1"/>
    </xf>
    <xf numFmtId="0" fontId="0" fillId="0" borderId="0" xfId="0" applyAlignment="1">
      <alignment wrapText="1"/>
    </xf>
    <xf numFmtId="4" fontId="18" fillId="0" borderId="14" xfId="0" applyNumberFormat="1" applyFont="1" applyBorder="1" applyAlignment="1">
      <alignment horizontal="right" vertical="center" wrapText="1"/>
    </xf>
    <xf numFmtId="3" fontId="18" fillId="0" borderId="0" xfId="0" applyNumberFormat="1" applyFont="1" applyAlignment="1">
      <alignment horizontal="right" vertical="center" wrapText="1"/>
    </xf>
    <xf numFmtId="4" fontId="0" fillId="0" borderId="0" xfId="0" applyNumberFormat="1"/>
    <xf numFmtId="0" fontId="16" fillId="0" borderId="0" xfId="0" applyFont="1"/>
    <xf numFmtId="0" fontId="0" fillId="0" borderId="0" xfId="0" applyAlignment="1">
      <alignment horizontal="left" wrapText="1"/>
    </xf>
    <xf numFmtId="0" fontId="18" fillId="0" borderId="0" xfId="0" applyFont="1" applyAlignment="1">
      <alignment horizontal="center" vertical="center" wrapText="1"/>
    </xf>
    <xf numFmtId="0" fontId="18" fillId="0" borderId="0" xfId="0" applyFont="1"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workbookViewId="0"/>
  </sheetViews>
  <sheetFormatPr baseColWidth="10" defaultRowHeight="15" x14ac:dyDescent="0.25"/>
  <sheetData>
    <row r="1" spans="1:6" x14ac:dyDescent="0.25">
      <c r="A1" t="s">
        <v>0</v>
      </c>
    </row>
    <row r="3" spans="1:6" x14ac:dyDescent="0.25">
      <c r="A3" t="s">
        <v>1</v>
      </c>
    </row>
    <row r="5" spans="1:6" x14ac:dyDescent="0.25">
      <c r="A5" t="s">
        <v>2</v>
      </c>
    </row>
    <row r="6" spans="1:6" x14ac:dyDescent="0.25">
      <c r="B6" s="36" t="s">
        <v>147</v>
      </c>
      <c r="C6" s="36"/>
      <c r="D6" s="36"/>
      <c r="E6" s="36"/>
      <c r="F6" s="36"/>
    </row>
    <row r="7" spans="1:6" ht="52.5" customHeight="1" x14ac:dyDescent="0.25">
      <c r="B7" s="36" t="s">
        <v>157</v>
      </c>
      <c r="C7" s="36"/>
      <c r="D7" s="36"/>
      <c r="E7" s="36"/>
      <c r="F7" s="36"/>
    </row>
    <row r="11" spans="1:6" x14ac:dyDescent="0.25">
      <c r="A11" t="s">
        <v>3</v>
      </c>
    </row>
    <row r="13" spans="1:6" x14ac:dyDescent="0.25">
      <c r="A13" t="s">
        <v>4</v>
      </c>
    </row>
    <row r="14" spans="1:6" ht="35.25" customHeight="1" x14ac:dyDescent="0.25">
      <c r="B14" s="36" t="s">
        <v>158</v>
      </c>
      <c r="C14" s="36"/>
      <c r="D14" s="36"/>
      <c r="E14" s="36"/>
      <c r="F14" s="36"/>
    </row>
    <row r="15" spans="1:6" x14ac:dyDescent="0.25">
      <c r="B15" s="31"/>
      <c r="C15" s="31"/>
      <c r="D15" s="31"/>
      <c r="E15" s="31"/>
      <c r="F15" s="31"/>
    </row>
    <row r="16" spans="1:6" ht="99" customHeight="1" x14ac:dyDescent="0.25">
      <c r="B16" s="36" t="s">
        <v>159</v>
      </c>
      <c r="C16" s="36"/>
      <c r="D16" s="36"/>
      <c r="E16" s="36"/>
      <c r="F16" s="36"/>
    </row>
    <row r="17" spans="1:7" x14ac:dyDescent="0.25">
      <c r="B17" s="31"/>
      <c r="C17" s="31"/>
      <c r="D17" s="31"/>
      <c r="E17" s="31"/>
      <c r="F17" s="31"/>
    </row>
    <row r="18" spans="1:7" ht="20.25" customHeight="1" x14ac:dyDescent="0.25">
      <c r="B18" s="36" t="s">
        <v>148</v>
      </c>
      <c r="C18" s="36"/>
      <c r="D18" s="36"/>
      <c r="E18" s="36"/>
      <c r="F18" s="36"/>
    </row>
    <row r="19" spans="1:7" x14ac:dyDescent="0.25">
      <c r="B19" s="31"/>
      <c r="C19" s="31"/>
      <c r="D19" s="31"/>
      <c r="E19" s="31"/>
      <c r="F19" s="31"/>
    </row>
    <row r="20" spans="1:7" x14ac:dyDescent="0.25">
      <c r="A20" t="s">
        <v>5</v>
      </c>
    </row>
    <row r="22" spans="1:7" ht="25.5" customHeight="1" x14ac:dyDescent="0.25">
      <c r="A22" t="s">
        <v>2</v>
      </c>
    </row>
    <row r="23" spans="1:7" ht="50.25" customHeight="1" x14ac:dyDescent="0.25">
      <c r="B23" s="36" t="s">
        <v>160</v>
      </c>
      <c r="C23" s="36"/>
      <c r="D23" s="36"/>
      <c r="E23" s="36"/>
      <c r="F23" s="36"/>
    </row>
    <row r="29" spans="1:7" x14ac:dyDescent="0.25">
      <c r="A29" t="s">
        <v>6</v>
      </c>
    </row>
    <row r="30" spans="1:7" ht="61.5" customHeight="1" x14ac:dyDescent="0.25">
      <c r="A30" t="s">
        <v>4</v>
      </c>
      <c r="B30" s="36"/>
      <c r="C30" s="36"/>
      <c r="D30" s="36"/>
      <c r="E30" s="36"/>
      <c r="F30" s="36"/>
      <c r="G30" s="36"/>
    </row>
    <row r="31" spans="1:7" x14ac:dyDescent="0.25">
      <c r="B31" t="s">
        <v>150</v>
      </c>
    </row>
    <row r="34" spans="1:7" x14ac:dyDescent="0.25">
      <c r="A34" s="35" t="s">
        <v>151</v>
      </c>
    </row>
    <row r="35" spans="1:7" x14ac:dyDescent="0.25">
      <c r="B35" t="s">
        <v>152</v>
      </c>
    </row>
    <row r="36" spans="1:7" ht="164.25" customHeight="1" x14ac:dyDescent="0.25">
      <c r="B36" s="36" t="s">
        <v>155</v>
      </c>
      <c r="C36" s="36"/>
      <c r="D36" s="36"/>
      <c r="E36" s="36"/>
      <c r="F36" s="36"/>
      <c r="G36" s="36"/>
    </row>
    <row r="37" spans="1:7" x14ac:dyDescent="0.25">
      <c r="B37" t="s">
        <v>153</v>
      </c>
    </row>
    <row r="38" spans="1:7" ht="186.75" customHeight="1" x14ac:dyDescent="0.25">
      <c r="B38" s="36" t="s">
        <v>156</v>
      </c>
      <c r="C38" s="36"/>
      <c r="D38" s="36"/>
      <c r="E38" s="36"/>
      <c r="F38" s="36"/>
      <c r="G38" s="36"/>
    </row>
  </sheetData>
  <mergeCells count="9">
    <mergeCell ref="B36:G36"/>
    <mergeCell ref="B38:G38"/>
    <mergeCell ref="B6:F6"/>
    <mergeCell ref="B16:F16"/>
    <mergeCell ref="B18:F18"/>
    <mergeCell ref="B30:G30"/>
    <mergeCell ref="B7:F7"/>
    <mergeCell ref="B14:F14"/>
    <mergeCell ref="B23:F23"/>
  </mergeCells>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workbookViewId="0">
      <selection sqref="A1:F1"/>
    </sheetView>
  </sheetViews>
  <sheetFormatPr baseColWidth="10" defaultRowHeight="15" x14ac:dyDescent="0.25"/>
  <cols>
    <col min="1" max="1" width="45.85546875" customWidth="1"/>
    <col min="2" max="5" width="14.42578125" customWidth="1"/>
    <col min="6" max="6" width="12.7109375" customWidth="1"/>
  </cols>
  <sheetData>
    <row r="1" spans="1:6" x14ac:dyDescent="0.25">
      <c r="A1" s="37" t="s">
        <v>84</v>
      </c>
      <c r="B1" s="37"/>
      <c r="C1" s="37"/>
      <c r="D1" s="37"/>
      <c r="E1" s="37"/>
      <c r="F1" s="37"/>
    </row>
    <row r="2" spans="1:6" x14ac:dyDescent="0.25">
      <c r="A2" s="2" t="s">
        <v>85</v>
      </c>
      <c r="B2" s="37" t="s">
        <v>86</v>
      </c>
      <c r="C2" s="37"/>
      <c r="D2" s="37"/>
      <c r="E2" s="37"/>
      <c r="F2" s="37"/>
    </row>
    <row r="3" spans="1:6" x14ac:dyDescent="0.25">
      <c r="A3" s="2" t="s">
        <v>87</v>
      </c>
      <c r="B3" s="37" t="s">
        <v>88</v>
      </c>
      <c r="C3" s="37"/>
      <c r="D3" s="37"/>
      <c r="E3" s="37"/>
      <c r="F3" s="37"/>
    </row>
    <row r="4" spans="1:6" x14ac:dyDescent="0.25">
      <c r="A4" s="2" t="s">
        <v>12</v>
      </c>
      <c r="B4" s="37" t="s">
        <v>89</v>
      </c>
      <c r="C4" s="37"/>
      <c r="D4" s="37"/>
      <c r="E4" s="37"/>
      <c r="F4" s="37"/>
    </row>
    <row r="5" spans="1:6" x14ac:dyDescent="0.25">
      <c r="A5" s="2" t="s">
        <v>90</v>
      </c>
      <c r="B5" s="37" t="s">
        <v>141</v>
      </c>
      <c r="C5" s="37"/>
      <c r="D5" s="37"/>
      <c r="E5" s="37"/>
      <c r="F5" s="37"/>
    </row>
    <row r="6" spans="1:6" x14ac:dyDescent="0.25">
      <c r="A6" s="2"/>
      <c r="B6" s="3"/>
      <c r="C6" s="3"/>
      <c r="D6" s="3"/>
      <c r="E6" s="3"/>
      <c r="F6" s="3"/>
    </row>
    <row r="7" spans="1:6" x14ac:dyDescent="0.25">
      <c r="A7" s="3"/>
      <c r="B7" s="3"/>
      <c r="C7" s="3"/>
      <c r="D7" s="3"/>
      <c r="E7" s="3"/>
      <c r="F7" s="3"/>
    </row>
    <row r="8" spans="1:6" x14ac:dyDescent="0.25">
      <c r="A8" s="37" t="s">
        <v>91</v>
      </c>
      <c r="B8" s="37"/>
      <c r="C8" s="37"/>
      <c r="D8" s="37"/>
      <c r="E8" s="37"/>
      <c r="F8" s="37"/>
    </row>
    <row r="9" spans="1:6" ht="25.5" customHeight="1" x14ac:dyDescent="0.25">
      <c r="A9" s="37" t="s">
        <v>92</v>
      </c>
      <c r="B9" s="37"/>
      <c r="C9" s="37"/>
      <c r="D9" s="37"/>
      <c r="E9" s="37"/>
      <c r="F9" s="37"/>
    </row>
    <row r="10" spans="1:6" x14ac:dyDescent="0.25">
      <c r="A10" s="1"/>
      <c r="B10" s="1"/>
      <c r="C10" s="1"/>
      <c r="D10" s="1"/>
      <c r="E10" s="1"/>
      <c r="F10" s="1"/>
    </row>
    <row r="11" spans="1:6" ht="15.75" thickBot="1" x14ac:dyDescent="0.3">
      <c r="A11" s="3"/>
      <c r="B11" s="3"/>
      <c r="C11" s="3"/>
      <c r="D11" s="3"/>
      <c r="E11" s="3"/>
      <c r="F11" s="3"/>
    </row>
    <row r="12" spans="1:6" ht="15.75" thickBot="1" x14ac:dyDescent="0.3">
      <c r="A12" s="4" t="s">
        <v>93</v>
      </c>
      <c r="B12" s="4" t="s">
        <v>94</v>
      </c>
      <c r="C12" s="4" t="s">
        <v>95</v>
      </c>
      <c r="D12" s="4" t="s">
        <v>96</v>
      </c>
      <c r="E12" s="4" t="s">
        <v>97</v>
      </c>
      <c r="F12" s="4" t="s">
        <v>19</v>
      </c>
    </row>
    <row r="13" spans="1:6" ht="15" customHeight="1" thickTop="1" x14ac:dyDescent="0.25">
      <c r="A13" s="5" t="s">
        <v>98</v>
      </c>
      <c r="B13" s="1"/>
      <c r="C13" s="1"/>
      <c r="D13" s="1"/>
      <c r="E13" s="1"/>
      <c r="F13" s="1"/>
    </row>
    <row r="14" spans="1:6" ht="15" customHeight="1" x14ac:dyDescent="0.25">
      <c r="A14" s="3" t="s">
        <v>99</v>
      </c>
      <c r="B14" s="1" t="s">
        <v>100</v>
      </c>
      <c r="C14" s="14"/>
      <c r="D14" s="14"/>
      <c r="E14" s="14"/>
      <c r="F14" s="14">
        <f t="shared" ref="F14:F28" si="0">+C14+D14+E14</f>
        <v>0</v>
      </c>
    </row>
    <row r="15" spans="1:6" ht="15" customHeight="1" x14ac:dyDescent="0.25">
      <c r="A15" s="3"/>
      <c r="B15" s="1" t="s">
        <v>101</v>
      </c>
      <c r="C15" s="14"/>
      <c r="D15" s="14"/>
      <c r="E15" s="14"/>
      <c r="F15" s="14">
        <f t="shared" si="0"/>
        <v>0</v>
      </c>
    </row>
    <row r="16" spans="1:6" ht="15" customHeight="1" x14ac:dyDescent="0.25">
      <c r="A16" s="3" t="s">
        <v>102</v>
      </c>
      <c r="B16" s="1" t="s">
        <v>100</v>
      </c>
      <c r="C16" s="14">
        <v>3</v>
      </c>
      <c r="D16" s="14"/>
      <c r="E16" s="14"/>
      <c r="F16" s="14">
        <f t="shared" si="0"/>
        <v>3</v>
      </c>
    </row>
    <row r="17" spans="1:6" ht="15" customHeight="1" x14ac:dyDescent="0.25">
      <c r="A17" s="3"/>
      <c r="B17" s="1" t="s">
        <v>101</v>
      </c>
      <c r="C17" s="14"/>
      <c r="D17" s="14"/>
      <c r="E17" s="14"/>
      <c r="F17" s="14">
        <f>+C17+D17+E17</f>
        <v>0</v>
      </c>
    </row>
    <row r="18" spans="1:6" ht="15" customHeight="1" x14ac:dyDescent="0.25">
      <c r="A18" s="3" t="s">
        <v>103</v>
      </c>
      <c r="B18" s="1" t="s">
        <v>100</v>
      </c>
      <c r="C18" s="14"/>
      <c r="D18" s="14"/>
      <c r="E18" s="14"/>
      <c r="F18" s="14">
        <f t="shared" si="0"/>
        <v>0</v>
      </c>
    </row>
    <row r="19" spans="1:6" ht="15" customHeight="1" x14ac:dyDescent="0.25">
      <c r="A19" s="1"/>
      <c r="B19" s="1" t="s">
        <v>101</v>
      </c>
      <c r="C19" s="14"/>
      <c r="D19" s="14"/>
      <c r="E19" s="14"/>
      <c r="F19" s="14">
        <f t="shared" si="0"/>
        <v>0</v>
      </c>
    </row>
    <row r="20" spans="1:6" ht="15" customHeight="1" x14ac:dyDescent="0.25">
      <c r="A20" s="6" t="s">
        <v>104</v>
      </c>
      <c r="B20" s="1"/>
      <c r="C20" s="14"/>
      <c r="D20" s="14"/>
      <c r="E20" s="14"/>
      <c r="F20" s="14">
        <f t="shared" si="0"/>
        <v>0</v>
      </c>
    </row>
    <row r="21" spans="1:6" ht="15" customHeight="1" x14ac:dyDescent="0.25">
      <c r="A21" s="3" t="s">
        <v>99</v>
      </c>
      <c r="B21" s="1" t="s">
        <v>100</v>
      </c>
      <c r="C21" s="14"/>
      <c r="D21" s="14"/>
      <c r="E21" s="14">
        <v>1</v>
      </c>
      <c r="F21" s="14">
        <f t="shared" si="0"/>
        <v>1</v>
      </c>
    </row>
    <row r="22" spans="1:6" ht="15" customHeight="1" x14ac:dyDescent="0.25">
      <c r="A22" s="3"/>
      <c r="B22" s="1" t="s">
        <v>101</v>
      </c>
      <c r="C22" s="14"/>
      <c r="D22" s="14"/>
      <c r="E22" s="14">
        <v>1670</v>
      </c>
      <c r="F22" s="14">
        <f t="shared" si="0"/>
        <v>1670</v>
      </c>
    </row>
    <row r="23" spans="1:6" ht="15" customHeight="1" x14ac:dyDescent="0.25">
      <c r="A23" s="3" t="s">
        <v>102</v>
      </c>
      <c r="B23" s="1" t="s">
        <v>100</v>
      </c>
      <c r="C23" s="14">
        <v>5</v>
      </c>
      <c r="D23" s="14"/>
      <c r="E23" s="14"/>
      <c r="F23" s="14">
        <f t="shared" si="0"/>
        <v>5</v>
      </c>
    </row>
    <row r="24" spans="1:6" ht="15" customHeight="1" x14ac:dyDescent="0.25">
      <c r="A24" s="3"/>
      <c r="B24" s="1" t="s">
        <v>101</v>
      </c>
      <c r="C24" s="14"/>
      <c r="D24" s="14"/>
      <c r="E24" s="14"/>
      <c r="F24" s="14">
        <f t="shared" si="0"/>
        <v>0</v>
      </c>
    </row>
    <row r="25" spans="1:6" ht="15" customHeight="1" x14ac:dyDescent="0.25">
      <c r="A25" s="3" t="s">
        <v>103</v>
      </c>
      <c r="B25" s="1" t="s">
        <v>100</v>
      </c>
      <c r="C25" s="14">
        <v>1</v>
      </c>
      <c r="D25" s="14"/>
      <c r="E25" s="14"/>
      <c r="F25" s="14">
        <f t="shared" si="0"/>
        <v>1</v>
      </c>
    </row>
    <row r="26" spans="1:6" ht="15" customHeight="1" x14ac:dyDescent="0.25">
      <c r="A26" s="1"/>
      <c r="B26" s="1" t="s">
        <v>101</v>
      </c>
      <c r="C26" s="14"/>
      <c r="D26" s="14"/>
      <c r="E26" s="14"/>
      <c r="F26" s="14">
        <f t="shared" si="0"/>
        <v>0</v>
      </c>
    </row>
    <row r="27" spans="1:6" ht="15" customHeight="1" x14ac:dyDescent="0.25">
      <c r="A27" s="6" t="s">
        <v>105</v>
      </c>
      <c r="B27" s="3"/>
      <c r="C27" s="15"/>
      <c r="D27" s="15"/>
      <c r="E27" s="15"/>
      <c r="F27" s="14">
        <f t="shared" si="0"/>
        <v>0</v>
      </c>
    </row>
    <row r="28" spans="1:6" ht="15" customHeight="1" x14ac:dyDescent="0.25">
      <c r="A28" s="3" t="s">
        <v>99</v>
      </c>
      <c r="B28" s="1" t="s">
        <v>100</v>
      </c>
      <c r="C28" s="14">
        <v>0</v>
      </c>
      <c r="D28" s="14">
        <v>0</v>
      </c>
      <c r="E28" s="14">
        <v>0</v>
      </c>
      <c r="F28" s="14">
        <f t="shared" si="0"/>
        <v>0</v>
      </c>
    </row>
    <row r="29" spans="1:6" ht="15" customHeight="1" x14ac:dyDescent="0.25">
      <c r="A29" s="3"/>
      <c r="B29" s="1" t="s">
        <v>101</v>
      </c>
      <c r="C29" s="14">
        <v>0</v>
      </c>
      <c r="D29" s="14">
        <v>0</v>
      </c>
      <c r="E29" s="14">
        <v>0</v>
      </c>
      <c r="F29" s="14">
        <f>+C29+D29+E29</f>
        <v>0</v>
      </c>
    </row>
    <row r="30" spans="1:6" ht="15.75" thickBot="1" x14ac:dyDescent="0.3">
      <c r="A30" s="3"/>
      <c r="B30" s="3"/>
      <c r="C30" s="3"/>
      <c r="D30" s="3"/>
      <c r="E30" s="3"/>
      <c r="F30" s="3"/>
    </row>
    <row r="31" spans="1:6" ht="15.75" thickBot="1" x14ac:dyDescent="0.3">
      <c r="A31" s="7"/>
      <c r="B31" s="7"/>
      <c r="C31" s="7"/>
      <c r="D31" s="7"/>
      <c r="E31" s="7"/>
      <c r="F31" s="7"/>
    </row>
    <row r="32" spans="1:6" x14ac:dyDescent="0.25">
      <c r="A32" s="6" t="s">
        <v>106</v>
      </c>
      <c r="B32" s="3"/>
      <c r="C32" s="3"/>
      <c r="D32" s="3"/>
      <c r="E32" s="3"/>
      <c r="F32" s="3"/>
    </row>
    <row r="33" spans="1:6" ht="59.25" customHeight="1" x14ac:dyDescent="0.25">
      <c r="A33" s="38" t="s">
        <v>29</v>
      </c>
      <c r="B33" s="38"/>
      <c r="C33" s="38"/>
      <c r="D33" s="38"/>
      <c r="E33" s="38"/>
      <c r="F33" s="38"/>
    </row>
    <row r="34" spans="1:6" x14ac:dyDescent="0.25">
      <c r="A34" s="38"/>
      <c r="B34" s="38"/>
      <c r="C34" s="38"/>
      <c r="D34" s="38"/>
      <c r="E34" s="38"/>
      <c r="F34" s="38"/>
    </row>
    <row r="35" spans="1:6" ht="3" customHeight="1" x14ac:dyDescent="0.25">
      <c r="A35" s="38"/>
      <c r="B35" s="38"/>
      <c r="C35" s="38"/>
      <c r="D35" s="38"/>
      <c r="E35" s="38"/>
      <c r="F35" s="38"/>
    </row>
    <row r="36" spans="1:6" x14ac:dyDescent="0.25">
      <c r="A36" s="3"/>
      <c r="B36" s="3"/>
      <c r="C36" s="3"/>
      <c r="D36" s="3"/>
      <c r="E36" s="3"/>
      <c r="F36" s="3"/>
    </row>
    <row r="37" spans="1:6" x14ac:dyDescent="0.25">
      <c r="A37" s="37" t="s">
        <v>107</v>
      </c>
      <c r="B37" s="37"/>
      <c r="C37" s="37"/>
      <c r="D37" s="37"/>
      <c r="E37" s="37"/>
      <c r="F37" s="3"/>
    </row>
    <row r="38" spans="1:6" ht="25.5" customHeight="1" x14ac:dyDescent="0.25">
      <c r="A38" s="37" t="s">
        <v>108</v>
      </c>
      <c r="B38" s="37"/>
      <c r="C38" s="37"/>
      <c r="D38" s="37"/>
      <c r="E38" s="37"/>
      <c r="F38" s="3"/>
    </row>
    <row r="39" spans="1:6" x14ac:dyDescent="0.25">
      <c r="A39" s="37" t="s">
        <v>109</v>
      </c>
      <c r="B39" s="37"/>
      <c r="C39" s="37"/>
      <c r="D39" s="37"/>
      <c r="E39" s="37"/>
      <c r="F39" s="3"/>
    </row>
    <row r="40" spans="1:6" ht="15.75" thickBot="1" x14ac:dyDescent="0.3">
      <c r="A40" s="3"/>
      <c r="B40" s="3"/>
      <c r="C40" s="3"/>
      <c r="D40" s="3"/>
      <c r="E40" s="3"/>
      <c r="F40" s="3"/>
    </row>
    <row r="41" spans="1:6" ht="15.75" thickBot="1" x14ac:dyDescent="0.3">
      <c r="A41" s="4" t="s">
        <v>93</v>
      </c>
      <c r="B41" s="4" t="s">
        <v>95</v>
      </c>
      <c r="C41" s="4" t="s">
        <v>96</v>
      </c>
      <c r="D41" s="4" t="s">
        <v>97</v>
      </c>
      <c r="E41" s="4" t="s">
        <v>19</v>
      </c>
      <c r="F41" s="1"/>
    </row>
    <row r="42" spans="1:6" ht="15.75" thickTop="1" x14ac:dyDescent="0.25">
      <c r="A42" s="1"/>
      <c r="B42" s="1"/>
      <c r="C42" s="1"/>
      <c r="D42" s="1"/>
      <c r="E42" s="1"/>
      <c r="F42" s="1"/>
    </row>
    <row r="43" spans="1:6" ht="15" customHeight="1" x14ac:dyDescent="0.25">
      <c r="A43" s="3" t="s">
        <v>110</v>
      </c>
      <c r="B43" s="2"/>
      <c r="C43" s="2"/>
      <c r="D43" s="2"/>
      <c r="E43" s="17">
        <f>SUM(E44:E46)</f>
        <v>0</v>
      </c>
      <c r="F43" s="2"/>
    </row>
    <row r="44" spans="1:6" ht="15" customHeight="1" x14ac:dyDescent="0.25">
      <c r="A44" s="3" t="s">
        <v>99</v>
      </c>
      <c r="B44" s="2"/>
      <c r="C44" s="2"/>
      <c r="D44" s="2"/>
      <c r="E44" s="17">
        <f t="shared" ref="E44:E50" si="1">SUM(B44:D44)</f>
        <v>0</v>
      </c>
      <c r="F44" s="2"/>
    </row>
    <row r="45" spans="1:6" ht="15" customHeight="1" x14ac:dyDescent="0.25">
      <c r="A45" s="3" t="s">
        <v>102</v>
      </c>
      <c r="B45" s="2"/>
      <c r="C45" s="2"/>
      <c r="D45" s="2"/>
      <c r="E45" s="17">
        <f t="shared" si="1"/>
        <v>0</v>
      </c>
      <c r="F45" s="2"/>
    </row>
    <row r="46" spans="1:6" ht="15" customHeight="1" x14ac:dyDescent="0.25">
      <c r="A46" s="3" t="s">
        <v>103</v>
      </c>
      <c r="B46" s="2"/>
      <c r="C46" s="2"/>
      <c r="D46" s="2"/>
      <c r="E46" s="17">
        <f t="shared" si="1"/>
        <v>0</v>
      </c>
      <c r="F46" s="2"/>
    </row>
    <row r="47" spans="1:6" ht="15" customHeight="1" x14ac:dyDescent="0.25">
      <c r="A47" s="3" t="s">
        <v>111</v>
      </c>
      <c r="B47" s="2"/>
      <c r="C47" s="2"/>
      <c r="D47" s="2"/>
      <c r="E47" s="17">
        <f>SUM(E48:E50)</f>
        <v>0</v>
      </c>
      <c r="F47" s="2"/>
    </row>
    <row r="48" spans="1:6" ht="15" customHeight="1" x14ac:dyDescent="0.25">
      <c r="A48" s="3" t="s">
        <v>99</v>
      </c>
      <c r="B48" s="2"/>
      <c r="C48" s="2"/>
      <c r="D48" s="2"/>
      <c r="E48" s="17">
        <f t="shared" si="1"/>
        <v>0</v>
      </c>
      <c r="F48" s="2"/>
    </row>
    <row r="49" spans="1:6" ht="15" customHeight="1" x14ac:dyDescent="0.25">
      <c r="A49" s="3" t="s">
        <v>102</v>
      </c>
      <c r="B49" s="2"/>
      <c r="C49" s="2"/>
      <c r="D49" s="2"/>
      <c r="E49" s="17">
        <f t="shared" si="1"/>
        <v>0</v>
      </c>
      <c r="F49" s="2"/>
    </row>
    <row r="50" spans="1:6" ht="15" customHeight="1" x14ac:dyDescent="0.25">
      <c r="A50" s="3" t="s">
        <v>103</v>
      </c>
      <c r="B50" s="2"/>
      <c r="C50" s="2"/>
      <c r="D50" s="2"/>
      <c r="E50" s="17">
        <f t="shared" si="1"/>
        <v>0</v>
      </c>
      <c r="F50" s="2"/>
    </row>
    <row r="51" spans="1:6" ht="15" customHeight="1" x14ac:dyDescent="0.25">
      <c r="A51" s="3" t="s">
        <v>112</v>
      </c>
      <c r="B51" s="2"/>
      <c r="C51" s="2"/>
      <c r="D51" s="2"/>
      <c r="E51" s="17">
        <f>SUM(E52:E54)</f>
        <v>0</v>
      </c>
      <c r="F51" s="2"/>
    </row>
    <row r="52" spans="1:6" ht="15" customHeight="1" x14ac:dyDescent="0.25">
      <c r="A52" s="3" t="s">
        <v>99</v>
      </c>
      <c r="B52" s="2"/>
      <c r="C52" s="2"/>
      <c r="D52" s="2"/>
      <c r="E52" s="17">
        <f>SUM(B52:D52)</f>
        <v>0</v>
      </c>
      <c r="F52" s="2"/>
    </row>
    <row r="53" spans="1:6" ht="15" customHeight="1" x14ac:dyDescent="0.25">
      <c r="A53" s="3" t="s">
        <v>102</v>
      </c>
      <c r="B53" s="2"/>
      <c r="C53" s="2"/>
      <c r="D53" s="2"/>
      <c r="E53" s="17">
        <f>SUM(B53:D53)</f>
        <v>0</v>
      </c>
      <c r="F53" s="2"/>
    </row>
    <row r="54" spans="1:6" ht="15" customHeight="1" x14ac:dyDescent="0.25">
      <c r="A54" s="3" t="s">
        <v>103</v>
      </c>
      <c r="B54" s="2"/>
      <c r="C54" s="2"/>
      <c r="D54" s="2"/>
      <c r="E54" s="17">
        <f>SUM(B54:D54)</f>
        <v>0</v>
      </c>
      <c r="F54" s="2"/>
    </row>
    <row r="55" spans="1:6" x14ac:dyDescent="0.25">
      <c r="A55" s="3"/>
      <c r="B55" s="2"/>
      <c r="C55" s="2"/>
      <c r="D55" s="2"/>
      <c r="E55" s="2"/>
      <c r="F55" s="2"/>
    </row>
    <row r="56" spans="1:6" ht="15.75" thickBot="1" x14ac:dyDescent="0.3">
      <c r="A56" s="3"/>
      <c r="B56" s="2"/>
      <c r="C56" s="2"/>
      <c r="D56" s="2"/>
      <c r="E56" s="2"/>
      <c r="F56" s="2"/>
    </row>
    <row r="57" spans="1:6" ht="15.75" thickBot="1" x14ac:dyDescent="0.3">
      <c r="A57" s="7" t="s">
        <v>113</v>
      </c>
      <c r="B57" s="20">
        <f>+B43+B47+B51</f>
        <v>0</v>
      </c>
      <c r="C57" s="20">
        <f>+C43+C47+C51</f>
        <v>0</v>
      </c>
      <c r="D57" s="20">
        <f>+D43+D47+D51</f>
        <v>0</v>
      </c>
      <c r="E57" s="20">
        <f>+E43+E47+E51</f>
        <v>0</v>
      </c>
      <c r="F57" s="3"/>
    </row>
    <row r="58" spans="1:6" x14ac:dyDescent="0.25">
      <c r="A58" s="6" t="s">
        <v>77</v>
      </c>
      <c r="B58" s="3"/>
      <c r="C58" s="3"/>
      <c r="D58" s="3"/>
      <c r="E58" s="3"/>
      <c r="F58" s="3"/>
    </row>
    <row r="59" spans="1:6" x14ac:dyDescent="0.25">
      <c r="A59" s="3"/>
      <c r="B59" s="3"/>
      <c r="C59" s="3"/>
      <c r="D59" s="3"/>
      <c r="E59" s="3"/>
      <c r="F59" s="3"/>
    </row>
    <row r="60" spans="1:6" x14ac:dyDescent="0.25">
      <c r="A60" s="3"/>
      <c r="B60" s="3"/>
      <c r="C60" s="3"/>
      <c r="D60" s="3"/>
      <c r="E60" s="3"/>
      <c r="F60" s="3"/>
    </row>
    <row r="61" spans="1:6" ht="14.25" customHeight="1" x14ac:dyDescent="0.25">
      <c r="A61" s="37" t="s">
        <v>114</v>
      </c>
      <c r="B61" s="37"/>
      <c r="C61" s="37"/>
      <c r="D61" s="37"/>
      <c r="E61" s="37"/>
      <c r="F61" s="3"/>
    </row>
    <row r="62" spans="1:6" ht="14.25" customHeight="1" x14ac:dyDescent="0.25">
      <c r="A62" s="37" t="s">
        <v>115</v>
      </c>
      <c r="B62" s="37"/>
      <c r="C62" s="37"/>
      <c r="D62" s="37"/>
      <c r="E62" s="37"/>
      <c r="F62" s="3"/>
    </row>
    <row r="63" spans="1:6" ht="14.25" customHeight="1" x14ac:dyDescent="0.25">
      <c r="A63" s="37" t="s">
        <v>109</v>
      </c>
      <c r="B63" s="37"/>
      <c r="C63" s="37"/>
      <c r="D63" s="37"/>
      <c r="E63" s="37"/>
      <c r="F63" s="3"/>
    </row>
    <row r="64" spans="1:6" ht="14.25" customHeight="1" thickBot="1" x14ac:dyDescent="0.3">
      <c r="A64" s="3"/>
      <c r="B64" s="3"/>
      <c r="C64" s="3"/>
      <c r="D64" s="3"/>
      <c r="E64" s="3"/>
      <c r="F64" s="3"/>
    </row>
    <row r="65" spans="1:9" ht="14.25" customHeight="1" thickBot="1" x14ac:dyDescent="0.3">
      <c r="A65" s="4" t="s">
        <v>116</v>
      </c>
      <c r="B65" s="4" t="s">
        <v>95</v>
      </c>
      <c r="C65" s="4" t="s">
        <v>96</v>
      </c>
      <c r="D65" s="4" t="s">
        <v>97</v>
      </c>
      <c r="E65" s="4" t="s">
        <v>19</v>
      </c>
      <c r="F65" s="3"/>
    </row>
    <row r="66" spans="1:9" ht="14.25" customHeight="1" thickTop="1" x14ac:dyDescent="0.25">
      <c r="A66" s="9" t="s">
        <v>117</v>
      </c>
      <c r="B66" s="2"/>
      <c r="C66" s="2"/>
      <c r="D66" s="2"/>
      <c r="E66" s="2">
        <f>+B66+C66+D66</f>
        <v>0</v>
      </c>
      <c r="F66" s="3"/>
    </row>
    <row r="67" spans="1:9" ht="14.25" customHeight="1" x14ac:dyDescent="0.25">
      <c r="A67" s="9" t="s">
        <v>118</v>
      </c>
      <c r="B67" s="2"/>
      <c r="C67" s="2"/>
      <c r="D67" s="2"/>
      <c r="E67" s="2">
        <f t="shared" ref="E67:E77" si="2">+B67+C67+D67</f>
        <v>0</v>
      </c>
      <c r="F67" s="3"/>
    </row>
    <row r="68" spans="1:9" ht="14.25" customHeight="1" x14ac:dyDescent="0.25">
      <c r="A68" s="9" t="s">
        <v>119</v>
      </c>
      <c r="B68" s="2"/>
      <c r="C68" s="2"/>
      <c r="D68" s="2"/>
      <c r="E68" s="2">
        <f t="shared" si="2"/>
        <v>0</v>
      </c>
      <c r="F68" s="3"/>
    </row>
    <row r="69" spans="1:9" ht="14.25" customHeight="1" x14ac:dyDescent="0.25">
      <c r="A69" s="9" t="s">
        <v>120</v>
      </c>
      <c r="B69" s="2"/>
      <c r="C69" s="2"/>
      <c r="D69" s="2"/>
      <c r="E69" s="2">
        <f t="shared" si="2"/>
        <v>0</v>
      </c>
      <c r="F69" s="3"/>
    </row>
    <row r="70" spans="1:9" ht="14.25" customHeight="1" x14ac:dyDescent="0.25">
      <c r="A70" s="9" t="s">
        <v>121</v>
      </c>
      <c r="B70" s="2"/>
      <c r="C70" s="2"/>
      <c r="D70" s="2"/>
      <c r="E70" s="2">
        <f t="shared" si="2"/>
        <v>0</v>
      </c>
      <c r="F70" s="3"/>
    </row>
    <row r="71" spans="1:9" ht="14.25" customHeight="1" x14ac:dyDescent="0.25">
      <c r="A71" s="9" t="s">
        <v>122</v>
      </c>
      <c r="B71" s="2"/>
      <c r="C71" s="2"/>
      <c r="D71" s="2"/>
      <c r="E71" s="2">
        <f t="shared" si="2"/>
        <v>0</v>
      </c>
      <c r="F71" s="3"/>
    </row>
    <row r="72" spans="1:9" ht="14.25" customHeight="1" x14ac:dyDescent="0.25">
      <c r="A72" s="9" t="s">
        <v>123</v>
      </c>
      <c r="B72" s="2"/>
      <c r="C72" s="2"/>
      <c r="D72" s="2"/>
      <c r="E72" s="2">
        <f t="shared" si="2"/>
        <v>0</v>
      </c>
      <c r="F72" s="3"/>
    </row>
    <row r="73" spans="1:9" ht="14.25" customHeight="1" x14ac:dyDescent="0.25">
      <c r="A73" s="9" t="s">
        <v>124</v>
      </c>
      <c r="B73" s="2"/>
      <c r="C73" s="2"/>
      <c r="D73" s="2"/>
      <c r="E73" s="2">
        <f t="shared" si="2"/>
        <v>0</v>
      </c>
      <c r="F73" s="3"/>
    </row>
    <row r="74" spans="1:9" ht="14.25" customHeight="1" x14ac:dyDescent="0.25">
      <c r="A74" s="9" t="s">
        <v>125</v>
      </c>
      <c r="B74" s="2"/>
      <c r="C74" s="2"/>
      <c r="D74" s="2"/>
      <c r="E74" s="2">
        <f t="shared" si="2"/>
        <v>0</v>
      </c>
      <c r="F74" s="3"/>
    </row>
    <row r="75" spans="1:9" ht="14.25" customHeight="1" x14ac:dyDescent="0.25">
      <c r="A75" s="9" t="s">
        <v>126</v>
      </c>
      <c r="B75" s="2"/>
      <c r="C75" s="2"/>
      <c r="D75" s="2"/>
      <c r="E75" s="2">
        <f t="shared" si="2"/>
        <v>0</v>
      </c>
      <c r="F75" s="3"/>
      <c r="I75" t="s">
        <v>51</v>
      </c>
    </row>
    <row r="76" spans="1:9" ht="14.25" customHeight="1" x14ac:dyDescent="0.25">
      <c r="A76" s="9" t="s">
        <v>127</v>
      </c>
      <c r="B76" s="2"/>
      <c r="C76" s="2"/>
      <c r="D76" s="2"/>
      <c r="E76" s="2">
        <f t="shared" si="2"/>
        <v>0</v>
      </c>
      <c r="F76" s="3"/>
    </row>
    <row r="77" spans="1:9" ht="14.25" customHeight="1" thickBot="1" x14ac:dyDescent="0.3">
      <c r="A77" s="3" t="s">
        <v>128</v>
      </c>
      <c r="B77" s="2"/>
      <c r="C77" s="2"/>
      <c r="D77" s="2"/>
      <c r="E77" s="2">
        <f t="shared" si="2"/>
        <v>0</v>
      </c>
      <c r="F77" s="3"/>
    </row>
    <row r="78" spans="1:9" ht="14.25" customHeight="1" thickBot="1" x14ac:dyDescent="0.3">
      <c r="A78" s="10" t="s">
        <v>113</v>
      </c>
      <c r="B78" s="19">
        <f>SUM(B66:B76)</f>
        <v>0</v>
      </c>
      <c r="C78" s="19">
        <f>SUM(C66:C77)</f>
        <v>0</v>
      </c>
      <c r="D78" s="19">
        <f>SUM(D66:D77)</f>
        <v>0</v>
      </c>
      <c r="E78" s="19">
        <f>SUM(E66:E77)</f>
        <v>0</v>
      </c>
      <c r="F78" s="3"/>
    </row>
    <row r="79" spans="1:9" ht="30" customHeight="1" x14ac:dyDescent="0.25">
      <c r="A79" s="6" t="s">
        <v>129</v>
      </c>
      <c r="B79" s="3"/>
      <c r="C79" s="3"/>
      <c r="D79" s="3"/>
      <c r="E79" s="3"/>
      <c r="F79" s="3"/>
    </row>
    <row r="80" spans="1:9" ht="14.25" customHeight="1" x14ac:dyDescent="0.25">
      <c r="A80" s="11"/>
      <c r="B80" s="3"/>
      <c r="C80" s="3"/>
      <c r="D80" s="3"/>
      <c r="E80" s="3"/>
      <c r="F80" s="3"/>
    </row>
    <row r="81" spans="1:6" ht="14.25" customHeight="1" x14ac:dyDescent="0.25">
      <c r="A81" s="3"/>
      <c r="B81" s="3"/>
      <c r="C81" s="3"/>
      <c r="D81" s="3"/>
      <c r="E81" s="3"/>
      <c r="F81" s="3"/>
    </row>
    <row r="82" spans="1:6" ht="14.25" customHeight="1" x14ac:dyDescent="0.25">
      <c r="A82" s="37" t="s">
        <v>130</v>
      </c>
      <c r="B82" s="37"/>
      <c r="C82" s="37"/>
      <c r="D82" s="37"/>
      <c r="E82" s="37"/>
      <c r="F82" s="3"/>
    </row>
    <row r="83" spans="1:6" ht="14.25" customHeight="1" x14ac:dyDescent="0.25">
      <c r="A83" s="37" t="s">
        <v>131</v>
      </c>
      <c r="B83" s="37"/>
      <c r="C83" s="37"/>
      <c r="D83" s="37"/>
      <c r="E83" s="37"/>
      <c r="F83" s="3"/>
    </row>
    <row r="84" spans="1:6" ht="14.25" customHeight="1" x14ac:dyDescent="0.25">
      <c r="A84" s="37" t="s">
        <v>109</v>
      </c>
      <c r="B84" s="37"/>
      <c r="C84" s="37"/>
      <c r="D84" s="37"/>
      <c r="E84" s="37"/>
      <c r="F84" s="3"/>
    </row>
    <row r="85" spans="1:6" ht="14.25" customHeight="1" thickBot="1" x14ac:dyDescent="0.3">
      <c r="A85" s="3"/>
      <c r="B85" s="3"/>
      <c r="C85" s="3"/>
      <c r="D85" s="3"/>
      <c r="E85" s="3"/>
      <c r="F85" s="3"/>
    </row>
    <row r="86" spans="1:6" ht="14.25" customHeight="1" thickBot="1" x14ac:dyDescent="0.3">
      <c r="A86" s="4" t="s">
        <v>116</v>
      </c>
      <c r="B86" s="4" t="s">
        <v>132</v>
      </c>
      <c r="C86" s="4" t="s">
        <v>133</v>
      </c>
      <c r="D86" s="4" t="s">
        <v>134</v>
      </c>
      <c r="E86" s="4" t="s">
        <v>19</v>
      </c>
      <c r="F86" s="3"/>
    </row>
    <row r="87" spans="1:6" ht="14.25" customHeight="1" thickTop="1" x14ac:dyDescent="0.25">
      <c r="A87" s="3"/>
      <c r="B87" s="3"/>
      <c r="C87" s="3"/>
      <c r="D87" s="3"/>
      <c r="E87" s="3"/>
      <c r="F87" s="3"/>
    </row>
    <row r="88" spans="1:6" ht="14.25" customHeight="1" x14ac:dyDescent="0.25">
      <c r="A88" s="3" t="s">
        <v>135</v>
      </c>
      <c r="B88" s="17">
        <v>315435381.02999997</v>
      </c>
      <c r="C88" s="17">
        <f>+B92</f>
        <v>315435381.02999997</v>
      </c>
      <c r="D88" s="17">
        <f>+C92</f>
        <v>315435381.02999997</v>
      </c>
      <c r="E88" s="17">
        <f>+B88</f>
        <v>315435381.02999997</v>
      </c>
      <c r="F88" s="3"/>
    </row>
    <row r="89" spans="1:6" ht="14.25" customHeight="1" x14ac:dyDescent="0.25">
      <c r="A89" s="3" t="s">
        <v>136</v>
      </c>
      <c r="B89" s="17"/>
      <c r="C89" s="17"/>
      <c r="D89" s="17"/>
      <c r="E89" s="17">
        <f>+B89+C89+D89</f>
        <v>0</v>
      </c>
      <c r="F89" s="3"/>
    </row>
    <row r="90" spans="1:6" ht="14.25" customHeight="1" x14ac:dyDescent="0.25">
      <c r="A90" s="3" t="s">
        <v>57</v>
      </c>
      <c r="B90" s="17">
        <f>+B88+B89</f>
        <v>315435381.02999997</v>
      </c>
      <c r="C90" s="17">
        <f t="shared" ref="C90:D90" si="3">+C88+C89</f>
        <v>315435381.02999997</v>
      </c>
      <c r="D90" s="17">
        <f t="shared" si="3"/>
        <v>315435381.02999997</v>
      </c>
      <c r="E90" s="17">
        <f>+E88+E89</f>
        <v>315435381.02999997</v>
      </c>
      <c r="F90" s="3"/>
    </row>
    <row r="91" spans="1:6" ht="14.25" customHeight="1" x14ac:dyDescent="0.25">
      <c r="A91" s="3" t="s">
        <v>137</v>
      </c>
      <c r="B91" s="17"/>
      <c r="C91" s="17"/>
      <c r="D91" s="17"/>
      <c r="E91" s="17">
        <v>0</v>
      </c>
      <c r="F91" s="3"/>
    </row>
    <row r="92" spans="1:6" ht="14.25" customHeight="1" thickBot="1" x14ac:dyDescent="0.3">
      <c r="A92" s="3" t="s">
        <v>138</v>
      </c>
      <c r="B92" s="17">
        <f t="shared" ref="B92:D92" si="4">+B90+B91</f>
        <v>315435381.02999997</v>
      </c>
      <c r="C92" s="17">
        <f t="shared" si="4"/>
        <v>315435381.02999997</v>
      </c>
      <c r="D92" s="17">
        <f t="shared" si="4"/>
        <v>315435381.02999997</v>
      </c>
      <c r="E92" s="17">
        <f>+E90+E91</f>
        <v>315435381.02999997</v>
      </c>
      <c r="F92" s="3"/>
    </row>
    <row r="93" spans="1:6" ht="14.25" customHeight="1" thickBot="1" x14ac:dyDescent="0.3">
      <c r="A93" s="7"/>
      <c r="B93" s="7"/>
      <c r="C93" s="7"/>
      <c r="D93" s="7"/>
      <c r="E93" s="7"/>
      <c r="F93" s="3"/>
    </row>
    <row r="94" spans="1:6" ht="14.25" customHeight="1" x14ac:dyDescent="0.25">
      <c r="A94" s="6" t="s">
        <v>77</v>
      </c>
      <c r="B94" s="3"/>
      <c r="C94" s="3"/>
      <c r="D94" s="3"/>
      <c r="E94" s="3"/>
      <c r="F94" s="3"/>
    </row>
  </sheetData>
  <mergeCells count="17">
    <mergeCell ref="A84:E84"/>
    <mergeCell ref="B2:F2"/>
    <mergeCell ref="B3:F3"/>
    <mergeCell ref="B4:F4"/>
    <mergeCell ref="B5:F5"/>
    <mergeCell ref="A39:E39"/>
    <mergeCell ref="A61:E61"/>
    <mergeCell ref="A62:E62"/>
    <mergeCell ref="A63:E63"/>
    <mergeCell ref="A82:E82"/>
    <mergeCell ref="A83:E83"/>
    <mergeCell ref="A38:E38"/>
    <mergeCell ref="A1:F1"/>
    <mergeCell ref="A8:F8"/>
    <mergeCell ref="A9:F9"/>
    <mergeCell ref="A33:F35"/>
    <mergeCell ref="A37:E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workbookViewId="0">
      <selection sqref="A1:F1"/>
    </sheetView>
  </sheetViews>
  <sheetFormatPr baseColWidth="10" defaultRowHeight="15" x14ac:dyDescent="0.25"/>
  <cols>
    <col min="1" max="1" width="46" customWidth="1"/>
    <col min="2" max="5" width="14.7109375" customWidth="1"/>
    <col min="6" max="6" width="12.7109375" customWidth="1"/>
  </cols>
  <sheetData>
    <row r="1" spans="1:6" x14ac:dyDescent="0.25">
      <c r="A1" s="37" t="s">
        <v>7</v>
      </c>
      <c r="B1" s="37"/>
      <c r="C1" s="37"/>
      <c r="D1" s="37"/>
      <c r="E1" s="37"/>
      <c r="F1" s="37"/>
    </row>
    <row r="2" spans="1:6" x14ac:dyDescent="0.25">
      <c r="A2" s="2" t="s">
        <v>8</v>
      </c>
      <c r="B2" s="37" t="s">
        <v>9</v>
      </c>
      <c r="C2" s="37"/>
      <c r="D2" s="37"/>
      <c r="E2" s="37"/>
      <c r="F2" s="37"/>
    </row>
    <row r="3" spans="1:6" x14ac:dyDescent="0.25">
      <c r="A3" s="2" t="s">
        <v>10</v>
      </c>
      <c r="B3" s="37" t="s">
        <v>11</v>
      </c>
      <c r="C3" s="37"/>
      <c r="D3" s="37"/>
      <c r="E3" s="37"/>
      <c r="F3" s="37"/>
    </row>
    <row r="4" spans="1:6" x14ac:dyDescent="0.25">
      <c r="A4" s="2" t="s">
        <v>12</v>
      </c>
      <c r="B4" s="37" t="s">
        <v>13</v>
      </c>
      <c r="C4" s="37"/>
      <c r="D4" s="37"/>
      <c r="E4" s="37"/>
      <c r="F4" s="37"/>
    </row>
    <row r="5" spans="1:6" x14ac:dyDescent="0.25">
      <c r="A5" s="2" t="s">
        <v>14</v>
      </c>
      <c r="B5" s="37" t="s">
        <v>142</v>
      </c>
      <c r="C5" s="37"/>
      <c r="D5" s="37"/>
      <c r="E5" s="37"/>
      <c r="F5" s="37"/>
    </row>
    <row r="6" spans="1:6" x14ac:dyDescent="0.25">
      <c r="A6" s="2"/>
      <c r="B6" s="13"/>
      <c r="C6" s="13"/>
      <c r="D6" s="13"/>
      <c r="E6" s="13"/>
      <c r="F6" s="13"/>
    </row>
    <row r="7" spans="1:6" x14ac:dyDescent="0.25">
      <c r="A7" s="13"/>
      <c r="B7" s="13"/>
      <c r="C7" s="13"/>
      <c r="D7" s="13"/>
      <c r="E7" s="13"/>
      <c r="F7" s="13"/>
    </row>
    <row r="8" spans="1:6" x14ac:dyDescent="0.25">
      <c r="A8" s="37" t="s">
        <v>15</v>
      </c>
      <c r="B8" s="37"/>
      <c r="C8" s="37"/>
      <c r="D8" s="37"/>
      <c r="E8" s="37"/>
      <c r="F8" s="37"/>
    </row>
    <row r="9" spans="1:6" x14ac:dyDescent="0.25">
      <c r="A9" s="37" t="s">
        <v>16</v>
      </c>
      <c r="B9" s="37"/>
      <c r="C9" s="37"/>
      <c r="D9" s="37"/>
      <c r="E9" s="37"/>
      <c r="F9" s="37"/>
    </row>
    <row r="11" spans="1:6" ht="15.75" thickBot="1" x14ac:dyDescent="0.3"/>
    <row r="12" spans="1:6" ht="15.75" thickBot="1" x14ac:dyDescent="0.3">
      <c r="A12" s="4" t="s">
        <v>17</v>
      </c>
      <c r="B12" s="4" t="s">
        <v>18</v>
      </c>
      <c r="C12" s="4" t="s">
        <v>60</v>
      </c>
      <c r="D12" s="4" t="s">
        <v>61</v>
      </c>
      <c r="E12" s="4" t="s">
        <v>62</v>
      </c>
      <c r="F12" s="4" t="s">
        <v>63</v>
      </c>
    </row>
    <row r="13" spans="1:6" ht="15.75" thickTop="1" x14ac:dyDescent="0.25">
      <c r="A13" s="5" t="s">
        <v>20</v>
      </c>
      <c r="B13" s="12"/>
      <c r="C13" s="12"/>
      <c r="D13" s="12"/>
      <c r="E13" s="12"/>
      <c r="F13" s="12"/>
    </row>
    <row r="14" spans="1:6" x14ac:dyDescent="0.25">
      <c r="A14" s="13" t="s">
        <v>21</v>
      </c>
      <c r="B14" s="12" t="s">
        <v>22</v>
      </c>
      <c r="C14" s="14">
        <v>1</v>
      </c>
      <c r="D14" s="14"/>
      <c r="E14" s="14"/>
      <c r="F14" s="14">
        <f>+C14+D14+E14</f>
        <v>1</v>
      </c>
    </row>
    <row r="15" spans="1:6" x14ac:dyDescent="0.25">
      <c r="A15" s="13"/>
      <c r="B15" s="12" t="s">
        <v>23</v>
      </c>
      <c r="C15" s="14">
        <v>3192</v>
      </c>
      <c r="D15" s="14"/>
      <c r="E15" s="14"/>
      <c r="F15" s="14">
        <f t="shared" ref="F15:F29" si="0">+C15+D15+E15</f>
        <v>3192</v>
      </c>
    </row>
    <row r="16" spans="1:6" x14ac:dyDescent="0.25">
      <c r="A16" s="13" t="s">
        <v>24</v>
      </c>
      <c r="B16" s="12" t="s">
        <v>22</v>
      </c>
      <c r="C16" s="14"/>
      <c r="D16" s="14"/>
      <c r="E16" s="14"/>
      <c r="F16" s="14">
        <f t="shared" si="0"/>
        <v>0</v>
      </c>
    </row>
    <row r="17" spans="1:6" x14ac:dyDescent="0.25">
      <c r="A17" s="13"/>
      <c r="B17" s="12" t="s">
        <v>23</v>
      </c>
      <c r="C17" s="14"/>
      <c r="D17" s="14"/>
      <c r="E17" s="14"/>
      <c r="F17" s="14">
        <f t="shared" si="0"/>
        <v>0</v>
      </c>
    </row>
    <row r="18" spans="1:6" x14ac:dyDescent="0.25">
      <c r="A18" s="13" t="s">
        <v>25</v>
      </c>
      <c r="B18" s="12" t="s">
        <v>22</v>
      </c>
      <c r="C18" s="14"/>
      <c r="D18" s="14"/>
      <c r="E18" s="14"/>
      <c r="F18" s="14">
        <f t="shared" si="0"/>
        <v>0</v>
      </c>
    </row>
    <row r="19" spans="1:6" x14ac:dyDescent="0.25">
      <c r="A19" s="12"/>
      <c r="B19" s="12" t="s">
        <v>23</v>
      </c>
      <c r="C19" s="14"/>
      <c r="D19" s="14"/>
      <c r="E19" s="14"/>
      <c r="F19" s="14">
        <f t="shared" si="0"/>
        <v>0</v>
      </c>
    </row>
    <row r="20" spans="1:6" x14ac:dyDescent="0.25">
      <c r="A20" s="6" t="s">
        <v>26</v>
      </c>
      <c r="B20" s="12"/>
      <c r="C20" s="14"/>
      <c r="D20" s="14"/>
      <c r="E20" s="14"/>
      <c r="F20" s="14">
        <f t="shared" si="0"/>
        <v>0</v>
      </c>
    </row>
    <row r="21" spans="1:6" x14ac:dyDescent="0.25">
      <c r="A21" s="13" t="s">
        <v>21</v>
      </c>
      <c r="B21" s="12" t="s">
        <v>22</v>
      </c>
      <c r="C21" s="14">
        <v>1</v>
      </c>
      <c r="D21" s="14"/>
      <c r="E21" s="14"/>
      <c r="F21" s="14">
        <f t="shared" si="0"/>
        <v>1</v>
      </c>
    </row>
    <row r="22" spans="1:6" x14ac:dyDescent="0.25">
      <c r="A22" s="13"/>
      <c r="B22" s="12" t="s">
        <v>23</v>
      </c>
      <c r="C22" s="14">
        <v>1800</v>
      </c>
      <c r="D22" s="14"/>
      <c r="E22" s="14"/>
      <c r="F22" s="14">
        <f t="shared" si="0"/>
        <v>1800</v>
      </c>
    </row>
    <row r="23" spans="1:6" x14ac:dyDescent="0.25">
      <c r="A23" s="13" t="s">
        <v>24</v>
      </c>
      <c r="B23" s="12" t="s">
        <v>22</v>
      </c>
      <c r="C23" s="14"/>
      <c r="D23" s="14"/>
      <c r="E23" s="14"/>
      <c r="F23" s="14">
        <f t="shared" si="0"/>
        <v>0</v>
      </c>
    </row>
    <row r="24" spans="1:6" x14ac:dyDescent="0.25">
      <c r="A24" s="13"/>
      <c r="B24" s="12" t="s">
        <v>23</v>
      </c>
      <c r="C24" s="14"/>
      <c r="D24" s="14"/>
      <c r="E24" s="14"/>
      <c r="F24" s="14">
        <f t="shared" si="0"/>
        <v>0</v>
      </c>
    </row>
    <row r="25" spans="1:6" x14ac:dyDescent="0.25">
      <c r="A25" s="13" t="s">
        <v>25</v>
      </c>
      <c r="B25" s="12" t="s">
        <v>22</v>
      </c>
      <c r="C25" s="14"/>
      <c r="D25" s="14"/>
      <c r="E25" s="14"/>
      <c r="F25" s="14">
        <f t="shared" si="0"/>
        <v>0</v>
      </c>
    </row>
    <row r="26" spans="1:6" x14ac:dyDescent="0.25">
      <c r="A26" s="12"/>
      <c r="B26" s="12" t="s">
        <v>23</v>
      </c>
      <c r="C26" s="14"/>
      <c r="D26" s="14"/>
      <c r="E26" s="14"/>
      <c r="F26" s="14">
        <f t="shared" si="0"/>
        <v>0</v>
      </c>
    </row>
    <row r="27" spans="1:6" x14ac:dyDescent="0.25">
      <c r="A27" s="6" t="s">
        <v>27</v>
      </c>
      <c r="B27" s="13"/>
      <c r="C27" s="15"/>
      <c r="D27" s="15"/>
      <c r="E27" s="15"/>
      <c r="F27" s="14">
        <f t="shared" si="0"/>
        <v>0</v>
      </c>
    </row>
    <row r="28" spans="1:6" x14ac:dyDescent="0.25">
      <c r="A28" s="13" t="s">
        <v>21</v>
      </c>
      <c r="B28" s="12" t="s">
        <v>22</v>
      </c>
      <c r="C28" s="14">
        <v>6</v>
      </c>
      <c r="D28" s="14">
        <v>5</v>
      </c>
      <c r="E28" s="14">
        <v>1</v>
      </c>
      <c r="F28" s="14">
        <f t="shared" si="0"/>
        <v>12</v>
      </c>
    </row>
    <row r="29" spans="1:6" x14ac:dyDescent="0.25">
      <c r="A29" s="13"/>
      <c r="B29" s="12" t="s">
        <v>23</v>
      </c>
      <c r="C29" s="14">
        <v>685</v>
      </c>
      <c r="D29" s="14">
        <v>1340</v>
      </c>
      <c r="E29" s="14">
        <v>5928</v>
      </c>
      <c r="F29" s="14">
        <f t="shared" si="0"/>
        <v>7953</v>
      </c>
    </row>
    <row r="30" spans="1:6" ht="15.75" thickBot="1" x14ac:dyDescent="0.3">
      <c r="A30" s="13"/>
      <c r="B30" s="13"/>
      <c r="C30" s="13"/>
      <c r="D30" s="13"/>
      <c r="E30" s="13"/>
      <c r="F30" s="13"/>
    </row>
    <row r="31" spans="1:6" ht="15.75" thickBot="1" x14ac:dyDescent="0.3">
      <c r="A31" s="7"/>
      <c r="B31" s="7"/>
      <c r="C31" s="7"/>
      <c r="D31" s="7"/>
      <c r="E31" s="7"/>
      <c r="F31" s="7"/>
    </row>
    <row r="32" spans="1:6" x14ac:dyDescent="0.25">
      <c r="A32" s="6" t="s">
        <v>28</v>
      </c>
      <c r="B32" s="13"/>
      <c r="C32" s="13"/>
      <c r="D32" s="13"/>
      <c r="E32" s="13"/>
      <c r="F32" s="13"/>
    </row>
    <row r="33" spans="1:6" x14ac:dyDescent="0.25">
      <c r="A33" s="38" t="s">
        <v>64</v>
      </c>
      <c r="B33" s="38"/>
      <c r="C33" s="38"/>
      <c r="D33" s="38"/>
      <c r="E33" s="38"/>
      <c r="F33" s="38"/>
    </row>
    <row r="34" spans="1:6" x14ac:dyDescent="0.25">
      <c r="A34" s="38"/>
      <c r="B34" s="38"/>
      <c r="C34" s="38"/>
      <c r="D34" s="38"/>
      <c r="E34" s="38"/>
      <c r="F34" s="38"/>
    </row>
    <row r="35" spans="1:6" ht="27" customHeight="1" x14ac:dyDescent="0.25">
      <c r="A35" s="38"/>
      <c r="B35" s="38"/>
      <c r="C35" s="38"/>
      <c r="D35" s="38"/>
      <c r="E35" s="38"/>
      <c r="F35" s="38"/>
    </row>
    <row r="36" spans="1:6" x14ac:dyDescent="0.25">
      <c r="A36" s="13"/>
      <c r="B36" s="13"/>
      <c r="C36" s="13"/>
      <c r="D36" s="13"/>
      <c r="E36" s="13"/>
      <c r="F36" s="13"/>
    </row>
    <row r="37" spans="1:6" x14ac:dyDescent="0.25">
      <c r="A37" s="37" t="s">
        <v>30</v>
      </c>
      <c r="B37" s="37"/>
      <c r="C37" s="37"/>
      <c r="D37" s="37"/>
      <c r="E37" s="37"/>
      <c r="F37" s="13"/>
    </row>
    <row r="38" spans="1:6" x14ac:dyDescent="0.25">
      <c r="A38" s="37" t="s">
        <v>31</v>
      </c>
      <c r="B38" s="37"/>
      <c r="C38" s="37"/>
      <c r="D38" s="37"/>
      <c r="E38" s="37"/>
      <c r="F38" s="13"/>
    </row>
    <row r="39" spans="1:6" x14ac:dyDescent="0.25">
      <c r="A39" s="37" t="s">
        <v>32</v>
      </c>
      <c r="B39" s="37"/>
      <c r="C39" s="37"/>
      <c r="D39" s="37"/>
      <c r="E39" s="37"/>
      <c r="F39" s="13"/>
    </row>
    <row r="40" spans="1:6" ht="15.75" thickBot="1" x14ac:dyDescent="0.3">
      <c r="A40" s="13"/>
      <c r="B40" s="13"/>
      <c r="C40" s="13"/>
      <c r="D40" s="13"/>
      <c r="E40" s="13"/>
      <c r="F40" s="13"/>
    </row>
    <row r="41" spans="1:6" ht="15.75" thickBot="1" x14ac:dyDescent="0.3">
      <c r="A41" s="4" t="s">
        <v>17</v>
      </c>
      <c r="B41" s="4" t="s">
        <v>60</v>
      </c>
      <c r="C41" s="4" t="s">
        <v>61</v>
      </c>
      <c r="D41" s="4" t="s">
        <v>62</v>
      </c>
      <c r="E41" s="4" t="s">
        <v>63</v>
      </c>
      <c r="F41" s="12"/>
    </row>
    <row r="42" spans="1:6" ht="15.75" thickTop="1" x14ac:dyDescent="0.25">
      <c r="A42" s="12"/>
      <c r="B42" s="12"/>
      <c r="C42" s="12"/>
      <c r="D42" s="12"/>
      <c r="E42" s="12"/>
      <c r="F42" s="12"/>
    </row>
    <row r="43" spans="1:6" x14ac:dyDescent="0.25">
      <c r="A43" s="13" t="s">
        <v>33</v>
      </c>
      <c r="B43" s="17">
        <f>SUM(B44:B46)</f>
        <v>255608556.84999999</v>
      </c>
      <c r="C43" s="17">
        <f>SUM(C44:C46)</f>
        <v>11635338.949999999</v>
      </c>
      <c r="D43" s="17">
        <f>SUM(D44:D46)</f>
        <v>120999239.31999999</v>
      </c>
      <c r="E43" s="17">
        <f>SUM(E44:E46)</f>
        <v>388243135.12</v>
      </c>
      <c r="F43" s="2"/>
    </row>
    <row r="44" spans="1:6" x14ac:dyDescent="0.25">
      <c r="A44" s="13" t="s">
        <v>21</v>
      </c>
      <c r="B44" s="17">
        <v>69737961.659999996</v>
      </c>
      <c r="C44" s="17">
        <v>2127367.6800000002</v>
      </c>
      <c r="D44" s="17"/>
      <c r="E44" s="17">
        <f>SUM(B44:D44)</f>
        <v>71865329.340000004</v>
      </c>
      <c r="F44" s="2"/>
    </row>
    <row r="45" spans="1:6" x14ac:dyDescent="0.25">
      <c r="A45" s="13" t="s">
        <v>24</v>
      </c>
      <c r="B45" s="17">
        <v>185870595.19</v>
      </c>
      <c r="C45" s="17">
        <v>9507971.2699999996</v>
      </c>
      <c r="D45" s="17">
        <v>120999239.31999999</v>
      </c>
      <c r="E45" s="17">
        <f>SUM(B45:D45)</f>
        <v>316377805.77999997</v>
      </c>
      <c r="F45" s="2"/>
    </row>
    <row r="46" spans="1:6" x14ac:dyDescent="0.25">
      <c r="A46" s="13" t="s">
        <v>25</v>
      </c>
      <c r="B46" s="2"/>
      <c r="C46" s="17"/>
      <c r="D46" s="17"/>
      <c r="E46" s="17"/>
      <c r="F46" s="2"/>
    </row>
    <row r="47" spans="1:6" x14ac:dyDescent="0.25">
      <c r="A47" s="13" t="s">
        <v>65</v>
      </c>
      <c r="B47" s="17">
        <f>SUM(B48:B49)</f>
        <v>296033299.02999997</v>
      </c>
      <c r="C47" s="17">
        <f>SUM(C48:C49)</f>
        <v>116572719.44999999</v>
      </c>
      <c r="D47" s="17">
        <f>SUM(D48:D50)</f>
        <v>20365851.57</v>
      </c>
      <c r="E47" s="17">
        <f>SUM(E48:E50)</f>
        <v>432971870.04999995</v>
      </c>
      <c r="F47" s="2"/>
    </row>
    <row r="48" spans="1:6" x14ac:dyDescent="0.25">
      <c r="A48" s="13" t="s">
        <v>21</v>
      </c>
      <c r="B48" s="17">
        <v>154848258.21000001</v>
      </c>
      <c r="C48" s="17">
        <v>64003235.509999998</v>
      </c>
      <c r="D48" s="17">
        <v>3605550.15</v>
      </c>
      <c r="E48" s="17">
        <f>SUM(B48:D48)</f>
        <v>222457043.87</v>
      </c>
      <c r="F48" s="2"/>
    </row>
    <row r="49" spans="1:6" x14ac:dyDescent="0.25">
      <c r="A49" s="13" t="s">
        <v>24</v>
      </c>
      <c r="B49" s="17">
        <v>141185040.81999999</v>
      </c>
      <c r="C49" s="17">
        <v>52569483.939999998</v>
      </c>
      <c r="D49" s="17">
        <v>16760301.42</v>
      </c>
      <c r="E49" s="17">
        <f>SUM(B49:D49)</f>
        <v>210514826.17999998</v>
      </c>
      <c r="F49" s="2"/>
    </row>
    <row r="50" spans="1:6" x14ac:dyDescent="0.25">
      <c r="A50" s="13" t="s">
        <v>25</v>
      </c>
      <c r="B50" s="2"/>
      <c r="C50" s="17"/>
      <c r="D50" s="17"/>
      <c r="E50" s="17">
        <f>SUM(B50:D50)</f>
        <v>0</v>
      </c>
      <c r="F50" s="2"/>
    </row>
    <row r="51" spans="1:6" x14ac:dyDescent="0.25">
      <c r="A51" s="13" t="s">
        <v>35</v>
      </c>
      <c r="B51" s="2">
        <f>SUM(B52:B54)</f>
        <v>0</v>
      </c>
      <c r="C51" s="17">
        <f>SUM(C52:C54)</f>
        <v>0</v>
      </c>
      <c r="D51" s="17">
        <f>SUM(D52:D54)</f>
        <v>0</v>
      </c>
      <c r="E51" s="17">
        <f>SUM(E52:E54)</f>
        <v>0</v>
      </c>
      <c r="F51" s="2"/>
    </row>
    <row r="52" spans="1:6" x14ac:dyDescent="0.25">
      <c r="A52" s="13" t="s">
        <v>21</v>
      </c>
      <c r="B52" s="2"/>
      <c r="C52" s="17"/>
      <c r="D52" s="17"/>
      <c r="E52" s="17"/>
      <c r="F52" s="2"/>
    </row>
    <row r="53" spans="1:6" x14ac:dyDescent="0.25">
      <c r="A53" s="13" t="s">
        <v>24</v>
      </c>
      <c r="B53" s="2"/>
      <c r="C53" s="17"/>
      <c r="D53" s="17"/>
      <c r="E53" s="17"/>
      <c r="F53" s="2"/>
    </row>
    <row r="54" spans="1:6" x14ac:dyDescent="0.25">
      <c r="A54" s="13" t="s">
        <v>25</v>
      </c>
      <c r="B54" s="2"/>
      <c r="C54" s="17"/>
      <c r="D54" s="17"/>
      <c r="E54" s="17"/>
      <c r="F54" s="2"/>
    </row>
    <row r="55" spans="1:6" x14ac:dyDescent="0.25">
      <c r="A55" s="13"/>
      <c r="B55" s="2"/>
      <c r="C55" s="17"/>
      <c r="D55" s="17"/>
      <c r="E55" s="17">
        <f>SUM(B55:D55)</f>
        <v>0</v>
      </c>
      <c r="F55" s="2"/>
    </row>
    <row r="56" spans="1:6" ht="15.75" thickBot="1" x14ac:dyDescent="0.3">
      <c r="A56" s="13" t="s">
        <v>36</v>
      </c>
      <c r="B56" s="32">
        <f>+B43+B47+B51</f>
        <v>551641855.88</v>
      </c>
      <c r="C56" s="32">
        <f>+C43+C47+C51</f>
        <v>128208058.39999999</v>
      </c>
      <c r="D56" s="32">
        <f>+D43+D47+D51</f>
        <v>141365090.88999999</v>
      </c>
      <c r="E56" s="32">
        <f>+E43+E47+E51</f>
        <v>821215005.16999996</v>
      </c>
      <c r="F56" s="2"/>
    </row>
    <row r="57" spans="1:6" ht="15.75" thickBot="1" x14ac:dyDescent="0.3">
      <c r="A57" s="7" t="s">
        <v>37</v>
      </c>
      <c r="B57" s="8"/>
      <c r="C57" s="8"/>
      <c r="D57" s="8"/>
      <c r="E57" s="8"/>
      <c r="F57" s="13"/>
    </row>
    <row r="58" spans="1:6" x14ac:dyDescent="0.25">
      <c r="A58" s="6"/>
      <c r="B58" s="13"/>
      <c r="C58" s="13"/>
      <c r="D58" s="13"/>
      <c r="E58" s="13"/>
      <c r="F58" s="13"/>
    </row>
    <row r="59" spans="1:6" x14ac:dyDescent="0.25">
      <c r="A59" s="13"/>
      <c r="B59" s="13"/>
      <c r="C59" s="13"/>
      <c r="D59" s="13"/>
      <c r="E59" s="13"/>
      <c r="F59" s="13"/>
    </row>
    <row r="60" spans="1:6" x14ac:dyDescent="0.25">
      <c r="A60" s="13" t="s">
        <v>38</v>
      </c>
      <c r="B60" s="13"/>
      <c r="C60" s="13"/>
      <c r="D60" s="13"/>
      <c r="E60" s="13"/>
      <c r="F60" s="13"/>
    </row>
    <row r="61" spans="1:6" x14ac:dyDescent="0.25">
      <c r="A61" s="37" t="s">
        <v>39</v>
      </c>
      <c r="B61" s="37"/>
      <c r="C61" s="37"/>
      <c r="D61" s="37"/>
      <c r="E61" s="37"/>
      <c r="F61" s="13"/>
    </row>
    <row r="62" spans="1:6" x14ac:dyDescent="0.25">
      <c r="A62" s="37" t="s">
        <v>32</v>
      </c>
      <c r="B62" s="37"/>
      <c r="C62" s="37"/>
      <c r="D62" s="37"/>
      <c r="E62" s="37"/>
      <c r="F62" s="13"/>
    </row>
    <row r="63" spans="1:6" ht="15.75" thickBot="1" x14ac:dyDescent="0.3">
      <c r="A63" s="37"/>
      <c r="B63" s="37"/>
      <c r="C63" s="37"/>
      <c r="D63" s="37"/>
      <c r="E63" s="37"/>
      <c r="F63" s="13"/>
    </row>
    <row r="64" spans="1:6" ht="15.75" thickBot="1" x14ac:dyDescent="0.3">
      <c r="A64" s="4" t="s">
        <v>40</v>
      </c>
      <c r="B64" s="4" t="s">
        <v>60</v>
      </c>
      <c r="C64" s="4" t="s">
        <v>61</v>
      </c>
      <c r="D64" s="4" t="s">
        <v>62</v>
      </c>
      <c r="E64" s="4" t="s">
        <v>63</v>
      </c>
      <c r="F64" s="13"/>
    </row>
    <row r="65" spans="1:6" ht="15.75" thickTop="1" x14ac:dyDescent="0.25">
      <c r="A65" s="23" t="s">
        <v>41</v>
      </c>
      <c r="B65" s="17">
        <v>1904058.11</v>
      </c>
      <c r="C65" s="17">
        <v>11269444</v>
      </c>
      <c r="D65" s="17">
        <v>139682.54999999999</v>
      </c>
      <c r="E65" s="27">
        <f t="shared" ref="E65:E76" si="1">SUM(B65:D65)</f>
        <v>13313184.66</v>
      </c>
      <c r="F65" s="13"/>
    </row>
    <row r="66" spans="1:6" x14ac:dyDescent="0.25">
      <c r="A66" s="9" t="s">
        <v>42</v>
      </c>
      <c r="B66" s="17">
        <v>16869924.620000001</v>
      </c>
      <c r="C66" s="17"/>
      <c r="D66" s="17">
        <v>3465867.5</v>
      </c>
      <c r="E66" s="17">
        <f t="shared" si="1"/>
        <v>20335792.120000001</v>
      </c>
      <c r="F66" s="13"/>
    </row>
    <row r="67" spans="1:6" x14ac:dyDescent="0.25">
      <c r="A67" s="9" t="s">
        <v>43</v>
      </c>
      <c r="B67" s="17">
        <v>5941157.7599999998</v>
      </c>
      <c r="C67" s="17">
        <v>0</v>
      </c>
      <c r="D67" s="17"/>
      <c r="E67" s="17">
        <f t="shared" si="1"/>
        <v>5941157.7599999998</v>
      </c>
      <c r="F67" s="13"/>
    </row>
    <row r="68" spans="1:6" x14ac:dyDescent="0.25">
      <c r="A68" s="9" t="s">
        <v>44</v>
      </c>
      <c r="B68" s="17">
        <v>373811.20000000001</v>
      </c>
      <c r="C68" s="17">
        <v>0</v>
      </c>
      <c r="D68" s="17"/>
      <c r="E68" s="17">
        <f t="shared" si="1"/>
        <v>373811.20000000001</v>
      </c>
      <c r="F68" s="13"/>
    </row>
    <row r="69" spans="1:6" x14ac:dyDescent="0.25">
      <c r="A69" s="9" t="s">
        <v>45</v>
      </c>
      <c r="B69" s="17">
        <v>189055582.55000001</v>
      </c>
      <c r="C69" s="17">
        <v>0</v>
      </c>
      <c r="D69" s="17"/>
      <c r="E69" s="17">
        <f t="shared" si="1"/>
        <v>189055582.55000001</v>
      </c>
      <c r="F69" s="13"/>
    </row>
    <row r="70" spans="1:6" x14ac:dyDescent="0.25">
      <c r="A70" s="9" t="s">
        <v>46</v>
      </c>
      <c r="B70" s="17">
        <v>717129.65</v>
      </c>
      <c r="C70" s="17">
        <v>0</v>
      </c>
      <c r="D70" s="17"/>
      <c r="E70" s="17">
        <f t="shared" si="1"/>
        <v>717129.65</v>
      </c>
      <c r="F70" s="13"/>
    </row>
    <row r="71" spans="1:6" x14ac:dyDescent="0.25">
      <c r="A71" s="9" t="s">
        <v>47</v>
      </c>
      <c r="B71" s="17"/>
      <c r="C71" s="17"/>
      <c r="D71" s="17"/>
      <c r="E71" s="17">
        <f t="shared" si="1"/>
        <v>0</v>
      </c>
      <c r="F71" s="13"/>
    </row>
    <row r="72" spans="1:6" x14ac:dyDescent="0.25">
      <c r="A72" s="9" t="s">
        <v>48</v>
      </c>
      <c r="B72" s="17"/>
      <c r="C72" s="17"/>
      <c r="D72" s="17"/>
      <c r="E72" s="17">
        <f t="shared" si="1"/>
        <v>0</v>
      </c>
      <c r="F72" s="13"/>
    </row>
    <row r="73" spans="1:6" x14ac:dyDescent="0.25">
      <c r="A73" s="9" t="s">
        <v>49</v>
      </c>
      <c r="B73" s="17">
        <v>16287767.99</v>
      </c>
      <c r="C73" s="17">
        <v>0</v>
      </c>
      <c r="D73" s="17"/>
      <c r="E73" s="17">
        <f t="shared" si="1"/>
        <v>16287767.99</v>
      </c>
      <c r="F73" s="13"/>
    </row>
    <row r="74" spans="1:6" x14ac:dyDescent="0.25">
      <c r="A74" s="9" t="s">
        <v>50</v>
      </c>
      <c r="B74" s="17"/>
      <c r="C74" s="17"/>
      <c r="D74" s="17"/>
      <c r="E74" s="17">
        <f t="shared" si="1"/>
        <v>0</v>
      </c>
      <c r="F74" s="13"/>
    </row>
    <row r="75" spans="1:6" x14ac:dyDescent="0.25">
      <c r="A75" s="9" t="s">
        <v>52</v>
      </c>
      <c r="B75" s="17">
        <v>320492424</v>
      </c>
      <c r="C75" s="17">
        <v>116938614.52</v>
      </c>
      <c r="D75" s="17">
        <v>137759540.05000001</v>
      </c>
      <c r="E75" s="17">
        <f t="shared" si="1"/>
        <v>575190578.56999993</v>
      </c>
      <c r="F75" s="13"/>
    </row>
    <row r="76" spans="1:6" x14ac:dyDescent="0.25">
      <c r="A76" s="9" t="s">
        <v>149</v>
      </c>
      <c r="B76" s="17">
        <v>0</v>
      </c>
      <c r="C76" s="17">
        <v>0</v>
      </c>
      <c r="D76" s="17">
        <v>0</v>
      </c>
      <c r="E76" s="17">
        <f t="shared" si="1"/>
        <v>0</v>
      </c>
      <c r="F76" s="13"/>
    </row>
    <row r="77" spans="1:6" ht="15.75" thickBot="1" x14ac:dyDescent="0.3">
      <c r="A77" s="13" t="s">
        <v>36</v>
      </c>
      <c r="B77" s="32">
        <f>SUM(B65:B76)</f>
        <v>551641855.88</v>
      </c>
      <c r="C77" s="32">
        <f>SUM(C65:C76)</f>
        <v>128208058.52</v>
      </c>
      <c r="D77" s="32">
        <f>SUM(D65:D76)</f>
        <v>141365090.10000002</v>
      </c>
      <c r="E77" s="32">
        <f>SUM(E65:E76)</f>
        <v>821215004.5</v>
      </c>
      <c r="F77" s="13"/>
    </row>
    <row r="78" spans="1:6" ht="15.75" thickBot="1" x14ac:dyDescent="0.3">
      <c r="A78" s="10" t="s">
        <v>77</v>
      </c>
      <c r="B78" s="10"/>
      <c r="C78" s="10"/>
      <c r="D78" s="10"/>
      <c r="E78" s="10"/>
      <c r="F78" s="13"/>
    </row>
    <row r="79" spans="1:6" x14ac:dyDescent="0.25">
      <c r="A79" s="6"/>
      <c r="B79" s="13"/>
      <c r="C79" s="13"/>
      <c r="D79" s="13"/>
      <c r="E79" s="13"/>
      <c r="F79" s="13"/>
    </row>
    <row r="80" spans="1:6" x14ac:dyDescent="0.25">
      <c r="A80" s="11"/>
      <c r="B80" s="13"/>
      <c r="C80" s="13"/>
      <c r="D80" s="13"/>
      <c r="E80" s="13"/>
      <c r="F80" s="13"/>
    </row>
    <row r="81" spans="1:6" x14ac:dyDescent="0.25">
      <c r="A81" s="13" t="s">
        <v>53</v>
      </c>
      <c r="B81" s="13"/>
      <c r="C81" s="13"/>
      <c r="D81" s="13"/>
      <c r="E81" s="13"/>
      <c r="F81" s="13"/>
    </row>
    <row r="82" spans="1:6" x14ac:dyDescent="0.25">
      <c r="A82" s="37" t="s">
        <v>54</v>
      </c>
      <c r="B82" s="37"/>
      <c r="C82" s="37"/>
      <c r="D82" s="37"/>
      <c r="E82" s="37"/>
      <c r="F82" s="13"/>
    </row>
    <row r="83" spans="1:6" x14ac:dyDescent="0.25">
      <c r="A83" s="37" t="s">
        <v>32</v>
      </c>
      <c r="B83" s="37"/>
      <c r="C83" s="37"/>
      <c r="D83" s="37"/>
      <c r="E83" s="37"/>
      <c r="F83" s="13"/>
    </row>
    <row r="84" spans="1:6" x14ac:dyDescent="0.25">
      <c r="A84" s="37"/>
      <c r="B84" s="37"/>
      <c r="C84" s="37"/>
      <c r="D84" s="37"/>
      <c r="E84" s="37"/>
      <c r="F84" s="13"/>
    </row>
    <row r="85" spans="1:6" ht="15.75" thickBot="1" x14ac:dyDescent="0.3">
      <c r="A85" s="13" t="s">
        <v>40</v>
      </c>
      <c r="B85" s="13" t="s">
        <v>60</v>
      </c>
      <c r="C85" s="13" t="s">
        <v>61</v>
      </c>
      <c r="D85" s="13" t="s">
        <v>62</v>
      </c>
      <c r="E85" s="13" t="s">
        <v>63</v>
      </c>
      <c r="F85" s="13"/>
    </row>
    <row r="86" spans="1:6" ht="15.75" thickBot="1" x14ac:dyDescent="0.3">
      <c r="A86" s="4"/>
      <c r="B86" s="4"/>
      <c r="C86" s="4"/>
      <c r="D86" s="4"/>
      <c r="E86" s="4"/>
      <c r="F86" s="13"/>
    </row>
    <row r="87" spans="1:6" ht="15.75" thickTop="1" x14ac:dyDescent="0.25">
      <c r="A87" s="13" t="s">
        <v>55</v>
      </c>
      <c r="B87" s="17">
        <f>+'1T'!E92</f>
        <v>315435381.02999997</v>
      </c>
      <c r="C87" s="17">
        <f>+B91</f>
        <v>1099254525.1500001</v>
      </c>
      <c r="D87" s="17">
        <f>+C91</f>
        <v>971046466.63000011</v>
      </c>
      <c r="E87" s="17">
        <f>+B87</f>
        <v>315435381.02999997</v>
      </c>
      <c r="F87" s="13"/>
    </row>
    <row r="88" spans="1:6" x14ac:dyDescent="0.25">
      <c r="A88" s="13" t="s">
        <v>56</v>
      </c>
      <c r="B88" s="17">
        <v>1335461000</v>
      </c>
      <c r="C88" s="17"/>
      <c r="D88" s="17"/>
      <c r="E88" s="17">
        <f>+B88+C88+D88</f>
        <v>1335461000</v>
      </c>
      <c r="F88" s="13"/>
    </row>
    <row r="89" spans="1:6" x14ac:dyDescent="0.25">
      <c r="A89" s="13" t="s">
        <v>57</v>
      </c>
      <c r="B89" s="17">
        <f>+B87+B88</f>
        <v>1650896381.03</v>
      </c>
      <c r="C89" s="17">
        <f t="shared" ref="C89:D89" si="2">+C87+C88</f>
        <v>1099254525.1500001</v>
      </c>
      <c r="D89" s="17">
        <f t="shared" si="2"/>
        <v>971046466.63000011</v>
      </c>
      <c r="E89" s="17">
        <f>+E87+E88</f>
        <v>1650896381.03</v>
      </c>
      <c r="F89" s="13"/>
    </row>
    <row r="90" spans="1:6" x14ac:dyDescent="0.25">
      <c r="A90" s="13" t="s">
        <v>58</v>
      </c>
      <c r="B90" s="17">
        <f>+B77</f>
        <v>551641855.88</v>
      </c>
      <c r="C90" s="17">
        <f t="shared" ref="C90:D90" si="3">+C77</f>
        <v>128208058.52</v>
      </c>
      <c r="D90" s="17">
        <f t="shared" si="3"/>
        <v>141365090.10000002</v>
      </c>
      <c r="E90" s="17">
        <f>+D90+C90+B90</f>
        <v>821215004.5</v>
      </c>
      <c r="F90" s="13"/>
    </row>
    <row r="91" spans="1:6" x14ac:dyDescent="0.25">
      <c r="A91" s="13" t="s">
        <v>59</v>
      </c>
      <c r="B91" s="17">
        <f>+B89-B90</f>
        <v>1099254525.1500001</v>
      </c>
      <c r="C91" s="17">
        <f t="shared" ref="C91:E91" si="4">+C89-C90</f>
        <v>971046466.63000011</v>
      </c>
      <c r="D91" s="17">
        <f t="shared" si="4"/>
        <v>829681376.53000009</v>
      </c>
      <c r="E91" s="17">
        <f t="shared" si="4"/>
        <v>829681376.52999997</v>
      </c>
      <c r="F91" s="13"/>
    </row>
    <row r="92" spans="1:6" ht="15.75" thickBot="1" x14ac:dyDescent="0.3">
      <c r="A92" s="13"/>
      <c r="B92" s="2"/>
      <c r="C92" s="2"/>
      <c r="D92" s="2"/>
      <c r="E92" s="2"/>
      <c r="F92" s="13"/>
    </row>
    <row r="93" spans="1:6" ht="15.75" thickBot="1" x14ac:dyDescent="0.3">
      <c r="A93" s="7" t="s">
        <v>37</v>
      </c>
      <c r="B93" s="7"/>
      <c r="C93" s="7"/>
      <c r="D93" s="7"/>
      <c r="E93" s="7"/>
      <c r="F93" s="13"/>
    </row>
    <row r="94" spans="1:6" x14ac:dyDescent="0.25">
      <c r="A94" s="6"/>
      <c r="B94" s="13"/>
      <c r="C94" s="13"/>
      <c r="D94" s="13"/>
      <c r="E94" s="13"/>
      <c r="F94" s="13"/>
    </row>
  </sheetData>
  <mergeCells count="17">
    <mergeCell ref="A61:E61"/>
    <mergeCell ref="A1:F1"/>
    <mergeCell ref="B2:F2"/>
    <mergeCell ref="B3:F3"/>
    <mergeCell ref="B4:F4"/>
    <mergeCell ref="B5:F5"/>
    <mergeCell ref="A8:F8"/>
    <mergeCell ref="A9:F9"/>
    <mergeCell ref="A33:F35"/>
    <mergeCell ref="A37:E37"/>
    <mergeCell ref="A38:E38"/>
    <mergeCell ref="A39:E39"/>
    <mergeCell ref="A62:E62"/>
    <mergeCell ref="A63:E63"/>
    <mergeCell ref="A82:E82"/>
    <mergeCell ref="A83:E83"/>
    <mergeCell ref="A84:E84"/>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workbookViewId="0">
      <selection sqref="A1:F1"/>
    </sheetView>
  </sheetViews>
  <sheetFormatPr baseColWidth="10" defaultRowHeight="15" x14ac:dyDescent="0.25"/>
  <cols>
    <col min="1" max="1" width="46.140625" customWidth="1"/>
    <col min="2" max="4" width="14.140625" customWidth="1"/>
    <col min="5" max="5" width="16.28515625" customWidth="1"/>
    <col min="6" max="6" width="12.7109375" customWidth="1"/>
  </cols>
  <sheetData>
    <row r="1" spans="1:6" x14ac:dyDescent="0.25">
      <c r="A1" s="37" t="s">
        <v>7</v>
      </c>
      <c r="B1" s="37"/>
      <c r="C1" s="37"/>
      <c r="D1" s="37"/>
      <c r="E1" s="37"/>
      <c r="F1" s="37"/>
    </row>
    <row r="2" spans="1:6" ht="15.75" customHeight="1" x14ac:dyDescent="0.25">
      <c r="A2" s="2" t="s">
        <v>8</v>
      </c>
      <c r="B2" s="37" t="s">
        <v>9</v>
      </c>
      <c r="C2" s="37"/>
      <c r="D2" s="37"/>
      <c r="E2" s="37"/>
      <c r="F2" s="37"/>
    </row>
    <row r="3" spans="1:6" ht="15.75" customHeight="1" x14ac:dyDescent="0.25">
      <c r="A3" s="2" t="s">
        <v>10</v>
      </c>
      <c r="B3" s="37" t="s">
        <v>11</v>
      </c>
      <c r="C3" s="37"/>
      <c r="D3" s="37"/>
      <c r="E3" s="37"/>
      <c r="F3" s="37"/>
    </row>
    <row r="4" spans="1:6" ht="15.75" customHeight="1" x14ac:dyDescent="0.25">
      <c r="A4" s="2" t="s">
        <v>12</v>
      </c>
      <c r="B4" s="37" t="s">
        <v>13</v>
      </c>
      <c r="C4" s="37"/>
      <c r="D4" s="37"/>
      <c r="E4" s="37"/>
      <c r="F4" s="37"/>
    </row>
    <row r="5" spans="1:6" ht="15.75" customHeight="1" x14ac:dyDescent="0.25">
      <c r="A5" s="2" t="s">
        <v>14</v>
      </c>
      <c r="B5" s="37" t="s">
        <v>143</v>
      </c>
      <c r="C5" s="37"/>
      <c r="D5" s="37"/>
      <c r="E5" s="37"/>
      <c r="F5" s="37"/>
    </row>
    <row r="6" spans="1:6" ht="15.75" customHeight="1" x14ac:dyDescent="0.25">
      <c r="A6" s="2"/>
      <c r="B6" s="13"/>
      <c r="C6" s="13"/>
      <c r="D6" s="13"/>
      <c r="E6" s="13"/>
      <c r="F6" s="13"/>
    </row>
    <row r="7" spans="1:6" ht="15.75" customHeight="1" x14ac:dyDescent="0.25">
      <c r="A7" s="13"/>
      <c r="B7" s="13"/>
      <c r="C7" s="13"/>
      <c r="D7" s="13"/>
      <c r="E7" s="13"/>
      <c r="F7" s="13"/>
    </row>
    <row r="8" spans="1:6" ht="15.75" customHeight="1" x14ac:dyDescent="0.25">
      <c r="A8" s="37" t="s">
        <v>15</v>
      </c>
      <c r="B8" s="37"/>
      <c r="C8" s="37"/>
      <c r="D8" s="37"/>
      <c r="E8" s="37"/>
      <c r="F8" s="37"/>
    </row>
    <row r="9" spans="1:6" ht="15.75" customHeight="1" x14ac:dyDescent="0.25">
      <c r="A9" s="37" t="s">
        <v>16</v>
      </c>
      <c r="B9" s="37"/>
      <c r="C9" s="37"/>
      <c r="D9" s="37"/>
      <c r="E9" s="37"/>
      <c r="F9" s="37"/>
    </row>
    <row r="10" spans="1:6" ht="15.75" customHeight="1" x14ac:dyDescent="0.25"/>
    <row r="11" spans="1:6" ht="15.75" customHeight="1" thickBot="1" x14ac:dyDescent="0.3"/>
    <row r="12" spans="1:6" ht="15.75" customHeight="1" thickBot="1" x14ac:dyDescent="0.3">
      <c r="A12" s="4" t="s">
        <v>17</v>
      </c>
      <c r="B12" s="4" t="s">
        <v>18</v>
      </c>
      <c r="C12" s="4" t="s">
        <v>67</v>
      </c>
      <c r="D12" s="4" t="s">
        <v>68</v>
      </c>
      <c r="E12" s="4" t="s">
        <v>69</v>
      </c>
      <c r="F12" s="4" t="s">
        <v>70</v>
      </c>
    </row>
    <row r="13" spans="1:6" ht="15.75" customHeight="1" thickTop="1" x14ac:dyDescent="0.25">
      <c r="A13" s="5" t="s">
        <v>20</v>
      </c>
      <c r="B13" s="12"/>
      <c r="C13" s="12"/>
      <c r="D13" s="12"/>
      <c r="E13" s="12"/>
      <c r="F13" s="12"/>
    </row>
    <row r="14" spans="1:6" ht="15.75" customHeight="1" x14ac:dyDescent="0.25">
      <c r="A14" s="13" t="s">
        <v>21</v>
      </c>
      <c r="B14" s="12" t="s">
        <v>22</v>
      </c>
      <c r="C14" s="14"/>
      <c r="D14" s="14"/>
      <c r="E14" s="14"/>
      <c r="F14" s="14">
        <f t="shared" ref="F14:F29" si="0">SUM(C14:E14)</f>
        <v>0</v>
      </c>
    </row>
    <row r="15" spans="1:6" ht="15.75" customHeight="1" x14ac:dyDescent="0.25">
      <c r="A15" s="13"/>
      <c r="B15" s="12" t="s">
        <v>23</v>
      </c>
      <c r="C15" s="14"/>
      <c r="D15" s="14"/>
      <c r="E15" s="14"/>
      <c r="F15" s="14">
        <f t="shared" si="0"/>
        <v>0</v>
      </c>
    </row>
    <row r="16" spans="1:6" ht="15.75" customHeight="1" x14ac:dyDescent="0.25">
      <c r="A16" s="13" t="s">
        <v>24</v>
      </c>
      <c r="B16" s="12" t="s">
        <v>22</v>
      </c>
      <c r="C16" s="14"/>
      <c r="D16" s="14"/>
      <c r="E16" s="14"/>
      <c r="F16" s="14">
        <f t="shared" si="0"/>
        <v>0</v>
      </c>
    </row>
    <row r="17" spans="1:6" ht="15.75" customHeight="1" x14ac:dyDescent="0.25">
      <c r="A17" s="13"/>
      <c r="B17" s="12" t="s">
        <v>23</v>
      </c>
      <c r="C17" s="14"/>
      <c r="D17" s="14"/>
      <c r="E17" s="14"/>
      <c r="F17" s="14">
        <f t="shared" si="0"/>
        <v>0</v>
      </c>
    </row>
    <row r="18" spans="1:6" ht="15.75" customHeight="1" x14ac:dyDescent="0.25">
      <c r="A18" s="13" t="s">
        <v>25</v>
      </c>
      <c r="B18" s="12" t="s">
        <v>22</v>
      </c>
      <c r="C18" s="14"/>
      <c r="D18" s="14"/>
      <c r="E18" s="14"/>
      <c r="F18" s="14">
        <f t="shared" si="0"/>
        <v>0</v>
      </c>
    </row>
    <row r="19" spans="1:6" ht="15.75" customHeight="1" x14ac:dyDescent="0.25">
      <c r="A19" s="12"/>
      <c r="B19" s="12" t="s">
        <v>23</v>
      </c>
      <c r="C19" s="14"/>
      <c r="D19" s="14"/>
      <c r="E19" s="14"/>
      <c r="F19" s="14">
        <f t="shared" si="0"/>
        <v>0</v>
      </c>
    </row>
    <row r="20" spans="1:6" ht="15.75" customHeight="1" x14ac:dyDescent="0.25">
      <c r="A20" s="6" t="s">
        <v>26</v>
      </c>
      <c r="B20" s="12"/>
      <c r="C20" s="14"/>
      <c r="D20" s="14"/>
      <c r="E20" s="14"/>
      <c r="F20" s="14">
        <f t="shared" si="0"/>
        <v>0</v>
      </c>
    </row>
    <row r="21" spans="1:6" ht="15.75" customHeight="1" x14ac:dyDescent="0.25">
      <c r="A21" s="13" t="s">
        <v>21</v>
      </c>
      <c r="B21" s="12" t="s">
        <v>22</v>
      </c>
      <c r="C21" s="14"/>
      <c r="D21" s="14"/>
      <c r="E21" s="14">
        <v>2</v>
      </c>
      <c r="F21" s="14">
        <f t="shared" si="0"/>
        <v>2</v>
      </c>
    </row>
    <row r="22" spans="1:6" ht="15.75" customHeight="1" x14ac:dyDescent="0.25">
      <c r="A22" s="13"/>
      <c r="B22" s="12" t="s">
        <v>23</v>
      </c>
      <c r="C22" s="14"/>
      <c r="D22" s="14"/>
      <c r="E22" s="14">
        <f>800+11760</f>
        <v>12560</v>
      </c>
      <c r="F22" s="14">
        <f t="shared" si="0"/>
        <v>12560</v>
      </c>
    </row>
    <row r="23" spans="1:6" ht="15.75" customHeight="1" x14ac:dyDescent="0.25">
      <c r="A23" s="13" t="s">
        <v>24</v>
      </c>
      <c r="B23" s="12" t="s">
        <v>22</v>
      </c>
      <c r="C23" s="14"/>
      <c r="D23" s="14"/>
      <c r="E23" s="14"/>
      <c r="F23" s="14">
        <f t="shared" si="0"/>
        <v>0</v>
      </c>
    </row>
    <row r="24" spans="1:6" ht="15.75" customHeight="1" x14ac:dyDescent="0.25">
      <c r="A24" s="13"/>
      <c r="B24" s="12" t="s">
        <v>23</v>
      </c>
      <c r="C24" s="14"/>
      <c r="D24" s="14"/>
      <c r="E24" s="14"/>
      <c r="F24" s="14">
        <f t="shared" si="0"/>
        <v>0</v>
      </c>
    </row>
    <row r="25" spans="1:6" ht="15.75" customHeight="1" x14ac:dyDescent="0.25">
      <c r="A25" s="13" t="s">
        <v>25</v>
      </c>
      <c r="B25" s="12" t="s">
        <v>22</v>
      </c>
      <c r="C25" s="14"/>
      <c r="D25" s="14"/>
      <c r="E25" s="14"/>
      <c r="F25" s="14">
        <f t="shared" si="0"/>
        <v>0</v>
      </c>
    </row>
    <row r="26" spans="1:6" ht="15.75" customHeight="1" x14ac:dyDescent="0.25">
      <c r="A26" s="12"/>
      <c r="B26" s="12" t="s">
        <v>23</v>
      </c>
      <c r="C26" s="14"/>
      <c r="D26" s="14"/>
      <c r="E26" s="14"/>
      <c r="F26" s="14">
        <f t="shared" si="0"/>
        <v>0</v>
      </c>
    </row>
    <row r="27" spans="1:6" ht="15.75" customHeight="1" x14ac:dyDescent="0.25">
      <c r="A27" s="6" t="s">
        <v>27</v>
      </c>
      <c r="B27" s="13"/>
      <c r="C27" s="15"/>
      <c r="D27" s="15"/>
      <c r="E27" s="15"/>
      <c r="F27" s="14">
        <f t="shared" si="0"/>
        <v>0</v>
      </c>
    </row>
    <row r="28" spans="1:6" ht="15.75" customHeight="1" x14ac:dyDescent="0.25">
      <c r="A28" s="13" t="s">
        <v>21</v>
      </c>
      <c r="B28" s="12" t="s">
        <v>22</v>
      </c>
      <c r="C28" s="14">
        <v>4</v>
      </c>
      <c r="D28" s="14">
        <v>4</v>
      </c>
      <c r="E28" s="14">
        <v>2</v>
      </c>
      <c r="F28" s="14">
        <f t="shared" si="0"/>
        <v>10</v>
      </c>
    </row>
    <row r="29" spans="1:6" ht="15.75" customHeight="1" x14ac:dyDescent="0.25">
      <c r="A29" s="13"/>
      <c r="B29" s="12" t="s">
        <v>23</v>
      </c>
      <c r="C29" s="14">
        <v>1296</v>
      </c>
      <c r="D29" s="14">
        <v>5670</v>
      </c>
      <c r="E29" s="14">
        <v>2462</v>
      </c>
      <c r="F29" s="14">
        <f t="shared" si="0"/>
        <v>9428</v>
      </c>
    </row>
    <row r="30" spans="1:6" ht="15.75" customHeight="1" thickBot="1" x14ac:dyDescent="0.3">
      <c r="A30" s="13"/>
      <c r="B30" s="13"/>
      <c r="C30" s="13"/>
      <c r="D30" s="13"/>
      <c r="E30" s="13"/>
      <c r="F30" s="13"/>
    </row>
    <row r="31" spans="1:6" ht="15.75" customHeight="1" thickBot="1" x14ac:dyDescent="0.3">
      <c r="A31" s="7"/>
      <c r="B31" s="7"/>
      <c r="C31" s="7"/>
      <c r="D31" s="7"/>
      <c r="E31" s="7"/>
      <c r="F31" s="7"/>
    </row>
    <row r="32" spans="1:6" ht="15.75" customHeight="1" x14ac:dyDescent="0.25">
      <c r="A32" s="6" t="s">
        <v>28</v>
      </c>
      <c r="B32" s="13"/>
      <c r="C32" s="13"/>
      <c r="D32" s="13"/>
      <c r="E32" s="13"/>
      <c r="F32" s="13"/>
    </row>
    <row r="33" spans="1:6" ht="15.75" customHeight="1" x14ac:dyDescent="0.25">
      <c r="A33" s="38" t="s">
        <v>64</v>
      </c>
      <c r="B33" s="38"/>
      <c r="C33" s="38"/>
      <c r="D33" s="38"/>
      <c r="E33" s="38"/>
      <c r="F33" s="38"/>
    </row>
    <row r="34" spans="1:6" ht="15.75" customHeight="1" x14ac:dyDescent="0.25">
      <c r="A34" s="38"/>
      <c r="B34" s="38"/>
      <c r="C34" s="38"/>
      <c r="D34" s="38"/>
      <c r="E34" s="38"/>
      <c r="F34" s="38"/>
    </row>
    <row r="35" spans="1:6" ht="24" customHeight="1" x14ac:dyDescent="0.25">
      <c r="A35" s="38"/>
      <c r="B35" s="38"/>
      <c r="C35" s="38"/>
      <c r="D35" s="38"/>
      <c r="E35" s="38"/>
      <c r="F35" s="38"/>
    </row>
    <row r="36" spans="1:6" ht="15.75" customHeight="1" x14ac:dyDescent="0.25">
      <c r="A36" s="13"/>
      <c r="B36" s="13"/>
      <c r="C36" s="13"/>
      <c r="D36" s="13"/>
      <c r="E36" s="13"/>
      <c r="F36" s="13"/>
    </row>
    <row r="37" spans="1:6" ht="15.75" customHeight="1" x14ac:dyDescent="0.25">
      <c r="A37" s="37" t="s">
        <v>30</v>
      </c>
      <c r="B37" s="37"/>
      <c r="C37" s="37"/>
      <c r="D37" s="37"/>
      <c r="E37" s="37"/>
      <c r="F37" s="13"/>
    </row>
    <row r="38" spans="1:6" ht="15.75" customHeight="1" x14ac:dyDescent="0.25">
      <c r="A38" s="37" t="s">
        <v>31</v>
      </c>
      <c r="B38" s="37"/>
      <c r="C38" s="37"/>
      <c r="D38" s="37"/>
      <c r="E38" s="37"/>
      <c r="F38" s="13"/>
    </row>
    <row r="39" spans="1:6" ht="15.75" customHeight="1" x14ac:dyDescent="0.25">
      <c r="A39" s="37" t="s">
        <v>32</v>
      </c>
      <c r="B39" s="37"/>
      <c r="C39" s="37"/>
      <c r="D39" s="37"/>
      <c r="E39" s="37"/>
      <c r="F39" s="13"/>
    </row>
    <row r="40" spans="1:6" ht="15.75" customHeight="1" thickBot="1" x14ac:dyDescent="0.3">
      <c r="A40" s="13"/>
      <c r="B40" s="13"/>
      <c r="C40" s="13"/>
      <c r="D40" s="13"/>
      <c r="E40" s="13"/>
      <c r="F40" s="13"/>
    </row>
    <row r="41" spans="1:6" ht="15.75" customHeight="1" thickBot="1" x14ac:dyDescent="0.3">
      <c r="A41" s="4" t="s">
        <v>17</v>
      </c>
      <c r="B41" s="4" t="s">
        <v>67</v>
      </c>
      <c r="C41" s="4" t="s">
        <v>68</v>
      </c>
      <c r="D41" s="4" t="s">
        <v>69</v>
      </c>
      <c r="E41" s="4" t="s">
        <v>70</v>
      </c>
      <c r="F41" s="12"/>
    </row>
    <row r="42" spans="1:6" ht="15.75" customHeight="1" thickTop="1" x14ac:dyDescent="0.25">
      <c r="A42" s="12"/>
      <c r="B42" s="12"/>
      <c r="C42" s="12"/>
      <c r="D42" s="12"/>
      <c r="E42" s="12"/>
      <c r="F42" s="12"/>
    </row>
    <row r="43" spans="1:6" ht="15.75" customHeight="1" x14ac:dyDescent="0.25">
      <c r="A43" s="13" t="s">
        <v>33</v>
      </c>
      <c r="B43" s="17">
        <f>SUM(B44:B46)</f>
        <v>69592789.343826205</v>
      </c>
      <c r="C43" s="17">
        <f t="shared" ref="C43:D43" si="1">SUM(C44:C46)</f>
        <v>54209935.333365999</v>
      </c>
      <c r="D43" s="17">
        <f t="shared" si="1"/>
        <v>60161404.819999985</v>
      </c>
      <c r="E43" s="17">
        <f>SUM(E44:E46)</f>
        <v>183964129.4971922</v>
      </c>
      <c r="F43" s="2"/>
    </row>
    <row r="44" spans="1:6" ht="15.75" customHeight="1" x14ac:dyDescent="0.25">
      <c r="A44" s="13" t="s">
        <v>21</v>
      </c>
      <c r="B44" s="17">
        <v>27933.920000001701</v>
      </c>
      <c r="C44" s="17"/>
      <c r="D44" s="17">
        <v>2147751.4499999899</v>
      </c>
      <c r="E44" s="17">
        <f>SUM(B44:D44)</f>
        <v>2175685.3699999917</v>
      </c>
      <c r="F44" s="2"/>
    </row>
    <row r="45" spans="1:6" ht="15.75" customHeight="1" x14ac:dyDescent="0.25">
      <c r="A45" s="13" t="s">
        <v>24</v>
      </c>
      <c r="B45" s="17">
        <v>69564855.423826203</v>
      </c>
      <c r="C45" s="17">
        <v>54209935.333365999</v>
      </c>
      <c r="D45" s="17">
        <v>58013653.369999997</v>
      </c>
      <c r="E45" s="17">
        <f>SUM(B45:D45)</f>
        <v>181788444.1271922</v>
      </c>
      <c r="F45" s="2"/>
    </row>
    <row r="46" spans="1:6" ht="15.75" customHeight="1" x14ac:dyDescent="0.25">
      <c r="A46" s="13" t="s">
        <v>25</v>
      </c>
      <c r="B46" s="17">
        <v>0</v>
      </c>
      <c r="C46" s="17">
        <v>0</v>
      </c>
      <c r="D46" s="17">
        <v>0</v>
      </c>
      <c r="E46" s="17">
        <f>SUM(B46:D46)</f>
        <v>0</v>
      </c>
      <c r="F46" s="2"/>
    </row>
    <row r="47" spans="1:6" ht="15.75" customHeight="1" x14ac:dyDescent="0.25">
      <c r="A47" s="13" t="s">
        <v>65</v>
      </c>
      <c r="B47" s="17">
        <f>SUM(B48:B51)</f>
        <v>10345611.189999999</v>
      </c>
      <c r="C47" s="17">
        <f t="shared" ref="C47:D47" si="2">SUM(C48:C51)</f>
        <v>138399846.496898</v>
      </c>
      <c r="D47" s="17">
        <f t="shared" si="2"/>
        <v>74063149.8412413</v>
      </c>
      <c r="E47" s="17">
        <f>SUM(E48:E51)</f>
        <v>222808607.52813929</v>
      </c>
      <c r="F47" s="2"/>
    </row>
    <row r="48" spans="1:6" ht="15.75" customHeight="1" x14ac:dyDescent="0.25">
      <c r="A48" s="13" t="s">
        <v>21</v>
      </c>
      <c r="B48" s="17">
        <v>0</v>
      </c>
      <c r="C48" s="17">
        <v>138399846.496898</v>
      </c>
      <c r="D48" s="17">
        <v>22075199.0012413</v>
      </c>
      <c r="E48" s="17">
        <f>SUM(B48:D48)</f>
        <v>160475045.49813929</v>
      </c>
      <c r="F48" s="2"/>
    </row>
    <row r="49" spans="1:6" ht="15.75" customHeight="1" x14ac:dyDescent="0.25">
      <c r="A49" s="13" t="s">
        <v>24</v>
      </c>
      <c r="B49" s="17">
        <v>10345611.189999999</v>
      </c>
      <c r="C49" s="17"/>
      <c r="D49" s="17">
        <v>51987950.840000004</v>
      </c>
      <c r="E49" s="17">
        <f>SUM(B49:D49)</f>
        <v>62333562.030000001</v>
      </c>
      <c r="F49" s="2"/>
    </row>
    <row r="50" spans="1:6" ht="15.75" customHeight="1" x14ac:dyDescent="0.25">
      <c r="A50" s="13" t="s">
        <v>25</v>
      </c>
      <c r="B50" s="17">
        <v>0</v>
      </c>
      <c r="C50" s="17">
        <v>0</v>
      </c>
      <c r="D50" s="17">
        <v>0</v>
      </c>
      <c r="E50" s="17">
        <f>SUM(B50:D50)</f>
        <v>0</v>
      </c>
      <c r="F50" s="2"/>
    </row>
    <row r="51" spans="1:6" ht="15.75" customHeight="1" x14ac:dyDescent="0.25">
      <c r="A51" s="13" t="s">
        <v>35</v>
      </c>
      <c r="B51" s="17">
        <f>SUM(B52:B54)</f>
        <v>0</v>
      </c>
      <c r="C51" s="17">
        <f>SUM(C52:C54)</f>
        <v>0</v>
      </c>
      <c r="D51" s="17">
        <f>SUM(D52:D54)</f>
        <v>0</v>
      </c>
      <c r="E51" s="17">
        <f>SUM(E52:E54)</f>
        <v>0</v>
      </c>
      <c r="F51" s="2"/>
    </row>
    <row r="52" spans="1:6" ht="15.75" customHeight="1" x14ac:dyDescent="0.25">
      <c r="A52" s="13" t="s">
        <v>21</v>
      </c>
      <c r="B52" s="2"/>
      <c r="C52" s="17"/>
      <c r="D52" s="17"/>
      <c r="E52" s="17"/>
      <c r="F52" s="2"/>
    </row>
    <row r="53" spans="1:6" ht="15.75" customHeight="1" x14ac:dyDescent="0.25">
      <c r="A53" s="13" t="s">
        <v>24</v>
      </c>
      <c r="B53" s="2"/>
      <c r="C53" s="17"/>
      <c r="D53" s="17"/>
      <c r="E53" s="17"/>
      <c r="F53" s="2"/>
    </row>
    <row r="54" spans="1:6" ht="15.75" customHeight="1" x14ac:dyDescent="0.25">
      <c r="A54" s="13" t="s">
        <v>25</v>
      </c>
      <c r="B54" s="2"/>
      <c r="C54" s="17"/>
      <c r="D54" s="17"/>
      <c r="E54" s="17"/>
      <c r="F54" s="2"/>
    </row>
    <row r="55" spans="1:6" ht="15.75" customHeight="1" x14ac:dyDescent="0.25">
      <c r="A55" s="13"/>
      <c r="B55" s="2"/>
      <c r="C55" s="17"/>
      <c r="D55" s="17"/>
      <c r="E55" s="17"/>
      <c r="F55" s="2"/>
    </row>
    <row r="56" spans="1:6" ht="15.75" customHeight="1" thickBot="1" x14ac:dyDescent="0.3">
      <c r="A56" s="13"/>
      <c r="B56" s="2"/>
      <c r="C56" s="17"/>
      <c r="D56" s="17"/>
      <c r="E56" s="17"/>
      <c r="F56" s="2"/>
    </row>
    <row r="57" spans="1:6" ht="15.75" customHeight="1" thickBot="1" x14ac:dyDescent="0.3">
      <c r="A57" s="7" t="s">
        <v>36</v>
      </c>
      <c r="B57" s="20">
        <f>+B43+B47+B51</f>
        <v>79938400.533826202</v>
      </c>
      <c r="C57" s="20">
        <f>+C43+C47+C51</f>
        <v>192609781.830264</v>
      </c>
      <c r="D57" s="20">
        <f>+D43+D47+D51</f>
        <v>134224554.66124129</v>
      </c>
      <c r="E57" s="20">
        <f>+E43+E47+E51</f>
        <v>406772737.0253315</v>
      </c>
      <c r="F57" s="13"/>
    </row>
    <row r="58" spans="1:6" ht="15.75" customHeight="1" x14ac:dyDescent="0.25">
      <c r="A58" s="6" t="s">
        <v>37</v>
      </c>
      <c r="B58" s="13"/>
      <c r="C58" s="13"/>
      <c r="D58" s="13"/>
      <c r="E58" s="13"/>
      <c r="F58" s="13"/>
    </row>
    <row r="59" spans="1:6" ht="15.75" customHeight="1" x14ac:dyDescent="0.25">
      <c r="A59" s="13"/>
      <c r="B59" s="13"/>
      <c r="C59" s="13"/>
      <c r="D59" s="13"/>
      <c r="E59" s="13"/>
      <c r="F59" s="13"/>
    </row>
    <row r="60" spans="1:6" ht="15.75" customHeight="1" x14ac:dyDescent="0.25">
      <c r="A60" s="13"/>
      <c r="B60" s="13"/>
      <c r="C60" s="13"/>
      <c r="D60" s="13"/>
      <c r="E60" s="13"/>
      <c r="F60" s="13"/>
    </row>
    <row r="61" spans="1:6" ht="15.75" customHeight="1" x14ac:dyDescent="0.25">
      <c r="A61" s="37" t="s">
        <v>38</v>
      </c>
      <c r="B61" s="37"/>
      <c r="C61" s="37"/>
      <c r="D61" s="37"/>
      <c r="E61" s="37"/>
      <c r="F61" s="13"/>
    </row>
    <row r="62" spans="1:6" ht="15.75" customHeight="1" x14ac:dyDescent="0.25">
      <c r="A62" s="37" t="s">
        <v>39</v>
      </c>
      <c r="B62" s="37"/>
      <c r="C62" s="37"/>
      <c r="D62" s="37"/>
      <c r="E62" s="37"/>
      <c r="F62" s="13"/>
    </row>
    <row r="63" spans="1:6" ht="15.75" customHeight="1" x14ac:dyDescent="0.25">
      <c r="A63" s="37" t="s">
        <v>32</v>
      </c>
      <c r="B63" s="37"/>
      <c r="C63" s="37"/>
      <c r="D63" s="37"/>
      <c r="E63" s="37"/>
      <c r="F63" s="13"/>
    </row>
    <row r="64" spans="1:6" ht="15.75" customHeight="1" thickBot="1" x14ac:dyDescent="0.3">
      <c r="A64" s="13"/>
      <c r="B64" s="13"/>
      <c r="C64" s="13"/>
      <c r="D64" s="13"/>
      <c r="E64" s="13"/>
      <c r="F64" s="13"/>
    </row>
    <row r="65" spans="1:6" ht="15.75" customHeight="1" thickBot="1" x14ac:dyDescent="0.3">
      <c r="A65" s="4" t="s">
        <v>40</v>
      </c>
      <c r="B65" s="4" t="s">
        <v>67</v>
      </c>
      <c r="C65" s="18" t="s">
        <v>68</v>
      </c>
      <c r="D65" s="18" t="s">
        <v>69</v>
      </c>
      <c r="E65" s="18" t="s">
        <v>70</v>
      </c>
      <c r="F65" s="13"/>
    </row>
    <row r="66" spans="1:6" ht="15.75" customHeight="1" thickTop="1" x14ac:dyDescent="0.25">
      <c r="A66" s="9" t="s">
        <v>41</v>
      </c>
      <c r="B66" s="17">
        <v>3296317.6338261398</v>
      </c>
      <c r="C66" s="17">
        <v>445853.02480000298</v>
      </c>
      <c r="D66" s="17">
        <v>2605064.0312411999</v>
      </c>
      <c r="E66" s="17">
        <f t="shared" ref="E66:E77" si="3">SUM(B66:D66)</f>
        <v>6347234.6898673428</v>
      </c>
      <c r="F66" s="13"/>
    </row>
    <row r="67" spans="1:6" ht="15.75" customHeight="1" x14ac:dyDescent="0.25">
      <c r="A67" s="9" t="s">
        <v>42</v>
      </c>
      <c r="B67" s="17"/>
      <c r="C67" s="17"/>
      <c r="D67" s="17"/>
      <c r="E67" s="17">
        <f t="shared" si="3"/>
        <v>0</v>
      </c>
      <c r="F67" s="13"/>
    </row>
    <row r="68" spans="1:6" ht="15.75" customHeight="1" x14ac:dyDescent="0.25">
      <c r="A68" s="9" t="s">
        <v>43</v>
      </c>
      <c r="B68" s="17"/>
      <c r="C68" s="17"/>
      <c r="D68" s="17"/>
      <c r="E68" s="17">
        <f t="shared" si="3"/>
        <v>0</v>
      </c>
      <c r="F68" s="13"/>
    </row>
    <row r="69" spans="1:6" ht="15.75" customHeight="1" x14ac:dyDescent="0.25">
      <c r="A69" s="9" t="s">
        <v>44</v>
      </c>
      <c r="B69" s="17"/>
      <c r="C69" s="17"/>
      <c r="D69" s="17"/>
      <c r="E69" s="17">
        <f t="shared" si="3"/>
        <v>0</v>
      </c>
      <c r="F69" s="13"/>
    </row>
    <row r="70" spans="1:6" ht="15.75" customHeight="1" x14ac:dyDescent="0.25">
      <c r="A70" s="9" t="s">
        <v>45</v>
      </c>
      <c r="B70" s="17"/>
      <c r="C70" s="17"/>
      <c r="D70" s="17">
        <v>45485215.549999997</v>
      </c>
      <c r="E70" s="17">
        <f t="shared" si="3"/>
        <v>45485215.549999997</v>
      </c>
      <c r="F70" s="13"/>
    </row>
    <row r="71" spans="1:6" ht="15.75" customHeight="1" x14ac:dyDescent="0.25">
      <c r="A71" s="9" t="s">
        <v>46</v>
      </c>
      <c r="B71" s="17"/>
      <c r="C71" s="17"/>
      <c r="D71" s="17"/>
      <c r="E71" s="17">
        <f t="shared" si="3"/>
        <v>0</v>
      </c>
      <c r="F71" s="13"/>
    </row>
    <row r="72" spans="1:6" ht="15.75" customHeight="1" x14ac:dyDescent="0.25">
      <c r="A72" s="9" t="s">
        <v>47</v>
      </c>
      <c r="B72" s="17"/>
      <c r="C72" s="17"/>
      <c r="D72" s="17"/>
      <c r="E72" s="17">
        <f t="shared" si="3"/>
        <v>0</v>
      </c>
      <c r="F72" s="13"/>
    </row>
    <row r="73" spans="1:6" ht="15.75" customHeight="1" x14ac:dyDescent="0.25">
      <c r="A73" s="9" t="s">
        <v>48</v>
      </c>
      <c r="B73" s="17"/>
      <c r="C73" s="17"/>
      <c r="D73" s="17"/>
      <c r="E73" s="17">
        <f t="shared" si="3"/>
        <v>0</v>
      </c>
      <c r="F73" s="13"/>
    </row>
    <row r="74" spans="1:6" ht="15.75" customHeight="1" x14ac:dyDescent="0.25">
      <c r="A74" s="9" t="s">
        <v>49</v>
      </c>
      <c r="B74" s="17"/>
      <c r="C74" s="17"/>
      <c r="D74" s="17"/>
      <c r="E74" s="17">
        <f t="shared" si="3"/>
        <v>0</v>
      </c>
      <c r="F74" s="13"/>
    </row>
    <row r="75" spans="1:6" ht="15.75" customHeight="1" x14ac:dyDescent="0.25">
      <c r="A75" s="9" t="s">
        <v>50</v>
      </c>
      <c r="B75" s="17"/>
      <c r="C75" s="17"/>
      <c r="D75" s="17"/>
      <c r="E75" s="17">
        <f t="shared" si="3"/>
        <v>0</v>
      </c>
      <c r="F75" s="13"/>
    </row>
    <row r="76" spans="1:6" ht="15.75" customHeight="1" x14ac:dyDescent="0.25">
      <c r="A76" s="9" t="s">
        <v>52</v>
      </c>
      <c r="B76" s="17">
        <v>76642083</v>
      </c>
      <c r="C76" s="17">
        <v>192163928.66999999</v>
      </c>
      <c r="D76" s="17">
        <v>86134275.079999998</v>
      </c>
      <c r="E76" s="17">
        <f t="shared" si="3"/>
        <v>354940286.74999994</v>
      </c>
      <c r="F76" s="13"/>
    </row>
    <row r="77" spans="1:6" ht="15.75" customHeight="1" thickBot="1" x14ac:dyDescent="0.3">
      <c r="A77" s="13" t="s">
        <v>71</v>
      </c>
      <c r="B77" s="17">
        <v>315435381</v>
      </c>
      <c r="C77" s="17"/>
      <c r="D77" s="17"/>
      <c r="E77" s="17">
        <f t="shared" si="3"/>
        <v>315435381</v>
      </c>
      <c r="F77" s="13"/>
    </row>
    <row r="78" spans="1:6" ht="15.75" customHeight="1" thickBot="1" x14ac:dyDescent="0.3">
      <c r="A78" s="10" t="s">
        <v>36</v>
      </c>
      <c r="B78" s="19">
        <f>SUM(B66:B77)</f>
        <v>395373781.63382614</v>
      </c>
      <c r="C78" s="19">
        <f>SUM(C66:C77)</f>
        <v>192609781.69479999</v>
      </c>
      <c r="D78" s="19">
        <f>SUM(D66:D77)</f>
        <v>134224554.6612412</v>
      </c>
      <c r="E78" s="19">
        <f>SUM(E66:E77)</f>
        <v>722208117.98986721</v>
      </c>
      <c r="F78" s="13"/>
    </row>
    <row r="79" spans="1:6" ht="51" customHeight="1" x14ac:dyDescent="0.25">
      <c r="A79" s="6" t="s">
        <v>72</v>
      </c>
      <c r="B79" s="13"/>
      <c r="C79" s="13"/>
      <c r="D79" s="13"/>
      <c r="E79" s="13"/>
      <c r="F79" s="13"/>
    </row>
    <row r="80" spans="1:6" ht="15.75" customHeight="1" x14ac:dyDescent="0.25">
      <c r="A80" s="11"/>
      <c r="B80" s="13"/>
      <c r="C80" s="13"/>
      <c r="D80" s="13"/>
      <c r="E80" s="13"/>
      <c r="F80" s="13"/>
    </row>
    <row r="81" spans="1:6" ht="15.75" customHeight="1" x14ac:dyDescent="0.25">
      <c r="A81" s="13"/>
      <c r="B81" s="13"/>
      <c r="C81" s="13"/>
      <c r="D81" s="13"/>
      <c r="E81" s="13"/>
      <c r="F81" s="13"/>
    </row>
    <row r="82" spans="1:6" ht="15.75" customHeight="1" x14ac:dyDescent="0.25">
      <c r="A82" s="37" t="s">
        <v>53</v>
      </c>
      <c r="B82" s="37"/>
      <c r="C82" s="37"/>
      <c r="D82" s="37"/>
      <c r="E82" s="37"/>
      <c r="F82" s="13"/>
    </row>
    <row r="83" spans="1:6" ht="15.75" customHeight="1" x14ac:dyDescent="0.25">
      <c r="A83" s="37" t="s">
        <v>54</v>
      </c>
      <c r="B83" s="37"/>
      <c r="C83" s="37"/>
      <c r="D83" s="37"/>
      <c r="E83" s="37"/>
      <c r="F83" s="13"/>
    </row>
    <row r="84" spans="1:6" ht="15.75" customHeight="1" x14ac:dyDescent="0.25">
      <c r="A84" s="37" t="s">
        <v>32</v>
      </c>
      <c r="B84" s="37"/>
      <c r="C84" s="37"/>
      <c r="D84" s="37"/>
      <c r="E84" s="37"/>
      <c r="F84" s="13"/>
    </row>
    <row r="85" spans="1:6" ht="15.75" customHeight="1" thickBot="1" x14ac:dyDescent="0.3">
      <c r="A85" s="13"/>
      <c r="B85" s="13"/>
      <c r="C85" s="13"/>
      <c r="D85" s="13"/>
      <c r="E85" s="13"/>
      <c r="F85" s="13"/>
    </row>
    <row r="86" spans="1:6" ht="15.75" customHeight="1" thickBot="1" x14ac:dyDescent="0.3">
      <c r="A86" s="4" t="s">
        <v>40</v>
      </c>
      <c r="B86" s="4" t="s">
        <v>67</v>
      </c>
      <c r="C86" s="4" t="s">
        <v>68</v>
      </c>
      <c r="D86" s="4" t="s">
        <v>69</v>
      </c>
      <c r="E86" s="4" t="s">
        <v>70</v>
      </c>
      <c r="F86" s="13"/>
    </row>
    <row r="87" spans="1:6" ht="15.75" customHeight="1" thickTop="1" x14ac:dyDescent="0.25">
      <c r="A87" s="13"/>
      <c r="B87" s="17"/>
      <c r="C87" s="17"/>
      <c r="D87" s="17"/>
      <c r="E87" s="17"/>
      <c r="F87" s="13"/>
    </row>
    <row r="88" spans="1:6" ht="15.75" customHeight="1" x14ac:dyDescent="0.25">
      <c r="A88" s="13" t="s">
        <v>55</v>
      </c>
      <c r="B88" s="17">
        <f>+'2T'!E91</f>
        <v>829681376.52999997</v>
      </c>
      <c r="C88" s="17">
        <f>+B92</f>
        <v>434307594.89617383</v>
      </c>
      <c r="D88" s="17">
        <f>+C92</f>
        <v>241697813.20137385</v>
      </c>
      <c r="E88" s="17">
        <f>+B88</f>
        <v>829681376.52999997</v>
      </c>
      <c r="F88" s="13"/>
    </row>
    <row r="89" spans="1:6" ht="15.75" customHeight="1" x14ac:dyDescent="0.25">
      <c r="A89" s="13" t="s">
        <v>56</v>
      </c>
      <c r="B89" s="17"/>
      <c r="C89" s="17"/>
      <c r="D89" s="17">
        <v>745925788</v>
      </c>
      <c r="E89" s="17">
        <f>SUM(B89:D89)</f>
        <v>745925788</v>
      </c>
      <c r="F89" s="13"/>
    </row>
    <row r="90" spans="1:6" ht="15.75" customHeight="1" x14ac:dyDescent="0.25">
      <c r="A90" s="13" t="s">
        <v>57</v>
      </c>
      <c r="B90" s="17">
        <f>+B88+B89</f>
        <v>829681376.52999997</v>
      </c>
      <c r="C90" s="17">
        <f t="shared" ref="C90:D90" si="4">+C88+C89</f>
        <v>434307594.89617383</v>
      </c>
      <c r="D90" s="17">
        <f t="shared" si="4"/>
        <v>987623601.20137382</v>
      </c>
      <c r="E90" s="17">
        <f>+E88+E89</f>
        <v>1575607164.53</v>
      </c>
      <c r="F90" s="13"/>
    </row>
    <row r="91" spans="1:6" ht="15.75" customHeight="1" x14ac:dyDescent="0.25">
      <c r="A91" s="13" t="s">
        <v>58</v>
      </c>
      <c r="B91" s="17">
        <f>+B78</f>
        <v>395373781.63382614</v>
      </c>
      <c r="C91" s="17">
        <f>+C78</f>
        <v>192609781.69479999</v>
      </c>
      <c r="D91" s="17">
        <f>+D78</f>
        <v>134224554.6612412</v>
      </c>
      <c r="E91" s="17">
        <f>+D91+C91+B91</f>
        <v>722208117.98986733</v>
      </c>
      <c r="F91" s="13"/>
    </row>
    <row r="92" spans="1:6" ht="15.75" customHeight="1" thickBot="1" x14ac:dyDescent="0.3">
      <c r="A92" s="13" t="s">
        <v>59</v>
      </c>
      <c r="B92" s="17">
        <f>+B90-B91</f>
        <v>434307594.89617383</v>
      </c>
      <c r="C92" s="17">
        <f>+C90-C91</f>
        <v>241697813.20137385</v>
      </c>
      <c r="D92" s="17">
        <f>+D90-D91</f>
        <v>853399046.54013264</v>
      </c>
      <c r="E92" s="17">
        <f>+E90-E91</f>
        <v>853399046.54013264</v>
      </c>
      <c r="F92" s="13"/>
    </row>
    <row r="93" spans="1:6" ht="15.75" customHeight="1" thickBot="1" x14ac:dyDescent="0.3">
      <c r="A93" s="7"/>
      <c r="B93" s="7"/>
      <c r="C93" s="7"/>
      <c r="D93" s="7"/>
      <c r="E93" s="7"/>
      <c r="F93" s="13"/>
    </row>
    <row r="94" spans="1:6" ht="15.75" customHeight="1" x14ac:dyDescent="0.25">
      <c r="A94" t="s">
        <v>37</v>
      </c>
    </row>
  </sheetData>
  <mergeCells count="17">
    <mergeCell ref="A61:E61"/>
    <mergeCell ref="A1:F1"/>
    <mergeCell ref="B2:F2"/>
    <mergeCell ref="B3:F3"/>
    <mergeCell ref="B4:F4"/>
    <mergeCell ref="B5:F5"/>
    <mergeCell ref="A8:F8"/>
    <mergeCell ref="A9:F9"/>
    <mergeCell ref="A33:F35"/>
    <mergeCell ref="A37:E37"/>
    <mergeCell ref="A38:E38"/>
    <mergeCell ref="A39:E39"/>
    <mergeCell ref="A62:E62"/>
    <mergeCell ref="A63:E63"/>
    <mergeCell ref="A82:E82"/>
    <mergeCell ref="A83:E83"/>
    <mergeCell ref="A84:E84"/>
  </mergeCell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workbookViewId="0">
      <selection sqref="A1:F1"/>
    </sheetView>
  </sheetViews>
  <sheetFormatPr baseColWidth="10" defaultRowHeight="15" x14ac:dyDescent="0.25"/>
  <cols>
    <col min="1" max="1" width="45.85546875" customWidth="1"/>
    <col min="2" max="3" width="14.28515625" customWidth="1"/>
    <col min="4" max="4" width="16" customWidth="1"/>
    <col min="5" max="5" width="16.140625" customWidth="1"/>
    <col min="6" max="6" width="14.28515625" customWidth="1"/>
  </cols>
  <sheetData>
    <row r="1" spans="1:6" x14ac:dyDescent="0.25">
      <c r="A1" s="37" t="s">
        <v>7</v>
      </c>
      <c r="B1" s="37"/>
      <c r="C1" s="37"/>
      <c r="D1" s="37"/>
      <c r="E1" s="37"/>
      <c r="F1" s="37"/>
    </row>
    <row r="2" spans="1:6" x14ac:dyDescent="0.25">
      <c r="A2" s="2" t="s">
        <v>8</v>
      </c>
      <c r="B2" s="37" t="s">
        <v>9</v>
      </c>
      <c r="C2" s="37"/>
      <c r="D2" s="37"/>
      <c r="E2" s="37"/>
      <c r="F2" s="37"/>
    </row>
    <row r="3" spans="1:6" x14ac:dyDescent="0.25">
      <c r="A3" s="2" t="s">
        <v>10</v>
      </c>
      <c r="B3" s="37" t="s">
        <v>11</v>
      </c>
      <c r="C3" s="37"/>
      <c r="D3" s="37"/>
      <c r="E3" s="37"/>
      <c r="F3" s="37"/>
    </row>
    <row r="4" spans="1:6" x14ac:dyDescent="0.25">
      <c r="A4" s="2" t="s">
        <v>12</v>
      </c>
      <c r="B4" s="37" t="s">
        <v>13</v>
      </c>
      <c r="C4" s="37"/>
      <c r="D4" s="37"/>
      <c r="E4" s="37"/>
      <c r="F4" s="37"/>
    </row>
    <row r="5" spans="1:6" x14ac:dyDescent="0.25">
      <c r="A5" s="2" t="s">
        <v>14</v>
      </c>
      <c r="B5" s="37" t="s">
        <v>144</v>
      </c>
      <c r="C5" s="37"/>
      <c r="D5" s="37"/>
      <c r="E5" s="37"/>
      <c r="F5" s="37"/>
    </row>
    <row r="6" spans="1:6" x14ac:dyDescent="0.25">
      <c r="A6" s="2"/>
      <c r="B6" s="13"/>
      <c r="C6" s="13"/>
      <c r="D6" s="13"/>
      <c r="E6" s="13"/>
      <c r="F6" s="13"/>
    </row>
    <row r="7" spans="1:6" x14ac:dyDescent="0.25">
      <c r="A7" s="13"/>
      <c r="B7" s="13"/>
      <c r="C7" s="13"/>
      <c r="D7" s="13"/>
      <c r="E7" s="13"/>
      <c r="F7" s="13"/>
    </row>
    <row r="8" spans="1:6" x14ac:dyDescent="0.25">
      <c r="A8" s="37" t="s">
        <v>15</v>
      </c>
      <c r="B8" s="37"/>
      <c r="C8" s="37"/>
      <c r="D8" s="37"/>
      <c r="E8" s="37"/>
      <c r="F8" s="37"/>
    </row>
    <row r="9" spans="1:6" x14ac:dyDescent="0.25">
      <c r="A9" s="37" t="s">
        <v>16</v>
      </c>
      <c r="B9" s="37"/>
      <c r="C9" s="37"/>
      <c r="D9" s="37"/>
      <c r="E9" s="37"/>
      <c r="F9" s="37"/>
    </row>
    <row r="11" spans="1:6" ht="15.75" thickBot="1" x14ac:dyDescent="0.3"/>
    <row r="12" spans="1:6" ht="15.75" thickBot="1" x14ac:dyDescent="0.3">
      <c r="A12" s="4" t="s">
        <v>17</v>
      </c>
      <c r="B12" s="4" t="s">
        <v>18</v>
      </c>
      <c r="C12" s="4" t="s">
        <v>73</v>
      </c>
      <c r="D12" s="4" t="s">
        <v>74</v>
      </c>
      <c r="E12" s="4" t="s">
        <v>75</v>
      </c>
      <c r="F12" s="4" t="s">
        <v>76</v>
      </c>
    </row>
    <row r="13" spans="1:6" ht="15" customHeight="1" thickTop="1" x14ac:dyDescent="0.25">
      <c r="A13" s="5" t="s">
        <v>20</v>
      </c>
      <c r="B13" s="12"/>
      <c r="C13" s="12"/>
      <c r="D13" s="12"/>
      <c r="E13" s="12"/>
      <c r="F13" s="12"/>
    </row>
    <row r="14" spans="1:6" ht="15" customHeight="1" x14ac:dyDescent="0.25">
      <c r="A14" s="13" t="s">
        <v>21</v>
      </c>
      <c r="B14" s="12" t="s">
        <v>22</v>
      </c>
      <c r="C14" s="14"/>
      <c r="D14" s="14"/>
      <c r="E14" s="14">
        <v>1</v>
      </c>
      <c r="F14" s="14">
        <f>(C14+D14+E14)</f>
        <v>1</v>
      </c>
    </row>
    <row r="15" spans="1:6" ht="15" customHeight="1" x14ac:dyDescent="0.25">
      <c r="A15" s="13"/>
      <c r="B15" s="12" t="s">
        <v>23</v>
      </c>
      <c r="C15" s="14"/>
      <c r="D15" s="14"/>
      <c r="E15" s="14">
        <v>1524</v>
      </c>
      <c r="F15" s="14">
        <f t="shared" ref="F15:F29" si="0">(C15+D15+E15)</f>
        <v>1524</v>
      </c>
    </row>
    <row r="16" spans="1:6" ht="15" customHeight="1" x14ac:dyDescent="0.25">
      <c r="A16" s="13" t="s">
        <v>24</v>
      </c>
      <c r="B16" s="12" t="s">
        <v>22</v>
      </c>
      <c r="C16" s="14"/>
      <c r="D16" s="14"/>
      <c r="E16" s="14"/>
      <c r="F16" s="14">
        <f t="shared" si="0"/>
        <v>0</v>
      </c>
    </row>
    <row r="17" spans="1:6" ht="15" customHeight="1" x14ac:dyDescent="0.25">
      <c r="A17" s="13"/>
      <c r="B17" s="12" t="s">
        <v>23</v>
      </c>
      <c r="C17" s="14"/>
      <c r="D17" s="14"/>
      <c r="E17" s="14"/>
      <c r="F17" s="14">
        <f t="shared" si="0"/>
        <v>0</v>
      </c>
    </row>
    <row r="18" spans="1:6" ht="15" customHeight="1" x14ac:dyDescent="0.25">
      <c r="A18" s="13" t="s">
        <v>25</v>
      </c>
      <c r="B18" s="12" t="s">
        <v>22</v>
      </c>
      <c r="C18" s="14"/>
      <c r="D18" s="14"/>
      <c r="E18" s="14"/>
      <c r="F18" s="14">
        <f t="shared" si="0"/>
        <v>0</v>
      </c>
    </row>
    <row r="19" spans="1:6" ht="15" customHeight="1" x14ac:dyDescent="0.25">
      <c r="A19" s="12"/>
      <c r="B19" s="12" t="s">
        <v>23</v>
      </c>
      <c r="C19" s="14"/>
      <c r="D19" s="14"/>
      <c r="E19" s="14"/>
      <c r="F19" s="14">
        <f t="shared" si="0"/>
        <v>0</v>
      </c>
    </row>
    <row r="20" spans="1:6" ht="15" customHeight="1" x14ac:dyDescent="0.25">
      <c r="A20" s="6" t="s">
        <v>26</v>
      </c>
      <c r="B20" s="12"/>
      <c r="C20" s="14"/>
      <c r="D20" s="14"/>
      <c r="E20" s="14"/>
      <c r="F20" s="14"/>
    </row>
    <row r="21" spans="1:6" ht="15" customHeight="1" x14ac:dyDescent="0.25">
      <c r="A21" s="13" t="s">
        <v>21</v>
      </c>
      <c r="B21" s="12" t="s">
        <v>22</v>
      </c>
      <c r="C21" s="14"/>
      <c r="D21" s="14"/>
      <c r="E21" s="14"/>
      <c r="F21" s="14">
        <f t="shared" si="0"/>
        <v>0</v>
      </c>
    </row>
    <row r="22" spans="1:6" ht="15" customHeight="1" x14ac:dyDescent="0.25">
      <c r="A22" s="13"/>
      <c r="B22" s="12" t="s">
        <v>23</v>
      </c>
      <c r="C22" s="14"/>
      <c r="D22" s="14"/>
      <c r="E22" s="14"/>
      <c r="F22" s="14">
        <f t="shared" si="0"/>
        <v>0</v>
      </c>
    </row>
    <row r="23" spans="1:6" ht="15" customHeight="1" x14ac:dyDescent="0.25">
      <c r="A23" s="13" t="s">
        <v>24</v>
      </c>
      <c r="B23" s="12" t="s">
        <v>22</v>
      </c>
      <c r="C23" s="14"/>
      <c r="D23" s="14"/>
      <c r="E23" s="14"/>
      <c r="F23" s="14">
        <f t="shared" si="0"/>
        <v>0</v>
      </c>
    </row>
    <row r="24" spans="1:6" ht="15" customHeight="1" x14ac:dyDescent="0.25">
      <c r="A24" s="13"/>
      <c r="B24" s="12" t="s">
        <v>23</v>
      </c>
      <c r="C24" s="14"/>
      <c r="D24" s="14"/>
      <c r="E24" s="14"/>
      <c r="F24" s="14">
        <f t="shared" si="0"/>
        <v>0</v>
      </c>
    </row>
    <row r="25" spans="1:6" ht="15" customHeight="1" x14ac:dyDescent="0.25">
      <c r="A25" s="13" t="s">
        <v>25</v>
      </c>
      <c r="B25" s="12" t="s">
        <v>22</v>
      </c>
      <c r="C25" s="14"/>
      <c r="D25" s="14"/>
      <c r="E25" s="14"/>
      <c r="F25" s="14">
        <f t="shared" si="0"/>
        <v>0</v>
      </c>
    </row>
    <row r="26" spans="1:6" ht="15" customHeight="1" x14ac:dyDescent="0.25">
      <c r="A26" s="12"/>
      <c r="B26" s="12" t="s">
        <v>23</v>
      </c>
      <c r="C26" s="14"/>
      <c r="D26" s="14"/>
      <c r="E26" s="14"/>
      <c r="F26" s="14">
        <f t="shared" si="0"/>
        <v>0</v>
      </c>
    </row>
    <row r="27" spans="1:6" ht="15" customHeight="1" x14ac:dyDescent="0.25">
      <c r="A27" s="6" t="s">
        <v>27</v>
      </c>
      <c r="B27" s="13"/>
      <c r="C27" s="15"/>
      <c r="D27" s="15"/>
      <c r="E27" s="15"/>
      <c r="F27" s="14"/>
    </row>
    <row r="28" spans="1:6" ht="15" customHeight="1" x14ac:dyDescent="0.25">
      <c r="A28" s="13" t="s">
        <v>21</v>
      </c>
      <c r="B28" s="12" t="s">
        <v>22</v>
      </c>
      <c r="C28" s="14">
        <v>2</v>
      </c>
      <c r="D28" s="14">
        <v>2</v>
      </c>
      <c r="E28" s="14">
        <v>1</v>
      </c>
      <c r="F28" s="14">
        <f t="shared" si="0"/>
        <v>5</v>
      </c>
    </row>
    <row r="29" spans="1:6" ht="15" customHeight="1" x14ac:dyDescent="0.25">
      <c r="A29" s="13"/>
      <c r="B29" s="12" t="s">
        <v>23</v>
      </c>
      <c r="C29" s="14">
        <v>1408</v>
      </c>
      <c r="D29" s="14">
        <v>440</v>
      </c>
      <c r="E29" s="14">
        <v>720</v>
      </c>
      <c r="F29" s="14">
        <f t="shared" si="0"/>
        <v>2568</v>
      </c>
    </row>
    <row r="30" spans="1:6" ht="15" customHeight="1" thickBot="1" x14ac:dyDescent="0.3">
      <c r="A30" s="13"/>
      <c r="B30" s="13"/>
      <c r="C30" s="13"/>
      <c r="D30" s="13"/>
      <c r="E30" s="13"/>
      <c r="F30" s="13"/>
    </row>
    <row r="31" spans="1:6" ht="15" customHeight="1" thickBot="1" x14ac:dyDescent="0.3">
      <c r="A31" s="7"/>
      <c r="B31" s="7"/>
      <c r="C31" s="7"/>
      <c r="D31" s="7"/>
      <c r="E31" s="7"/>
      <c r="F31" s="7"/>
    </row>
    <row r="32" spans="1:6" ht="15" customHeight="1" x14ac:dyDescent="0.25">
      <c r="A32" s="6" t="s">
        <v>28</v>
      </c>
      <c r="B32" s="13"/>
      <c r="C32" s="13"/>
      <c r="D32" s="13"/>
      <c r="E32" s="13"/>
      <c r="F32" s="13"/>
    </row>
    <row r="33" spans="1:6" ht="15" customHeight="1" x14ac:dyDescent="0.25">
      <c r="A33" s="38" t="s">
        <v>64</v>
      </c>
      <c r="B33" s="38"/>
      <c r="C33" s="38"/>
      <c r="D33" s="38"/>
      <c r="E33" s="38"/>
      <c r="F33" s="38"/>
    </row>
    <row r="34" spans="1:6" ht="15" customHeight="1" x14ac:dyDescent="0.25">
      <c r="A34" s="38"/>
      <c r="B34" s="38"/>
      <c r="C34" s="38"/>
      <c r="D34" s="38"/>
      <c r="E34" s="38"/>
      <c r="F34" s="38"/>
    </row>
    <row r="35" spans="1:6" ht="15" customHeight="1" x14ac:dyDescent="0.25">
      <c r="A35" s="38"/>
      <c r="B35" s="38"/>
      <c r="C35" s="38"/>
      <c r="D35" s="38"/>
      <c r="E35" s="38"/>
      <c r="F35" s="38"/>
    </row>
    <row r="36" spans="1:6" ht="15" customHeight="1" x14ac:dyDescent="0.25">
      <c r="A36" s="13"/>
      <c r="B36" s="13"/>
      <c r="C36" s="13"/>
      <c r="D36" s="13"/>
      <c r="E36" s="13"/>
      <c r="F36" s="13"/>
    </row>
    <row r="37" spans="1:6" ht="15" customHeight="1" x14ac:dyDescent="0.25">
      <c r="A37" s="37" t="s">
        <v>30</v>
      </c>
      <c r="B37" s="37"/>
      <c r="C37" s="37"/>
      <c r="D37" s="37"/>
      <c r="E37" s="37"/>
      <c r="F37" s="13"/>
    </row>
    <row r="38" spans="1:6" ht="15" customHeight="1" x14ac:dyDescent="0.25">
      <c r="A38" s="37" t="s">
        <v>31</v>
      </c>
      <c r="B38" s="37"/>
      <c r="C38" s="37"/>
      <c r="D38" s="37"/>
      <c r="E38" s="37"/>
      <c r="F38" s="13"/>
    </row>
    <row r="39" spans="1:6" ht="15" customHeight="1" x14ac:dyDescent="0.25">
      <c r="A39" s="37" t="s">
        <v>32</v>
      </c>
      <c r="B39" s="37"/>
      <c r="C39" s="37"/>
      <c r="D39" s="37"/>
      <c r="E39" s="37"/>
      <c r="F39" s="13"/>
    </row>
    <row r="40" spans="1:6" ht="15" customHeight="1" thickBot="1" x14ac:dyDescent="0.3">
      <c r="A40" s="13"/>
      <c r="B40" s="13"/>
      <c r="C40" s="13"/>
      <c r="D40" s="13"/>
      <c r="E40" s="13"/>
      <c r="F40" s="13"/>
    </row>
    <row r="41" spans="1:6" ht="15" customHeight="1" thickBot="1" x14ac:dyDescent="0.3">
      <c r="A41" s="4" t="s">
        <v>17</v>
      </c>
      <c r="B41" s="4" t="s">
        <v>73</v>
      </c>
      <c r="C41" s="4" t="s">
        <v>74</v>
      </c>
      <c r="D41" s="4" t="s">
        <v>75</v>
      </c>
      <c r="E41" s="4" t="s">
        <v>76</v>
      </c>
      <c r="F41" s="12"/>
    </row>
    <row r="42" spans="1:6" ht="15" customHeight="1" thickTop="1" x14ac:dyDescent="0.25">
      <c r="A42" s="12"/>
      <c r="B42" s="12"/>
      <c r="C42" s="12"/>
      <c r="D42" s="12"/>
      <c r="E42" s="12"/>
      <c r="F42" s="12"/>
    </row>
    <row r="43" spans="1:6" ht="15" customHeight="1" x14ac:dyDescent="0.25">
      <c r="A43" s="13" t="s">
        <v>33</v>
      </c>
      <c r="B43" s="17">
        <f>SUM(B44:B46)</f>
        <v>22738750.9561738</v>
      </c>
      <c r="C43" s="17">
        <f t="shared" ref="C43:D43" si="1">SUM(C44:C46)</f>
        <v>78914882.969999999</v>
      </c>
      <c r="D43" s="17">
        <f t="shared" si="1"/>
        <v>39068860.139925092</v>
      </c>
      <c r="E43" s="17">
        <f>SUM(E44:E46)</f>
        <v>140722494.0660989</v>
      </c>
      <c r="F43" s="2"/>
    </row>
    <row r="44" spans="1:6" ht="15" customHeight="1" x14ac:dyDescent="0.25">
      <c r="A44" s="13" t="s">
        <v>21</v>
      </c>
      <c r="B44" s="17"/>
      <c r="C44" s="17"/>
      <c r="D44" s="17">
        <v>4905183.34</v>
      </c>
      <c r="E44" s="17">
        <f t="shared" ref="E44:E50" si="2">SUM(B44:D44)</f>
        <v>4905183.34</v>
      </c>
      <c r="F44" s="2"/>
    </row>
    <row r="45" spans="1:6" ht="15" customHeight="1" x14ac:dyDescent="0.25">
      <c r="A45" s="13" t="s">
        <v>24</v>
      </c>
      <c r="B45" s="33">
        <v>22738750.9561738</v>
      </c>
      <c r="C45" s="17">
        <v>78914882.969999999</v>
      </c>
      <c r="D45" s="17">
        <v>34163676.799925096</v>
      </c>
      <c r="E45" s="17">
        <f t="shared" si="2"/>
        <v>135817310.7260989</v>
      </c>
      <c r="F45" s="2"/>
    </row>
    <row r="46" spans="1:6" ht="15" customHeight="1" x14ac:dyDescent="0.25">
      <c r="A46" s="13" t="s">
        <v>25</v>
      </c>
      <c r="B46" s="17"/>
      <c r="C46" s="17"/>
      <c r="D46" s="17"/>
      <c r="E46" s="17">
        <f t="shared" si="2"/>
        <v>0</v>
      </c>
      <c r="F46" s="2"/>
    </row>
    <row r="47" spans="1:6" ht="15" customHeight="1" x14ac:dyDescent="0.25">
      <c r="A47" s="13" t="s">
        <v>65</v>
      </c>
      <c r="B47" s="17">
        <f>SUM(B48:B50)</f>
        <v>30780196.805468544</v>
      </c>
      <c r="C47" s="17">
        <f t="shared" ref="C47" si="3">SUM(C48:C50)</f>
        <v>190216505.4799999</v>
      </c>
      <c r="D47" s="17">
        <f>SUM(D48:D50)</f>
        <v>53889568.017494529</v>
      </c>
      <c r="E47" s="17">
        <f>SUM(E48:E50)</f>
        <v>274886270.30296302</v>
      </c>
      <c r="F47" s="2"/>
    </row>
    <row r="48" spans="1:6" ht="15" customHeight="1" x14ac:dyDescent="0.25">
      <c r="A48" s="13" t="s">
        <v>21</v>
      </c>
      <c r="B48" s="17">
        <v>472178.88546854298</v>
      </c>
      <c r="C48" s="17">
        <v>50542656.109999903</v>
      </c>
      <c r="D48" s="17">
        <v>9710277.7831625305</v>
      </c>
      <c r="E48" s="17">
        <f t="shared" si="2"/>
        <v>60725112.778630972</v>
      </c>
      <c r="F48" s="2"/>
    </row>
    <row r="49" spans="1:6" ht="15" customHeight="1" x14ac:dyDescent="0.25">
      <c r="A49" s="13" t="s">
        <v>24</v>
      </c>
      <c r="B49" s="17">
        <v>30308017.920000002</v>
      </c>
      <c r="C49" s="17">
        <v>139673849.37</v>
      </c>
      <c r="D49" s="17">
        <v>44179290.234332003</v>
      </c>
      <c r="E49" s="17">
        <f t="shared" si="2"/>
        <v>214161157.52433202</v>
      </c>
      <c r="F49" s="2"/>
    </row>
    <row r="50" spans="1:6" ht="15" customHeight="1" x14ac:dyDescent="0.25">
      <c r="A50" s="13" t="s">
        <v>25</v>
      </c>
      <c r="B50" s="17"/>
      <c r="C50" s="17"/>
      <c r="D50" s="17"/>
      <c r="E50" s="17">
        <f t="shared" si="2"/>
        <v>0</v>
      </c>
      <c r="F50" s="2"/>
    </row>
    <row r="51" spans="1:6" ht="15" customHeight="1" x14ac:dyDescent="0.25">
      <c r="A51" s="13" t="s">
        <v>35</v>
      </c>
      <c r="B51" s="17">
        <v>0</v>
      </c>
      <c r="C51" s="17">
        <v>0</v>
      </c>
      <c r="D51" s="17">
        <v>0</v>
      </c>
      <c r="E51" s="17">
        <f>SUM(E52:E54)</f>
        <v>0</v>
      </c>
      <c r="F51" s="2"/>
    </row>
    <row r="52" spans="1:6" ht="15" customHeight="1" x14ac:dyDescent="0.25">
      <c r="A52" s="13" t="s">
        <v>21</v>
      </c>
      <c r="B52" s="2"/>
      <c r="C52" s="17"/>
      <c r="D52" s="17"/>
      <c r="E52" s="17">
        <f>SUM(B52:D52)</f>
        <v>0</v>
      </c>
      <c r="F52" s="2"/>
    </row>
    <row r="53" spans="1:6" ht="15" customHeight="1" x14ac:dyDescent="0.25">
      <c r="A53" s="13" t="s">
        <v>24</v>
      </c>
      <c r="B53" s="2"/>
      <c r="C53" s="17"/>
      <c r="D53" s="17"/>
      <c r="E53" s="17">
        <f>SUM(B53:D53)</f>
        <v>0</v>
      </c>
      <c r="F53" s="2"/>
    </row>
    <row r="54" spans="1:6" ht="15" customHeight="1" x14ac:dyDescent="0.25">
      <c r="A54" s="13" t="s">
        <v>25</v>
      </c>
      <c r="B54" s="2"/>
      <c r="C54" s="17"/>
      <c r="D54" s="17"/>
      <c r="E54" s="17">
        <f>SUM(B54:D54)</f>
        <v>0</v>
      </c>
      <c r="F54" s="2"/>
    </row>
    <row r="55" spans="1:6" ht="15" customHeight="1" x14ac:dyDescent="0.25">
      <c r="A55" s="13"/>
      <c r="B55" s="2"/>
      <c r="C55" s="17"/>
      <c r="D55" s="17"/>
      <c r="E55" s="17"/>
      <c r="F55" s="2"/>
    </row>
    <row r="56" spans="1:6" ht="15" customHeight="1" thickBot="1" x14ac:dyDescent="0.3">
      <c r="A56" s="13"/>
      <c r="B56" s="2"/>
      <c r="C56" s="17"/>
      <c r="D56" s="17"/>
      <c r="E56" s="17"/>
      <c r="F56" s="2"/>
    </row>
    <row r="57" spans="1:6" ht="15" customHeight="1" thickBot="1" x14ac:dyDescent="0.3">
      <c r="A57" s="7" t="s">
        <v>36</v>
      </c>
      <c r="B57" s="20">
        <f>+B43+B47+B51</f>
        <v>53518947.761642344</v>
      </c>
      <c r="C57" s="20">
        <f>+C43+C47+C51</f>
        <v>269131388.44999993</v>
      </c>
      <c r="D57" s="20">
        <f>+D43+D47+D51</f>
        <v>92958428.157419622</v>
      </c>
      <c r="E57" s="20">
        <f>+E43+E47+E51</f>
        <v>415608764.36906195</v>
      </c>
      <c r="F57" s="13"/>
    </row>
    <row r="58" spans="1:6" ht="15" customHeight="1" x14ac:dyDescent="0.25">
      <c r="A58" s="6" t="s">
        <v>37</v>
      </c>
      <c r="B58" s="13"/>
      <c r="C58" s="13"/>
      <c r="D58" s="13"/>
      <c r="E58" s="13"/>
      <c r="F58" s="13"/>
    </row>
    <row r="59" spans="1:6" ht="15" customHeight="1" x14ac:dyDescent="0.25">
      <c r="A59" s="13"/>
      <c r="B59" s="13"/>
      <c r="C59" s="13"/>
      <c r="D59" s="13"/>
      <c r="E59" s="13"/>
      <c r="F59" s="13"/>
    </row>
    <row r="60" spans="1:6" ht="15" customHeight="1" x14ac:dyDescent="0.25">
      <c r="A60" s="13"/>
      <c r="B60" s="13"/>
      <c r="C60" s="13"/>
      <c r="D60" s="13"/>
      <c r="E60" s="13"/>
      <c r="F60" s="13"/>
    </row>
    <row r="61" spans="1:6" ht="15" customHeight="1" x14ac:dyDescent="0.25">
      <c r="A61" s="37" t="s">
        <v>38</v>
      </c>
      <c r="B61" s="37"/>
      <c r="C61" s="37"/>
      <c r="D61" s="37"/>
      <c r="E61" s="37"/>
      <c r="F61" s="13"/>
    </row>
    <row r="62" spans="1:6" ht="15" customHeight="1" x14ac:dyDescent="0.25">
      <c r="A62" s="37" t="s">
        <v>39</v>
      </c>
      <c r="B62" s="37"/>
      <c r="C62" s="37"/>
      <c r="D62" s="37"/>
      <c r="E62" s="37"/>
      <c r="F62" s="13"/>
    </row>
    <row r="63" spans="1:6" ht="15" customHeight="1" x14ac:dyDescent="0.25">
      <c r="A63" s="37" t="s">
        <v>32</v>
      </c>
      <c r="B63" s="37"/>
      <c r="C63" s="37"/>
      <c r="D63" s="37"/>
      <c r="E63" s="37"/>
      <c r="F63" s="13"/>
    </row>
    <row r="64" spans="1:6" ht="15" customHeight="1" thickBot="1" x14ac:dyDescent="0.3">
      <c r="A64" s="13"/>
      <c r="B64" s="13"/>
      <c r="C64" s="13"/>
      <c r="D64" s="13"/>
      <c r="E64" s="13"/>
      <c r="F64" s="13"/>
    </row>
    <row r="65" spans="1:6" ht="15" customHeight="1" thickBot="1" x14ac:dyDescent="0.3">
      <c r="A65" s="4" t="s">
        <v>40</v>
      </c>
      <c r="B65" s="4" t="s">
        <v>73</v>
      </c>
      <c r="C65" s="18" t="s">
        <v>74</v>
      </c>
      <c r="D65" s="18" t="s">
        <v>75</v>
      </c>
      <c r="E65" s="18" t="s">
        <v>76</v>
      </c>
      <c r="F65" s="13"/>
    </row>
    <row r="66" spans="1:6" ht="15" customHeight="1" thickTop="1" x14ac:dyDescent="0.25">
      <c r="A66" s="9" t="s">
        <v>41</v>
      </c>
      <c r="B66" s="17">
        <v>472174.15164235601</v>
      </c>
      <c r="C66" s="17">
        <v>22327435.260000002</v>
      </c>
      <c r="D66" s="17">
        <v>7881182.7542570103</v>
      </c>
      <c r="E66" s="17">
        <f t="shared" ref="E66:E77" si="4">SUM(B66:D66)</f>
        <v>30680792.165899366</v>
      </c>
      <c r="F66" s="13"/>
    </row>
    <row r="67" spans="1:6" ht="15" customHeight="1" x14ac:dyDescent="0.25">
      <c r="A67" s="9" t="s">
        <v>42</v>
      </c>
      <c r="B67" s="17">
        <v>4900134.0599999996</v>
      </c>
      <c r="C67" s="17">
        <v>0</v>
      </c>
      <c r="D67" s="17">
        <v>0</v>
      </c>
      <c r="E67" s="17">
        <f t="shared" si="4"/>
        <v>4900134.0599999996</v>
      </c>
      <c r="F67" s="13"/>
    </row>
    <row r="68" spans="1:6" ht="15" customHeight="1" x14ac:dyDescent="0.25">
      <c r="A68" s="9" t="s">
        <v>43</v>
      </c>
      <c r="B68" s="17">
        <v>0</v>
      </c>
      <c r="C68" s="17">
        <v>0</v>
      </c>
      <c r="D68" s="17">
        <v>0</v>
      </c>
      <c r="E68" s="17">
        <f t="shared" si="4"/>
        <v>0</v>
      </c>
      <c r="F68" s="13"/>
    </row>
    <row r="69" spans="1:6" ht="15" customHeight="1" x14ac:dyDescent="0.25">
      <c r="A69" s="9" t="s">
        <v>44</v>
      </c>
      <c r="B69" s="17">
        <v>0</v>
      </c>
      <c r="C69" s="17">
        <v>0</v>
      </c>
      <c r="D69" s="17">
        <v>0</v>
      </c>
      <c r="E69" s="17">
        <f t="shared" si="4"/>
        <v>0</v>
      </c>
      <c r="F69" s="13"/>
    </row>
    <row r="70" spans="1:6" ht="15" customHeight="1" x14ac:dyDescent="0.25">
      <c r="A70" s="9" t="s">
        <v>45</v>
      </c>
      <c r="B70" s="17"/>
      <c r="C70" s="17">
        <v>59466555.100000098</v>
      </c>
      <c r="D70" s="17">
        <v>52979237.530000001</v>
      </c>
      <c r="E70" s="17">
        <f t="shared" si="4"/>
        <v>112445792.6300001</v>
      </c>
      <c r="F70" s="13"/>
    </row>
    <row r="71" spans="1:6" ht="15" customHeight="1" x14ac:dyDescent="0.25">
      <c r="A71" s="9" t="s">
        <v>46</v>
      </c>
      <c r="B71" s="17">
        <v>0</v>
      </c>
      <c r="C71" s="17">
        <v>0</v>
      </c>
      <c r="D71" s="17">
        <v>158502.84</v>
      </c>
      <c r="E71" s="17">
        <f t="shared" si="4"/>
        <v>158502.84</v>
      </c>
      <c r="F71" s="13"/>
    </row>
    <row r="72" spans="1:6" ht="15" customHeight="1" x14ac:dyDescent="0.25">
      <c r="A72" s="9" t="s">
        <v>47</v>
      </c>
      <c r="B72" s="17"/>
      <c r="C72" s="17">
        <v>0</v>
      </c>
      <c r="D72" s="17">
        <v>16991001.8231625</v>
      </c>
      <c r="E72" s="17">
        <f t="shared" si="4"/>
        <v>16991001.8231625</v>
      </c>
      <c r="F72" s="13"/>
    </row>
    <row r="73" spans="1:6" ht="15" customHeight="1" x14ac:dyDescent="0.25">
      <c r="A73" s="9" t="s">
        <v>48</v>
      </c>
      <c r="B73" s="17">
        <v>0</v>
      </c>
      <c r="C73" s="17">
        <v>0</v>
      </c>
      <c r="D73" s="17">
        <v>14948503.220000001</v>
      </c>
      <c r="E73" s="17">
        <f t="shared" si="4"/>
        <v>14948503.220000001</v>
      </c>
      <c r="F73" s="13"/>
    </row>
    <row r="74" spans="1:6" ht="15" customHeight="1" x14ac:dyDescent="0.25">
      <c r="A74" s="9" t="s">
        <v>49</v>
      </c>
      <c r="B74" s="17">
        <v>0</v>
      </c>
      <c r="C74" s="17">
        <v>0</v>
      </c>
      <c r="D74" s="17">
        <v>0</v>
      </c>
      <c r="E74" s="17">
        <f t="shared" si="4"/>
        <v>0</v>
      </c>
      <c r="F74" s="13"/>
    </row>
    <row r="75" spans="1:6" ht="15" customHeight="1" x14ac:dyDescent="0.25">
      <c r="A75" s="9" t="s">
        <v>50</v>
      </c>
      <c r="B75" s="17">
        <v>0</v>
      </c>
      <c r="C75" s="17">
        <v>0</v>
      </c>
      <c r="D75" s="17">
        <v>0</v>
      </c>
      <c r="E75" s="17">
        <f t="shared" si="4"/>
        <v>0</v>
      </c>
      <c r="F75" s="13"/>
    </row>
    <row r="76" spans="1:6" ht="15" customHeight="1" x14ac:dyDescent="0.25">
      <c r="A76" s="9" t="s">
        <v>52</v>
      </c>
      <c r="B76" s="17">
        <v>48146640.250000097</v>
      </c>
      <c r="C76" s="17">
        <v>187337398.09</v>
      </c>
      <c r="D76" s="17">
        <v>0</v>
      </c>
      <c r="E76" s="17">
        <f t="shared" si="4"/>
        <v>235484038.34000009</v>
      </c>
      <c r="F76" s="13"/>
    </row>
    <row r="77" spans="1:6" ht="15" customHeight="1" thickBot="1" x14ac:dyDescent="0.3">
      <c r="A77" s="13" t="s">
        <v>66</v>
      </c>
      <c r="B77" s="17">
        <v>0</v>
      </c>
      <c r="C77" s="17"/>
      <c r="D77" s="17"/>
      <c r="E77" s="17">
        <f t="shared" si="4"/>
        <v>0</v>
      </c>
      <c r="F77" s="13"/>
    </row>
    <row r="78" spans="1:6" ht="15" customHeight="1" thickBot="1" x14ac:dyDescent="0.3">
      <c r="A78" s="10" t="s">
        <v>36</v>
      </c>
      <c r="B78" s="19">
        <f>SUM(B66:B76)</f>
        <v>53518948.461642452</v>
      </c>
      <c r="C78" s="19">
        <f>SUM(C66:C77)</f>
        <v>269131388.45000011</v>
      </c>
      <c r="D78" s="19">
        <f>SUM(D66:D77)</f>
        <v>92958428.167419508</v>
      </c>
      <c r="E78" s="19">
        <f>SUM(E66:E77)</f>
        <v>415608765.07906204</v>
      </c>
      <c r="F78" s="13"/>
    </row>
    <row r="79" spans="1:6" ht="15" customHeight="1" x14ac:dyDescent="0.25">
      <c r="A79" s="6" t="s">
        <v>77</v>
      </c>
      <c r="B79" s="13"/>
      <c r="C79" s="13"/>
      <c r="D79" s="13"/>
      <c r="E79" s="13"/>
      <c r="F79" s="13"/>
    </row>
    <row r="80" spans="1:6" ht="15" customHeight="1" x14ac:dyDescent="0.25">
      <c r="A80" s="11"/>
      <c r="B80" s="13"/>
      <c r="C80" s="13"/>
      <c r="D80" s="13"/>
      <c r="E80" s="13"/>
      <c r="F80" s="13"/>
    </row>
    <row r="81" spans="1:6" ht="15" customHeight="1" x14ac:dyDescent="0.25">
      <c r="A81" s="13"/>
      <c r="B81" s="13"/>
      <c r="C81" s="13"/>
      <c r="D81" s="13"/>
      <c r="E81" s="13"/>
      <c r="F81" s="13"/>
    </row>
    <row r="82" spans="1:6" ht="15" customHeight="1" x14ac:dyDescent="0.25">
      <c r="A82" s="37" t="s">
        <v>53</v>
      </c>
      <c r="B82" s="37"/>
      <c r="C82" s="37"/>
      <c r="D82" s="37"/>
      <c r="E82" s="37"/>
      <c r="F82" s="13"/>
    </row>
    <row r="83" spans="1:6" ht="15" customHeight="1" x14ac:dyDescent="0.25">
      <c r="A83" s="37" t="s">
        <v>54</v>
      </c>
      <c r="B83" s="37"/>
      <c r="C83" s="37"/>
      <c r="D83" s="37"/>
      <c r="E83" s="37"/>
      <c r="F83" s="13"/>
    </row>
    <row r="84" spans="1:6" ht="15" customHeight="1" x14ac:dyDescent="0.25">
      <c r="A84" s="37" t="s">
        <v>32</v>
      </c>
      <c r="B84" s="37"/>
      <c r="C84" s="37"/>
      <c r="D84" s="37"/>
      <c r="E84" s="37"/>
      <c r="F84" s="13"/>
    </row>
    <row r="85" spans="1:6" ht="15" customHeight="1" thickBot="1" x14ac:dyDescent="0.3">
      <c r="A85" s="13"/>
      <c r="B85" s="13"/>
      <c r="C85" s="13"/>
      <c r="D85" s="13"/>
      <c r="E85" s="13"/>
      <c r="F85" s="13"/>
    </row>
    <row r="86" spans="1:6" ht="15" customHeight="1" thickBot="1" x14ac:dyDescent="0.3">
      <c r="A86" s="4" t="s">
        <v>40</v>
      </c>
      <c r="B86" s="4" t="s">
        <v>73</v>
      </c>
      <c r="C86" s="4" t="s">
        <v>74</v>
      </c>
      <c r="D86" s="4" t="s">
        <v>75</v>
      </c>
      <c r="E86" s="4" t="s">
        <v>76</v>
      </c>
      <c r="F86" s="13"/>
    </row>
    <row r="87" spans="1:6" ht="15" customHeight="1" thickTop="1" x14ac:dyDescent="0.25">
      <c r="A87" s="13"/>
      <c r="B87" s="17"/>
      <c r="C87" s="17"/>
      <c r="D87" s="17"/>
      <c r="E87" s="17"/>
      <c r="F87" s="13"/>
    </row>
    <row r="88" spans="1:6" ht="15" customHeight="1" x14ac:dyDescent="0.25">
      <c r="A88" s="13" t="s">
        <v>55</v>
      </c>
      <c r="B88" s="17">
        <f>+'3T'!E92</f>
        <v>853399046.54013264</v>
      </c>
      <c r="C88" s="17">
        <f>+B92</f>
        <v>799880098.07849014</v>
      </c>
      <c r="D88" s="17">
        <f>+C92</f>
        <v>530748709.62849003</v>
      </c>
      <c r="E88" s="17">
        <f>+B88</f>
        <v>853399046.54013264</v>
      </c>
      <c r="F88" s="13"/>
    </row>
    <row r="89" spans="1:6" ht="15" customHeight="1" x14ac:dyDescent="0.25">
      <c r="A89" s="13" t="s">
        <v>56</v>
      </c>
      <c r="B89" s="17"/>
      <c r="C89" s="17"/>
      <c r="D89" s="17"/>
      <c r="E89" s="17">
        <f>SUM(B89:D89)</f>
        <v>0</v>
      </c>
      <c r="F89" s="13"/>
    </row>
    <row r="90" spans="1:6" ht="15" customHeight="1" x14ac:dyDescent="0.25">
      <c r="A90" s="13" t="s">
        <v>57</v>
      </c>
      <c r="B90" s="17">
        <f t="shared" ref="B90:D90" si="5">+B88+B89</f>
        <v>853399046.54013264</v>
      </c>
      <c r="C90" s="17">
        <f t="shared" si="5"/>
        <v>799880098.07849014</v>
      </c>
      <c r="D90" s="17">
        <f t="shared" si="5"/>
        <v>530748709.62849003</v>
      </c>
      <c r="E90" s="17">
        <f>+E88+E89</f>
        <v>853399046.54013264</v>
      </c>
      <c r="F90" s="13"/>
    </row>
    <row r="91" spans="1:6" ht="15" customHeight="1" x14ac:dyDescent="0.25">
      <c r="A91" s="13" t="s">
        <v>58</v>
      </c>
      <c r="B91" s="17">
        <f>+B78</f>
        <v>53518948.461642452</v>
      </c>
      <c r="C91" s="17">
        <f t="shared" ref="C91:D91" si="6">+C78</f>
        <v>269131388.45000011</v>
      </c>
      <c r="D91" s="17">
        <f t="shared" si="6"/>
        <v>92958428.167419508</v>
      </c>
      <c r="E91" s="17">
        <f>SUM(B91:D91)</f>
        <v>415608765.07906204</v>
      </c>
      <c r="F91" s="13"/>
    </row>
    <row r="92" spans="1:6" ht="15" customHeight="1" thickBot="1" x14ac:dyDescent="0.3">
      <c r="A92" s="13" t="s">
        <v>59</v>
      </c>
      <c r="B92" s="17">
        <f>+B90-B91</f>
        <v>799880098.07849014</v>
      </c>
      <c r="C92" s="17">
        <f t="shared" ref="C92:D92" si="7">+C90-C91</f>
        <v>530748709.62849003</v>
      </c>
      <c r="D92" s="17">
        <f t="shared" si="7"/>
        <v>437790281.46107054</v>
      </c>
      <c r="E92" s="17">
        <f>+E90-E91</f>
        <v>437790281.4610706</v>
      </c>
      <c r="F92" s="13"/>
    </row>
    <row r="93" spans="1:6" ht="15" customHeight="1" thickBot="1" x14ac:dyDescent="0.3">
      <c r="A93" s="7"/>
      <c r="B93" s="7"/>
      <c r="C93" s="7"/>
      <c r="D93" s="7"/>
      <c r="E93" s="7"/>
      <c r="F93" s="13"/>
    </row>
    <row r="94" spans="1:6" ht="15" customHeight="1" x14ac:dyDescent="0.25">
      <c r="A94" t="s">
        <v>37</v>
      </c>
    </row>
    <row r="97" spans="5:5" x14ac:dyDescent="0.25">
      <c r="E97" s="34"/>
    </row>
  </sheetData>
  <mergeCells count="17">
    <mergeCell ref="A61:E61"/>
    <mergeCell ref="A1:F1"/>
    <mergeCell ref="B2:F2"/>
    <mergeCell ref="B3:F3"/>
    <mergeCell ref="B4:F4"/>
    <mergeCell ref="B5:F5"/>
    <mergeCell ref="A8:F8"/>
    <mergeCell ref="A9:F9"/>
    <mergeCell ref="A33:F35"/>
    <mergeCell ref="A37:E37"/>
    <mergeCell ref="A38:E38"/>
    <mergeCell ref="A39:E39"/>
    <mergeCell ref="A62:E62"/>
    <mergeCell ref="A63:E63"/>
    <mergeCell ref="A82:E82"/>
    <mergeCell ref="A83:E83"/>
    <mergeCell ref="A84:E84"/>
  </mergeCells>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workbookViewId="0">
      <selection sqref="A1:F1"/>
    </sheetView>
  </sheetViews>
  <sheetFormatPr baseColWidth="10" defaultRowHeight="15" x14ac:dyDescent="0.25"/>
  <cols>
    <col min="1" max="1" width="45.85546875" customWidth="1"/>
    <col min="2" max="2" width="14.28515625" customWidth="1"/>
    <col min="3" max="3" width="14.7109375" bestFit="1" customWidth="1"/>
    <col min="4" max="6" width="14.28515625" customWidth="1"/>
  </cols>
  <sheetData>
    <row r="1" spans="1:6" ht="15" customHeight="1" x14ac:dyDescent="0.25">
      <c r="A1" s="37" t="s">
        <v>7</v>
      </c>
      <c r="B1" s="37"/>
      <c r="C1" s="37"/>
      <c r="D1" s="37"/>
      <c r="E1" s="37"/>
      <c r="F1" s="37"/>
    </row>
    <row r="2" spans="1:6" ht="15" customHeight="1" x14ac:dyDescent="0.25">
      <c r="A2" s="2" t="s">
        <v>8</v>
      </c>
      <c r="B2" s="37" t="s">
        <v>9</v>
      </c>
      <c r="C2" s="37"/>
      <c r="D2" s="37"/>
      <c r="E2" s="37"/>
      <c r="F2" s="37"/>
    </row>
    <row r="3" spans="1:6" ht="15" customHeight="1" x14ac:dyDescent="0.25">
      <c r="A3" s="2" t="s">
        <v>10</v>
      </c>
      <c r="B3" s="37" t="s">
        <v>11</v>
      </c>
      <c r="C3" s="37"/>
      <c r="D3" s="37"/>
      <c r="E3" s="37"/>
      <c r="F3" s="37"/>
    </row>
    <row r="4" spans="1:6" ht="15" customHeight="1" x14ac:dyDescent="0.25">
      <c r="A4" s="2" t="s">
        <v>12</v>
      </c>
      <c r="B4" s="37" t="s">
        <v>13</v>
      </c>
      <c r="C4" s="37"/>
      <c r="D4" s="37"/>
      <c r="E4" s="37"/>
      <c r="F4" s="37"/>
    </row>
    <row r="5" spans="1:6" ht="15" customHeight="1" x14ac:dyDescent="0.25">
      <c r="A5" s="2" t="s">
        <v>14</v>
      </c>
      <c r="B5" s="37" t="s">
        <v>146</v>
      </c>
      <c r="C5" s="37"/>
      <c r="D5" s="37"/>
      <c r="E5" s="37"/>
      <c r="F5" s="37"/>
    </row>
    <row r="6" spans="1:6" ht="15" customHeight="1" x14ac:dyDescent="0.25">
      <c r="A6" s="2"/>
      <c r="B6" s="13"/>
      <c r="C6" s="13"/>
      <c r="D6" s="13"/>
      <c r="E6" s="13"/>
      <c r="F6" s="13"/>
    </row>
    <row r="7" spans="1:6" ht="15" customHeight="1" x14ac:dyDescent="0.25">
      <c r="A7" s="13"/>
      <c r="B7" s="13"/>
      <c r="C7" s="13"/>
      <c r="D7" s="13"/>
      <c r="E7" s="13"/>
      <c r="F7" s="13"/>
    </row>
    <row r="8" spans="1:6" ht="15" customHeight="1" x14ac:dyDescent="0.25">
      <c r="A8" s="37" t="s">
        <v>15</v>
      </c>
      <c r="B8" s="37"/>
      <c r="C8" s="37"/>
      <c r="D8" s="37"/>
      <c r="E8" s="37"/>
      <c r="F8" s="37"/>
    </row>
    <row r="9" spans="1:6" ht="15" customHeight="1" x14ac:dyDescent="0.25">
      <c r="A9" s="37" t="s">
        <v>16</v>
      </c>
      <c r="B9" s="37"/>
      <c r="C9" s="37"/>
      <c r="D9" s="37"/>
      <c r="E9" s="37"/>
      <c r="F9" s="37"/>
    </row>
    <row r="10" spans="1:6" ht="15" customHeight="1" x14ac:dyDescent="0.25"/>
    <row r="11" spans="1:6" ht="15" customHeight="1" thickBot="1" x14ac:dyDescent="0.3"/>
    <row r="12" spans="1:6" ht="15" customHeight="1" thickBot="1" x14ac:dyDescent="0.3">
      <c r="A12" s="4" t="s">
        <v>17</v>
      </c>
      <c r="B12" s="4" t="s">
        <v>18</v>
      </c>
      <c r="C12" s="4" t="s">
        <v>78</v>
      </c>
      <c r="D12" s="4" t="s">
        <v>79</v>
      </c>
      <c r="E12" s="4" t="s">
        <v>80</v>
      </c>
      <c r="F12" s="21"/>
    </row>
    <row r="13" spans="1:6" ht="15" customHeight="1" thickTop="1" x14ac:dyDescent="0.25">
      <c r="A13" s="5" t="s">
        <v>20</v>
      </c>
      <c r="B13" s="12"/>
      <c r="C13" s="12"/>
      <c r="D13" s="12"/>
      <c r="E13" s="12"/>
      <c r="F13" s="21"/>
    </row>
    <row r="14" spans="1:6" ht="15" customHeight="1" x14ac:dyDescent="0.25">
      <c r="A14" s="13" t="s">
        <v>21</v>
      </c>
      <c r="B14" s="12" t="s">
        <v>22</v>
      </c>
      <c r="C14" s="14">
        <f>+'1T'!F14</f>
        <v>0</v>
      </c>
      <c r="D14" s="14">
        <f>+'2T'!F14</f>
        <v>1</v>
      </c>
      <c r="E14" s="14">
        <f t="shared" ref="E14:E19" si="0">SUM(C14:D14)</f>
        <v>1</v>
      </c>
      <c r="F14" s="22"/>
    </row>
    <row r="15" spans="1:6" ht="15" customHeight="1" x14ac:dyDescent="0.25">
      <c r="A15" s="13"/>
      <c r="B15" s="12" t="s">
        <v>23</v>
      </c>
      <c r="C15" s="14">
        <f>+'1T'!F15</f>
        <v>0</v>
      </c>
      <c r="D15" s="14">
        <f>+'2T'!F15</f>
        <v>3192</v>
      </c>
      <c r="E15" s="14">
        <f t="shared" si="0"/>
        <v>3192</v>
      </c>
      <c r="F15" s="22"/>
    </row>
    <row r="16" spans="1:6" ht="15" customHeight="1" x14ac:dyDescent="0.25">
      <c r="A16" s="13" t="s">
        <v>24</v>
      </c>
      <c r="B16" s="12" t="s">
        <v>22</v>
      </c>
      <c r="C16" s="14">
        <f>+'1T'!F16</f>
        <v>3</v>
      </c>
      <c r="D16" s="14">
        <f>+'2T'!F16</f>
        <v>0</v>
      </c>
      <c r="E16" s="14">
        <f t="shared" si="0"/>
        <v>3</v>
      </c>
      <c r="F16" s="22"/>
    </row>
    <row r="17" spans="1:6" ht="15" customHeight="1" x14ac:dyDescent="0.25">
      <c r="A17" s="13"/>
      <c r="B17" s="12" t="s">
        <v>23</v>
      </c>
      <c r="C17" s="14">
        <f>+'1T'!F17</f>
        <v>0</v>
      </c>
      <c r="D17" s="14">
        <f>+'2T'!F17</f>
        <v>0</v>
      </c>
      <c r="E17" s="14">
        <f t="shared" si="0"/>
        <v>0</v>
      </c>
      <c r="F17" s="22"/>
    </row>
    <row r="18" spans="1:6" ht="15" customHeight="1" x14ac:dyDescent="0.25">
      <c r="A18" s="13" t="s">
        <v>25</v>
      </c>
      <c r="B18" s="12" t="s">
        <v>22</v>
      </c>
      <c r="C18" s="14">
        <f>+'1T'!F18</f>
        <v>0</v>
      </c>
      <c r="D18" s="14">
        <f>+'2T'!F18</f>
        <v>0</v>
      </c>
      <c r="E18" s="14">
        <f t="shared" si="0"/>
        <v>0</v>
      </c>
      <c r="F18" s="22"/>
    </row>
    <row r="19" spans="1:6" ht="15" customHeight="1" x14ac:dyDescent="0.25">
      <c r="A19" s="12"/>
      <c r="B19" s="12" t="s">
        <v>23</v>
      </c>
      <c r="C19" s="14">
        <f>+'1T'!F19</f>
        <v>0</v>
      </c>
      <c r="D19" s="14">
        <f>+'2T'!F19</f>
        <v>0</v>
      </c>
      <c r="E19" s="14">
        <f t="shared" si="0"/>
        <v>0</v>
      </c>
      <c r="F19" s="22"/>
    </row>
    <row r="20" spans="1:6" ht="15" customHeight="1" x14ac:dyDescent="0.25">
      <c r="A20" s="6" t="s">
        <v>26</v>
      </c>
      <c r="B20" s="12"/>
      <c r="C20" s="14">
        <f>+'1T'!F20</f>
        <v>0</v>
      </c>
      <c r="D20" s="14">
        <f>+'2T'!F20</f>
        <v>0</v>
      </c>
      <c r="E20" s="14"/>
      <c r="F20" s="22"/>
    </row>
    <row r="21" spans="1:6" ht="15" customHeight="1" x14ac:dyDescent="0.25">
      <c r="A21" s="13" t="s">
        <v>21</v>
      </c>
      <c r="B21" s="12" t="s">
        <v>22</v>
      </c>
      <c r="C21" s="14">
        <f>+'1T'!F21</f>
        <v>1</v>
      </c>
      <c r="D21" s="14">
        <f>+'2T'!F21</f>
        <v>1</v>
      </c>
      <c r="E21" s="14">
        <f t="shared" ref="E21:E26" si="1">SUM(C21:D21)</f>
        <v>2</v>
      </c>
      <c r="F21" s="22"/>
    </row>
    <row r="22" spans="1:6" ht="15" customHeight="1" x14ac:dyDescent="0.25">
      <c r="A22" s="13"/>
      <c r="B22" s="12" t="s">
        <v>23</v>
      </c>
      <c r="C22" s="14">
        <f>+'1T'!F22</f>
        <v>1670</v>
      </c>
      <c r="D22" s="14">
        <f>+'2T'!F22</f>
        <v>1800</v>
      </c>
      <c r="E22" s="14">
        <f t="shared" si="1"/>
        <v>3470</v>
      </c>
      <c r="F22" s="22"/>
    </row>
    <row r="23" spans="1:6" ht="15" customHeight="1" x14ac:dyDescent="0.25">
      <c r="A23" s="13" t="s">
        <v>24</v>
      </c>
      <c r="B23" s="12" t="s">
        <v>22</v>
      </c>
      <c r="C23" s="14">
        <f>+'1T'!F23</f>
        <v>5</v>
      </c>
      <c r="D23" s="14">
        <f>+'2T'!F23</f>
        <v>0</v>
      </c>
      <c r="E23" s="14">
        <f t="shared" si="1"/>
        <v>5</v>
      </c>
      <c r="F23" s="22"/>
    </row>
    <row r="24" spans="1:6" ht="15" customHeight="1" x14ac:dyDescent="0.25">
      <c r="A24" s="13"/>
      <c r="B24" s="12" t="s">
        <v>23</v>
      </c>
      <c r="C24" s="14">
        <f>+'1T'!F24</f>
        <v>0</v>
      </c>
      <c r="D24" s="14">
        <f>+'2T'!F24</f>
        <v>0</v>
      </c>
      <c r="E24" s="14">
        <f t="shared" si="1"/>
        <v>0</v>
      </c>
      <c r="F24" s="22"/>
    </row>
    <row r="25" spans="1:6" ht="15" customHeight="1" x14ac:dyDescent="0.25">
      <c r="A25" s="13" t="s">
        <v>25</v>
      </c>
      <c r="B25" s="12" t="s">
        <v>22</v>
      </c>
      <c r="C25" s="14">
        <f>+'1T'!F25</f>
        <v>1</v>
      </c>
      <c r="D25" s="14">
        <f>+'2T'!F25</f>
        <v>0</v>
      </c>
      <c r="E25" s="14">
        <f t="shared" si="1"/>
        <v>1</v>
      </c>
      <c r="F25" s="22"/>
    </row>
    <row r="26" spans="1:6" ht="15" customHeight="1" x14ac:dyDescent="0.25">
      <c r="A26" s="12"/>
      <c r="B26" s="12" t="s">
        <v>23</v>
      </c>
      <c r="C26" s="14">
        <f>+'1T'!F26</f>
        <v>0</v>
      </c>
      <c r="D26" s="14">
        <f>+'2T'!F26</f>
        <v>0</v>
      </c>
      <c r="E26" s="14">
        <f t="shared" si="1"/>
        <v>0</v>
      </c>
      <c r="F26" s="22"/>
    </row>
    <row r="27" spans="1:6" ht="15" customHeight="1" x14ac:dyDescent="0.25">
      <c r="A27" s="6" t="s">
        <v>27</v>
      </c>
      <c r="B27" s="13"/>
      <c r="C27" s="14">
        <f>+'1T'!F27</f>
        <v>0</v>
      </c>
      <c r="D27" s="14">
        <f>+'2T'!F27</f>
        <v>0</v>
      </c>
      <c r="E27" s="15"/>
      <c r="F27" s="22"/>
    </row>
    <row r="28" spans="1:6" ht="15" customHeight="1" x14ac:dyDescent="0.25">
      <c r="A28" s="13" t="s">
        <v>21</v>
      </c>
      <c r="B28" s="12" t="s">
        <v>22</v>
      </c>
      <c r="C28" s="14">
        <f>+'1T'!F28</f>
        <v>0</v>
      </c>
      <c r="D28" s="14">
        <f>+'2T'!F28</f>
        <v>12</v>
      </c>
      <c r="E28" s="14">
        <f>SUM(C28:D28)</f>
        <v>12</v>
      </c>
      <c r="F28" s="22"/>
    </row>
    <row r="29" spans="1:6" ht="15" customHeight="1" x14ac:dyDescent="0.25">
      <c r="A29" s="13"/>
      <c r="B29" s="12" t="s">
        <v>23</v>
      </c>
      <c r="C29" s="14">
        <f>+'1T'!F29</f>
        <v>0</v>
      </c>
      <c r="D29" s="14">
        <f>+'2T'!F29</f>
        <v>7953</v>
      </c>
      <c r="E29" s="14">
        <f>SUM(C29:D29)</f>
        <v>7953</v>
      </c>
      <c r="F29" s="22"/>
    </row>
    <row r="30" spans="1:6" ht="15" customHeight="1" thickBot="1" x14ac:dyDescent="0.3">
      <c r="A30" s="13"/>
      <c r="B30" s="13"/>
      <c r="C30" s="13"/>
      <c r="D30" s="13"/>
      <c r="E30" s="13"/>
      <c r="F30" s="23"/>
    </row>
    <row r="31" spans="1:6" ht="15" customHeight="1" thickBot="1" x14ac:dyDescent="0.3">
      <c r="A31" s="7"/>
      <c r="B31" s="7"/>
      <c r="C31" s="7"/>
      <c r="D31" s="7"/>
      <c r="E31" s="7"/>
      <c r="F31" s="23"/>
    </row>
    <row r="32" spans="1:6" ht="15" customHeight="1" x14ac:dyDescent="0.25">
      <c r="A32" s="6" t="s">
        <v>28</v>
      </c>
      <c r="B32" s="13"/>
      <c r="C32" s="13"/>
      <c r="D32" s="13"/>
      <c r="E32" s="13"/>
      <c r="F32" s="23"/>
    </row>
    <row r="33" spans="1:6" ht="15" customHeight="1" x14ac:dyDescent="0.25">
      <c r="A33" s="38" t="s">
        <v>64</v>
      </c>
      <c r="B33" s="38"/>
      <c r="C33" s="38"/>
      <c r="D33" s="38"/>
      <c r="E33" s="38"/>
      <c r="F33" s="38"/>
    </row>
    <row r="34" spans="1:6" ht="15" customHeight="1" x14ac:dyDescent="0.25">
      <c r="A34" s="38"/>
      <c r="B34" s="38"/>
      <c r="C34" s="38"/>
      <c r="D34" s="38"/>
      <c r="E34" s="38"/>
      <c r="F34" s="38"/>
    </row>
    <row r="35" spans="1:6" ht="15" customHeight="1" x14ac:dyDescent="0.25">
      <c r="A35" s="38"/>
      <c r="B35" s="38"/>
      <c r="C35" s="38"/>
      <c r="D35" s="38"/>
      <c r="E35" s="38"/>
      <c r="F35" s="38"/>
    </row>
    <row r="36" spans="1:6" ht="15" customHeight="1" x14ac:dyDescent="0.25">
      <c r="A36" s="13"/>
      <c r="B36" s="13"/>
      <c r="C36" s="13"/>
      <c r="D36" s="13"/>
      <c r="E36" s="13"/>
      <c r="F36" s="13"/>
    </row>
    <row r="37" spans="1:6" ht="15" customHeight="1" x14ac:dyDescent="0.25">
      <c r="A37" s="37" t="s">
        <v>30</v>
      </c>
      <c r="B37" s="37"/>
      <c r="C37" s="37"/>
      <c r="D37" s="37"/>
      <c r="E37" s="37"/>
      <c r="F37" s="13"/>
    </row>
    <row r="38" spans="1:6" ht="15" customHeight="1" x14ac:dyDescent="0.25">
      <c r="A38" s="37" t="s">
        <v>31</v>
      </c>
      <c r="B38" s="37"/>
      <c r="C38" s="37"/>
      <c r="D38" s="37"/>
      <c r="E38" s="37"/>
      <c r="F38" s="13"/>
    </row>
    <row r="39" spans="1:6" ht="15" customHeight="1" x14ac:dyDescent="0.25">
      <c r="A39" s="37" t="s">
        <v>32</v>
      </c>
      <c r="B39" s="37"/>
      <c r="C39" s="37"/>
      <c r="D39" s="37"/>
      <c r="E39" s="37"/>
      <c r="F39" s="13"/>
    </row>
    <row r="40" spans="1:6" ht="15" customHeight="1" thickBot="1" x14ac:dyDescent="0.3">
      <c r="A40" s="13"/>
      <c r="B40" s="13"/>
      <c r="C40" s="13"/>
      <c r="D40" s="13"/>
      <c r="E40" s="13"/>
      <c r="F40" s="13"/>
    </row>
    <row r="41" spans="1:6" ht="15" customHeight="1" thickBot="1" x14ac:dyDescent="0.3">
      <c r="A41" s="4" t="s">
        <v>17</v>
      </c>
      <c r="B41" s="4" t="s">
        <v>78</v>
      </c>
      <c r="C41" s="4" t="s">
        <v>79</v>
      </c>
      <c r="D41" s="4" t="s">
        <v>80</v>
      </c>
      <c r="E41" s="21"/>
      <c r="F41" s="12"/>
    </row>
    <row r="42" spans="1:6" ht="15" customHeight="1" thickTop="1" x14ac:dyDescent="0.25">
      <c r="A42" s="12"/>
      <c r="B42" s="12"/>
      <c r="C42" s="12"/>
      <c r="D42" s="12"/>
      <c r="E42" s="21"/>
      <c r="F42" s="12"/>
    </row>
    <row r="43" spans="1:6" ht="15" customHeight="1" x14ac:dyDescent="0.25">
      <c r="A43" s="13" t="s">
        <v>33</v>
      </c>
      <c r="B43" s="17">
        <f>+'1T'!E43</f>
        <v>0</v>
      </c>
      <c r="C43" s="17">
        <f>+'2T'!E43</f>
        <v>388243135.12</v>
      </c>
      <c r="D43" s="17">
        <f>SUM(D44:D46)</f>
        <v>388243135.12</v>
      </c>
      <c r="E43" s="24"/>
      <c r="F43" s="2"/>
    </row>
    <row r="44" spans="1:6" ht="15" customHeight="1" x14ac:dyDescent="0.25">
      <c r="A44" s="13" t="s">
        <v>21</v>
      </c>
      <c r="B44" s="17">
        <f>+'1T'!E44</f>
        <v>0</v>
      </c>
      <c r="C44" s="17">
        <f>+'2T'!E44</f>
        <v>71865329.340000004</v>
      </c>
      <c r="D44" s="17">
        <f>SUM(B44:C44)</f>
        <v>71865329.340000004</v>
      </c>
      <c r="E44" s="24"/>
      <c r="F44" s="2"/>
    </row>
    <row r="45" spans="1:6" ht="15" customHeight="1" x14ac:dyDescent="0.25">
      <c r="A45" s="13" t="s">
        <v>24</v>
      </c>
      <c r="B45" s="17">
        <f>+'1T'!E45</f>
        <v>0</v>
      </c>
      <c r="C45" s="17">
        <f>+'2T'!E45</f>
        <v>316377805.77999997</v>
      </c>
      <c r="D45" s="17">
        <f>SUM(B45:C45)</f>
        <v>316377805.77999997</v>
      </c>
      <c r="E45" s="24"/>
      <c r="F45" s="2"/>
    </row>
    <row r="46" spans="1:6" ht="15" customHeight="1" x14ac:dyDescent="0.25">
      <c r="A46" s="13" t="s">
        <v>25</v>
      </c>
      <c r="B46" s="17">
        <f>+'1T'!E46</f>
        <v>0</v>
      </c>
      <c r="C46" s="17">
        <f>+'2T'!E46</f>
        <v>0</v>
      </c>
      <c r="D46" s="17">
        <f>SUM(B46:C46)</f>
        <v>0</v>
      </c>
      <c r="E46" s="24"/>
      <c r="F46" s="2"/>
    </row>
    <row r="47" spans="1:6" ht="15" customHeight="1" x14ac:dyDescent="0.25">
      <c r="A47" s="13" t="s">
        <v>65</v>
      </c>
      <c r="B47" s="17">
        <f>+'1T'!E47</f>
        <v>0</v>
      </c>
      <c r="C47" s="17">
        <f>+'2T'!E47</f>
        <v>432971870.04999995</v>
      </c>
      <c r="D47" s="17">
        <f>SUM(D48:D50)</f>
        <v>432971870.04999995</v>
      </c>
      <c r="E47" s="24"/>
      <c r="F47" s="2"/>
    </row>
    <row r="48" spans="1:6" ht="15" customHeight="1" x14ac:dyDescent="0.25">
      <c r="A48" s="13" t="s">
        <v>21</v>
      </c>
      <c r="B48" s="17">
        <f>+'1T'!E48</f>
        <v>0</v>
      </c>
      <c r="C48" s="17">
        <f>+'2T'!E48</f>
        <v>222457043.87</v>
      </c>
      <c r="D48" s="17">
        <f>SUM(B48:C48)</f>
        <v>222457043.87</v>
      </c>
      <c r="E48" s="24"/>
      <c r="F48" s="2"/>
    </row>
    <row r="49" spans="1:6" ht="15" customHeight="1" x14ac:dyDescent="0.25">
      <c r="A49" s="13" t="s">
        <v>24</v>
      </c>
      <c r="B49" s="17">
        <f>+'1T'!E49</f>
        <v>0</v>
      </c>
      <c r="C49" s="17">
        <f>+'2T'!E49</f>
        <v>210514826.17999998</v>
      </c>
      <c r="D49" s="17">
        <f>SUM(B49:C49)</f>
        <v>210514826.17999998</v>
      </c>
      <c r="E49" s="24"/>
      <c r="F49" s="2"/>
    </row>
    <row r="50" spans="1:6" ht="15" customHeight="1" x14ac:dyDescent="0.25">
      <c r="A50" s="13" t="s">
        <v>25</v>
      </c>
      <c r="B50" s="17">
        <f>+'1T'!E50</f>
        <v>0</v>
      </c>
      <c r="C50" s="17">
        <f>+'2T'!E50</f>
        <v>0</v>
      </c>
      <c r="D50" s="17">
        <f>SUM(B50:C50)</f>
        <v>0</v>
      </c>
      <c r="E50" s="24"/>
      <c r="F50" s="2"/>
    </row>
    <row r="51" spans="1:6" ht="15" customHeight="1" x14ac:dyDescent="0.25">
      <c r="A51" s="13" t="s">
        <v>35</v>
      </c>
      <c r="B51" s="17">
        <f>+'1T'!E51</f>
        <v>0</v>
      </c>
      <c r="C51" s="17">
        <f>+'2T'!E51</f>
        <v>0</v>
      </c>
      <c r="D51" s="17">
        <f>SUM(B51:C51)</f>
        <v>0</v>
      </c>
      <c r="E51" s="24"/>
      <c r="F51" s="2"/>
    </row>
    <row r="52" spans="1:6" ht="15" customHeight="1" x14ac:dyDescent="0.25">
      <c r="A52" s="13" t="s">
        <v>21</v>
      </c>
      <c r="B52" s="17">
        <f>+'1T'!E52</f>
        <v>0</v>
      </c>
      <c r="C52" s="17">
        <f>+'2T'!E52</f>
        <v>0</v>
      </c>
      <c r="D52" s="17"/>
      <c r="E52" s="24"/>
      <c r="F52" s="2"/>
    </row>
    <row r="53" spans="1:6" ht="15" customHeight="1" x14ac:dyDescent="0.25">
      <c r="A53" s="13" t="s">
        <v>24</v>
      </c>
      <c r="B53" s="17">
        <f>+'1T'!E53</f>
        <v>0</v>
      </c>
      <c r="C53" s="17">
        <f>+'2T'!E53</f>
        <v>0</v>
      </c>
      <c r="D53" s="17"/>
      <c r="E53" s="24"/>
      <c r="F53" s="2"/>
    </row>
    <row r="54" spans="1:6" ht="15" customHeight="1" x14ac:dyDescent="0.25">
      <c r="A54" s="13" t="s">
        <v>25</v>
      </c>
      <c r="B54" s="17">
        <f>+'1T'!E54</f>
        <v>0</v>
      </c>
      <c r="C54" s="17">
        <f>+'2T'!E54</f>
        <v>0</v>
      </c>
      <c r="D54" s="17"/>
      <c r="E54" s="24"/>
      <c r="F54" s="2"/>
    </row>
    <row r="55" spans="1:6" ht="15" customHeight="1" x14ac:dyDescent="0.25">
      <c r="A55" s="25" t="s">
        <v>36</v>
      </c>
      <c r="B55" s="26">
        <f>+'1T'!E55</f>
        <v>0</v>
      </c>
      <c r="C55" s="26">
        <f>+'2T'!E55</f>
        <v>0</v>
      </c>
      <c r="D55" s="26">
        <f>+D43+D47+D51</f>
        <v>821215005.16999996</v>
      </c>
      <c r="E55" s="24"/>
      <c r="F55" s="2"/>
    </row>
    <row r="56" spans="1:6" ht="15" customHeight="1" thickBot="1" x14ac:dyDescent="0.3">
      <c r="A56" s="13" t="s">
        <v>37</v>
      </c>
      <c r="B56" s="2"/>
      <c r="C56" s="17"/>
      <c r="D56" s="17"/>
      <c r="E56" s="24"/>
      <c r="F56" s="2"/>
    </row>
    <row r="57" spans="1:6" ht="15" customHeight="1" thickBot="1" x14ac:dyDescent="0.3">
      <c r="A57" s="7"/>
      <c r="B57" s="20"/>
      <c r="C57" s="20"/>
      <c r="D57" s="20"/>
      <c r="E57" s="24"/>
      <c r="F57" s="13"/>
    </row>
    <row r="58" spans="1:6" ht="15" customHeight="1" x14ac:dyDescent="0.25">
      <c r="A58" s="6"/>
      <c r="B58" s="13"/>
      <c r="C58" s="13"/>
      <c r="D58" s="13"/>
      <c r="E58" s="13"/>
      <c r="F58" s="13"/>
    </row>
    <row r="59" spans="1:6" ht="15" customHeight="1" x14ac:dyDescent="0.25">
      <c r="A59" s="13" t="s">
        <v>38</v>
      </c>
      <c r="B59" s="13"/>
      <c r="C59" s="13"/>
      <c r="D59" s="13"/>
      <c r="E59" s="13"/>
      <c r="F59" s="13"/>
    </row>
    <row r="60" spans="1:6" ht="35.25" customHeight="1" x14ac:dyDescent="0.25">
      <c r="A60" s="37" t="s">
        <v>39</v>
      </c>
      <c r="B60" s="37"/>
      <c r="C60" s="37"/>
      <c r="D60" s="37"/>
      <c r="E60" s="13"/>
      <c r="F60" s="13"/>
    </row>
    <row r="61" spans="1:6" ht="15" customHeight="1" x14ac:dyDescent="0.25">
      <c r="A61" s="37" t="s">
        <v>32</v>
      </c>
      <c r="B61" s="37"/>
      <c r="C61" s="37"/>
      <c r="D61" s="37"/>
      <c r="E61" s="37"/>
      <c r="F61" s="13"/>
    </row>
    <row r="62" spans="1:6" ht="15" customHeight="1" thickBot="1" x14ac:dyDescent="0.3">
      <c r="A62" s="37"/>
      <c r="B62" s="37"/>
      <c r="C62" s="37"/>
      <c r="D62" s="37"/>
      <c r="E62" s="37"/>
      <c r="F62" s="13"/>
    </row>
    <row r="63" spans="1:6" ht="15" customHeight="1" thickBot="1" x14ac:dyDescent="0.3">
      <c r="A63" s="4" t="s">
        <v>40</v>
      </c>
      <c r="B63" s="4" t="s">
        <v>78</v>
      </c>
      <c r="C63" s="4" t="s">
        <v>79</v>
      </c>
      <c r="D63" s="4" t="s">
        <v>80</v>
      </c>
      <c r="E63" s="9"/>
      <c r="F63" s="13"/>
    </row>
    <row r="64" spans="1:6" ht="15" customHeight="1" thickTop="1" x14ac:dyDescent="0.25">
      <c r="A64" s="13" t="s">
        <v>41</v>
      </c>
      <c r="B64" s="13">
        <f>+'1T'!E66</f>
        <v>0</v>
      </c>
      <c r="C64" s="17">
        <f>+'2T'!E65</f>
        <v>13313184.66</v>
      </c>
      <c r="D64" s="17">
        <f>SUM(B64:C64)</f>
        <v>13313184.66</v>
      </c>
      <c r="E64" s="13"/>
      <c r="F64" s="13"/>
    </row>
    <row r="65" spans="1:6" ht="15" customHeight="1" x14ac:dyDescent="0.25">
      <c r="A65" s="9" t="s">
        <v>42</v>
      </c>
      <c r="B65" s="13">
        <f>+'1T'!E67</f>
        <v>0</v>
      </c>
      <c r="C65" s="17">
        <f>+'2T'!E66</f>
        <v>20335792.120000001</v>
      </c>
      <c r="D65" s="17">
        <f>SUM(B65:C65)</f>
        <v>20335792.120000001</v>
      </c>
      <c r="E65" s="27"/>
      <c r="F65" s="13"/>
    </row>
    <row r="66" spans="1:6" ht="15" customHeight="1" x14ac:dyDescent="0.25">
      <c r="A66" s="9" t="s">
        <v>43</v>
      </c>
      <c r="B66" s="13">
        <f>+'1T'!E68</f>
        <v>0</v>
      </c>
      <c r="C66" s="17">
        <f>+'2T'!E67</f>
        <v>5941157.7599999998</v>
      </c>
      <c r="D66" s="17">
        <f t="shared" ref="D66:D75" si="2">SUM(B66:C66)</f>
        <v>5941157.7599999998</v>
      </c>
      <c r="E66" s="24"/>
      <c r="F66" s="13"/>
    </row>
    <row r="67" spans="1:6" ht="15" customHeight="1" x14ac:dyDescent="0.25">
      <c r="A67" s="9" t="s">
        <v>44</v>
      </c>
      <c r="B67" s="13">
        <f>+'1T'!E69</f>
        <v>0</v>
      </c>
      <c r="C67" s="17">
        <f>+'2T'!E68</f>
        <v>373811.20000000001</v>
      </c>
      <c r="D67" s="17">
        <f t="shared" si="2"/>
        <v>373811.20000000001</v>
      </c>
      <c r="E67" s="24"/>
      <c r="F67" s="13"/>
    </row>
    <row r="68" spans="1:6" ht="15" customHeight="1" x14ac:dyDescent="0.25">
      <c r="A68" s="9" t="s">
        <v>45</v>
      </c>
      <c r="B68" s="13">
        <f>+'1T'!E70</f>
        <v>0</v>
      </c>
      <c r="C68" s="17">
        <f>+'2T'!E69</f>
        <v>189055582.55000001</v>
      </c>
      <c r="D68" s="17">
        <f t="shared" si="2"/>
        <v>189055582.55000001</v>
      </c>
      <c r="E68" s="24"/>
      <c r="F68" s="13"/>
    </row>
    <row r="69" spans="1:6" ht="15" customHeight="1" x14ac:dyDescent="0.25">
      <c r="A69" s="9" t="s">
        <v>46</v>
      </c>
      <c r="B69" s="13">
        <f>+'1T'!E71</f>
        <v>0</v>
      </c>
      <c r="C69" s="17">
        <f>+'2T'!E70</f>
        <v>717129.65</v>
      </c>
      <c r="D69" s="17">
        <f t="shared" si="2"/>
        <v>717129.65</v>
      </c>
      <c r="E69" s="24"/>
      <c r="F69" s="13"/>
    </row>
    <row r="70" spans="1:6" ht="15" customHeight="1" x14ac:dyDescent="0.25">
      <c r="A70" s="9" t="s">
        <v>47</v>
      </c>
      <c r="B70" s="13">
        <f>+'1T'!E72</f>
        <v>0</v>
      </c>
      <c r="C70" s="17">
        <f>+'2T'!E71</f>
        <v>0</v>
      </c>
      <c r="D70" s="17">
        <f t="shared" si="2"/>
        <v>0</v>
      </c>
      <c r="E70" s="24"/>
      <c r="F70" s="13"/>
    </row>
    <row r="71" spans="1:6" ht="15" customHeight="1" x14ac:dyDescent="0.25">
      <c r="A71" s="9" t="s">
        <v>48</v>
      </c>
      <c r="B71" s="13">
        <f>+'1T'!E73</f>
        <v>0</v>
      </c>
      <c r="C71" s="17">
        <f>+'2T'!E72</f>
        <v>0</v>
      </c>
      <c r="D71" s="17">
        <f t="shared" si="2"/>
        <v>0</v>
      </c>
      <c r="E71" s="24"/>
      <c r="F71" s="13"/>
    </row>
    <row r="72" spans="1:6" ht="15" customHeight="1" x14ac:dyDescent="0.25">
      <c r="A72" s="9" t="s">
        <v>49</v>
      </c>
      <c r="B72" s="13">
        <f>+'1T'!E74</f>
        <v>0</v>
      </c>
      <c r="C72" s="17">
        <f>+'2T'!E73</f>
        <v>16287767.99</v>
      </c>
      <c r="D72" s="17">
        <f t="shared" si="2"/>
        <v>16287767.99</v>
      </c>
      <c r="E72" s="24"/>
      <c r="F72" s="13"/>
    </row>
    <row r="73" spans="1:6" ht="15" customHeight="1" x14ac:dyDescent="0.25">
      <c r="A73" s="9" t="s">
        <v>50</v>
      </c>
      <c r="B73" s="13">
        <f>+'1T'!E75</f>
        <v>0</v>
      </c>
      <c r="C73" s="17">
        <f>+'2T'!E74</f>
        <v>0</v>
      </c>
      <c r="D73" s="17">
        <f t="shared" si="2"/>
        <v>0</v>
      </c>
      <c r="E73" s="24"/>
      <c r="F73" s="13"/>
    </row>
    <row r="74" spans="1:6" ht="15" customHeight="1" x14ac:dyDescent="0.25">
      <c r="A74" s="9" t="s">
        <v>52</v>
      </c>
      <c r="B74" s="13">
        <f>+'1T'!E76</f>
        <v>0</v>
      </c>
      <c r="C74" s="17">
        <f>+'2T'!E75</f>
        <v>575190578.56999993</v>
      </c>
      <c r="D74" s="17">
        <f t="shared" si="2"/>
        <v>575190578.56999993</v>
      </c>
      <c r="E74" s="24"/>
      <c r="F74" s="13"/>
    </row>
    <row r="75" spans="1:6" ht="15" customHeight="1" x14ac:dyDescent="0.25">
      <c r="A75" s="9" t="s">
        <v>66</v>
      </c>
      <c r="B75" s="13">
        <f>+'1T'!E77</f>
        <v>0</v>
      </c>
      <c r="C75" s="17">
        <f>+'2T'!E76</f>
        <v>0</v>
      </c>
      <c r="D75" s="17">
        <f t="shared" si="2"/>
        <v>0</v>
      </c>
      <c r="E75" s="24"/>
      <c r="F75" s="13"/>
    </row>
    <row r="76" spans="1:6" ht="15" customHeight="1" x14ac:dyDescent="0.25">
      <c r="A76" s="25" t="s">
        <v>36</v>
      </c>
      <c r="B76" s="26">
        <f>SUM(B64:B75)</f>
        <v>0</v>
      </c>
      <c r="C76" s="26">
        <f>SUM(C64:C75)</f>
        <v>821215004.5</v>
      </c>
      <c r="D76" s="26">
        <f>SUM(D64:D75)</f>
        <v>821215004.5</v>
      </c>
      <c r="E76" s="24"/>
      <c r="F76" s="13"/>
    </row>
    <row r="77" spans="1:6" ht="15" customHeight="1" thickBot="1" x14ac:dyDescent="0.3">
      <c r="A77" s="13" t="s">
        <v>81</v>
      </c>
      <c r="B77" s="17"/>
      <c r="C77" s="17"/>
      <c r="D77" s="17"/>
      <c r="E77" s="24"/>
      <c r="F77" s="13"/>
    </row>
    <row r="78" spans="1:6" ht="15" customHeight="1" thickBot="1" x14ac:dyDescent="0.3">
      <c r="A78" s="10"/>
      <c r="B78" s="19"/>
      <c r="C78" s="19"/>
      <c r="D78" s="19"/>
      <c r="E78" s="27"/>
      <c r="F78" s="13"/>
    </row>
    <row r="79" spans="1:6" ht="15" customHeight="1" x14ac:dyDescent="0.25">
      <c r="A79" s="6"/>
      <c r="B79" s="13"/>
      <c r="C79" s="13"/>
      <c r="D79" s="13"/>
      <c r="E79" s="13"/>
      <c r="F79" s="13"/>
    </row>
    <row r="80" spans="1:6" ht="15" customHeight="1" x14ac:dyDescent="0.25">
      <c r="A80" s="11" t="s">
        <v>53</v>
      </c>
      <c r="B80" s="13"/>
      <c r="C80" s="13"/>
      <c r="D80" s="13"/>
      <c r="E80" s="13"/>
      <c r="F80" s="13"/>
    </row>
    <row r="81" spans="1:6" ht="35.25" customHeight="1" x14ac:dyDescent="0.25">
      <c r="A81" s="13" t="s">
        <v>54</v>
      </c>
      <c r="B81" s="13"/>
      <c r="C81" s="13"/>
      <c r="D81" s="13"/>
      <c r="E81" s="13"/>
      <c r="F81" s="13"/>
    </row>
    <row r="82" spans="1:6" ht="15" customHeight="1" x14ac:dyDescent="0.25">
      <c r="A82" s="37" t="s">
        <v>32</v>
      </c>
      <c r="B82" s="37"/>
      <c r="C82" s="37"/>
      <c r="D82" s="37"/>
      <c r="E82" s="37"/>
      <c r="F82" s="13"/>
    </row>
    <row r="83" spans="1:6" ht="15" customHeight="1" thickBot="1" x14ac:dyDescent="0.3">
      <c r="A83" s="37"/>
      <c r="B83" s="37"/>
      <c r="C83" s="37"/>
      <c r="D83" s="37"/>
      <c r="E83" s="37"/>
      <c r="F83" s="13"/>
    </row>
    <row r="84" spans="1:6" ht="15" customHeight="1" thickBot="1" x14ac:dyDescent="0.3">
      <c r="A84" s="4" t="s">
        <v>40</v>
      </c>
      <c r="B84" s="4" t="s">
        <v>78</v>
      </c>
      <c r="C84" s="4" t="s">
        <v>79</v>
      </c>
      <c r="D84" s="4" t="s">
        <v>80</v>
      </c>
      <c r="E84" s="9"/>
      <c r="F84" s="13"/>
    </row>
    <row r="85" spans="1:6" ht="15" customHeight="1" thickTop="1" x14ac:dyDescent="0.25">
      <c r="A85" s="13"/>
      <c r="B85" s="13"/>
      <c r="C85" s="13"/>
      <c r="D85" s="13"/>
      <c r="E85" s="13"/>
      <c r="F85" s="13"/>
    </row>
    <row r="86" spans="1:6" ht="15" customHeight="1" x14ac:dyDescent="0.25">
      <c r="A86" s="23" t="s">
        <v>55</v>
      </c>
      <c r="B86" s="28">
        <f>+'1T'!E88</f>
        <v>315435381.02999997</v>
      </c>
      <c r="C86" s="24">
        <f>+'2T'!E87</f>
        <v>315435381.02999997</v>
      </c>
      <c r="D86" s="28">
        <f>B86</f>
        <v>315435381.02999997</v>
      </c>
      <c r="E86" s="21"/>
      <c r="F86" s="13"/>
    </row>
    <row r="87" spans="1:6" ht="15" customHeight="1" x14ac:dyDescent="0.25">
      <c r="A87" s="13" t="s">
        <v>56</v>
      </c>
      <c r="B87" s="28">
        <f>+'1T'!E89</f>
        <v>0</v>
      </c>
      <c r="C87" s="24">
        <f>+'2T'!E88</f>
        <v>1335461000</v>
      </c>
      <c r="D87" s="28">
        <f t="shared" ref="D87:D90" si="3">B87</f>
        <v>0</v>
      </c>
      <c r="E87" s="17"/>
      <c r="F87" s="13"/>
    </row>
    <row r="88" spans="1:6" ht="15" customHeight="1" x14ac:dyDescent="0.25">
      <c r="A88" s="13" t="s">
        <v>57</v>
      </c>
      <c r="B88" s="28">
        <f>+'1T'!E90</f>
        <v>315435381.02999997</v>
      </c>
      <c r="C88" s="24">
        <f>+'2T'!E89</f>
        <v>1650896381.03</v>
      </c>
      <c r="D88" s="28">
        <f t="shared" si="3"/>
        <v>315435381.02999997</v>
      </c>
      <c r="E88" s="17"/>
      <c r="F88" s="13"/>
    </row>
    <row r="89" spans="1:6" ht="15" customHeight="1" x14ac:dyDescent="0.25">
      <c r="A89" s="13" t="s">
        <v>58</v>
      </c>
      <c r="B89" s="28">
        <f>+'1T'!E91</f>
        <v>0</v>
      </c>
      <c r="C89" s="24">
        <f>+'2T'!E90</f>
        <v>821215004.5</v>
      </c>
      <c r="D89" s="28">
        <f t="shared" si="3"/>
        <v>0</v>
      </c>
      <c r="E89" s="17"/>
      <c r="F89" s="13"/>
    </row>
    <row r="90" spans="1:6" ht="15" customHeight="1" x14ac:dyDescent="0.25">
      <c r="A90" s="13" t="s">
        <v>59</v>
      </c>
      <c r="B90" s="28">
        <f>+'1T'!E92</f>
        <v>315435381.02999997</v>
      </c>
      <c r="C90" s="24">
        <f>+'2T'!E91</f>
        <v>829681376.52999997</v>
      </c>
      <c r="D90" s="28">
        <f t="shared" si="3"/>
        <v>315435381.02999997</v>
      </c>
      <c r="E90" s="17"/>
      <c r="F90" s="13"/>
    </row>
    <row r="91" spans="1:6" ht="15" customHeight="1" x14ac:dyDescent="0.25">
      <c r="A91" s="13"/>
      <c r="B91" s="17"/>
      <c r="C91" s="17"/>
      <c r="D91" s="17"/>
      <c r="E91" s="17"/>
      <c r="F91" s="13"/>
    </row>
    <row r="92" spans="1:6" ht="15" customHeight="1" x14ac:dyDescent="0.25">
      <c r="A92" s="13" t="s">
        <v>37</v>
      </c>
      <c r="B92" s="17"/>
      <c r="C92" s="17"/>
      <c r="D92" s="17"/>
      <c r="E92" s="17"/>
      <c r="F92" s="13"/>
    </row>
  </sheetData>
  <mergeCells count="16">
    <mergeCell ref="A8:F8"/>
    <mergeCell ref="A1:F1"/>
    <mergeCell ref="B2:F2"/>
    <mergeCell ref="B3:F3"/>
    <mergeCell ref="B4:F4"/>
    <mergeCell ref="B5:F5"/>
    <mergeCell ref="A9:F9"/>
    <mergeCell ref="A33:F35"/>
    <mergeCell ref="A37:E37"/>
    <mergeCell ref="A38:E38"/>
    <mergeCell ref="A39:E39"/>
    <mergeCell ref="A60:D60"/>
    <mergeCell ref="A61:E61"/>
    <mergeCell ref="A62:E62"/>
    <mergeCell ref="A82:E82"/>
    <mergeCell ref="A83:E8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workbookViewId="0">
      <selection sqref="A1:F1"/>
    </sheetView>
  </sheetViews>
  <sheetFormatPr baseColWidth="10" defaultRowHeight="15" x14ac:dyDescent="0.25"/>
  <cols>
    <col min="1" max="1" width="46.140625" customWidth="1"/>
    <col min="2" max="6" width="14.42578125" customWidth="1"/>
  </cols>
  <sheetData>
    <row r="1" spans="1:6" ht="15.75" customHeight="1" x14ac:dyDescent="0.25">
      <c r="A1" s="37" t="s">
        <v>7</v>
      </c>
      <c r="B1" s="37"/>
      <c r="C1" s="37"/>
      <c r="D1" s="37"/>
      <c r="E1" s="37"/>
      <c r="F1" s="37"/>
    </row>
    <row r="2" spans="1:6" ht="15.75" customHeight="1" x14ac:dyDescent="0.25">
      <c r="A2" s="2" t="s">
        <v>8</v>
      </c>
      <c r="B2" s="37" t="s">
        <v>9</v>
      </c>
      <c r="C2" s="37"/>
      <c r="D2" s="37"/>
      <c r="E2" s="37"/>
      <c r="F2" s="37"/>
    </row>
    <row r="3" spans="1:6" ht="15.75" customHeight="1" x14ac:dyDescent="0.25">
      <c r="A3" s="2" t="s">
        <v>10</v>
      </c>
      <c r="B3" s="37" t="s">
        <v>11</v>
      </c>
      <c r="C3" s="37"/>
      <c r="D3" s="37"/>
      <c r="E3" s="37"/>
      <c r="F3" s="37"/>
    </row>
    <row r="4" spans="1:6" ht="15.75" customHeight="1" x14ac:dyDescent="0.25">
      <c r="A4" s="2" t="s">
        <v>12</v>
      </c>
      <c r="B4" s="37" t="s">
        <v>13</v>
      </c>
      <c r="C4" s="37"/>
      <c r="D4" s="37"/>
      <c r="E4" s="37"/>
      <c r="F4" s="37"/>
    </row>
    <row r="5" spans="1:6" ht="15.75" customHeight="1" x14ac:dyDescent="0.25">
      <c r="A5" s="2" t="s">
        <v>14</v>
      </c>
      <c r="B5" s="37" t="s">
        <v>145</v>
      </c>
      <c r="C5" s="37"/>
      <c r="D5" s="37"/>
      <c r="E5" s="37"/>
      <c r="F5" s="37"/>
    </row>
    <row r="6" spans="1:6" ht="15.75" customHeight="1" x14ac:dyDescent="0.25">
      <c r="A6" s="2"/>
      <c r="B6" s="13"/>
      <c r="C6" s="13"/>
      <c r="D6" s="13"/>
      <c r="E6" s="13"/>
      <c r="F6" s="13"/>
    </row>
    <row r="7" spans="1:6" ht="15.75" customHeight="1" x14ac:dyDescent="0.25">
      <c r="A7" s="13"/>
      <c r="B7" s="13"/>
      <c r="C7" s="13"/>
      <c r="D7" s="13"/>
      <c r="E7" s="13"/>
      <c r="F7" s="13"/>
    </row>
    <row r="8" spans="1:6" ht="15.75" customHeight="1" x14ac:dyDescent="0.25">
      <c r="A8" s="37" t="s">
        <v>15</v>
      </c>
      <c r="B8" s="37"/>
      <c r="C8" s="37"/>
      <c r="D8" s="37"/>
      <c r="E8" s="37"/>
      <c r="F8" s="37"/>
    </row>
    <row r="9" spans="1:6" ht="15.75" customHeight="1" x14ac:dyDescent="0.25">
      <c r="A9" s="37" t="s">
        <v>16</v>
      </c>
      <c r="B9" s="37"/>
      <c r="C9" s="37"/>
      <c r="D9" s="37"/>
      <c r="E9" s="37"/>
      <c r="F9" s="37"/>
    </row>
    <row r="10" spans="1:6" ht="15.75" customHeight="1" x14ac:dyDescent="0.25"/>
    <row r="11" spans="1:6" ht="15.75" customHeight="1" thickBot="1" x14ac:dyDescent="0.3"/>
    <row r="12" spans="1:6" ht="15.75" customHeight="1" thickBot="1" x14ac:dyDescent="0.3">
      <c r="A12" s="4" t="s">
        <v>17</v>
      </c>
      <c r="B12" s="4" t="s">
        <v>18</v>
      </c>
      <c r="C12" s="4" t="s">
        <v>78</v>
      </c>
      <c r="D12" s="4" t="s">
        <v>79</v>
      </c>
      <c r="E12" s="4" t="s">
        <v>82</v>
      </c>
      <c r="F12" s="4" t="s">
        <v>83</v>
      </c>
    </row>
    <row r="13" spans="1:6" ht="15.75" customHeight="1" thickTop="1" x14ac:dyDescent="0.25">
      <c r="A13" s="5" t="s">
        <v>20</v>
      </c>
      <c r="B13" s="12"/>
      <c r="C13" s="12"/>
      <c r="D13" s="12"/>
      <c r="E13" s="12"/>
      <c r="F13" s="12"/>
    </row>
    <row r="14" spans="1:6" ht="15.75" customHeight="1" x14ac:dyDescent="0.25">
      <c r="A14" s="13" t="s">
        <v>21</v>
      </c>
      <c r="B14" s="12" t="s">
        <v>22</v>
      </c>
      <c r="C14" s="14">
        <f>+'1T'!F14</f>
        <v>0</v>
      </c>
      <c r="D14" s="14">
        <f>+'2T'!F14</f>
        <v>1</v>
      </c>
      <c r="E14" s="14">
        <f>+'3T'!F14</f>
        <v>0</v>
      </c>
      <c r="F14" s="14">
        <f>SUM(C14:E14)</f>
        <v>1</v>
      </c>
    </row>
    <row r="15" spans="1:6" ht="15.75" customHeight="1" x14ac:dyDescent="0.25">
      <c r="A15" s="13"/>
      <c r="B15" s="12" t="s">
        <v>23</v>
      </c>
      <c r="C15" s="14">
        <f>+'1T'!F15</f>
        <v>0</v>
      </c>
      <c r="D15" s="14">
        <f>+'2T'!F15</f>
        <v>3192</v>
      </c>
      <c r="E15" s="14">
        <f>+'3T'!F15</f>
        <v>0</v>
      </c>
      <c r="F15" s="14">
        <f t="shared" ref="F15:F29" si="0">SUM(C15:E15)</f>
        <v>3192</v>
      </c>
    </row>
    <row r="16" spans="1:6" ht="15.75" customHeight="1" x14ac:dyDescent="0.25">
      <c r="A16" s="13" t="s">
        <v>24</v>
      </c>
      <c r="B16" s="12" t="s">
        <v>22</v>
      </c>
      <c r="C16" s="14">
        <f>+'1T'!F16</f>
        <v>3</v>
      </c>
      <c r="D16" s="14">
        <f>+'2T'!F16</f>
        <v>0</v>
      </c>
      <c r="E16" s="14">
        <f>+'3T'!F16</f>
        <v>0</v>
      </c>
      <c r="F16" s="14">
        <f>SUM(C16:E16)</f>
        <v>3</v>
      </c>
    </row>
    <row r="17" spans="1:6" ht="15.75" customHeight="1" x14ac:dyDescent="0.25">
      <c r="A17" s="13"/>
      <c r="B17" s="12" t="s">
        <v>23</v>
      </c>
      <c r="C17" s="14">
        <f>+'1T'!F17</f>
        <v>0</v>
      </c>
      <c r="D17" s="14">
        <f>+'2T'!F17</f>
        <v>0</v>
      </c>
      <c r="E17" s="14">
        <f>+'3T'!F17</f>
        <v>0</v>
      </c>
      <c r="F17" s="14">
        <f>SUM(C17:E17)</f>
        <v>0</v>
      </c>
    </row>
    <row r="18" spans="1:6" ht="15.75" customHeight="1" x14ac:dyDescent="0.25">
      <c r="A18" s="13" t="s">
        <v>25</v>
      </c>
      <c r="B18" s="12" t="s">
        <v>22</v>
      </c>
      <c r="C18" s="14">
        <f>+'1T'!F18</f>
        <v>0</v>
      </c>
      <c r="D18" s="14">
        <f>+'2T'!F18</f>
        <v>0</v>
      </c>
      <c r="E18" s="14">
        <f>+'3T'!F18</f>
        <v>0</v>
      </c>
      <c r="F18" s="14">
        <f>SUM(C18:E18)</f>
        <v>0</v>
      </c>
    </row>
    <row r="19" spans="1:6" ht="15.75" customHeight="1" x14ac:dyDescent="0.25">
      <c r="A19" s="12"/>
      <c r="B19" s="12" t="s">
        <v>23</v>
      </c>
      <c r="C19" s="14">
        <f>+'1T'!F19</f>
        <v>0</v>
      </c>
      <c r="D19" s="14">
        <f>+'2T'!F19</f>
        <v>0</v>
      </c>
      <c r="E19" s="14">
        <f>+'3T'!F19</f>
        <v>0</v>
      </c>
      <c r="F19" s="14">
        <f t="shared" si="0"/>
        <v>0</v>
      </c>
    </row>
    <row r="20" spans="1:6" ht="15.75" customHeight="1" x14ac:dyDescent="0.25">
      <c r="A20" s="6" t="s">
        <v>26</v>
      </c>
      <c r="B20" s="12"/>
      <c r="C20" s="14"/>
      <c r="D20" s="14"/>
      <c r="E20" s="14"/>
      <c r="F20" s="14"/>
    </row>
    <row r="21" spans="1:6" ht="15.75" customHeight="1" x14ac:dyDescent="0.25">
      <c r="A21" s="13" t="s">
        <v>21</v>
      </c>
      <c r="B21" s="12" t="s">
        <v>22</v>
      </c>
      <c r="C21" s="14">
        <f>+'1T'!F21</f>
        <v>1</v>
      </c>
      <c r="D21" s="14">
        <f>+'2T'!F21</f>
        <v>1</v>
      </c>
      <c r="E21" s="14">
        <f>+'3T'!F21</f>
        <v>2</v>
      </c>
      <c r="F21" s="14">
        <f t="shared" si="0"/>
        <v>4</v>
      </c>
    </row>
    <row r="22" spans="1:6" ht="15.75" customHeight="1" x14ac:dyDescent="0.25">
      <c r="A22" s="13"/>
      <c r="B22" s="12" t="s">
        <v>23</v>
      </c>
      <c r="C22" s="14">
        <f>+'1T'!F22</f>
        <v>1670</v>
      </c>
      <c r="D22" s="14">
        <f>+'2T'!F22</f>
        <v>1800</v>
      </c>
      <c r="E22" s="14">
        <f>+'3T'!F22</f>
        <v>12560</v>
      </c>
      <c r="F22" s="14">
        <f t="shared" si="0"/>
        <v>16030</v>
      </c>
    </row>
    <row r="23" spans="1:6" ht="15.75" customHeight="1" x14ac:dyDescent="0.25">
      <c r="A23" s="13" t="s">
        <v>24</v>
      </c>
      <c r="B23" s="12" t="s">
        <v>22</v>
      </c>
      <c r="C23" s="14">
        <f>+'1T'!F23</f>
        <v>5</v>
      </c>
      <c r="D23" s="14">
        <f>+'2T'!F23</f>
        <v>0</v>
      </c>
      <c r="E23" s="14">
        <f>+'3T'!F23</f>
        <v>0</v>
      </c>
      <c r="F23" s="14">
        <f t="shared" si="0"/>
        <v>5</v>
      </c>
    </row>
    <row r="24" spans="1:6" ht="15.75" customHeight="1" x14ac:dyDescent="0.25">
      <c r="A24" s="13"/>
      <c r="B24" s="12" t="s">
        <v>23</v>
      </c>
      <c r="C24" s="14">
        <f>+'1T'!F24</f>
        <v>0</v>
      </c>
      <c r="D24" s="14">
        <f>+'2T'!F24</f>
        <v>0</v>
      </c>
      <c r="E24" s="14">
        <f>+'3T'!F24</f>
        <v>0</v>
      </c>
      <c r="F24" s="14">
        <f t="shared" si="0"/>
        <v>0</v>
      </c>
    </row>
    <row r="25" spans="1:6" ht="15.75" customHeight="1" x14ac:dyDescent="0.25">
      <c r="A25" s="13" t="s">
        <v>25</v>
      </c>
      <c r="B25" s="12" t="s">
        <v>22</v>
      </c>
      <c r="C25" s="14">
        <f>+'1T'!F25</f>
        <v>1</v>
      </c>
      <c r="D25" s="14">
        <f>+'2T'!F25</f>
        <v>0</v>
      </c>
      <c r="E25" s="14">
        <f>+'3T'!F25</f>
        <v>0</v>
      </c>
      <c r="F25" s="14">
        <f t="shared" si="0"/>
        <v>1</v>
      </c>
    </row>
    <row r="26" spans="1:6" ht="15.75" customHeight="1" x14ac:dyDescent="0.25">
      <c r="A26" s="12"/>
      <c r="B26" s="12" t="s">
        <v>23</v>
      </c>
      <c r="C26" s="14">
        <f>+'1T'!F26</f>
        <v>0</v>
      </c>
      <c r="D26" s="14">
        <f>+'2T'!F26</f>
        <v>0</v>
      </c>
      <c r="E26" s="14">
        <f>+'3T'!F26</f>
        <v>0</v>
      </c>
      <c r="F26" s="14">
        <f t="shared" si="0"/>
        <v>0</v>
      </c>
    </row>
    <row r="27" spans="1:6" ht="15.75" customHeight="1" x14ac:dyDescent="0.25">
      <c r="A27" s="6" t="s">
        <v>27</v>
      </c>
      <c r="B27" s="13"/>
      <c r="C27" s="14"/>
      <c r="D27" s="14"/>
      <c r="E27" s="14"/>
      <c r="F27" s="14"/>
    </row>
    <row r="28" spans="1:6" ht="15.75" customHeight="1" x14ac:dyDescent="0.25">
      <c r="A28" s="13" t="s">
        <v>21</v>
      </c>
      <c r="B28" s="12" t="s">
        <v>22</v>
      </c>
      <c r="C28" s="14">
        <f>+'1T'!F28</f>
        <v>0</v>
      </c>
      <c r="D28" s="14">
        <f>+'2T'!F28</f>
        <v>12</v>
      </c>
      <c r="E28" s="14">
        <f>+'3T'!F28</f>
        <v>10</v>
      </c>
      <c r="F28" s="14">
        <f t="shared" si="0"/>
        <v>22</v>
      </c>
    </row>
    <row r="29" spans="1:6" ht="15.75" customHeight="1" x14ac:dyDescent="0.25">
      <c r="A29" s="13"/>
      <c r="B29" s="12" t="s">
        <v>23</v>
      </c>
      <c r="C29" s="14">
        <f>+'1T'!F29</f>
        <v>0</v>
      </c>
      <c r="D29" s="14">
        <f>+'2T'!F29</f>
        <v>7953</v>
      </c>
      <c r="E29" s="14">
        <f>+'3T'!F29</f>
        <v>9428</v>
      </c>
      <c r="F29" s="14">
        <f t="shared" si="0"/>
        <v>17381</v>
      </c>
    </row>
    <row r="30" spans="1:6" ht="15.75" customHeight="1" thickBot="1" x14ac:dyDescent="0.3">
      <c r="A30" s="13"/>
      <c r="B30" s="13"/>
      <c r="C30" s="13"/>
      <c r="D30" s="13"/>
      <c r="E30" s="13"/>
      <c r="F30" s="13"/>
    </row>
    <row r="31" spans="1:6" ht="15.75" customHeight="1" thickBot="1" x14ac:dyDescent="0.3">
      <c r="A31" s="7"/>
      <c r="B31" s="7"/>
      <c r="C31" s="7"/>
      <c r="D31" s="7"/>
      <c r="E31" s="7"/>
      <c r="F31" s="7"/>
    </row>
    <row r="32" spans="1:6" ht="15.75" customHeight="1" x14ac:dyDescent="0.25">
      <c r="A32" s="6" t="s">
        <v>28</v>
      </c>
      <c r="B32" s="13"/>
      <c r="C32" s="13"/>
      <c r="D32" s="13"/>
      <c r="E32" s="13"/>
      <c r="F32" s="13"/>
    </row>
    <row r="33" spans="1:6" ht="15.75" customHeight="1" x14ac:dyDescent="0.25">
      <c r="A33" s="38" t="s">
        <v>64</v>
      </c>
      <c r="B33" s="38"/>
      <c r="C33" s="38"/>
      <c r="D33" s="38"/>
      <c r="E33" s="38"/>
      <c r="F33" s="38"/>
    </row>
    <row r="34" spans="1:6" ht="15.75" customHeight="1" x14ac:dyDescent="0.25">
      <c r="A34" s="38"/>
      <c r="B34" s="38"/>
      <c r="C34" s="38"/>
      <c r="D34" s="38"/>
      <c r="E34" s="38"/>
      <c r="F34" s="38"/>
    </row>
    <row r="35" spans="1:6" ht="15.75" customHeight="1" x14ac:dyDescent="0.25">
      <c r="A35" s="38"/>
      <c r="B35" s="38"/>
      <c r="C35" s="38"/>
      <c r="D35" s="38"/>
      <c r="E35" s="38"/>
      <c r="F35" s="38"/>
    </row>
    <row r="36" spans="1:6" ht="15.75" customHeight="1" x14ac:dyDescent="0.25">
      <c r="A36" s="13"/>
      <c r="B36" s="13"/>
      <c r="C36" s="13"/>
      <c r="D36" s="13"/>
      <c r="E36" s="13"/>
      <c r="F36" s="13"/>
    </row>
    <row r="37" spans="1:6" ht="15.75" customHeight="1" x14ac:dyDescent="0.25">
      <c r="A37" s="37" t="s">
        <v>30</v>
      </c>
      <c r="B37" s="37"/>
      <c r="C37" s="37"/>
      <c r="D37" s="37"/>
      <c r="E37" s="37"/>
      <c r="F37" s="13"/>
    </row>
    <row r="38" spans="1:6" ht="15.75" customHeight="1" x14ac:dyDescent="0.25">
      <c r="A38" s="37" t="s">
        <v>31</v>
      </c>
      <c r="B38" s="37"/>
      <c r="C38" s="37"/>
      <c r="D38" s="37"/>
      <c r="E38" s="37"/>
      <c r="F38" s="13"/>
    </row>
    <row r="39" spans="1:6" ht="15.75" customHeight="1" x14ac:dyDescent="0.25">
      <c r="A39" s="37" t="s">
        <v>32</v>
      </c>
      <c r="B39" s="37"/>
      <c r="C39" s="37"/>
      <c r="D39" s="37"/>
      <c r="E39" s="37"/>
      <c r="F39" s="13"/>
    </row>
    <row r="40" spans="1:6" ht="15.75" customHeight="1" thickBot="1" x14ac:dyDescent="0.3">
      <c r="A40" s="13"/>
      <c r="B40" s="13"/>
      <c r="C40" s="13"/>
      <c r="D40" s="13"/>
      <c r="E40" s="13"/>
      <c r="F40" s="13"/>
    </row>
    <row r="41" spans="1:6" ht="15.75" customHeight="1" thickBot="1" x14ac:dyDescent="0.3">
      <c r="A41" s="4" t="s">
        <v>17</v>
      </c>
      <c r="B41" s="4" t="s">
        <v>78</v>
      </c>
      <c r="C41" s="4" t="s">
        <v>79</v>
      </c>
      <c r="D41" s="4" t="s">
        <v>82</v>
      </c>
      <c r="E41" s="4" t="s">
        <v>83</v>
      </c>
      <c r="F41" s="12"/>
    </row>
    <row r="42" spans="1:6" ht="15.75" customHeight="1" thickTop="1" x14ac:dyDescent="0.25">
      <c r="A42" s="12"/>
      <c r="B42" s="12"/>
      <c r="C42" s="12"/>
      <c r="D42" s="12"/>
      <c r="E42" s="12"/>
      <c r="F42" s="12"/>
    </row>
    <row r="43" spans="1:6" ht="15.75" customHeight="1" x14ac:dyDescent="0.25">
      <c r="A43" s="13" t="s">
        <v>33</v>
      </c>
      <c r="B43" s="17">
        <f>+'1T'!E43</f>
        <v>0</v>
      </c>
      <c r="C43" s="17">
        <f>+'2T'!E43</f>
        <v>388243135.12</v>
      </c>
      <c r="D43" s="17">
        <f>+'3T'!E43</f>
        <v>183964129.4971922</v>
      </c>
      <c r="E43" s="17">
        <f>SUM(E44:E45)</f>
        <v>572207264.61719215</v>
      </c>
      <c r="F43" s="2"/>
    </row>
    <row r="44" spans="1:6" ht="15.75" customHeight="1" x14ac:dyDescent="0.25">
      <c r="A44" s="13" t="s">
        <v>21</v>
      </c>
      <c r="B44" s="17">
        <f>+'1T'!E44</f>
        <v>0</v>
      </c>
      <c r="C44" s="17">
        <f>+'2T'!E44</f>
        <v>71865329.340000004</v>
      </c>
      <c r="D44" s="17">
        <f>+'3T'!E44</f>
        <v>2175685.3699999917</v>
      </c>
      <c r="E44" s="17">
        <f>+C44+D44</f>
        <v>74041014.709999993</v>
      </c>
      <c r="F44" s="2"/>
    </row>
    <row r="45" spans="1:6" ht="15.75" customHeight="1" x14ac:dyDescent="0.25">
      <c r="A45" s="13" t="s">
        <v>24</v>
      </c>
      <c r="B45" s="17">
        <f>+'1T'!E45</f>
        <v>0</v>
      </c>
      <c r="C45" s="17">
        <f>+'2T'!E45</f>
        <v>316377805.77999997</v>
      </c>
      <c r="D45" s="17">
        <f>+'3T'!E45</f>
        <v>181788444.1271922</v>
      </c>
      <c r="E45" s="17">
        <f>+C45+D45</f>
        <v>498166249.90719217</v>
      </c>
      <c r="F45" s="2"/>
    </row>
    <row r="46" spans="1:6" ht="15.75" customHeight="1" x14ac:dyDescent="0.25">
      <c r="A46" s="13" t="s">
        <v>25</v>
      </c>
      <c r="B46" s="17">
        <f>+'1T'!E46</f>
        <v>0</v>
      </c>
      <c r="C46" s="17">
        <f>+'2T'!E46</f>
        <v>0</v>
      </c>
      <c r="D46" s="17">
        <f>+'3T'!E46</f>
        <v>0</v>
      </c>
      <c r="E46" s="17"/>
      <c r="F46" s="2"/>
    </row>
    <row r="47" spans="1:6" ht="15.75" customHeight="1" x14ac:dyDescent="0.25">
      <c r="A47" s="13" t="s">
        <v>34</v>
      </c>
      <c r="B47" s="17">
        <f>+'1T'!E47</f>
        <v>0</v>
      </c>
      <c r="C47" s="17">
        <f>+'2T'!E47</f>
        <v>432971870.04999995</v>
      </c>
      <c r="D47" s="17">
        <f>+'3T'!E47</f>
        <v>222808607.52813929</v>
      </c>
      <c r="E47" s="17">
        <f>SUM(B47:D47)</f>
        <v>655780477.57813931</v>
      </c>
      <c r="F47" s="2"/>
    </row>
    <row r="48" spans="1:6" ht="15.75" customHeight="1" x14ac:dyDescent="0.25">
      <c r="A48" s="13" t="s">
        <v>21</v>
      </c>
      <c r="B48" s="17">
        <f>+'1T'!E48</f>
        <v>0</v>
      </c>
      <c r="C48" s="17">
        <f>+'2T'!E48</f>
        <v>222457043.87</v>
      </c>
      <c r="D48" s="17">
        <f>+'3T'!E48</f>
        <v>160475045.49813929</v>
      </c>
      <c r="E48" s="17">
        <f t="shared" ref="E48:E54" si="1">SUM(B48:D48)</f>
        <v>382932089.36813927</v>
      </c>
      <c r="F48" s="2"/>
    </row>
    <row r="49" spans="1:6" ht="15.75" customHeight="1" x14ac:dyDescent="0.25">
      <c r="A49" s="13" t="s">
        <v>24</v>
      </c>
      <c r="B49" s="17">
        <f>+'1T'!E49</f>
        <v>0</v>
      </c>
      <c r="C49" s="17">
        <f>+'2T'!E49</f>
        <v>210514826.17999998</v>
      </c>
      <c r="D49" s="17">
        <f>+'3T'!E49</f>
        <v>62333562.030000001</v>
      </c>
      <c r="E49" s="17">
        <f t="shared" si="1"/>
        <v>272848388.20999998</v>
      </c>
      <c r="F49" s="2"/>
    </row>
    <row r="50" spans="1:6" ht="15.75" customHeight="1" x14ac:dyDescent="0.25">
      <c r="A50" s="13" t="s">
        <v>25</v>
      </c>
      <c r="B50" s="17">
        <f>+'1T'!E50</f>
        <v>0</v>
      </c>
      <c r="C50" s="17">
        <f>+'2T'!E50</f>
        <v>0</v>
      </c>
      <c r="D50" s="17">
        <f>+'3T'!E50</f>
        <v>0</v>
      </c>
      <c r="E50" s="17">
        <f t="shared" si="1"/>
        <v>0</v>
      </c>
      <c r="F50" s="2"/>
    </row>
    <row r="51" spans="1:6" ht="15.75" customHeight="1" x14ac:dyDescent="0.25">
      <c r="A51" s="13" t="s">
        <v>35</v>
      </c>
      <c r="B51" s="17">
        <f>+'1T'!E51</f>
        <v>0</v>
      </c>
      <c r="C51" s="17">
        <f>+'2T'!E51</f>
        <v>0</v>
      </c>
      <c r="D51" s="17">
        <f>+'3T'!E51</f>
        <v>0</v>
      </c>
      <c r="E51" s="17">
        <f t="shared" si="1"/>
        <v>0</v>
      </c>
      <c r="F51" s="2"/>
    </row>
    <row r="52" spans="1:6" ht="15.75" customHeight="1" x14ac:dyDescent="0.25">
      <c r="A52" s="13" t="s">
        <v>21</v>
      </c>
      <c r="B52" s="17">
        <f>+'1T'!E52</f>
        <v>0</v>
      </c>
      <c r="C52" s="17">
        <f>+'2T'!E52</f>
        <v>0</v>
      </c>
      <c r="D52" s="17">
        <f>+'3T'!E52</f>
        <v>0</v>
      </c>
      <c r="E52" s="17">
        <f t="shared" si="1"/>
        <v>0</v>
      </c>
      <c r="F52" s="2"/>
    </row>
    <row r="53" spans="1:6" ht="15.75" customHeight="1" x14ac:dyDescent="0.25">
      <c r="A53" s="13" t="s">
        <v>24</v>
      </c>
      <c r="B53" s="17">
        <f>+'1T'!E53</f>
        <v>0</v>
      </c>
      <c r="C53" s="17">
        <f>+'2T'!E53</f>
        <v>0</v>
      </c>
      <c r="D53" s="17">
        <f>+'3T'!E53</f>
        <v>0</v>
      </c>
      <c r="E53" s="17">
        <f t="shared" si="1"/>
        <v>0</v>
      </c>
      <c r="F53" s="2"/>
    </row>
    <row r="54" spans="1:6" ht="15.75" customHeight="1" x14ac:dyDescent="0.25">
      <c r="A54" s="13" t="s">
        <v>25</v>
      </c>
      <c r="B54" s="17">
        <f>+'1T'!E54</f>
        <v>0</v>
      </c>
      <c r="C54" s="17">
        <f>+'2T'!E54</f>
        <v>0</v>
      </c>
      <c r="D54" s="17">
        <f>+'3T'!E54</f>
        <v>0</v>
      </c>
      <c r="E54" s="17">
        <f t="shared" si="1"/>
        <v>0</v>
      </c>
      <c r="F54" s="2"/>
    </row>
    <row r="55" spans="1:6" ht="15.75" customHeight="1" x14ac:dyDescent="0.25">
      <c r="A55" s="13"/>
      <c r="B55" s="2"/>
      <c r="C55" s="17"/>
      <c r="D55" s="17"/>
      <c r="E55" s="17"/>
      <c r="F55" s="2"/>
    </row>
    <row r="56" spans="1:6" ht="15.75" customHeight="1" thickBot="1" x14ac:dyDescent="0.3">
      <c r="A56" s="13" t="s">
        <v>36</v>
      </c>
      <c r="B56" s="2">
        <f>SUM(B43:B55)</f>
        <v>0</v>
      </c>
      <c r="C56" s="17">
        <f>+C43+C47</f>
        <v>821215005.16999996</v>
      </c>
      <c r="D56" s="17">
        <f>+D43+D47</f>
        <v>406772737.0253315</v>
      </c>
      <c r="E56" s="17">
        <f>+E43+E47</f>
        <v>1227987742.1953316</v>
      </c>
      <c r="F56" s="2"/>
    </row>
    <row r="57" spans="1:6" ht="15.75" customHeight="1" thickBot="1" x14ac:dyDescent="0.3">
      <c r="A57" s="7" t="s">
        <v>37</v>
      </c>
      <c r="B57" s="20"/>
      <c r="C57" s="20"/>
      <c r="D57" s="20"/>
      <c r="E57" s="20"/>
      <c r="F57" s="13"/>
    </row>
    <row r="58" spans="1:6" ht="15.75" customHeight="1" x14ac:dyDescent="0.25">
      <c r="A58" s="6"/>
      <c r="B58" s="13"/>
      <c r="C58" s="13"/>
      <c r="D58" s="13"/>
      <c r="E58" s="13"/>
      <c r="F58" s="13"/>
    </row>
    <row r="59" spans="1:6" ht="15.75" customHeight="1" x14ac:dyDescent="0.25">
      <c r="A59" s="13"/>
      <c r="B59" s="13"/>
      <c r="C59" s="13"/>
      <c r="D59" s="13"/>
      <c r="E59" s="13"/>
      <c r="F59" s="13"/>
    </row>
    <row r="60" spans="1:6" ht="15.75" customHeight="1" x14ac:dyDescent="0.25">
      <c r="A60" s="13" t="s">
        <v>38</v>
      </c>
      <c r="B60" s="13"/>
      <c r="C60" s="13"/>
      <c r="D60" s="13"/>
      <c r="E60" s="13"/>
      <c r="F60" s="13"/>
    </row>
    <row r="61" spans="1:6" ht="15.75" customHeight="1" x14ac:dyDescent="0.25">
      <c r="A61" s="37" t="s">
        <v>39</v>
      </c>
      <c r="B61" s="37"/>
      <c r="C61" s="37"/>
      <c r="D61" s="37"/>
      <c r="E61" s="37"/>
      <c r="F61" s="13"/>
    </row>
    <row r="62" spans="1:6" ht="15.75" customHeight="1" x14ac:dyDescent="0.25">
      <c r="A62" s="37" t="s">
        <v>32</v>
      </c>
      <c r="B62" s="37"/>
      <c r="C62" s="37"/>
      <c r="D62" s="37"/>
      <c r="E62" s="37"/>
      <c r="F62" s="13"/>
    </row>
    <row r="63" spans="1:6" ht="15.75" customHeight="1" x14ac:dyDescent="0.25">
      <c r="A63" s="37"/>
      <c r="B63" s="37"/>
      <c r="C63" s="37"/>
      <c r="D63" s="37"/>
      <c r="E63" s="37"/>
      <c r="F63" s="13"/>
    </row>
    <row r="64" spans="1:6" ht="15.75" customHeight="1" x14ac:dyDescent="0.25">
      <c r="A64" s="13" t="s">
        <v>40</v>
      </c>
      <c r="B64" s="13" t="s">
        <v>78</v>
      </c>
      <c r="C64" s="13" t="s">
        <v>79</v>
      </c>
      <c r="D64" s="13" t="s">
        <v>82</v>
      </c>
      <c r="E64" s="13" t="s">
        <v>83</v>
      </c>
      <c r="F64" s="13"/>
    </row>
    <row r="65" spans="1:6" ht="15.75" customHeight="1" x14ac:dyDescent="0.25">
      <c r="A65" s="23" t="s">
        <v>41</v>
      </c>
      <c r="B65" s="21">
        <f>+'1T'!E66</f>
        <v>0</v>
      </c>
      <c r="C65" s="24">
        <f>+'2T'!E65</f>
        <v>13313184.66</v>
      </c>
      <c r="D65" s="24">
        <f>+'3T'!E66</f>
        <v>6347234.6898673428</v>
      </c>
      <c r="E65" s="24">
        <f>SUM(B65:D65)</f>
        <v>19660419.349867344</v>
      </c>
      <c r="F65" s="13"/>
    </row>
    <row r="66" spans="1:6" ht="15.75" customHeight="1" x14ac:dyDescent="0.25">
      <c r="A66" s="9" t="s">
        <v>42</v>
      </c>
      <c r="B66" s="21">
        <f>+'1T'!E67</f>
        <v>0</v>
      </c>
      <c r="C66" s="24">
        <f>+'2T'!E66</f>
        <v>20335792.120000001</v>
      </c>
      <c r="D66" s="24">
        <f>+'3T'!E67</f>
        <v>0</v>
      </c>
      <c r="E66" s="24">
        <f t="shared" ref="E66:E77" si="2">SUM(B66:D66)</f>
        <v>20335792.120000001</v>
      </c>
      <c r="F66" s="13"/>
    </row>
    <row r="67" spans="1:6" ht="15.75" customHeight="1" x14ac:dyDescent="0.25">
      <c r="A67" s="9" t="s">
        <v>43</v>
      </c>
      <c r="B67" s="21">
        <f>+'1T'!E68</f>
        <v>0</v>
      </c>
      <c r="C67" s="24">
        <f>+'2T'!E67</f>
        <v>5941157.7599999998</v>
      </c>
      <c r="D67" s="24">
        <f>+'3T'!E68</f>
        <v>0</v>
      </c>
      <c r="E67" s="24">
        <f t="shared" si="2"/>
        <v>5941157.7599999998</v>
      </c>
      <c r="F67" s="13"/>
    </row>
    <row r="68" spans="1:6" ht="15.75" customHeight="1" x14ac:dyDescent="0.25">
      <c r="A68" s="9" t="s">
        <v>44</v>
      </c>
      <c r="B68" s="21">
        <f>+'1T'!E69</f>
        <v>0</v>
      </c>
      <c r="C68" s="24">
        <f>+'2T'!E68</f>
        <v>373811.20000000001</v>
      </c>
      <c r="D68" s="24">
        <f>+'3T'!E69</f>
        <v>0</v>
      </c>
      <c r="E68" s="24">
        <f t="shared" si="2"/>
        <v>373811.20000000001</v>
      </c>
      <c r="F68" s="13"/>
    </row>
    <row r="69" spans="1:6" ht="15.75" customHeight="1" x14ac:dyDescent="0.25">
      <c r="A69" s="9" t="s">
        <v>45</v>
      </c>
      <c r="B69" s="21">
        <f>+'1T'!E70</f>
        <v>0</v>
      </c>
      <c r="C69" s="24">
        <f>+'2T'!E69</f>
        <v>189055582.55000001</v>
      </c>
      <c r="D69" s="24">
        <f>+'3T'!E70</f>
        <v>45485215.549999997</v>
      </c>
      <c r="E69" s="24">
        <f t="shared" si="2"/>
        <v>234540798.10000002</v>
      </c>
      <c r="F69" s="13"/>
    </row>
    <row r="70" spans="1:6" ht="15.75" customHeight="1" x14ac:dyDescent="0.25">
      <c r="A70" s="9" t="s">
        <v>46</v>
      </c>
      <c r="B70" s="21">
        <f>+'1T'!E71</f>
        <v>0</v>
      </c>
      <c r="C70" s="24">
        <f>+'2T'!E70</f>
        <v>717129.65</v>
      </c>
      <c r="D70" s="24">
        <f>+'3T'!E71</f>
        <v>0</v>
      </c>
      <c r="E70" s="24">
        <f t="shared" si="2"/>
        <v>717129.65</v>
      </c>
      <c r="F70" s="13"/>
    </row>
    <row r="71" spans="1:6" ht="15.75" customHeight="1" x14ac:dyDescent="0.25">
      <c r="A71" s="9" t="s">
        <v>47</v>
      </c>
      <c r="B71" s="21">
        <f>+'1T'!E72</f>
        <v>0</v>
      </c>
      <c r="C71" s="24">
        <f>+'2T'!E71</f>
        <v>0</v>
      </c>
      <c r="D71" s="24">
        <f>+'3T'!E72</f>
        <v>0</v>
      </c>
      <c r="E71" s="24">
        <f t="shared" si="2"/>
        <v>0</v>
      </c>
      <c r="F71" s="13"/>
    </row>
    <row r="72" spans="1:6" ht="15.75" customHeight="1" x14ac:dyDescent="0.25">
      <c r="A72" s="9" t="s">
        <v>48</v>
      </c>
      <c r="B72" s="21">
        <f>+'1T'!E73</f>
        <v>0</v>
      </c>
      <c r="C72" s="24">
        <f>+'2T'!E72</f>
        <v>0</v>
      </c>
      <c r="D72" s="24">
        <f>+'3T'!E73</f>
        <v>0</v>
      </c>
      <c r="E72" s="24">
        <f t="shared" si="2"/>
        <v>0</v>
      </c>
      <c r="F72" s="13"/>
    </row>
    <row r="73" spans="1:6" ht="15.75" customHeight="1" x14ac:dyDescent="0.25">
      <c r="A73" s="9" t="s">
        <v>49</v>
      </c>
      <c r="B73" s="21">
        <f>+'1T'!E74</f>
        <v>0</v>
      </c>
      <c r="C73" s="24">
        <f>+'2T'!E73</f>
        <v>16287767.99</v>
      </c>
      <c r="D73" s="24">
        <f>+'3T'!E74</f>
        <v>0</v>
      </c>
      <c r="E73" s="24">
        <f t="shared" si="2"/>
        <v>16287767.99</v>
      </c>
      <c r="F73" s="13"/>
    </row>
    <row r="74" spans="1:6" ht="15.75" customHeight="1" x14ac:dyDescent="0.25">
      <c r="A74" s="9" t="s">
        <v>50</v>
      </c>
      <c r="B74" s="21">
        <f>+'1T'!E75</f>
        <v>0</v>
      </c>
      <c r="C74" s="24">
        <f>+'2T'!E74</f>
        <v>0</v>
      </c>
      <c r="D74" s="24">
        <f>+'3T'!E75</f>
        <v>0</v>
      </c>
      <c r="E74" s="24">
        <f t="shared" si="2"/>
        <v>0</v>
      </c>
      <c r="F74" s="13"/>
    </row>
    <row r="75" spans="1:6" ht="15.75" customHeight="1" x14ac:dyDescent="0.25">
      <c r="A75" s="9" t="s">
        <v>52</v>
      </c>
      <c r="B75" s="21">
        <f>+'1T'!E76</f>
        <v>0</v>
      </c>
      <c r="C75" s="24">
        <f>+'2T'!E75</f>
        <v>575190578.56999993</v>
      </c>
      <c r="D75" s="24">
        <f>+'3T'!E76</f>
        <v>354940286.74999994</v>
      </c>
      <c r="E75" s="24">
        <f t="shared" si="2"/>
        <v>930130865.31999993</v>
      </c>
      <c r="F75" s="13"/>
    </row>
    <row r="76" spans="1:6" ht="15.75" customHeight="1" x14ac:dyDescent="0.25">
      <c r="A76" s="9" t="s">
        <v>66</v>
      </c>
      <c r="B76" s="21">
        <f>+'1T'!E77</f>
        <v>0</v>
      </c>
      <c r="C76" s="24">
        <f>+'2T'!E76</f>
        <v>0</v>
      </c>
      <c r="D76" s="24">
        <f>+'3T'!E77</f>
        <v>315435381</v>
      </c>
      <c r="E76" s="24">
        <f t="shared" si="2"/>
        <v>315435381</v>
      </c>
      <c r="F76" s="13"/>
    </row>
    <row r="77" spans="1:6" ht="15.75" customHeight="1" thickBot="1" x14ac:dyDescent="0.3">
      <c r="A77" s="13" t="s">
        <v>36</v>
      </c>
      <c r="B77" s="17">
        <f>SUM(B65:B76)</f>
        <v>0</v>
      </c>
      <c r="C77" s="24">
        <f>+'2T'!E77</f>
        <v>821215004.5</v>
      </c>
      <c r="D77" s="24">
        <f>+'3T'!E78</f>
        <v>722208117.98986721</v>
      </c>
      <c r="E77" s="24">
        <f t="shared" si="2"/>
        <v>1543423122.4898672</v>
      </c>
      <c r="F77" s="13"/>
    </row>
    <row r="78" spans="1:6" ht="15.75" customHeight="1" thickBot="1" x14ac:dyDescent="0.3">
      <c r="A78" s="10" t="s">
        <v>72</v>
      </c>
      <c r="B78" s="19"/>
      <c r="C78" s="19"/>
      <c r="D78" s="19"/>
      <c r="E78" s="19"/>
      <c r="F78" s="13"/>
    </row>
    <row r="79" spans="1:6" ht="15.75" customHeight="1" x14ac:dyDescent="0.25">
      <c r="A79" s="6" t="s">
        <v>77</v>
      </c>
      <c r="B79" s="13"/>
      <c r="C79" s="13"/>
      <c r="D79" s="13"/>
      <c r="E79" s="13"/>
      <c r="F79" s="13"/>
    </row>
    <row r="80" spans="1:6" ht="15.75" customHeight="1" x14ac:dyDescent="0.25">
      <c r="A80" s="11"/>
      <c r="B80" s="13"/>
      <c r="C80" s="13"/>
      <c r="D80" s="13"/>
      <c r="E80" s="13"/>
      <c r="F80" s="13"/>
    </row>
    <row r="81" spans="1:6" ht="15.75" customHeight="1" x14ac:dyDescent="0.25">
      <c r="A81" s="13" t="s">
        <v>53</v>
      </c>
      <c r="B81" s="13"/>
      <c r="C81" s="13"/>
      <c r="D81" s="13"/>
      <c r="E81" s="13"/>
      <c r="F81" s="13"/>
    </row>
    <row r="82" spans="1:6" ht="15.75" customHeight="1" x14ac:dyDescent="0.25">
      <c r="A82" s="37" t="s">
        <v>54</v>
      </c>
      <c r="B82" s="37"/>
      <c r="C82" s="37"/>
      <c r="D82" s="37"/>
      <c r="E82" s="37"/>
      <c r="F82" s="13"/>
    </row>
    <row r="83" spans="1:6" ht="15.75" customHeight="1" x14ac:dyDescent="0.25">
      <c r="A83" s="37" t="s">
        <v>32</v>
      </c>
      <c r="B83" s="37"/>
      <c r="C83" s="37"/>
      <c r="D83" s="37"/>
      <c r="E83" s="37"/>
      <c r="F83" s="13"/>
    </row>
    <row r="84" spans="1:6" ht="15.75" customHeight="1" x14ac:dyDescent="0.25">
      <c r="A84" s="37"/>
      <c r="B84" s="37"/>
      <c r="C84" s="37"/>
      <c r="D84" s="37"/>
      <c r="E84" s="37"/>
      <c r="F84" s="13"/>
    </row>
    <row r="85" spans="1:6" ht="15.75" customHeight="1" thickBot="1" x14ac:dyDescent="0.3">
      <c r="A85" s="13" t="s">
        <v>40</v>
      </c>
      <c r="B85" s="13" t="s">
        <v>78</v>
      </c>
      <c r="C85" s="13" t="s">
        <v>79</v>
      </c>
      <c r="D85" s="13" t="s">
        <v>82</v>
      </c>
      <c r="E85" s="13" t="s">
        <v>83</v>
      </c>
      <c r="F85" s="13"/>
    </row>
    <row r="86" spans="1:6" ht="15.75" customHeight="1" thickBot="1" x14ac:dyDescent="0.3">
      <c r="A86" s="4"/>
      <c r="B86" s="4"/>
      <c r="C86" s="4"/>
      <c r="D86" s="4"/>
      <c r="E86" s="4"/>
      <c r="F86" s="13"/>
    </row>
    <row r="87" spans="1:6" ht="15.75" customHeight="1" thickTop="1" x14ac:dyDescent="0.25">
      <c r="A87" s="13" t="s">
        <v>55</v>
      </c>
      <c r="B87" s="17">
        <f>+'1T'!E88</f>
        <v>315435381.02999997</v>
      </c>
      <c r="C87" s="17">
        <f>+'2T'!E87</f>
        <v>315435381.02999997</v>
      </c>
      <c r="D87" s="17">
        <f>+'3T'!E88</f>
        <v>829681376.52999997</v>
      </c>
      <c r="E87" s="17">
        <f>+B87</f>
        <v>315435381.02999997</v>
      </c>
      <c r="F87" s="13"/>
    </row>
    <row r="88" spans="1:6" ht="15.75" customHeight="1" x14ac:dyDescent="0.25">
      <c r="A88" s="13" t="s">
        <v>56</v>
      </c>
      <c r="B88" s="17">
        <f>+'1T'!E89</f>
        <v>0</v>
      </c>
      <c r="C88" s="17">
        <f>+'2T'!E88</f>
        <v>1335461000</v>
      </c>
      <c r="D88" s="17">
        <f>+'3T'!E89</f>
        <v>745925788</v>
      </c>
      <c r="E88" s="17">
        <f>+B88+C88+D88</f>
        <v>2081386788</v>
      </c>
      <c r="F88" s="13"/>
    </row>
    <row r="89" spans="1:6" ht="15.75" customHeight="1" x14ac:dyDescent="0.25">
      <c r="A89" s="13" t="s">
        <v>57</v>
      </c>
      <c r="B89" s="17">
        <f>+'1T'!E90</f>
        <v>315435381.02999997</v>
      </c>
      <c r="C89" s="17">
        <f>+'2T'!E89</f>
        <v>1650896381.03</v>
      </c>
      <c r="D89" s="17">
        <f>+'3T'!E90</f>
        <v>1575607164.53</v>
      </c>
      <c r="E89" s="17">
        <f>+E87+E88</f>
        <v>2396822169.0299997</v>
      </c>
      <c r="F89" s="13"/>
    </row>
    <row r="90" spans="1:6" ht="15.75" customHeight="1" x14ac:dyDescent="0.25">
      <c r="A90" s="13" t="s">
        <v>58</v>
      </c>
      <c r="B90" s="17">
        <f>+'1T'!E91</f>
        <v>0</v>
      </c>
      <c r="C90" s="17">
        <f>+'2T'!E90</f>
        <v>821215004.5</v>
      </c>
      <c r="D90" s="17">
        <f>+'3T'!E91</f>
        <v>722208117.98986733</v>
      </c>
      <c r="E90" s="17">
        <f>+B90+C90+D90</f>
        <v>1543423122.4898672</v>
      </c>
      <c r="F90" s="13"/>
    </row>
    <row r="91" spans="1:6" ht="15.75" customHeight="1" x14ac:dyDescent="0.25">
      <c r="A91" s="13" t="s">
        <v>59</v>
      </c>
      <c r="B91" s="17">
        <f>+'1T'!E92</f>
        <v>315435381.02999997</v>
      </c>
      <c r="C91" s="17">
        <f>+'2T'!E91</f>
        <v>829681376.52999997</v>
      </c>
      <c r="D91" s="17">
        <f>+'3T'!E92</f>
        <v>853399046.54013264</v>
      </c>
      <c r="E91" s="17">
        <f>+E89-E90</f>
        <v>853399046.54013252</v>
      </c>
      <c r="F91" s="13"/>
    </row>
    <row r="92" spans="1:6" ht="15.75" customHeight="1" thickBot="1" x14ac:dyDescent="0.3">
      <c r="A92" s="13"/>
      <c r="B92" s="17"/>
      <c r="C92" s="17"/>
      <c r="D92" s="17"/>
      <c r="E92" s="17"/>
      <c r="F92" s="13"/>
    </row>
    <row r="93" spans="1:6" ht="15.75" customHeight="1" thickBot="1" x14ac:dyDescent="0.3">
      <c r="A93" s="7" t="s">
        <v>37</v>
      </c>
      <c r="B93" s="7"/>
      <c r="C93" s="7"/>
      <c r="D93" s="7"/>
      <c r="E93" s="7"/>
      <c r="F93" s="13"/>
    </row>
  </sheetData>
  <mergeCells count="17">
    <mergeCell ref="A61:E61"/>
    <mergeCell ref="A1:F1"/>
    <mergeCell ref="B2:F2"/>
    <mergeCell ref="B3:F3"/>
    <mergeCell ref="B4:F4"/>
    <mergeCell ref="B5:F5"/>
    <mergeCell ref="A8:F8"/>
    <mergeCell ref="A9:F9"/>
    <mergeCell ref="A33:F35"/>
    <mergeCell ref="A37:E37"/>
    <mergeCell ref="A38:E38"/>
    <mergeCell ref="A39:E39"/>
    <mergeCell ref="A62:E62"/>
    <mergeCell ref="A63:E63"/>
    <mergeCell ref="A82:E82"/>
    <mergeCell ref="A83:E83"/>
    <mergeCell ref="A84:E8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sqref="A1:F1"/>
    </sheetView>
  </sheetViews>
  <sheetFormatPr baseColWidth="10" defaultRowHeight="15" x14ac:dyDescent="0.25"/>
  <cols>
    <col min="1" max="1" width="46.140625" customWidth="1"/>
    <col min="2" max="6" width="14.42578125" customWidth="1"/>
  </cols>
  <sheetData>
    <row r="1" spans="1:8" ht="15.75" customHeight="1" x14ac:dyDescent="0.25">
      <c r="A1" s="37" t="s">
        <v>7</v>
      </c>
      <c r="B1" s="37"/>
      <c r="C1" s="37"/>
      <c r="D1" s="37"/>
      <c r="E1" s="37"/>
      <c r="F1" s="37"/>
    </row>
    <row r="2" spans="1:8" ht="15.75" customHeight="1" x14ac:dyDescent="0.25">
      <c r="A2" s="2" t="s">
        <v>8</v>
      </c>
      <c r="B2" s="37" t="s">
        <v>9</v>
      </c>
      <c r="C2" s="37"/>
      <c r="D2" s="37"/>
      <c r="E2" s="37"/>
      <c r="F2" s="37"/>
    </row>
    <row r="3" spans="1:8" ht="15.75" customHeight="1" x14ac:dyDescent="0.25">
      <c r="A3" s="2" t="s">
        <v>10</v>
      </c>
      <c r="B3" s="37" t="s">
        <v>11</v>
      </c>
      <c r="C3" s="37"/>
      <c r="D3" s="37"/>
      <c r="E3" s="37"/>
      <c r="F3" s="37"/>
    </row>
    <row r="4" spans="1:8" ht="15.75" customHeight="1" x14ac:dyDescent="0.25">
      <c r="A4" s="2" t="s">
        <v>12</v>
      </c>
      <c r="B4" s="37" t="s">
        <v>13</v>
      </c>
      <c r="C4" s="37"/>
      <c r="D4" s="37"/>
      <c r="E4" s="37"/>
      <c r="F4" s="37"/>
    </row>
    <row r="5" spans="1:8" ht="15.75" customHeight="1" x14ac:dyDescent="0.25">
      <c r="A5" s="2" t="s">
        <v>14</v>
      </c>
      <c r="B5" s="37" t="s">
        <v>145</v>
      </c>
      <c r="C5" s="37"/>
      <c r="D5" s="37"/>
      <c r="E5" s="37"/>
      <c r="F5" s="37"/>
    </row>
    <row r="6" spans="1:8" ht="15.75" customHeight="1" x14ac:dyDescent="0.25">
      <c r="A6" s="2"/>
      <c r="B6" s="13"/>
      <c r="C6" s="13"/>
      <c r="D6" s="13"/>
      <c r="E6" s="13"/>
      <c r="F6" s="13"/>
    </row>
    <row r="7" spans="1:8" ht="15.75" customHeight="1" x14ac:dyDescent="0.25">
      <c r="A7" s="13"/>
      <c r="B7" s="13"/>
      <c r="C7" s="13"/>
      <c r="D7" s="13"/>
      <c r="E7" s="13"/>
      <c r="F7" s="13"/>
    </row>
    <row r="8" spans="1:8" ht="15.75" customHeight="1" x14ac:dyDescent="0.25">
      <c r="A8" s="37" t="s">
        <v>15</v>
      </c>
      <c r="B8" s="37"/>
      <c r="C8" s="37"/>
      <c r="D8" s="37"/>
      <c r="E8" s="37"/>
      <c r="F8" s="37"/>
    </row>
    <row r="9" spans="1:8" ht="15.75" customHeight="1" x14ac:dyDescent="0.25">
      <c r="A9" s="37" t="s">
        <v>16</v>
      </c>
      <c r="B9" s="37"/>
      <c r="C9" s="37"/>
      <c r="D9" s="37"/>
      <c r="E9" s="37"/>
      <c r="F9" s="37"/>
    </row>
    <row r="10" spans="1:8" ht="15.75" customHeight="1" x14ac:dyDescent="0.25"/>
    <row r="11" spans="1:8" ht="15.75" customHeight="1" thickBot="1" x14ac:dyDescent="0.3"/>
    <row r="12" spans="1:8" ht="15.75" customHeight="1" thickBot="1" x14ac:dyDescent="0.3">
      <c r="A12" s="4" t="s">
        <v>17</v>
      </c>
      <c r="B12" s="4" t="s">
        <v>18</v>
      </c>
      <c r="C12" s="4" t="s">
        <v>78</v>
      </c>
      <c r="D12" s="4" t="s">
        <v>79</v>
      </c>
      <c r="E12" s="4" t="s">
        <v>82</v>
      </c>
      <c r="F12" s="4" t="s">
        <v>139</v>
      </c>
      <c r="G12" s="4" t="s">
        <v>83</v>
      </c>
    </row>
    <row r="13" spans="1:8" ht="15.75" customHeight="1" thickTop="1" x14ac:dyDescent="0.25">
      <c r="A13" s="5" t="s">
        <v>20</v>
      </c>
      <c r="B13" s="12"/>
      <c r="C13" s="12"/>
      <c r="D13" s="12"/>
      <c r="E13" s="12"/>
      <c r="F13" s="12"/>
    </row>
    <row r="14" spans="1:8" ht="15.75" customHeight="1" x14ac:dyDescent="0.25">
      <c r="A14" s="13" t="s">
        <v>21</v>
      </c>
      <c r="B14" s="12" t="s">
        <v>22</v>
      </c>
      <c r="C14" s="14">
        <f>+'1T'!F14</f>
        <v>0</v>
      </c>
      <c r="D14" s="14">
        <f>+'2T'!F14</f>
        <v>1</v>
      </c>
      <c r="E14" s="14">
        <f>+'3T'!F14</f>
        <v>0</v>
      </c>
      <c r="F14" s="14">
        <f>+'4T'!F14</f>
        <v>1</v>
      </c>
      <c r="G14" s="14">
        <f>SUM(C14:F14)</f>
        <v>2</v>
      </c>
      <c r="H14" t="s">
        <v>152</v>
      </c>
    </row>
    <row r="15" spans="1:8" ht="15.75" customHeight="1" x14ac:dyDescent="0.25">
      <c r="A15" s="13"/>
      <c r="B15" s="12" t="s">
        <v>23</v>
      </c>
      <c r="C15" s="14">
        <f>+'1T'!F15</f>
        <v>0</v>
      </c>
      <c r="D15" s="14">
        <f>+'2T'!F15</f>
        <v>3192</v>
      </c>
      <c r="E15" s="14">
        <f>+'3T'!F15</f>
        <v>0</v>
      </c>
      <c r="F15" s="14">
        <f>+'4T'!F15</f>
        <v>1524</v>
      </c>
      <c r="G15" s="14">
        <f t="shared" ref="G15:G29" si="0">SUM(C15:F15)</f>
        <v>4716</v>
      </c>
    </row>
    <row r="16" spans="1:8" ht="15.75" customHeight="1" x14ac:dyDescent="0.25">
      <c r="A16" s="13" t="s">
        <v>24</v>
      </c>
      <c r="B16" s="12" t="s">
        <v>22</v>
      </c>
      <c r="C16" s="14">
        <f>+'1T'!F16</f>
        <v>3</v>
      </c>
      <c r="D16" s="14">
        <f>+'2T'!F16</f>
        <v>0</v>
      </c>
      <c r="E16" s="14">
        <f>+'3T'!F16</f>
        <v>0</v>
      </c>
      <c r="F16" s="14">
        <f>+'4T'!F16</f>
        <v>0</v>
      </c>
      <c r="G16" s="14">
        <f t="shared" si="0"/>
        <v>3</v>
      </c>
    </row>
    <row r="17" spans="1:8" ht="15.75" customHeight="1" x14ac:dyDescent="0.25">
      <c r="A17" s="13"/>
      <c r="B17" s="12" t="s">
        <v>23</v>
      </c>
      <c r="C17" s="14">
        <f>+'1T'!F17</f>
        <v>0</v>
      </c>
      <c r="D17" s="14">
        <f>+'2T'!F17</f>
        <v>0</v>
      </c>
      <c r="E17" s="14">
        <f>+'3T'!F17</f>
        <v>0</v>
      </c>
      <c r="F17" s="14">
        <f>+'4T'!F17</f>
        <v>0</v>
      </c>
      <c r="G17" s="14">
        <f t="shared" si="0"/>
        <v>0</v>
      </c>
    </row>
    <row r="18" spans="1:8" ht="15.75" customHeight="1" x14ac:dyDescent="0.25">
      <c r="A18" s="13" t="s">
        <v>25</v>
      </c>
      <c r="B18" s="12" t="s">
        <v>22</v>
      </c>
      <c r="C18" s="14">
        <f>+'1T'!F18</f>
        <v>0</v>
      </c>
      <c r="D18" s="14">
        <f>+'2T'!F18</f>
        <v>0</v>
      </c>
      <c r="E18" s="14">
        <f>+'3T'!F18</f>
        <v>0</v>
      </c>
      <c r="F18" s="14">
        <f>+'4T'!F18</f>
        <v>0</v>
      </c>
      <c r="G18" s="14">
        <f t="shared" si="0"/>
        <v>0</v>
      </c>
    </row>
    <row r="19" spans="1:8" ht="15.75" customHeight="1" x14ac:dyDescent="0.25">
      <c r="A19" s="12"/>
      <c r="B19" s="12" t="s">
        <v>23</v>
      </c>
      <c r="C19" s="14">
        <f>+'1T'!F19</f>
        <v>0</v>
      </c>
      <c r="D19" s="14">
        <f>+'2T'!F19</f>
        <v>0</v>
      </c>
      <c r="E19" s="14">
        <f>+'3T'!F19</f>
        <v>0</v>
      </c>
      <c r="F19" s="14">
        <f>+'4T'!F19</f>
        <v>0</v>
      </c>
      <c r="G19" s="14">
        <f t="shared" si="0"/>
        <v>0</v>
      </c>
    </row>
    <row r="20" spans="1:8" ht="15.75" customHeight="1" x14ac:dyDescent="0.25">
      <c r="A20" s="6" t="s">
        <v>26</v>
      </c>
      <c r="B20" s="12"/>
      <c r="C20" s="14"/>
      <c r="D20" s="14"/>
      <c r="E20" s="14"/>
      <c r="F20" s="14"/>
      <c r="G20" s="14"/>
    </row>
    <row r="21" spans="1:8" ht="15.75" customHeight="1" x14ac:dyDescent="0.25">
      <c r="A21" s="13" t="s">
        <v>21</v>
      </c>
      <c r="B21" s="12" t="s">
        <v>22</v>
      </c>
      <c r="C21" s="14">
        <f>+'1T'!F21</f>
        <v>1</v>
      </c>
      <c r="D21" s="14">
        <f>+'2T'!F21</f>
        <v>1</v>
      </c>
      <c r="E21" s="14">
        <f>+'3T'!F21</f>
        <v>2</v>
      </c>
      <c r="F21" s="14">
        <f>+'4T'!F21</f>
        <v>0</v>
      </c>
      <c r="G21" s="14">
        <f t="shared" si="0"/>
        <v>4</v>
      </c>
      <c r="H21" t="s">
        <v>153</v>
      </c>
    </row>
    <row r="22" spans="1:8" ht="15.75" customHeight="1" x14ac:dyDescent="0.25">
      <c r="A22" s="13"/>
      <c r="B22" s="12" t="s">
        <v>23</v>
      </c>
      <c r="C22" s="14">
        <f>+'1T'!F22</f>
        <v>1670</v>
      </c>
      <c r="D22" s="14">
        <f>+'2T'!F22</f>
        <v>1800</v>
      </c>
      <c r="E22" s="14">
        <f>+'3T'!F22</f>
        <v>12560</v>
      </c>
      <c r="F22" s="14">
        <f>+'4T'!F22</f>
        <v>0</v>
      </c>
      <c r="G22" s="14">
        <f t="shared" si="0"/>
        <v>16030</v>
      </c>
    </row>
    <row r="23" spans="1:8" ht="15.75" customHeight="1" x14ac:dyDescent="0.25">
      <c r="A23" s="13" t="s">
        <v>24</v>
      </c>
      <c r="B23" s="12" t="s">
        <v>22</v>
      </c>
      <c r="C23" s="14">
        <f>+'1T'!F23</f>
        <v>5</v>
      </c>
      <c r="D23" s="14">
        <f>+'2T'!F23</f>
        <v>0</v>
      </c>
      <c r="E23" s="14">
        <f>+'3T'!F23</f>
        <v>0</v>
      </c>
      <c r="F23" s="14">
        <f>+'4T'!F23</f>
        <v>0</v>
      </c>
      <c r="G23" s="14">
        <f t="shared" si="0"/>
        <v>5</v>
      </c>
    </row>
    <row r="24" spans="1:8" ht="15.75" customHeight="1" x14ac:dyDescent="0.25">
      <c r="A24" s="13"/>
      <c r="B24" s="12" t="s">
        <v>23</v>
      </c>
      <c r="C24" s="14">
        <f>+'1T'!F24</f>
        <v>0</v>
      </c>
      <c r="D24" s="14">
        <f>+'2T'!F24</f>
        <v>0</v>
      </c>
      <c r="E24" s="14">
        <f>+'3T'!F24</f>
        <v>0</v>
      </c>
      <c r="F24" s="14">
        <f>+'4T'!F24</f>
        <v>0</v>
      </c>
      <c r="G24" s="14">
        <f t="shared" si="0"/>
        <v>0</v>
      </c>
    </row>
    <row r="25" spans="1:8" ht="15.75" customHeight="1" x14ac:dyDescent="0.25">
      <c r="A25" s="13" t="s">
        <v>25</v>
      </c>
      <c r="B25" s="12" t="s">
        <v>22</v>
      </c>
      <c r="C25" s="14">
        <f>+'1T'!F25</f>
        <v>1</v>
      </c>
      <c r="D25" s="14">
        <f>+'2T'!F25</f>
        <v>0</v>
      </c>
      <c r="E25" s="14">
        <f>+'3T'!F25</f>
        <v>0</v>
      </c>
      <c r="F25" s="14">
        <f>+'4T'!F25</f>
        <v>0</v>
      </c>
      <c r="G25" s="14">
        <f t="shared" si="0"/>
        <v>1</v>
      </c>
    </row>
    <row r="26" spans="1:8" ht="15.75" customHeight="1" x14ac:dyDescent="0.25">
      <c r="A26" s="12"/>
      <c r="B26" s="12" t="s">
        <v>23</v>
      </c>
      <c r="C26" s="14">
        <f>+'1T'!F26</f>
        <v>0</v>
      </c>
      <c r="D26" s="14">
        <f>+'2T'!F26</f>
        <v>0</v>
      </c>
      <c r="E26" s="14">
        <f>+'3T'!F26</f>
        <v>0</v>
      </c>
      <c r="F26" s="14">
        <f>+'4T'!F26</f>
        <v>0</v>
      </c>
      <c r="G26" s="14">
        <f t="shared" si="0"/>
        <v>0</v>
      </c>
    </row>
    <row r="27" spans="1:8" ht="15.75" customHeight="1" x14ac:dyDescent="0.25">
      <c r="A27" s="6" t="s">
        <v>27</v>
      </c>
      <c r="B27" s="13"/>
      <c r="C27" s="14"/>
      <c r="D27" s="14"/>
      <c r="E27" s="14"/>
      <c r="F27" s="14"/>
      <c r="G27" s="14"/>
    </row>
    <row r="28" spans="1:8" ht="15.75" customHeight="1" x14ac:dyDescent="0.25">
      <c r="A28" s="13" t="s">
        <v>21</v>
      </c>
      <c r="B28" s="12" t="s">
        <v>22</v>
      </c>
      <c r="C28" s="14">
        <f>+'1T'!F28</f>
        <v>0</v>
      </c>
      <c r="D28" s="14">
        <f>+'2T'!F28</f>
        <v>12</v>
      </c>
      <c r="E28" s="14">
        <f>+'3T'!F28</f>
        <v>10</v>
      </c>
      <c r="F28" s="14">
        <f>+'4T'!F28</f>
        <v>5</v>
      </c>
      <c r="G28" s="14">
        <f t="shared" si="0"/>
        <v>27</v>
      </c>
    </row>
    <row r="29" spans="1:8" ht="15.75" customHeight="1" x14ac:dyDescent="0.25">
      <c r="A29" s="13"/>
      <c r="B29" s="12" t="s">
        <v>23</v>
      </c>
      <c r="C29" s="14">
        <f>+'1T'!F29</f>
        <v>0</v>
      </c>
      <c r="D29" s="14">
        <f>+'2T'!F29</f>
        <v>7953</v>
      </c>
      <c r="E29" s="14">
        <f>+'3T'!F29</f>
        <v>9428</v>
      </c>
      <c r="F29" s="14">
        <f>+'4T'!F29</f>
        <v>2568</v>
      </c>
      <c r="G29" s="14">
        <f t="shared" si="0"/>
        <v>19949</v>
      </c>
    </row>
    <row r="30" spans="1:8" ht="15.75" customHeight="1" thickBot="1" x14ac:dyDescent="0.3">
      <c r="A30" s="13"/>
      <c r="B30" s="13"/>
      <c r="C30" s="13"/>
      <c r="D30" s="13"/>
      <c r="E30" s="13"/>
      <c r="F30" s="13"/>
    </row>
    <row r="31" spans="1:8" ht="15.75" customHeight="1" thickBot="1" x14ac:dyDescent="0.3">
      <c r="A31" s="7"/>
      <c r="B31" s="7"/>
      <c r="C31" s="7"/>
      <c r="D31" s="7"/>
      <c r="E31" s="7"/>
      <c r="F31" s="7"/>
      <c r="G31" s="7"/>
    </row>
    <row r="32" spans="1:8" ht="15.75" customHeight="1" x14ac:dyDescent="0.25">
      <c r="A32" s="6" t="s">
        <v>28</v>
      </c>
      <c r="B32" s="13"/>
      <c r="C32" s="13"/>
      <c r="D32" s="13"/>
      <c r="E32" s="13"/>
      <c r="F32" s="13"/>
    </row>
    <row r="33" spans="1:6" ht="15.75" customHeight="1" x14ac:dyDescent="0.25">
      <c r="A33" s="38" t="s">
        <v>64</v>
      </c>
      <c r="B33" s="38"/>
      <c r="C33" s="38"/>
      <c r="D33" s="38"/>
      <c r="E33" s="38"/>
      <c r="F33" s="38"/>
    </row>
    <row r="34" spans="1:6" ht="15.75" customHeight="1" x14ac:dyDescent="0.25">
      <c r="A34" s="38"/>
      <c r="B34" s="38"/>
      <c r="C34" s="38"/>
      <c r="D34" s="38"/>
      <c r="E34" s="38"/>
      <c r="F34" s="38"/>
    </row>
    <row r="35" spans="1:6" ht="15.75" customHeight="1" x14ac:dyDescent="0.25">
      <c r="A35" s="38"/>
      <c r="B35" s="38"/>
      <c r="C35" s="38"/>
      <c r="D35" s="38"/>
      <c r="E35" s="38"/>
      <c r="F35" s="38"/>
    </row>
    <row r="36" spans="1:6" ht="15.75" customHeight="1" x14ac:dyDescent="0.25">
      <c r="A36" s="13" t="s">
        <v>154</v>
      </c>
      <c r="B36" s="13"/>
      <c r="C36" s="13"/>
      <c r="D36" s="13"/>
      <c r="E36" s="13"/>
      <c r="F36" s="13"/>
    </row>
    <row r="37" spans="1:6" ht="15.75" customHeight="1" x14ac:dyDescent="0.25">
      <c r="A37" s="37" t="s">
        <v>30</v>
      </c>
      <c r="B37" s="37"/>
      <c r="C37" s="37"/>
      <c r="D37" s="37"/>
      <c r="E37" s="37"/>
      <c r="F37" s="13"/>
    </row>
    <row r="38" spans="1:6" ht="15.75" customHeight="1" x14ac:dyDescent="0.25">
      <c r="A38" s="37" t="s">
        <v>31</v>
      </c>
      <c r="B38" s="37"/>
      <c r="C38" s="37"/>
      <c r="D38" s="37"/>
      <c r="E38" s="37"/>
      <c r="F38" s="13"/>
    </row>
    <row r="39" spans="1:6" ht="15.75" customHeight="1" x14ac:dyDescent="0.25">
      <c r="A39" s="37" t="s">
        <v>32</v>
      </c>
      <c r="B39" s="37"/>
      <c r="C39" s="37"/>
      <c r="D39" s="37"/>
      <c r="E39" s="37"/>
      <c r="F39" s="13"/>
    </row>
    <row r="40" spans="1:6" ht="15.75" customHeight="1" thickBot="1" x14ac:dyDescent="0.3">
      <c r="A40" s="13"/>
      <c r="B40" s="13"/>
      <c r="C40" s="13"/>
      <c r="D40" s="13"/>
      <c r="E40" s="13"/>
      <c r="F40" s="13"/>
    </row>
    <row r="41" spans="1:6" ht="15.75" customHeight="1" thickBot="1" x14ac:dyDescent="0.3">
      <c r="A41" s="4" t="s">
        <v>17</v>
      </c>
      <c r="B41" s="4" t="s">
        <v>78</v>
      </c>
      <c r="C41" s="4" t="s">
        <v>79</v>
      </c>
      <c r="D41" s="4" t="s">
        <v>82</v>
      </c>
      <c r="E41" s="4" t="s">
        <v>139</v>
      </c>
      <c r="F41" s="4" t="s">
        <v>140</v>
      </c>
    </row>
    <row r="42" spans="1:6" ht="15.75" customHeight="1" thickTop="1" x14ac:dyDescent="0.25">
      <c r="A42" s="12"/>
      <c r="B42" s="12"/>
      <c r="C42" s="12"/>
      <c r="D42" s="12"/>
      <c r="E42" s="12"/>
      <c r="F42" s="12"/>
    </row>
    <row r="43" spans="1:6" ht="15.75" customHeight="1" x14ac:dyDescent="0.25">
      <c r="A43" s="13" t="s">
        <v>33</v>
      </c>
      <c r="B43" s="17">
        <v>0</v>
      </c>
      <c r="C43" s="17">
        <f>+'2T'!E43</f>
        <v>388243135.12</v>
      </c>
      <c r="D43" s="17">
        <f>+'3T'!E43</f>
        <v>183964129.4971922</v>
      </c>
      <c r="E43" s="17">
        <f>+'4T'!E43</f>
        <v>140722494.0660989</v>
      </c>
      <c r="F43" s="17">
        <f>+F44+F45+F46</f>
        <v>712929758.68329096</v>
      </c>
    </row>
    <row r="44" spans="1:6" ht="15.75" customHeight="1" x14ac:dyDescent="0.25">
      <c r="A44" s="13" t="s">
        <v>21</v>
      </c>
      <c r="B44" s="17">
        <f>+'1T'!E44</f>
        <v>0</v>
      </c>
      <c r="C44" s="17">
        <f>+'2T'!E44</f>
        <v>71865329.340000004</v>
      </c>
      <c r="D44" s="17">
        <f>+'3T'!E44</f>
        <v>2175685.3699999917</v>
      </c>
      <c r="E44" s="17">
        <f>+'4T'!E44</f>
        <v>4905183.34</v>
      </c>
      <c r="F44" s="17">
        <f>+B44+C44+D44+E44</f>
        <v>78946198.049999997</v>
      </c>
    </row>
    <row r="45" spans="1:6" ht="15.75" customHeight="1" x14ac:dyDescent="0.25">
      <c r="A45" s="13" t="s">
        <v>24</v>
      </c>
      <c r="B45" s="17">
        <v>0</v>
      </c>
      <c r="C45" s="17">
        <f>+'2T'!E45</f>
        <v>316377805.77999997</v>
      </c>
      <c r="D45" s="17">
        <f>+'3T'!E45</f>
        <v>181788444.1271922</v>
      </c>
      <c r="E45" s="17">
        <f>+'4T'!E45</f>
        <v>135817310.7260989</v>
      </c>
      <c r="F45" s="17">
        <f>+B45+C45+D45+E45</f>
        <v>633983560.63329101</v>
      </c>
    </row>
    <row r="46" spans="1:6" ht="15.75" customHeight="1" x14ac:dyDescent="0.25">
      <c r="A46" s="13" t="s">
        <v>25</v>
      </c>
      <c r="B46" s="17">
        <f>+'1T'!E46</f>
        <v>0</v>
      </c>
      <c r="C46" s="17">
        <f>+'2T'!E46</f>
        <v>0</v>
      </c>
      <c r="D46" s="17">
        <f>+'3T'!E46</f>
        <v>0</v>
      </c>
      <c r="E46" s="17">
        <f>+'4T'!E46</f>
        <v>0</v>
      </c>
      <c r="F46" s="17">
        <f t="shared" ref="F46:F54" si="1">+B46+C46+D46+E46</f>
        <v>0</v>
      </c>
    </row>
    <row r="47" spans="1:6" ht="15.75" customHeight="1" x14ac:dyDescent="0.25">
      <c r="A47" s="13" t="s">
        <v>34</v>
      </c>
      <c r="B47" s="17">
        <v>0</v>
      </c>
      <c r="C47" s="17">
        <f>+'2T'!E47</f>
        <v>432971870.04999995</v>
      </c>
      <c r="D47" s="17">
        <f>+'3T'!E47</f>
        <v>222808607.52813929</v>
      </c>
      <c r="E47" s="17">
        <f>+'4T'!E47</f>
        <v>274886270.30296302</v>
      </c>
      <c r="F47" s="17">
        <f>+F48+F49+F50</f>
        <v>930666747.8811022</v>
      </c>
    </row>
    <row r="48" spans="1:6" ht="15.75" customHeight="1" x14ac:dyDescent="0.25">
      <c r="A48" s="13" t="s">
        <v>21</v>
      </c>
      <c r="B48" s="17">
        <f>+'1T'!E48</f>
        <v>0</v>
      </c>
      <c r="C48" s="17">
        <f>+'2T'!E48</f>
        <v>222457043.87</v>
      </c>
      <c r="D48" s="17">
        <f>+'3T'!E48</f>
        <v>160475045.49813929</v>
      </c>
      <c r="E48" s="17">
        <f>+'4T'!E48</f>
        <v>60725112.778630972</v>
      </c>
      <c r="F48" s="17">
        <f t="shared" si="1"/>
        <v>443657202.14677024</v>
      </c>
    </row>
    <row r="49" spans="1:6" ht="15.75" customHeight="1" x14ac:dyDescent="0.25">
      <c r="A49" s="13" t="s">
        <v>24</v>
      </c>
      <c r="B49" s="17">
        <v>0</v>
      </c>
      <c r="C49" s="17">
        <f>+'2T'!E49</f>
        <v>210514826.17999998</v>
      </c>
      <c r="D49" s="17">
        <f>+'3T'!E49</f>
        <v>62333562.030000001</v>
      </c>
      <c r="E49" s="17">
        <f>+'4T'!E49</f>
        <v>214161157.52433202</v>
      </c>
      <c r="F49" s="17">
        <f t="shared" si="1"/>
        <v>487009545.73433197</v>
      </c>
    </row>
    <row r="50" spans="1:6" ht="15.75" customHeight="1" x14ac:dyDescent="0.25">
      <c r="A50" s="13" t="s">
        <v>25</v>
      </c>
      <c r="B50" s="17">
        <f>+'1T'!E50</f>
        <v>0</v>
      </c>
      <c r="C50" s="17">
        <f>+'2T'!E50</f>
        <v>0</v>
      </c>
      <c r="D50" s="17">
        <f>+'3T'!E50</f>
        <v>0</v>
      </c>
      <c r="E50" s="17">
        <f>+'4T'!E50</f>
        <v>0</v>
      </c>
      <c r="F50" s="17">
        <f t="shared" si="1"/>
        <v>0</v>
      </c>
    </row>
    <row r="51" spans="1:6" ht="15.75" customHeight="1" x14ac:dyDescent="0.25">
      <c r="A51" s="13" t="s">
        <v>35</v>
      </c>
      <c r="B51" s="17">
        <v>0</v>
      </c>
      <c r="C51" s="17">
        <f>+'2T'!E51</f>
        <v>0</v>
      </c>
      <c r="D51" s="17">
        <f>+'3T'!E51</f>
        <v>0</v>
      </c>
      <c r="E51" s="17">
        <f>+'4T'!E51</f>
        <v>0</v>
      </c>
      <c r="F51" s="17">
        <f t="shared" si="1"/>
        <v>0</v>
      </c>
    </row>
    <row r="52" spans="1:6" ht="15.75" customHeight="1" x14ac:dyDescent="0.25">
      <c r="A52" s="13" t="s">
        <v>21</v>
      </c>
      <c r="B52" s="17">
        <v>0</v>
      </c>
      <c r="C52" s="17">
        <f>+'2T'!E52</f>
        <v>0</v>
      </c>
      <c r="D52" s="17">
        <f>+'3T'!E52</f>
        <v>0</v>
      </c>
      <c r="E52" s="17">
        <f>+'4T'!E52</f>
        <v>0</v>
      </c>
      <c r="F52" s="17">
        <f t="shared" si="1"/>
        <v>0</v>
      </c>
    </row>
    <row r="53" spans="1:6" ht="15.75" customHeight="1" x14ac:dyDescent="0.25">
      <c r="A53" s="13" t="s">
        <v>24</v>
      </c>
      <c r="B53" s="17">
        <v>0</v>
      </c>
      <c r="C53" s="17">
        <f>+'2T'!E53</f>
        <v>0</v>
      </c>
      <c r="D53" s="17">
        <f>+'3T'!E53</f>
        <v>0</v>
      </c>
      <c r="E53" s="17">
        <f>+'4T'!E53</f>
        <v>0</v>
      </c>
      <c r="F53" s="17">
        <f t="shared" si="1"/>
        <v>0</v>
      </c>
    </row>
    <row r="54" spans="1:6" ht="15.75" customHeight="1" x14ac:dyDescent="0.25">
      <c r="A54" s="13" t="s">
        <v>25</v>
      </c>
      <c r="B54" s="17">
        <v>0</v>
      </c>
      <c r="C54" s="17">
        <f>+'2T'!E54</f>
        <v>0</v>
      </c>
      <c r="D54" s="17">
        <f>+'3T'!E54</f>
        <v>0</v>
      </c>
      <c r="E54" s="17">
        <f>+'4T'!E54</f>
        <v>0</v>
      </c>
      <c r="F54" s="17">
        <f t="shared" si="1"/>
        <v>0</v>
      </c>
    </row>
    <row r="55" spans="1:6" ht="15.75" customHeight="1" x14ac:dyDescent="0.25">
      <c r="A55" s="13"/>
      <c r="B55" s="2"/>
      <c r="C55" s="17"/>
      <c r="D55" s="17"/>
      <c r="E55" s="17"/>
      <c r="F55" s="17"/>
    </row>
    <row r="56" spans="1:6" ht="15.75" customHeight="1" thickBot="1" x14ac:dyDescent="0.3">
      <c r="A56" s="13" t="s">
        <v>36</v>
      </c>
      <c r="B56" s="2">
        <f>SUM(B43:B55)</f>
        <v>0</v>
      </c>
      <c r="C56" s="17">
        <f>+C43+C47</f>
        <v>821215005.16999996</v>
      </c>
      <c r="D56" s="17">
        <f>+D43+D47</f>
        <v>406772737.0253315</v>
      </c>
      <c r="E56" s="17">
        <f>+E43+E47</f>
        <v>415608764.36906195</v>
      </c>
      <c r="F56" s="17">
        <f>+F43+F47</f>
        <v>1643596506.564393</v>
      </c>
    </row>
    <row r="57" spans="1:6" ht="15.75" customHeight="1" thickBot="1" x14ac:dyDescent="0.3">
      <c r="A57" s="7" t="s">
        <v>37</v>
      </c>
      <c r="B57" s="20"/>
      <c r="C57" s="20"/>
      <c r="D57" s="20"/>
      <c r="E57" s="20"/>
      <c r="F57" s="20"/>
    </row>
    <row r="58" spans="1:6" ht="15.75" customHeight="1" x14ac:dyDescent="0.25">
      <c r="A58" s="6"/>
      <c r="B58" s="13"/>
      <c r="C58" s="13"/>
      <c r="D58" s="13"/>
      <c r="E58" s="13"/>
      <c r="F58" s="13"/>
    </row>
    <row r="59" spans="1:6" ht="15.75" customHeight="1" x14ac:dyDescent="0.25">
      <c r="A59" s="13"/>
      <c r="B59" s="13"/>
      <c r="C59" s="13"/>
      <c r="D59" s="13"/>
      <c r="E59" s="13"/>
      <c r="F59" s="13"/>
    </row>
    <row r="60" spans="1:6" ht="15.75" customHeight="1" x14ac:dyDescent="0.25">
      <c r="A60" s="13" t="s">
        <v>38</v>
      </c>
      <c r="B60" s="13"/>
      <c r="C60" s="13"/>
      <c r="D60" s="13"/>
      <c r="E60" s="13"/>
      <c r="F60" s="13"/>
    </row>
    <row r="61" spans="1:6" ht="15.75" customHeight="1" x14ac:dyDescent="0.25">
      <c r="A61" s="37" t="s">
        <v>39</v>
      </c>
      <c r="B61" s="37"/>
      <c r="C61" s="37"/>
      <c r="D61" s="37"/>
      <c r="E61" s="37"/>
      <c r="F61" s="13"/>
    </row>
    <row r="62" spans="1:6" ht="15.75" customHeight="1" x14ac:dyDescent="0.25">
      <c r="A62" s="37" t="s">
        <v>32</v>
      </c>
      <c r="B62" s="37"/>
      <c r="C62" s="37"/>
      <c r="D62" s="37"/>
      <c r="E62" s="37"/>
      <c r="F62" s="13"/>
    </row>
    <row r="63" spans="1:6" ht="15.75" customHeight="1" thickBot="1" x14ac:dyDescent="0.3">
      <c r="A63" s="37"/>
      <c r="B63" s="37"/>
      <c r="C63" s="37"/>
      <c r="D63" s="37"/>
      <c r="E63" s="37"/>
      <c r="F63" s="13"/>
    </row>
    <row r="64" spans="1:6" ht="15.75" customHeight="1" thickBot="1" x14ac:dyDescent="0.3">
      <c r="A64" s="13" t="s">
        <v>40</v>
      </c>
      <c r="B64" s="4" t="s">
        <v>78</v>
      </c>
      <c r="C64" s="4" t="s">
        <v>79</v>
      </c>
      <c r="D64" s="4" t="s">
        <v>82</v>
      </c>
      <c r="E64" s="4" t="s">
        <v>139</v>
      </c>
      <c r="F64" s="4" t="s">
        <v>140</v>
      </c>
    </row>
    <row r="65" spans="1:6" ht="15.75" customHeight="1" thickTop="1" x14ac:dyDescent="0.25">
      <c r="A65" s="23" t="s">
        <v>41</v>
      </c>
      <c r="B65" s="17">
        <f>+'1T'!E66</f>
        <v>0</v>
      </c>
      <c r="C65" s="24">
        <f>+'2T'!E65</f>
        <v>13313184.66</v>
      </c>
      <c r="D65" s="24">
        <f>+'3T'!E66</f>
        <v>6347234.6898673428</v>
      </c>
      <c r="E65" s="24">
        <f>+'4T'!E66</f>
        <v>30680792.165899366</v>
      </c>
      <c r="F65" s="24">
        <f>+B65+C65+D65+E65</f>
        <v>50341211.51576671</v>
      </c>
    </row>
    <row r="66" spans="1:6" ht="15.75" customHeight="1" x14ac:dyDescent="0.25">
      <c r="A66" s="9" t="s">
        <v>42</v>
      </c>
      <c r="B66" s="17">
        <f>+'1T'!E67</f>
        <v>0</v>
      </c>
      <c r="C66" s="24">
        <f>+'2T'!E66</f>
        <v>20335792.120000001</v>
      </c>
      <c r="D66" s="24">
        <f>+'3T'!E67</f>
        <v>0</v>
      </c>
      <c r="E66" s="24">
        <f>+'4T'!E67</f>
        <v>4900134.0599999996</v>
      </c>
      <c r="F66" s="24">
        <f t="shared" ref="F66:F77" si="2">+B66+C66+D66+E66</f>
        <v>25235926.18</v>
      </c>
    </row>
    <row r="67" spans="1:6" ht="15.75" customHeight="1" x14ac:dyDescent="0.25">
      <c r="A67" s="9" t="s">
        <v>43</v>
      </c>
      <c r="B67" s="17">
        <f>+'1T'!E68</f>
        <v>0</v>
      </c>
      <c r="C67" s="24">
        <f>+'2T'!E67</f>
        <v>5941157.7599999998</v>
      </c>
      <c r="D67" s="24">
        <f>+'3T'!E68</f>
        <v>0</v>
      </c>
      <c r="E67" s="24">
        <f>+'4T'!E68</f>
        <v>0</v>
      </c>
      <c r="F67" s="24">
        <f t="shared" si="2"/>
        <v>5941157.7599999998</v>
      </c>
    </row>
    <row r="68" spans="1:6" ht="15.75" customHeight="1" x14ac:dyDescent="0.25">
      <c r="A68" s="9" t="s">
        <v>44</v>
      </c>
      <c r="B68" s="17">
        <f>+'1T'!E69</f>
        <v>0</v>
      </c>
      <c r="C68" s="24">
        <f>+'2T'!E68</f>
        <v>373811.20000000001</v>
      </c>
      <c r="D68" s="24">
        <f>+'3T'!E69</f>
        <v>0</v>
      </c>
      <c r="E68" s="24">
        <f>+'4T'!E69</f>
        <v>0</v>
      </c>
      <c r="F68" s="24">
        <f t="shared" si="2"/>
        <v>373811.20000000001</v>
      </c>
    </row>
    <row r="69" spans="1:6" ht="15.75" customHeight="1" x14ac:dyDescent="0.25">
      <c r="A69" s="9" t="s">
        <v>45</v>
      </c>
      <c r="B69" s="17">
        <f>+'1T'!E70</f>
        <v>0</v>
      </c>
      <c r="C69" s="24">
        <f>+'2T'!E69</f>
        <v>189055582.55000001</v>
      </c>
      <c r="D69" s="24">
        <f>+'3T'!E70</f>
        <v>45485215.549999997</v>
      </c>
      <c r="E69" s="24">
        <f>+'4T'!E70</f>
        <v>112445792.6300001</v>
      </c>
      <c r="F69" s="24">
        <f t="shared" si="2"/>
        <v>346986590.73000014</v>
      </c>
    </row>
    <row r="70" spans="1:6" ht="15.75" customHeight="1" x14ac:dyDescent="0.25">
      <c r="A70" s="9" t="s">
        <v>46</v>
      </c>
      <c r="B70" s="17">
        <f>+'1T'!E71</f>
        <v>0</v>
      </c>
      <c r="C70" s="24">
        <f>+'2T'!E70</f>
        <v>717129.65</v>
      </c>
      <c r="D70" s="24">
        <f>+'3T'!E71</f>
        <v>0</v>
      </c>
      <c r="E70" s="24">
        <f>+'4T'!E71</f>
        <v>158502.84</v>
      </c>
      <c r="F70" s="24">
        <f t="shared" si="2"/>
        <v>875632.49</v>
      </c>
    </row>
    <row r="71" spans="1:6" ht="15.75" customHeight="1" x14ac:dyDescent="0.25">
      <c r="A71" s="9" t="s">
        <v>47</v>
      </c>
      <c r="B71" s="17">
        <f>+'1T'!E72</f>
        <v>0</v>
      </c>
      <c r="C71" s="24">
        <f>+'2T'!E71</f>
        <v>0</v>
      </c>
      <c r="D71" s="24">
        <f>+'3T'!E72</f>
        <v>0</v>
      </c>
      <c r="E71" s="24">
        <f>+'4T'!E72</f>
        <v>16991001.8231625</v>
      </c>
      <c r="F71" s="24">
        <f t="shared" si="2"/>
        <v>16991001.8231625</v>
      </c>
    </row>
    <row r="72" spans="1:6" ht="15.75" customHeight="1" x14ac:dyDescent="0.25">
      <c r="A72" s="9" t="s">
        <v>48</v>
      </c>
      <c r="B72" s="17">
        <f>+'1T'!E73</f>
        <v>0</v>
      </c>
      <c r="C72" s="24">
        <f>+'2T'!E72</f>
        <v>0</v>
      </c>
      <c r="D72" s="24">
        <f>+'3T'!E73</f>
        <v>0</v>
      </c>
      <c r="E72" s="24">
        <f>+'4T'!E73</f>
        <v>14948503.220000001</v>
      </c>
      <c r="F72" s="24">
        <f t="shared" si="2"/>
        <v>14948503.220000001</v>
      </c>
    </row>
    <row r="73" spans="1:6" ht="15.75" customHeight="1" x14ac:dyDescent="0.25">
      <c r="A73" s="9" t="s">
        <v>49</v>
      </c>
      <c r="B73" s="17">
        <f>+'1T'!E74</f>
        <v>0</v>
      </c>
      <c r="C73" s="24">
        <f>+'2T'!E73</f>
        <v>16287767.99</v>
      </c>
      <c r="D73" s="24">
        <f>+'3T'!E74</f>
        <v>0</v>
      </c>
      <c r="E73" s="24">
        <f>+'4T'!E74</f>
        <v>0</v>
      </c>
      <c r="F73" s="24">
        <f t="shared" si="2"/>
        <v>16287767.99</v>
      </c>
    </row>
    <row r="74" spans="1:6" ht="15.75" customHeight="1" x14ac:dyDescent="0.25">
      <c r="A74" s="9" t="s">
        <v>50</v>
      </c>
      <c r="B74" s="17">
        <f>+'1T'!E75</f>
        <v>0</v>
      </c>
      <c r="C74" s="24">
        <f>+'2T'!E74</f>
        <v>0</v>
      </c>
      <c r="D74" s="24">
        <f>+'3T'!E75</f>
        <v>0</v>
      </c>
      <c r="E74" s="24">
        <f>+'4T'!E75</f>
        <v>0</v>
      </c>
      <c r="F74" s="24">
        <f t="shared" si="2"/>
        <v>0</v>
      </c>
    </row>
    <row r="75" spans="1:6" ht="15.75" customHeight="1" x14ac:dyDescent="0.25">
      <c r="A75" s="9" t="s">
        <v>52</v>
      </c>
      <c r="B75" s="17">
        <f>+'1T'!E76</f>
        <v>0</v>
      </c>
      <c r="C75" s="24">
        <f>+'2T'!E75</f>
        <v>575190578.56999993</v>
      </c>
      <c r="D75" s="24">
        <f>+'3T'!E76</f>
        <v>354940286.74999994</v>
      </c>
      <c r="E75" s="24">
        <f>+'4T'!E76</f>
        <v>235484038.34000009</v>
      </c>
      <c r="F75" s="24">
        <f t="shared" si="2"/>
        <v>1165614903.6600001</v>
      </c>
    </row>
    <row r="76" spans="1:6" ht="15.75" customHeight="1" x14ac:dyDescent="0.25">
      <c r="A76" s="9" t="s">
        <v>66</v>
      </c>
      <c r="B76" s="17">
        <f>+'1T'!E77</f>
        <v>0</v>
      </c>
      <c r="C76" s="24">
        <f>+'2T'!E76</f>
        <v>0</v>
      </c>
      <c r="D76" s="24">
        <f>+'3T'!E77</f>
        <v>315435381</v>
      </c>
      <c r="E76" s="24">
        <f>+'4T'!E77</f>
        <v>0</v>
      </c>
      <c r="F76" s="24">
        <f t="shared" si="2"/>
        <v>315435381</v>
      </c>
    </row>
    <row r="77" spans="1:6" ht="15.75" customHeight="1" thickBot="1" x14ac:dyDescent="0.3">
      <c r="A77" s="13" t="s">
        <v>36</v>
      </c>
      <c r="B77" s="29">
        <f>SUM(B65:B76)</f>
        <v>0</v>
      </c>
      <c r="C77" s="30">
        <f>+'2T'!E77</f>
        <v>821215004.5</v>
      </c>
      <c r="D77" s="30">
        <f>+'3T'!E78</f>
        <v>722208117.98986721</v>
      </c>
      <c r="E77" s="30">
        <f>+'4T'!E78</f>
        <v>415608765.07906204</v>
      </c>
      <c r="F77" s="30">
        <f t="shared" si="2"/>
        <v>1959031887.5689292</v>
      </c>
    </row>
    <row r="78" spans="1:6" ht="15.75" customHeight="1" thickBot="1" x14ac:dyDescent="0.3">
      <c r="A78" s="10"/>
      <c r="B78" s="19"/>
      <c r="C78" s="19"/>
      <c r="D78" s="19"/>
      <c r="E78" s="19"/>
      <c r="F78" s="19"/>
    </row>
    <row r="79" spans="1:6" ht="15.75" customHeight="1" x14ac:dyDescent="0.25">
      <c r="A79" s="6" t="s">
        <v>77</v>
      </c>
      <c r="B79" s="13"/>
      <c r="C79" s="13"/>
      <c r="D79" s="13"/>
      <c r="E79" s="13"/>
      <c r="F79" s="13"/>
    </row>
    <row r="80" spans="1:6" ht="15.75" customHeight="1" x14ac:dyDescent="0.25">
      <c r="A80" s="11"/>
      <c r="B80" s="13"/>
      <c r="C80" s="13"/>
      <c r="D80" s="13"/>
      <c r="E80" s="13"/>
      <c r="F80" s="13"/>
    </row>
    <row r="81" spans="1:6" ht="15.75" customHeight="1" x14ac:dyDescent="0.25">
      <c r="A81" s="13" t="s">
        <v>53</v>
      </c>
      <c r="B81" s="13"/>
      <c r="C81" s="13"/>
      <c r="D81" s="13"/>
      <c r="E81" s="13"/>
      <c r="F81" s="13"/>
    </row>
    <row r="82" spans="1:6" ht="15.75" customHeight="1" x14ac:dyDescent="0.25">
      <c r="A82" s="37" t="s">
        <v>54</v>
      </c>
      <c r="B82" s="37"/>
      <c r="C82" s="37"/>
      <c r="D82" s="37"/>
      <c r="E82" s="37"/>
      <c r="F82" s="13"/>
    </row>
    <row r="83" spans="1:6" ht="15.75" customHeight="1" x14ac:dyDescent="0.25">
      <c r="A83" s="37" t="s">
        <v>32</v>
      </c>
      <c r="B83" s="37"/>
      <c r="C83" s="37"/>
      <c r="D83" s="37"/>
      <c r="E83" s="37"/>
      <c r="F83" s="13"/>
    </row>
    <row r="84" spans="1:6" ht="15.75" customHeight="1" x14ac:dyDescent="0.25">
      <c r="A84" s="37"/>
      <c r="B84" s="37"/>
      <c r="C84" s="37"/>
      <c r="D84" s="37"/>
      <c r="E84" s="37"/>
      <c r="F84" s="13"/>
    </row>
    <row r="85" spans="1:6" ht="15.75" customHeight="1" thickBot="1" x14ac:dyDescent="0.3">
      <c r="A85" s="13" t="s">
        <v>40</v>
      </c>
      <c r="B85" s="13" t="s">
        <v>78</v>
      </c>
      <c r="C85" s="13" t="s">
        <v>79</v>
      </c>
      <c r="D85" s="13" t="s">
        <v>82</v>
      </c>
      <c r="E85" s="13" t="s">
        <v>139</v>
      </c>
      <c r="F85" s="16" t="s">
        <v>140</v>
      </c>
    </row>
    <row r="86" spans="1:6" ht="15.75" customHeight="1" thickBot="1" x14ac:dyDescent="0.3">
      <c r="A86" s="4"/>
      <c r="B86" s="4"/>
      <c r="C86" s="4"/>
      <c r="D86" s="4"/>
      <c r="E86" s="4"/>
      <c r="F86" s="4"/>
    </row>
    <row r="87" spans="1:6" ht="15.75" customHeight="1" thickTop="1" x14ac:dyDescent="0.25">
      <c r="A87" s="13" t="s">
        <v>55</v>
      </c>
      <c r="B87" s="17">
        <f>+'1T'!E88</f>
        <v>315435381.02999997</v>
      </c>
      <c r="C87" s="17">
        <f>+'2T'!E87</f>
        <v>315435381.02999997</v>
      </c>
      <c r="D87" s="17">
        <f>+'3T'!E88</f>
        <v>829681376.52999997</v>
      </c>
      <c r="E87" s="17">
        <f>+'4T'!E88</f>
        <v>853399046.54013264</v>
      </c>
      <c r="F87" s="17">
        <f>+B87</f>
        <v>315435381.02999997</v>
      </c>
    </row>
    <row r="88" spans="1:6" ht="15.75" customHeight="1" x14ac:dyDescent="0.25">
      <c r="A88" s="13" t="s">
        <v>56</v>
      </c>
      <c r="B88" s="17">
        <f>+'1T'!E89</f>
        <v>0</v>
      </c>
      <c r="C88" s="17">
        <f>+'2T'!E88</f>
        <v>1335461000</v>
      </c>
      <c r="D88" s="17">
        <f>+'3T'!E89</f>
        <v>745925788</v>
      </c>
      <c r="E88" s="17">
        <f>+'4T'!E89</f>
        <v>0</v>
      </c>
      <c r="F88" s="17">
        <f>+B88+C88+D88+E88</f>
        <v>2081386788</v>
      </c>
    </row>
    <row r="89" spans="1:6" ht="15.75" customHeight="1" x14ac:dyDescent="0.25">
      <c r="A89" s="13" t="s">
        <v>57</v>
      </c>
      <c r="B89" s="17">
        <f>+'1T'!E90</f>
        <v>315435381.02999997</v>
      </c>
      <c r="C89" s="17">
        <f>+'2T'!E89</f>
        <v>1650896381.03</v>
      </c>
      <c r="D89" s="17">
        <f>+'3T'!E90</f>
        <v>1575607164.53</v>
      </c>
      <c r="E89" s="17">
        <f>+'4T'!E90</f>
        <v>853399046.54013264</v>
      </c>
      <c r="F89" s="17">
        <f>+F87+F88</f>
        <v>2396822169.0299997</v>
      </c>
    </row>
    <row r="90" spans="1:6" ht="15.75" customHeight="1" x14ac:dyDescent="0.25">
      <c r="A90" s="13" t="s">
        <v>58</v>
      </c>
      <c r="B90" s="17">
        <f>+'1T'!E91</f>
        <v>0</v>
      </c>
      <c r="C90" s="17">
        <f>+'2T'!E90</f>
        <v>821215004.5</v>
      </c>
      <c r="D90" s="17">
        <f>+'3T'!E91</f>
        <v>722208117.98986733</v>
      </c>
      <c r="E90" s="17">
        <f>+'4T'!E91</f>
        <v>415608765.07906204</v>
      </c>
      <c r="F90" s="17">
        <f>+B90+C90+D90+E90</f>
        <v>1959031887.5689292</v>
      </c>
    </row>
    <row r="91" spans="1:6" ht="15.75" customHeight="1" x14ac:dyDescent="0.25">
      <c r="A91" s="13" t="s">
        <v>59</v>
      </c>
      <c r="B91" s="17">
        <f>+'1T'!E92</f>
        <v>315435381.02999997</v>
      </c>
      <c r="C91" s="17">
        <f>+'2T'!E91</f>
        <v>829681376.52999997</v>
      </c>
      <c r="D91" s="17">
        <f>+'3T'!E92</f>
        <v>853399046.54013264</v>
      </c>
      <c r="E91" s="17">
        <f>+'4T'!E92</f>
        <v>437790281.4610706</v>
      </c>
      <c r="F91" s="17">
        <f>+F89-F90</f>
        <v>437790281.46107054</v>
      </c>
    </row>
    <row r="92" spans="1:6" ht="15.75" customHeight="1" thickBot="1" x14ac:dyDescent="0.3">
      <c r="A92" s="13"/>
      <c r="B92" s="17"/>
      <c r="C92" s="17"/>
      <c r="D92" s="17"/>
      <c r="E92" s="17"/>
      <c r="F92" s="17"/>
    </row>
    <row r="93" spans="1:6" ht="15.75" customHeight="1" thickBot="1" x14ac:dyDescent="0.3">
      <c r="A93" s="7" t="s">
        <v>37</v>
      </c>
      <c r="B93" s="7"/>
      <c r="C93" s="7"/>
      <c r="D93" s="7"/>
      <c r="E93" s="7"/>
      <c r="F93" s="7"/>
    </row>
    <row r="100" spans="6:6" x14ac:dyDescent="0.25">
      <c r="F100" s="34"/>
    </row>
  </sheetData>
  <mergeCells count="17">
    <mergeCell ref="A61:E61"/>
    <mergeCell ref="A1:F1"/>
    <mergeCell ref="B2:F2"/>
    <mergeCell ref="B3:F3"/>
    <mergeCell ref="B4:F4"/>
    <mergeCell ref="B5:F5"/>
    <mergeCell ref="A8:F8"/>
    <mergeCell ref="A9:F9"/>
    <mergeCell ref="A33:F35"/>
    <mergeCell ref="A37:E37"/>
    <mergeCell ref="A38:E38"/>
    <mergeCell ref="A39:E39"/>
    <mergeCell ref="A62:E62"/>
    <mergeCell ref="A63:E63"/>
    <mergeCell ref="A82:E82"/>
    <mergeCell ref="A83:E83"/>
    <mergeCell ref="A84:E84"/>
  </mergeCell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1T</vt:lpstr>
      <vt:lpstr>2T</vt:lpstr>
      <vt:lpstr>3T</vt:lpstr>
      <vt:lpstr>4T</vt:lpstr>
      <vt:lpstr>Semestral</vt:lpstr>
      <vt:lpstr>3T Acumulado</vt:lpstr>
      <vt:lpstr>ANUAL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Fernandez Prendas</dc:creator>
  <cp:lastModifiedBy>Stephanie Tatiana Salas Soto</cp:lastModifiedBy>
  <dcterms:created xsi:type="dcterms:W3CDTF">2017-11-24T14:43:54Z</dcterms:created>
  <dcterms:modified xsi:type="dcterms:W3CDTF">2019-06-12T15:44:54Z</dcterms:modified>
</cp:coreProperties>
</file>