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\2017\Indicadores 2017\INAMU\Informes trimestrales\I trimestre\"/>
    </mc:Choice>
  </mc:AlternateContent>
  <bookViews>
    <workbookView xWindow="0" yWindow="0" windowWidth="21600" windowHeight="9735" activeTab="6"/>
  </bookViews>
  <sheets>
    <sheet name="1T" sheetId="4" r:id="rId1"/>
    <sheet name="2T" sheetId="6" r:id="rId2"/>
    <sheet name="3T" sheetId="8" r:id="rId3"/>
    <sheet name="4T" sheetId="10" r:id="rId4"/>
    <sheet name="Semestral" sheetId="12" r:id="rId5"/>
    <sheet name="3T Acumulado" sheetId="14" r:id="rId6"/>
    <sheet name="Anual" sheetId="16" r:id="rId7"/>
  </sheets>
  <calcPr calcId="162913"/>
</workbook>
</file>

<file path=xl/calcChain.xml><?xml version="1.0" encoding="utf-8"?>
<calcChain xmlns="http://schemas.openxmlformats.org/spreadsheetml/2006/main">
  <c r="E36" i="8" l="1"/>
  <c r="D36" i="16" s="1"/>
  <c r="E52" i="10"/>
  <c r="E36" i="10"/>
  <c r="E36" i="16" s="1"/>
  <c r="E46" i="10"/>
  <c r="E46" i="16" s="1"/>
  <c r="C53" i="10"/>
  <c r="D53" i="10"/>
  <c r="B53" i="10"/>
  <c r="F15" i="10"/>
  <c r="E65" i="10"/>
  <c r="E65" i="16" s="1"/>
  <c r="E65" i="8"/>
  <c r="D65" i="14" s="1"/>
  <c r="C53" i="8"/>
  <c r="D53" i="8"/>
  <c r="B53" i="8"/>
  <c r="E46" i="8"/>
  <c r="D46" i="16" s="1"/>
  <c r="D46" i="14" l="1"/>
  <c r="D36" i="14"/>
  <c r="D65" i="16"/>
  <c r="E46" i="6"/>
  <c r="C53" i="6"/>
  <c r="D53" i="6"/>
  <c r="B53" i="6"/>
  <c r="E65" i="6"/>
  <c r="E65" i="4"/>
  <c r="B66" i="4"/>
  <c r="E52" i="4"/>
  <c r="C53" i="4"/>
  <c r="D53" i="4"/>
  <c r="B53" i="4"/>
  <c r="E46" i="4"/>
  <c r="C37" i="4"/>
  <c r="D37" i="4"/>
  <c r="B37" i="4"/>
  <c r="E36" i="4"/>
  <c r="C65" i="16" l="1"/>
  <c r="C65" i="14"/>
  <c r="C65" i="12"/>
  <c r="C46" i="16"/>
  <c r="C46" i="14"/>
  <c r="C46" i="12"/>
  <c r="B65" i="16"/>
  <c r="B65" i="12"/>
  <c r="D65" i="12" s="1"/>
  <c r="B65" i="14"/>
  <c r="B46" i="16"/>
  <c r="B46" i="14"/>
  <c r="B46" i="12"/>
  <c r="B36" i="14"/>
  <c r="B36" i="16"/>
  <c r="F13" i="4"/>
  <c r="F17" i="6"/>
  <c r="E47" i="8"/>
  <c r="E49" i="8"/>
  <c r="D49" i="14" s="1"/>
  <c r="E50" i="8"/>
  <c r="D50" i="16" s="1"/>
  <c r="E51" i="8"/>
  <c r="D51" i="16" s="1"/>
  <c r="E52" i="8"/>
  <c r="D52" i="16" s="1"/>
  <c r="C67" i="8"/>
  <c r="D67" i="8"/>
  <c r="B67" i="8"/>
  <c r="C67" i="10"/>
  <c r="D67" i="10"/>
  <c r="B67" i="10"/>
  <c r="C67" i="6"/>
  <c r="D67" i="6"/>
  <c r="B67" i="6"/>
  <c r="E52" i="16"/>
  <c r="B52" i="16"/>
  <c r="B52" i="14"/>
  <c r="B52" i="12"/>
  <c r="B36" i="12"/>
  <c r="F15" i="8"/>
  <c r="E15" i="14" s="1"/>
  <c r="F17" i="8"/>
  <c r="E17" i="14" s="1"/>
  <c r="F19" i="8"/>
  <c r="F13" i="8"/>
  <c r="E47" i="6"/>
  <c r="C47" i="16" s="1"/>
  <c r="E52" i="6"/>
  <c r="C52" i="16" s="1"/>
  <c r="C37" i="6"/>
  <c r="D37" i="6"/>
  <c r="E36" i="6"/>
  <c r="F15" i="6"/>
  <c r="D15" i="14" s="1"/>
  <c r="F19" i="6"/>
  <c r="F13" i="6"/>
  <c r="C67" i="4"/>
  <c r="D67" i="4"/>
  <c r="B67" i="4"/>
  <c r="B68" i="4" s="1"/>
  <c r="C63" i="4" s="1"/>
  <c r="C66" i="4" s="1"/>
  <c r="E47" i="4"/>
  <c r="B47" i="16" s="1"/>
  <c r="F13" i="10"/>
  <c r="F13" i="16" s="1"/>
  <c r="F15" i="16"/>
  <c r="F17" i="10"/>
  <c r="F17" i="16" s="1"/>
  <c r="F19" i="10"/>
  <c r="F19" i="16" s="1"/>
  <c r="E31" i="10"/>
  <c r="E31" i="16" s="1"/>
  <c r="E32" i="10"/>
  <c r="E32" i="16" s="1"/>
  <c r="E33" i="10"/>
  <c r="E33" i="16" s="1"/>
  <c r="E34" i="10"/>
  <c r="E34" i="16" s="1"/>
  <c r="E35" i="10"/>
  <c r="E35" i="16" s="1"/>
  <c r="B37" i="10"/>
  <c r="C37" i="10"/>
  <c r="D37" i="10"/>
  <c r="E47" i="10"/>
  <c r="E48" i="10"/>
  <c r="E48" i="16" s="1"/>
  <c r="E49" i="10"/>
  <c r="E49" i="16" s="1"/>
  <c r="E50" i="10"/>
  <c r="E50" i="16" s="1"/>
  <c r="E51" i="10"/>
  <c r="E51" i="16" s="1"/>
  <c r="E64" i="10"/>
  <c r="E31" i="8"/>
  <c r="D31" i="14" s="1"/>
  <c r="E32" i="8"/>
  <c r="D32" i="14" s="1"/>
  <c r="E33" i="8"/>
  <c r="D33" i="14" s="1"/>
  <c r="E34" i="8"/>
  <c r="D34" i="16" s="1"/>
  <c r="E35" i="8"/>
  <c r="D35" i="14" s="1"/>
  <c r="B37" i="8"/>
  <c r="C37" i="8"/>
  <c r="D37" i="8"/>
  <c r="E48" i="8"/>
  <c r="D48" i="16" s="1"/>
  <c r="E64" i="8"/>
  <c r="E31" i="6"/>
  <c r="C31" i="14" s="1"/>
  <c r="E32" i="6"/>
  <c r="C32" i="16" s="1"/>
  <c r="E33" i="6"/>
  <c r="C33" i="12" s="1"/>
  <c r="E34" i="6"/>
  <c r="C34" i="12" s="1"/>
  <c r="E35" i="6"/>
  <c r="C35" i="16" s="1"/>
  <c r="B37" i="6"/>
  <c r="E48" i="6"/>
  <c r="C48" i="12" s="1"/>
  <c r="E49" i="6"/>
  <c r="C49" i="12" s="1"/>
  <c r="E50" i="6"/>
  <c r="C50" i="12" s="1"/>
  <c r="E51" i="6"/>
  <c r="C51" i="16" s="1"/>
  <c r="E64" i="6"/>
  <c r="C64" i="16" s="1"/>
  <c r="F15" i="4"/>
  <c r="F17" i="4"/>
  <c r="C17" i="14" s="1"/>
  <c r="F19" i="4"/>
  <c r="C19" i="14" s="1"/>
  <c r="E31" i="4"/>
  <c r="B31" i="12" s="1"/>
  <c r="E32" i="4"/>
  <c r="B32" i="12" s="1"/>
  <c r="E33" i="4"/>
  <c r="B33" i="14" s="1"/>
  <c r="E34" i="4"/>
  <c r="B34" i="14" s="1"/>
  <c r="E35" i="4"/>
  <c r="B35" i="14" s="1"/>
  <c r="E48" i="4"/>
  <c r="B48" i="16" s="1"/>
  <c r="E49" i="4"/>
  <c r="B49" i="16" s="1"/>
  <c r="E50" i="4"/>
  <c r="B50" i="12" s="1"/>
  <c r="E51" i="4"/>
  <c r="B51" i="16" s="1"/>
  <c r="E63" i="4"/>
  <c r="B63" i="14" s="1"/>
  <c r="E63" i="14" s="1"/>
  <c r="E64" i="4"/>
  <c r="B64" i="14" s="1"/>
  <c r="B34" i="16"/>
  <c r="C35" i="12"/>
  <c r="C31" i="12"/>
  <c r="C31" i="16"/>
  <c r="D48" i="14"/>
  <c r="D49" i="16"/>
  <c r="B49" i="12"/>
  <c r="B31" i="16" l="1"/>
  <c r="D32" i="16"/>
  <c r="B35" i="12"/>
  <c r="B31" i="14"/>
  <c r="D33" i="16"/>
  <c r="C49" i="14"/>
  <c r="C49" i="16"/>
  <c r="F49" i="16" s="1"/>
  <c r="B51" i="12"/>
  <c r="B32" i="14"/>
  <c r="B35" i="16"/>
  <c r="D31" i="16"/>
  <c r="F31" i="16" s="1"/>
  <c r="E17" i="16"/>
  <c r="C64" i="14"/>
  <c r="F65" i="16"/>
  <c r="C35" i="14"/>
  <c r="E35" i="14" s="1"/>
  <c r="E37" i="6"/>
  <c r="C19" i="12"/>
  <c r="B48" i="12"/>
  <c r="B32" i="16"/>
  <c r="B33" i="12"/>
  <c r="D33" i="12" s="1"/>
  <c r="D47" i="16"/>
  <c r="D53" i="16" s="1"/>
  <c r="E53" i="8"/>
  <c r="E19" i="16"/>
  <c r="E19" i="14"/>
  <c r="E13" i="16"/>
  <c r="E13" i="14"/>
  <c r="E15" i="16"/>
  <c r="E65" i="14"/>
  <c r="C64" i="12"/>
  <c r="E53" i="6"/>
  <c r="C52" i="12"/>
  <c r="D52" i="12" s="1"/>
  <c r="C52" i="14"/>
  <c r="C36" i="12"/>
  <c r="D36" i="12" s="1"/>
  <c r="C36" i="16"/>
  <c r="F36" i="16" s="1"/>
  <c r="C36" i="14"/>
  <c r="E36" i="14" s="1"/>
  <c r="D19" i="16"/>
  <c r="D19" i="14"/>
  <c r="D17" i="16"/>
  <c r="D17" i="14"/>
  <c r="F17" i="14" s="1"/>
  <c r="D13" i="16"/>
  <c r="D13" i="14"/>
  <c r="E66" i="4"/>
  <c r="D46" i="12"/>
  <c r="E46" i="14"/>
  <c r="B50" i="14"/>
  <c r="F46" i="16"/>
  <c r="C19" i="16"/>
  <c r="C15" i="12"/>
  <c r="C15" i="14"/>
  <c r="F15" i="14" s="1"/>
  <c r="C13" i="12"/>
  <c r="C13" i="14"/>
  <c r="E64" i="16"/>
  <c r="E47" i="16"/>
  <c r="E53" i="16" s="1"/>
  <c r="E53" i="10"/>
  <c r="E37" i="10"/>
  <c r="E67" i="10"/>
  <c r="E67" i="16" s="1"/>
  <c r="D64" i="16"/>
  <c r="D47" i="14"/>
  <c r="E67" i="8"/>
  <c r="D67" i="14" s="1"/>
  <c r="D52" i="14"/>
  <c r="D51" i="14"/>
  <c r="D35" i="16"/>
  <c r="E37" i="8"/>
  <c r="D50" i="14"/>
  <c r="D34" i="14"/>
  <c r="D37" i="14" s="1"/>
  <c r="D64" i="14"/>
  <c r="C47" i="14"/>
  <c r="C47" i="12"/>
  <c r="C51" i="12"/>
  <c r="C33" i="14"/>
  <c r="E33" i="14" s="1"/>
  <c r="C32" i="14"/>
  <c r="E32" i="14" s="1"/>
  <c r="D15" i="16"/>
  <c r="D15" i="12"/>
  <c r="D13" i="12"/>
  <c r="E67" i="6"/>
  <c r="C67" i="16" s="1"/>
  <c r="C50" i="14"/>
  <c r="C50" i="16"/>
  <c r="C33" i="16"/>
  <c r="D31" i="12"/>
  <c r="C32" i="12"/>
  <c r="D32" i="12" s="1"/>
  <c r="D17" i="12"/>
  <c r="D19" i="12"/>
  <c r="E31" i="14"/>
  <c r="E37" i="16"/>
  <c r="D48" i="12"/>
  <c r="C48" i="14"/>
  <c r="D35" i="12"/>
  <c r="C34" i="14"/>
  <c r="C48" i="16"/>
  <c r="C51" i="14"/>
  <c r="C34" i="16"/>
  <c r="F51" i="16"/>
  <c r="D49" i="12"/>
  <c r="D50" i="12"/>
  <c r="F52" i="16"/>
  <c r="C17" i="16"/>
  <c r="B64" i="12"/>
  <c r="B64" i="16"/>
  <c r="B63" i="16"/>
  <c r="F63" i="16" s="1"/>
  <c r="B63" i="12"/>
  <c r="D63" i="12" s="1"/>
  <c r="B48" i="14"/>
  <c r="B51" i="14"/>
  <c r="E53" i="4"/>
  <c r="B49" i="14"/>
  <c r="B50" i="16"/>
  <c r="B47" i="12"/>
  <c r="C68" i="4"/>
  <c r="D63" i="4" s="1"/>
  <c r="B47" i="14"/>
  <c r="E67" i="4"/>
  <c r="B37" i="14"/>
  <c r="B34" i="12"/>
  <c r="B33" i="16"/>
  <c r="E37" i="4"/>
  <c r="C15" i="16"/>
  <c r="C13" i="16"/>
  <c r="C17" i="12"/>
  <c r="E49" i="14" l="1"/>
  <c r="F32" i="16"/>
  <c r="F35" i="16"/>
  <c r="D64" i="12"/>
  <c r="E47" i="14"/>
  <c r="E17" i="12"/>
  <c r="B53" i="12"/>
  <c r="D51" i="12"/>
  <c r="B37" i="16"/>
  <c r="E19" i="12"/>
  <c r="F47" i="16"/>
  <c r="D53" i="14"/>
  <c r="E64" i="14"/>
  <c r="C53" i="12"/>
  <c r="E52" i="14"/>
  <c r="C53" i="14"/>
  <c r="C53" i="16"/>
  <c r="G17" i="16"/>
  <c r="E13" i="12"/>
  <c r="G19" i="16"/>
  <c r="E66" i="14"/>
  <c r="D67" i="16"/>
  <c r="D37" i="16"/>
  <c r="D66" i="12"/>
  <c r="F50" i="16"/>
  <c r="C37" i="14"/>
  <c r="C37" i="16"/>
  <c r="E15" i="12"/>
  <c r="G13" i="16"/>
  <c r="G15" i="16"/>
  <c r="B53" i="16"/>
  <c r="B53" i="14"/>
  <c r="F64" i="16"/>
  <c r="F66" i="16" s="1"/>
  <c r="E50" i="14"/>
  <c r="F19" i="14"/>
  <c r="C67" i="12"/>
  <c r="C67" i="14"/>
  <c r="C37" i="12"/>
  <c r="F13" i="14"/>
  <c r="E51" i="14"/>
  <c r="E34" i="14"/>
  <c r="E37" i="14" s="1"/>
  <c r="D66" i="4"/>
  <c r="D68" i="4" s="1"/>
  <c r="F48" i="16"/>
  <c r="F34" i="16"/>
  <c r="E48" i="14"/>
  <c r="B66" i="14"/>
  <c r="B66" i="16"/>
  <c r="B66" i="12"/>
  <c r="D47" i="12"/>
  <c r="B67" i="14"/>
  <c r="E68" i="4"/>
  <c r="B67" i="12"/>
  <c r="B67" i="16"/>
  <c r="F33" i="16"/>
  <c r="D34" i="12"/>
  <c r="B37" i="12"/>
  <c r="D53" i="12" l="1"/>
  <c r="F67" i="16"/>
  <c r="F68" i="16" s="1"/>
  <c r="E67" i="14"/>
  <c r="E68" i="14" s="1"/>
  <c r="F37" i="16"/>
  <c r="F53" i="16"/>
  <c r="E53" i="14"/>
  <c r="D67" i="12"/>
  <c r="D68" i="12" s="1"/>
  <c r="D37" i="12"/>
  <c r="B63" i="6"/>
  <c r="B66" i="6" s="1"/>
  <c r="B68" i="14"/>
  <c r="B68" i="16"/>
  <c r="B68" i="12"/>
  <c r="B68" i="6" l="1"/>
  <c r="C63" i="6" s="1"/>
  <c r="E63" i="6"/>
  <c r="E66" i="6" s="1"/>
  <c r="C66" i="6" l="1"/>
  <c r="C68" i="6" s="1"/>
  <c r="D63" i="6" s="1"/>
  <c r="D66" i="6" s="1"/>
  <c r="D68" i="6" s="1"/>
  <c r="C63" i="12"/>
  <c r="C63" i="14"/>
  <c r="C63" i="16"/>
  <c r="C66" i="14" l="1"/>
  <c r="C66" i="16"/>
  <c r="E68" i="6"/>
  <c r="C66" i="12"/>
  <c r="C68" i="16" l="1"/>
  <c r="C68" i="12"/>
  <c r="C68" i="14"/>
  <c r="B63" i="8"/>
  <c r="B66" i="8" s="1"/>
  <c r="B68" i="8" l="1"/>
  <c r="C63" i="8" s="1"/>
  <c r="E63" i="8"/>
  <c r="E66" i="8" s="1"/>
  <c r="C66" i="8" l="1"/>
  <c r="C68" i="8" s="1"/>
  <c r="D63" i="8" s="1"/>
  <c r="D66" i="8" s="1"/>
  <c r="D68" i="8" s="1"/>
  <c r="D63" i="16"/>
  <c r="D63" i="14"/>
  <c r="D66" i="14" l="1"/>
  <c r="E68" i="8"/>
  <c r="D66" i="16"/>
  <c r="D68" i="14" l="1"/>
  <c r="D68" i="16"/>
  <c r="B63" i="10"/>
  <c r="B66" i="10" s="1"/>
  <c r="E63" i="10" l="1"/>
  <c r="E66" i="10" s="1"/>
  <c r="B68" i="10"/>
  <c r="C63" i="10" s="1"/>
  <c r="C66" i="10" l="1"/>
  <c r="C68" i="10" s="1"/>
  <c r="D63" i="10" s="1"/>
  <c r="D66" i="10" s="1"/>
  <c r="D68" i="10" s="1"/>
  <c r="E63" i="16"/>
  <c r="E66" i="16" l="1"/>
  <c r="E68" i="10"/>
  <c r="E68" i="16" s="1"/>
</calcChain>
</file>

<file path=xl/sharedStrings.xml><?xml version="1.0" encoding="utf-8"?>
<sst xmlns="http://schemas.openxmlformats.org/spreadsheetml/2006/main" count="527" uniqueCount="82">
  <si>
    <t>I Trimestre</t>
  </si>
  <si>
    <t>Marzo</t>
  </si>
  <si>
    <t>Febrero</t>
  </si>
  <si>
    <t>Enero</t>
  </si>
  <si>
    <t>Rubro por objeto de gasto</t>
  </si>
  <si>
    <t>Unidad: Colones</t>
  </si>
  <si>
    <t>Reporte de ingresos efectivos girados por el Fondo de Desarrollo Social y Asignaciones Familiares</t>
  </si>
  <si>
    <t>Cuadro 4</t>
  </si>
  <si>
    <t>Total</t>
  </si>
  <si>
    <t>Reporte de gastos efectivos financiados por el Fondo de Desarrollo Social y Asignaciones Familiares</t>
  </si>
  <si>
    <t>Cuadro 3</t>
  </si>
  <si>
    <t>Cuadro 2</t>
  </si>
  <si>
    <t>Personas</t>
  </si>
  <si>
    <t>Unidad</t>
  </si>
  <si>
    <t>Reporte de beneficiarios efectivos financiados por el Fondo de Desarrollo Social y Asignaciones Familiares</t>
  </si>
  <si>
    <t>Cuadro 1</t>
  </si>
  <si>
    <t>Período:</t>
  </si>
  <si>
    <t>Unidad Ejecutora:</t>
  </si>
  <si>
    <t>Institución:</t>
  </si>
  <si>
    <t xml:space="preserve">Programa: </t>
  </si>
  <si>
    <t>FODESAF</t>
  </si>
  <si>
    <t>II Trimestre</t>
  </si>
  <si>
    <t>Junio</t>
  </si>
  <si>
    <t>Mayo</t>
  </si>
  <si>
    <t>Abril</t>
  </si>
  <si>
    <t>III Trimestre</t>
  </si>
  <si>
    <t>Septiembre</t>
  </si>
  <si>
    <t>Agosto</t>
  </si>
  <si>
    <t>Julio</t>
  </si>
  <si>
    <t>IIITrimestre</t>
  </si>
  <si>
    <t>IV Trimestre</t>
  </si>
  <si>
    <t>Diciembre</t>
  </si>
  <si>
    <t>Noviembre</t>
  </si>
  <si>
    <t>Octubre</t>
  </si>
  <si>
    <t>Primer Semestre</t>
  </si>
  <si>
    <t>II trimestre</t>
  </si>
  <si>
    <t>Acumulado</t>
  </si>
  <si>
    <t>III trimestre</t>
  </si>
  <si>
    <t>Anual</t>
  </si>
  <si>
    <t>IVTrimestre</t>
  </si>
  <si>
    <t>Beneficio</t>
  </si>
  <si>
    <t>Promoción y protección derechos de la mujeres (Programa Técnico)</t>
  </si>
  <si>
    <t>Instituto Nacional de las Mujeres (INAMU)</t>
  </si>
  <si>
    <t>INAMU</t>
  </si>
  <si>
    <t xml:space="preserve">1. Capacitación a mujeres </t>
  </si>
  <si>
    <t xml:space="preserve">2. Atención directa a mujeres </t>
  </si>
  <si>
    <t>3. Asistencia Técnica en género a funcionarios públicos</t>
  </si>
  <si>
    <t>4. Producción y difusión masiva de estudios</t>
  </si>
  <si>
    <t>2. Asistencia Técnica en género a funcionarios públicos</t>
  </si>
  <si>
    <t>1. Atención directa a mujeres</t>
  </si>
  <si>
    <t xml:space="preserve"> Remuneraciones y Prestaciones  - Programa Técnico</t>
  </si>
  <si>
    <t xml:space="preserve"> Gestión Administrativa - Programa  Administrativo</t>
  </si>
  <si>
    <t>0.    Remuneraciones</t>
  </si>
  <si>
    <t>1.    Servicios</t>
  </si>
  <si>
    <t>2.    Materiales y suministros</t>
  </si>
  <si>
    <t>3.    Interese y comisiones</t>
  </si>
  <si>
    <t>5.    Bienes Duraderos</t>
  </si>
  <si>
    <t>6.    Transferencias Corrientes</t>
  </si>
  <si>
    <t>7.    Transferencias de Capital</t>
  </si>
  <si>
    <r>
      <t>Fuente</t>
    </r>
    <r>
      <rPr>
        <sz val="11"/>
        <color indexed="8"/>
        <rFont val="Calibri"/>
        <family val="2"/>
        <scheme val="minor"/>
      </rPr>
      <t xml:space="preserve">: Área Financiera Contable. </t>
    </r>
  </si>
  <si>
    <t>2. Ingresos efectivos recibidos - Por Fodesaf</t>
  </si>
  <si>
    <t>3. Otros ingresos recibidos</t>
  </si>
  <si>
    <t>5. Egresos efectivos pagados</t>
  </si>
  <si>
    <t xml:space="preserve">1. Saldo en caja inicial  (5 t-1) </t>
  </si>
  <si>
    <t xml:space="preserve">4. Recursos disponibles (1+2+3) </t>
  </si>
  <si>
    <t xml:space="preserve">6. Saldo en caja final   (4-5) </t>
  </si>
  <si>
    <r>
      <t>Fuente</t>
    </r>
    <r>
      <rPr>
        <sz val="9"/>
        <color indexed="8"/>
        <rFont val="Calibri"/>
        <family val="2"/>
        <scheme val="minor"/>
      </rPr>
      <t xml:space="preserve">: INAMU. Área Financiera Contable. </t>
    </r>
  </si>
  <si>
    <t xml:space="preserve">Fuente: INAMU. Unidad de Planificación Institucional con  datos aportados en los informes de todas las áreas </t>
  </si>
  <si>
    <r>
      <t>Fuente</t>
    </r>
    <r>
      <rPr>
        <sz val="9"/>
        <color indexed="8"/>
        <rFont val="Calibri"/>
        <family val="2"/>
        <scheme val="minor"/>
      </rPr>
      <t>: INAMU. Área Financiera Contable.</t>
    </r>
  </si>
  <si>
    <t>Fuente: INAMU. Unidad de Planificación Institucional con  datos aportados en los informes de todas las áreas</t>
  </si>
  <si>
    <t xml:space="preserve">Fuente: INAMU. Unidad de Planificación Institucional con  datos aportados en los informes de todas las áreas al 31 de marzo. </t>
  </si>
  <si>
    <t>Primer Trimestre 2017</t>
  </si>
  <si>
    <t>Segundo Trimestre 2017</t>
  </si>
  <si>
    <t>Tercer Trimestre 2017</t>
  </si>
  <si>
    <t>Fuente: INAMU. Unidad de Planificación Institucional con  datos aportados en los informes de todas las áreas al 30 de Setiembre del 2017</t>
  </si>
  <si>
    <t>Cuarto Trimestre 2017</t>
  </si>
  <si>
    <t xml:space="preserve"> Primer Semestre 2017</t>
  </si>
  <si>
    <t>Tercer Trimestre Acumulado 2017</t>
  </si>
  <si>
    <t xml:space="preserve">Nota:  Los recursos de Saldo inicial en enero  corresponden a Superávit libre. </t>
  </si>
  <si>
    <t>2. Atención directa a mujeres</t>
  </si>
  <si>
    <r>
      <t xml:space="preserve">Nota:     </t>
    </r>
    <r>
      <rPr>
        <i/>
        <sz val="11"/>
        <color indexed="8"/>
        <rFont val="Calibri"/>
        <family val="2"/>
        <scheme val="minor"/>
      </rPr>
      <t xml:space="preserve">Los recursos de Saldo inicial en enero  corresponden a Superávit libre. </t>
    </r>
  </si>
  <si>
    <t>Fecha de actualización: 12/03/2018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</si>
</sst>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165" fontId="0" fillId="0" borderId="0" xfId="1" applyNumberFormat="1" applyFont="1"/>
    <xf numFmtId="165" fontId="3" fillId="0" borderId="0" xfId="1" applyNumberFormat="1" applyFont="1" applyFill="1" applyAlignment="1">
      <alignment horizontal="right"/>
    </xf>
    <xf numFmtId="165" fontId="3" fillId="0" borderId="0" xfId="1" applyNumberFormat="1" applyFont="1"/>
    <xf numFmtId="165" fontId="3" fillId="0" borderId="0" xfId="1" applyNumberFormat="1" applyFont="1" applyFill="1" applyBorder="1" applyAlignment="1">
      <alignment vertical="top" wrapText="1"/>
    </xf>
    <xf numFmtId="165" fontId="3" fillId="0" borderId="0" xfId="1" applyNumberFormat="1" applyFont="1" applyAlignme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right"/>
    </xf>
    <xf numFmtId="165" fontId="0" fillId="0" borderId="2" xfId="1" applyNumberFormat="1" applyFont="1" applyFill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0" xfId="1" applyNumberFormat="1" applyFont="1" applyFill="1" applyAlignment="1">
      <alignment horizontal="left"/>
    </xf>
    <xf numFmtId="165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1" applyNumberFormat="1" applyFont="1" applyFill="1" applyAlignment="1">
      <alignment horizontal="right"/>
    </xf>
    <xf numFmtId="165" fontId="0" fillId="0" borderId="1" xfId="1" applyNumberFormat="1" applyFont="1" applyFill="1" applyBorder="1"/>
    <xf numFmtId="165" fontId="0" fillId="0" borderId="1" xfId="1" applyNumberFormat="1" applyFont="1" applyBorder="1"/>
    <xf numFmtId="165" fontId="3" fillId="0" borderId="0" xfId="1" applyNumberFormat="1" applyFont="1" applyFill="1"/>
    <xf numFmtId="165" fontId="0" fillId="0" borderId="0" xfId="1" applyNumberFormat="1" applyFont="1" applyAlignment="1">
      <alignment horizontal="left"/>
    </xf>
    <xf numFmtId="165" fontId="3" fillId="0" borderId="0" xfId="1" applyNumberFormat="1" applyFont="1" applyFill="1" applyBorder="1"/>
    <xf numFmtId="165" fontId="5" fillId="0" borderId="0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left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4" fillId="0" borderId="0" xfId="1" applyNumberFormat="1" applyFont="1" applyFill="1" applyBorder="1" applyAlignment="1">
      <alignment vertical="top" wrapText="1"/>
    </xf>
    <xf numFmtId="165" fontId="0" fillId="0" borderId="0" xfId="1" applyNumberFormat="1" applyFont="1" applyAlignment="1"/>
    <xf numFmtId="1" fontId="3" fillId="0" borderId="0" xfId="1" applyNumberFormat="1" applyFont="1" applyAlignment="1">
      <alignment horizontal="left"/>
    </xf>
    <xf numFmtId="165" fontId="2" fillId="0" borderId="0" xfId="1" applyNumberFormat="1" applyFont="1"/>
    <xf numFmtId="3" fontId="0" fillId="0" borderId="0" xfId="0" applyNumberFormat="1" applyFont="1" applyFill="1"/>
    <xf numFmtId="165" fontId="6" fillId="0" borderId="0" xfId="1" applyNumberFormat="1" applyFont="1" applyFill="1"/>
    <xf numFmtId="165" fontId="6" fillId="0" borderId="0" xfId="1" applyNumberFormat="1" applyFont="1" applyFill="1" applyAlignment="1">
      <alignment horizontal="right"/>
    </xf>
    <xf numFmtId="165" fontId="7" fillId="0" borderId="0" xfId="1" applyNumberFormat="1" applyFont="1" applyFill="1"/>
    <xf numFmtId="165" fontId="8" fillId="0" borderId="1" xfId="1" applyNumberFormat="1" applyFont="1" applyBorder="1"/>
    <xf numFmtId="165" fontId="9" fillId="0" borderId="0" xfId="1" applyNumberFormat="1" applyFont="1" applyFill="1" applyBorder="1" applyAlignment="1">
      <alignment horizontal="left" vertical="top"/>
    </xf>
    <xf numFmtId="165" fontId="9" fillId="0" borderId="0" xfId="1" applyNumberFormat="1" applyFont="1" applyFill="1" applyAlignment="1"/>
    <xf numFmtId="0" fontId="10" fillId="0" borderId="0" xfId="0" applyFont="1" applyFill="1" applyBorder="1" applyAlignment="1">
      <alignment vertical="center"/>
    </xf>
    <xf numFmtId="165" fontId="11" fillId="0" borderId="0" xfId="1" applyNumberFormat="1" applyFont="1" applyFill="1"/>
    <xf numFmtId="165" fontId="10" fillId="0" borderId="0" xfId="1" applyNumberFormat="1" applyFont="1" applyFill="1" applyBorder="1" applyAlignment="1">
      <alignment vertical="center"/>
    </xf>
    <xf numFmtId="37" fontId="0" fillId="0" borderId="0" xfId="1" applyNumberFormat="1" applyFont="1"/>
    <xf numFmtId="37" fontId="0" fillId="0" borderId="1" xfId="1" applyNumberFormat="1" applyFont="1" applyBorder="1"/>
    <xf numFmtId="37" fontId="0" fillId="0" borderId="0" xfId="1" applyNumberFormat="1" applyFont="1" applyFill="1"/>
    <xf numFmtId="37" fontId="0" fillId="0" borderId="0" xfId="1" applyNumberFormat="1" applyFont="1" applyFill="1" applyBorder="1"/>
    <xf numFmtId="37" fontId="0" fillId="0" borderId="1" xfId="1" applyNumberFormat="1" applyFont="1" applyFill="1" applyBorder="1"/>
    <xf numFmtId="37" fontId="8" fillId="0" borderId="1" xfId="1" applyNumberFormat="1" applyFont="1" applyFill="1" applyBorder="1"/>
    <xf numFmtId="4" fontId="10" fillId="2" borderId="0" xfId="0" applyNumberFormat="1" applyFont="1" applyFill="1" applyBorder="1" applyAlignment="1">
      <alignment vertical="center"/>
    </xf>
    <xf numFmtId="4" fontId="14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165" fontId="3" fillId="0" borderId="0" xfId="1" applyNumberFormat="1" applyFont="1" applyFill="1" applyAlignment="1">
      <alignment horizontal="center"/>
    </xf>
    <xf numFmtId="165" fontId="9" fillId="0" borderId="0" xfId="1" applyNumberFormat="1" applyFont="1" applyFill="1" applyAlignment="1">
      <alignment horizontal="center"/>
    </xf>
    <xf numFmtId="165" fontId="3" fillId="0" borderId="0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opLeftCell="A49" zoomScale="90" zoomScaleNormal="90" workbookViewId="0">
      <selection activeCell="A73" sqref="A73"/>
    </sheetView>
  </sheetViews>
  <sheetFormatPr baseColWidth="10" defaultColWidth="11.5703125" defaultRowHeight="15" x14ac:dyDescent="0.25"/>
  <cols>
    <col min="1" max="1" width="51.140625" style="11" customWidth="1"/>
    <col min="2" max="2" width="17.140625" style="1" customWidth="1"/>
    <col min="3" max="4" width="17.42578125" style="1" customWidth="1"/>
    <col min="5" max="5" width="17.28515625" style="1" customWidth="1"/>
    <col min="6" max="6" width="13.140625" style="1" bestFit="1" customWidth="1"/>
    <col min="7" max="16384" width="11.5703125" style="1"/>
  </cols>
  <sheetData>
    <row r="1" spans="1:7" ht="15" customHeight="1" x14ac:dyDescent="0.25">
      <c r="A1" s="48" t="s">
        <v>20</v>
      </c>
      <c r="B1" s="48"/>
      <c r="C1" s="48"/>
      <c r="D1" s="48"/>
      <c r="E1" s="48"/>
      <c r="F1" s="48"/>
    </row>
    <row r="2" spans="1:7" s="3" customFormat="1" ht="15" customHeight="1" x14ac:dyDescent="0.25">
      <c r="A2" s="2" t="s">
        <v>19</v>
      </c>
      <c r="B2" s="34" t="s">
        <v>41</v>
      </c>
      <c r="D2" s="4"/>
    </row>
    <row r="3" spans="1:7" s="3" customFormat="1" ht="15" customHeight="1" x14ac:dyDescent="0.25">
      <c r="A3" s="2" t="s">
        <v>18</v>
      </c>
      <c r="B3" s="34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71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49" t="s">
        <v>15</v>
      </c>
      <c r="B8" s="49"/>
      <c r="C8" s="49"/>
      <c r="D8" s="49"/>
      <c r="E8" s="49"/>
      <c r="F8" s="49"/>
    </row>
    <row r="9" spans="1:7" ht="15" customHeight="1" x14ac:dyDescent="0.25">
      <c r="A9" s="49" t="s">
        <v>14</v>
      </c>
      <c r="B9" s="49"/>
      <c r="C9" s="49"/>
      <c r="D9" s="49"/>
      <c r="E9" s="49"/>
      <c r="F9" s="49"/>
    </row>
    <row r="11" spans="1:7" ht="15" customHeight="1" thickBot="1" x14ac:dyDescent="0.3">
      <c r="A11" s="8" t="s">
        <v>40</v>
      </c>
      <c r="B11" s="9" t="s">
        <v>13</v>
      </c>
      <c r="C11" s="9" t="s">
        <v>3</v>
      </c>
      <c r="D11" s="9" t="s">
        <v>2</v>
      </c>
      <c r="E11" s="9" t="s">
        <v>1</v>
      </c>
      <c r="F11" s="9" t="s">
        <v>0</v>
      </c>
    </row>
    <row r="13" spans="1:7" s="11" customFormat="1" ht="15" customHeight="1" x14ac:dyDescent="0.25">
      <c r="A13" s="10" t="s">
        <v>44</v>
      </c>
      <c r="B13" s="11" t="s">
        <v>12</v>
      </c>
      <c r="C13" s="41">
        <v>478</v>
      </c>
      <c r="D13" s="41">
        <v>7883</v>
      </c>
      <c r="E13" s="41">
        <v>12121</v>
      </c>
      <c r="F13" s="41">
        <f>SUM(C13:E13)</f>
        <v>20482</v>
      </c>
    </row>
    <row r="14" spans="1:7" s="11" customFormat="1" ht="15" customHeight="1" x14ac:dyDescent="0.25">
      <c r="A14" s="10"/>
      <c r="C14" s="41"/>
      <c r="D14" s="41"/>
      <c r="E14" s="41"/>
      <c r="F14" s="41"/>
    </row>
    <row r="15" spans="1:7" s="11" customFormat="1" ht="15" customHeight="1" x14ac:dyDescent="0.25">
      <c r="A15" s="10" t="s">
        <v>45</v>
      </c>
      <c r="B15" s="11" t="s">
        <v>12</v>
      </c>
      <c r="C15" s="41">
        <v>1359</v>
      </c>
      <c r="D15" s="41">
        <v>1405</v>
      </c>
      <c r="E15" s="41">
        <v>1776</v>
      </c>
      <c r="F15" s="41">
        <f t="shared" ref="F15:F19" si="0">SUM(C15:E15)</f>
        <v>4540</v>
      </c>
      <c r="G15" s="32"/>
    </row>
    <row r="16" spans="1:7" s="11" customFormat="1" ht="15" customHeight="1" x14ac:dyDescent="0.25">
      <c r="A16" s="10"/>
      <c r="C16" s="41"/>
      <c r="D16" s="41"/>
      <c r="E16" s="42"/>
      <c r="F16" s="41"/>
      <c r="G16" s="13"/>
    </row>
    <row r="17" spans="1:11" s="11" customFormat="1" x14ac:dyDescent="0.25">
      <c r="A17" s="10" t="s">
        <v>46</v>
      </c>
      <c r="B17" s="11" t="s">
        <v>12</v>
      </c>
      <c r="C17" s="41">
        <v>148</v>
      </c>
      <c r="D17" s="41">
        <v>400</v>
      </c>
      <c r="E17" s="41">
        <v>748</v>
      </c>
      <c r="F17" s="41">
        <f t="shared" si="0"/>
        <v>1296</v>
      </c>
    </row>
    <row r="18" spans="1:11" s="11" customFormat="1" x14ac:dyDescent="0.25">
      <c r="A18" s="10"/>
      <c r="C18" s="41"/>
      <c r="D18" s="41"/>
      <c r="E18" s="41"/>
      <c r="F18" s="41"/>
    </row>
    <row r="19" spans="1:11" s="11" customFormat="1" x14ac:dyDescent="0.25">
      <c r="A19" s="10" t="s">
        <v>47</v>
      </c>
      <c r="B19" s="11" t="s">
        <v>12</v>
      </c>
      <c r="C19" s="41">
        <v>1363</v>
      </c>
      <c r="D19" s="41">
        <v>1352</v>
      </c>
      <c r="E19" s="41">
        <v>3369</v>
      </c>
      <c r="F19" s="41">
        <f t="shared" si="0"/>
        <v>6084</v>
      </c>
    </row>
    <row r="20" spans="1:11" s="11" customFormat="1" x14ac:dyDescent="0.25">
      <c r="A20" s="10"/>
    </row>
    <row r="21" spans="1:11" ht="15.75" thickBot="1" x14ac:dyDescent="0.3">
      <c r="A21" s="14"/>
      <c r="B21" s="15"/>
      <c r="C21" s="15"/>
      <c r="D21" s="15"/>
      <c r="E21" s="15"/>
      <c r="F21" s="15"/>
    </row>
    <row r="22" spans="1:11" ht="17.25" customHeight="1" thickTop="1" x14ac:dyDescent="0.25">
      <c r="A22" s="37" t="s">
        <v>70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5" spans="1:11" x14ac:dyDescent="0.25">
      <c r="A25" s="50" t="s">
        <v>11</v>
      </c>
      <c r="B25" s="50"/>
      <c r="C25" s="50"/>
      <c r="D25" s="50"/>
      <c r="E25" s="50"/>
    </row>
    <row r="26" spans="1:11" x14ac:dyDescent="0.25">
      <c r="A26" s="48" t="s">
        <v>9</v>
      </c>
      <c r="B26" s="48"/>
      <c r="C26" s="48"/>
      <c r="D26" s="48"/>
      <c r="E26" s="48"/>
    </row>
    <row r="27" spans="1:11" x14ac:dyDescent="0.25">
      <c r="A27" s="48" t="s">
        <v>5</v>
      </c>
      <c r="B27" s="48"/>
      <c r="C27" s="48"/>
      <c r="D27" s="48"/>
      <c r="E27" s="48"/>
    </row>
    <row r="29" spans="1:11" ht="15.75" thickBot="1" x14ac:dyDescent="0.3">
      <c r="A29" s="8" t="s">
        <v>40</v>
      </c>
      <c r="B29" s="9" t="s">
        <v>3</v>
      </c>
      <c r="C29" s="9" t="s">
        <v>2</v>
      </c>
      <c r="D29" s="9" t="s">
        <v>1</v>
      </c>
      <c r="E29" s="9" t="s">
        <v>0</v>
      </c>
    </row>
    <row r="31" spans="1:11" x14ac:dyDescent="0.25">
      <c r="A31" s="17" t="s">
        <v>44</v>
      </c>
      <c r="B31" s="39">
        <v>2492430</v>
      </c>
      <c r="C31" s="39">
        <v>9395072</v>
      </c>
      <c r="D31" s="39">
        <v>21664340.5</v>
      </c>
      <c r="E31" s="39">
        <f t="shared" ref="E31:E36" si="1">SUM(B31:D31)</f>
        <v>33551842.5</v>
      </c>
    </row>
    <row r="32" spans="1:11" x14ac:dyDescent="0.25">
      <c r="A32" s="17" t="s">
        <v>79</v>
      </c>
      <c r="B32" s="39">
        <v>20591619.350000001</v>
      </c>
      <c r="C32" s="39">
        <v>35808147.850000001</v>
      </c>
      <c r="D32" s="39">
        <v>27288131.039999999</v>
      </c>
      <c r="E32" s="39">
        <f t="shared" si="1"/>
        <v>83687898.24000001</v>
      </c>
    </row>
    <row r="33" spans="1:5" x14ac:dyDescent="0.25">
      <c r="A33" s="17" t="s">
        <v>46</v>
      </c>
      <c r="B33" s="39">
        <v>4435955.55</v>
      </c>
      <c r="C33" s="39">
        <v>4593137.8499999996</v>
      </c>
      <c r="D33" s="39">
        <v>12170436.140000001</v>
      </c>
      <c r="E33" s="39">
        <f t="shared" si="1"/>
        <v>21199529.539999999</v>
      </c>
    </row>
    <row r="34" spans="1:5" x14ac:dyDescent="0.25">
      <c r="A34" s="17" t="s">
        <v>47</v>
      </c>
      <c r="B34" s="39">
        <v>478350</v>
      </c>
      <c r="C34" s="39">
        <v>813358.14</v>
      </c>
      <c r="D34" s="39">
        <v>24895387.969999999</v>
      </c>
      <c r="E34" s="39">
        <f t="shared" si="1"/>
        <v>26187096.109999999</v>
      </c>
    </row>
    <row r="35" spans="1:5" x14ac:dyDescent="0.25">
      <c r="A35" s="17" t="s">
        <v>50</v>
      </c>
      <c r="B35" s="39">
        <v>514747146.81</v>
      </c>
      <c r="C35" s="39">
        <v>295208378.85000002</v>
      </c>
      <c r="D35" s="39">
        <v>343900076.18000001</v>
      </c>
      <c r="E35" s="39">
        <f t="shared" si="1"/>
        <v>1153855601.8400002</v>
      </c>
    </row>
    <row r="36" spans="1:5" x14ac:dyDescent="0.25">
      <c r="A36" s="11" t="s">
        <v>51</v>
      </c>
      <c r="B36" s="39">
        <v>273818721.68000001</v>
      </c>
      <c r="C36" s="39">
        <v>274268327.85000002</v>
      </c>
      <c r="D36" s="39">
        <v>391916270.83999997</v>
      </c>
      <c r="E36" s="39">
        <f t="shared" si="1"/>
        <v>940003320.36999989</v>
      </c>
    </row>
    <row r="37" spans="1:5" ht="15.75" thickBot="1" x14ac:dyDescent="0.3">
      <c r="A37" s="14" t="s">
        <v>8</v>
      </c>
      <c r="B37" s="40">
        <f>+SUM(B31:B36)</f>
        <v>816564223.3900001</v>
      </c>
      <c r="C37" s="40">
        <f t="shared" ref="C37:E37" si="2">+SUM(C31:C36)</f>
        <v>620086422.54000008</v>
      </c>
      <c r="D37" s="40">
        <f t="shared" si="2"/>
        <v>821834642.67000008</v>
      </c>
      <c r="E37" s="40">
        <f t="shared" si="2"/>
        <v>2258485288.5999999</v>
      </c>
    </row>
    <row r="38" spans="1:5" ht="15.75" thickTop="1" x14ac:dyDescent="0.25">
      <c r="A38" s="37" t="s">
        <v>59</v>
      </c>
    </row>
    <row r="41" spans="1:5" x14ac:dyDescent="0.25">
      <c r="A41" s="48" t="s">
        <v>10</v>
      </c>
      <c r="B41" s="48"/>
      <c r="C41" s="48"/>
      <c r="D41" s="48"/>
      <c r="E41" s="48"/>
    </row>
    <row r="42" spans="1:5" x14ac:dyDescent="0.25">
      <c r="A42" s="48" t="s">
        <v>9</v>
      </c>
      <c r="B42" s="48"/>
      <c r="C42" s="48"/>
      <c r="D42" s="48"/>
      <c r="E42" s="48"/>
    </row>
    <row r="43" spans="1:5" x14ac:dyDescent="0.25">
      <c r="A43" s="48" t="s">
        <v>5</v>
      </c>
      <c r="B43" s="48"/>
      <c r="C43" s="48"/>
      <c r="D43" s="48"/>
      <c r="E43" s="48"/>
    </row>
    <row r="45" spans="1:5" ht="15.75" thickBot="1" x14ac:dyDescent="0.3">
      <c r="A45" s="8" t="s">
        <v>4</v>
      </c>
      <c r="B45" s="9" t="s">
        <v>3</v>
      </c>
      <c r="C45" s="9" t="s">
        <v>2</v>
      </c>
      <c r="D45" s="9" t="s">
        <v>1</v>
      </c>
      <c r="E45" s="9" t="s">
        <v>0</v>
      </c>
    </row>
    <row r="46" spans="1:5" x14ac:dyDescent="0.25">
      <c r="A46" s="36" t="s">
        <v>52</v>
      </c>
      <c r="B46" s="39">
        <v>680022119.10000002</v>
      </c>
      <c r="C46" s="39">
        <v>354699821.98000002</v>
      </c>
      <c r="D46" s="39">
        <v>357874270.74000001</v>
      </c>
      <c r="E46" s="39">
        <f t="shared" ref="E46:E52" si="3">SUM(B46:D46)</f>
        <v>1392596211.8200002</v>
      </c>
    </row>
    <row r="47" spans="1:5" x14ac:dyDescent="0.25">
      <c r="A47" s="36" t="s">
        <v>53</v>
      </c>
      <c r="B47" s="39">
        <v>108380409.86</v>
      </c>
      <c r="C47" s="39">
        <v>170935494.25999999</v>
      </c>
      <c r="D47" s="39">
        <v>278110429.51999998</v>
      </c>
      <c r="E47" s="39">
        <f t="shared" si="3"/>
        <v>557426333.63999999</v>
      </c>
    </row>
    <row r="48" spans="1:5" x14ac:dyDescent="0.25">
      <c r="A48" s="36" t="s">
        <v>54</v>
      </c>
      <c r="B48" s="39">
        <v>10133713.300000001</v>
      </c>
      <c r="C48" s="39">
        <v>33976128.189999998</v>
      </c>
      <c r="D48" s="39">
        <v>26364322.100000001</v>
      </c>
      <c r="E48" s="39">
        <f t="shared" si="3"/>
        <v>70474163.590000004</v>
      </c>
    </row>
    <row r="49" spans="1:9" x14ac:dyDescent="0.25">
      <c r="A49" s="36" t="s">
        <v>55</v>
      </c>
      <c r="B49" s="39">
        <v>0</v>
      </c>
      <c r="C49" s="39">
        <v>14.86</v>
      </c>
      <c r="D49" s="39">
        <v>0</v>
      </c>
      <c r="E49" s="39">
        <f t="shared" si="3"/>
        <v>14.86</v>
      </c>
    </row>
    <row r="50" spans="1:9" x14ac:dyDescent="0.25">
      <c r="A50" s="36" t="s">
        <v>56</v>
      </c>
      <c r="B50" s="39">
        <v>11607846.18</v>
      </c>
      <c r="C50" s="39">
        <v>2577200</v>
      </c>
      <c r="D50" s="39">
        <v>6271754.2300000004</v>
      </c>
      <c r="E50" s="39">
        <f t="shared" si="3"/>
        <v>20456800.41</v>
      </c>
    </row>
    <row r="51" spans="1:9" x14ac:dyDescent="0.25">
      <c r="A51" s="36" t="s">
        <v>57</v>
      </c>
      <c r="B51" s="39">
        <v>4339067.95</v>
      </c>
      <c r="C51" s="39">
        <v>57897763.25</v>
      </c>
      <c r="D51" s="39">
        <v>153213866.08000001</v>
      </c>
      <c r="E51" s="39">
        <f t="shared" si="3"/>
        <v>215450697.28000003</v>
      </c>
    </row>
    <row r="52" spans="1:9" x14ac:dyDescent="0.25">
      <c r="A52" s="36" t="s">
        <v>58</v>
      </c>
      <c r="B52" s="39">
        <v>2081067</v>
      </c>
      <c r="C52" s="39">
        <v>0</v>
      </c>
      <c r="D52" s="39">
        <v>0</v>
      </c>
      <c r="E52" s="39">
        <f t="shared" si="3"/>
        <v>2081067</v>
      </c>
    </row>
    <row r="53" spans="1:9" ht="15.75" thickBot="1" x14ac:dyDescent="0.3">
      <c r="A53" s="14" t="s">
        <v>8</v>
      </c>
      <c r="B53" s="40">
        <f>+SUM(B46:B52)</f>
        <v>816564223.38999999</v>
      </c>
      <c r="C53" s="40">
        <f t="shared" ref="C53:E53" si="4">+SUM(C46:C52)</f>
        <v>620086422.54000008</v>
      </c>
      <c r="D53" s="40">
        <f t="shared" si="4"/>
        <v>821834642.67000008</v>
      </c>
      <c r="E53" s="40">
        <f t="shared" si="4"/>
        <v>2258485288.5999999</v>
      </c>
    </row>
    <row r="54" spans="1:9" ht="15.75" thickTop="1" x14ac:dyDescent="0.25">
      <c r="A54" s="37" t="s">
        <v>59</v>
      </c>
    </row>
    <row r="57" spans="1:9" x14ac:dyDescent="0.25">
      <c r="A57" s="48" t="s">
        <v>7</v>
      </c>
      <c r="B57" s="48"/>
      <c r="C57" s="48"/>
      <c r="D57" s="48"/>
      <c r="E57" s="48"/>
    </row>
    <row r="58" spans="1:9" x14ac:dyDescent="0.25">
      <c r="A58" s="48" t="s">
        <v>6</v>
      </c>
      <c r="B58" s="48"/>
      <c r="C58" s="48"/>
      <c r="D58" s="48"/>
      <c r="E58" s="48"/>
    </row>
    <row r="59" spans="1:9" x14ac:dyDescent="0.25">
      <c r="A59" s="48" t="s">
        <v>5</v>
      </c>
      <c r="B59" s="48"/>
      <c r="C59" s="48"/>
      <c r="D59" s="48"/>
      <c r="E59" s="48"/>
    </row>
    <row r="61" spans="1:9" ht="15.75" thickBot="1" x14ac:dyDescent="0.3">
      <c r="A61" s="8" t="s">
        <v>4</v>
      </c>
      <c r="B61" s="9" t="s">
        <v>3</v>
      </c>
      <c r="C61" s="9" t="s">
        <v>2</v>
      </c>
      <c r="D61" s="9" t="s">
        <v>1</v>
      </c>
      <c r="E61" s="9" t="s">
        <v>0</v>
      </c>
    </row>
    <row r="63" spans="1:9" x14ac:dyDescent="0.25">
      <c r="A63" s="38" t="s">
        <v>63</v>
      </c>
      <c r="B63" s="39">
        <v>9250711534.0200005</v>
      </c>
      <c r="C63" s="39">
        <f>B68</f>
        <v>8990870930.9300022</v>
      </c>
      <c r="D63" s="39">
        <f>C68</f>
        <v>9352349914.2500019</v>
      </c>
      <c r="E63" s="39">
        <f>B63</f>
        <v>9250711534.0200005</v>
      </c>
      <c r="G63" s="11"/>
      <c r="H63" s="11"/>
      <c r="I63" s="11"/>
    </row>
    <row r="64" spans="1:9" x14ac:dyDescent="0.25">
      <c r="A64" s="38" t="s">
        <v>60</v>
      </c>
      <c r="B64" s="39">
        <v>554768039.45000005</v>
      </c>
      <c r="C64" s="39">
        <v>980588504.45000005</v>
      </c>
      <c r="D64" s="39">
        <v>929830800.65999997</v>
      </c>
      <c r="E64" s="39">
        <f>SUM(B64:D64)</f>
        <v>2465187344.5599999</v>
      </c>
      <c r="G64" s="29"/>
      <c r="H64" s="29"/>
      <c r="I64" s="29"/>
    </row>
    <row r="65" spans="1:9" x14ac:dyDescent="0.25">
      <c r="A65" s="38" t="s">
        <v>61</v>
      </c>
      <c r="B65" s="39">
        <v>1955580.85</v>
      </c>
      <c r="C65" s="39">
        <v>976901.40999996662</v>
      </c>
      <c r="D65" s="39">
        <v>691077.21000003815</v>
      </c>
      <c r="E65" s="39">
        <f>SUM(B65:D65)</f>
        <v>3623559.4700000049</v>
      </c>
      <c r="G65" s="29"/>
      <c r="H65" s="29"/>
      <c r="I65" s="29"/>
    </row>
    <row r="66" spans="1:9" x14ac:dyDescent="0.25">
      <c r="A66" s="38" t="s">
        <v>64</v>
      </c>
      <c r="B66" s="39">
        <f>SUM(B63:B65)</f>
        <v>9807435154.3200016</v>
      </c>
      <c r="C66" s="39">
        <f t="shared" ref="C66:E66" si="5">SUM(C63:C65)</f>
        <v>9972436336.7900028</v>
      </c>
      <c r="D66" s="39">
        <f t="shared" si="5"/>
        <v>10282871792.120003</v>
      </c>
      <c r="E66" s="39">
        <f t="shared" si="5"/>
        <v>11719522438.049999</v>
      </c>
      <c r="G66" s="11"/>
      <c r="H66" s="11"/>
      <c r="I66" s="11"/>
    </row>
    <row r="67" spans="1:9" x14ac:dyDescent="0.25">
      <c r="A67" s="38" t="s">
        <v>62</v>
      </c>
      <c r="B67" s="39">
        <f>B53</f>
        <v>816564223.38999999</v>
      </c>
      <c r="C67" s="39">
        <f t="shared" ref="C67:D67" si="6">C53</f>
        <v>620086422.54000008</v>
      </c>
      <c r="D67" s="39">
        <f t="shared" si="6"/>
        <v>821834642.67000008</v>
      </c>
      <c r="E67" s="39">
        <f>SUM(B67:D67)</f>
        <v>2258485288.6000004</v>
      </c>
    </row>
    <row r="68" spans="1:9" x14ac:dyDescent="0.25">
      <c r="A68" s="38" t="s">
        <v>65</v>
      </c>
      <c r="B68" s="39">
        <f>+B66-B67</f>
        <v>8990870930.9300022</v>
      </c>
      <c r="C68" s="39">
        <f t="shared" ref="C68:D68" si="7">+C66-C67</f>
        <v>9352349914.2500019</v>
      </c>
      <c r="D68" s="39">
        <f t="shared" si="7"/>
        <v>9461037149.4500027</v>
      </c>
      <c r="E68" s="39">
        <f>E66-E67</f>
        <v>9461037149.4499989</v>
      </c>
    </row>
    <row r="69" spans="1:9" ht="15.75" thickBot="1" x14ac:dyDescent="0.3">
      <c r="A69" s="15"/>
      <c r="B69" s="15"/>
      <c r="C69" s="15"/>
      <c r="D69" s="15"/>
      <c r="E69" s="15"/>
    </row>
    <row r="70" spans="1:9" ht="15.75" thickTop="1" x14ac:dyDescent="0.25">
      <c r="A70" s="37" t="s">
        <v>59</v>
      </c>
    </row>
    <row r="71" spans="1:9" x14ac:dyDescent="0.25">
      <c r="A71" s="47"/>
      <c r="B71" s="47"/>
      <c r="C71" s="47"/>
      <c r="D71" s="47"/>
      <c r="E71" s="47"/>
    </row>
    <row r="72" spans="1:9" x14ac:dyDescent="0.25">
      <c r="A72" s="45" t="s">
        <v>78</v>
      </c>
    </row>
    <row r="73" spans="1:9" x14ac:dyDescent="0.25">
      <c r="A73" s="11" t="s">
        <v>81</v>
      </c>
    </row>
  </sheetData>
  <mergeCells count="13">
    <mergeCell ref="A71:E71"/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40" zoomScale="90" zoomScaleNormal="90" workbookViewId="0">
      <selection activeCell="A73" sqref="A73"/>
    </sheetView>
  </sheetViews>
  <sheetFormatPr baseColWidth="10" defaultColWidth="11.5703125" defaultRowHeight="15" x14ac:dyDescent="0.25"/>
  <cols>
    <col min="1" max="1" width="51.140625" style="11" customWidth="1"/>
    <col min="2" max="2" width="17.7109375" style="1" customWidth="1"/>
    <col min="3" max="3" width="17.28515625" style="1" customWidth="1"/>
    <col min="4" max="4" width="17.85546875" style="1" customWidth="1"/>
    <col min="5" max="5" width="21.28515625" style="1" customWidth="1"/>
    <col min="6" max="16384" width="11.5703125" style="1"/>
  </cols>
  <sheetData>
    <row r="1" spans="1:7" ht="15" customHeight="1" x14ac:dyDescent="0.25">
      <c r="A1" s="48" t="s">
        <v>20</v>
      </c>
      <c r="B1" s="48"/>
      <c r="C1" s="48"/>
      <c r="D1" s="48"/>
      <c r="E1" s="48"/>
      <c r="F1" s="48"/>
    </row>
    <row r="2" spans="1:7" s="3" customFormat="1" ht="15" customHeight="1" x14ac:dyDescent="0.25">
      <c r="A2" s="2" t="s">
        <v>19</v>
      </c>
      <c r="B2" s="34" t="s">
        <v>41</v>
      </c>
      <c r="D2" s="19"/>
    </row>
    <row r="3" spans="1:7" s="3" customFormat="1" ht="15" customHeight="1" x14ac:dyDescent="0.25">
      <c r="A3" s="2" t="s">
        <v>18</v>
      </c>
      <c r="B3" s="34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72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49" t="s">
        <v>15</v>
      </c>
      <c r="B8" s="49"/>
      <c r="C8" s="49"/>
      <c r="D8" s="49"/>
      <c r="E8" s="49"/>
      <c r="F8" s="49"/>
    </row>
    <row r="9" spans="1:7" ht="15" customHeight="1" x14ac:dyDescent="0.25">
      <c r="A9" s="49" t="s">
        <v>14</v>
      </c>
      <c r="B9" s="49"/>
      <c r="C9" s="49"/>
      <c r="D9" s="49"/>
      <c r="E9" s="49"/>
      <c r="F9" s="49"/>
    </row>
    <row r="11" spans="1:7" ht="15" customHeight="1" thickBot="1" x14ac:dyDescent="0.3">
      <c r="A11" s="8" t="s">
        <v>40</v>
      </c>
      <c r="B11" s="9" t="s">
        <v>13</v>
      </c>
      <c r="C11" s="9" t="s">
        <v>24</v>
      </c>
      <c r="D11" s="9" t="s">
        <v>23</v>
      </c>
      <c r="E11" s="9" t="s">
        <v>22</v>
      </c>
      <c r="F11" s="9" t="s">
        <v>21</v>
      </c>
    </row>
    <row r="13" spans="1:7" s="11" customFormat="1" ht="15" customHeight="1" x14ac:dyDescent="0.25">
      <c r="A13" s="10" t="s">
        <v>44</v>
      </c>
      <c r="B13" s="11" t="s">
        <v>12</v>
      </c>
      <c r="C13" s="41">
        <v>8731</v>
      </c>
      <c r="D13" s="41">
        <v>15268</v>
      </c>
      <c r="E13" s="41">
        <v>17700</v>
      </c>
      <c r="F13" s="41">
        <f>+SUM(C13:E13)</f>
        <v>41699</v>
      </c>
    </row>
    <row r="14" spans="1:7" s="11" customFormat="1" ht="15" customHeight="1" x14ac:dyDescent="0.25">
      <c r="A14" s="10"/>
      <c r="C14" s="41"/>
      <c r="D14" s="41"/>
      <c r="E14" s="41"/>
      <c r="F14" s="41"/>
    </row>
    <row r="15" spans="1:7" s="11" customFormat="1" ht="15" customHeight="1" x14ac:dyDescent="0.25">
      <c r="A15" s="10" t="s">
        <v>45</v>
      </c>
      <c r="B15" s="11" t="s">
        <v>12</v>
      </c>
      <c r="C15" s="41">
        <v>1171</v>
      </c>
      <c r="D15" s="41">
        <v>1451</v>
      </c>
      <c r="E15" s="41">
        <v>1542</v>
      </c>
      <c r="F15" s="41">
        <f t="shared" ref="F15:F19" si="0">+SUM(C15:E15)</f>
        <v>4164</v>
      </c>
      <c r="G15" s="32"/>
    </row>
    <row r="16" spans="1:7" s="11" customFormat="1" ht="15" customHeight="1" x14ac:dyDescent="0.25">
      <c r="A16" s="10"/>
      <c r="C16" s="41"/>
      <c r="D16" s="41"/>
      <c r="E16" s="41"/>
      <c r="F16" s="41"/>
      <c r="G16" s="13"/>
    </row>
    <row r="17" spans="1:8" s="11" customFormat="1" x14ac:dyDescent="0.25">
      <c r="A17" s="10" t="s">
        <v>46</v>
      </c>
      <c r="B17" s="11" t="s">
        <v>12</v>
      </c>
      <c r="C17" s="41">
        <v>488</v>
      </c>
      <c r="D17" s="41">
        <v>541</v>
      </c>
      <c r="E17" s="41">
        <v>523</v>
      </c>
      <c r="F17" s="41">
        <f>+SUM(C17:E17)</f>
        <v>1552</v>
      </c>
    </row>
    <row r="18" spans="1:8" s="11" customFormat="1" x14ac:dyDescent="0.25">
      <c r="A18" s="10"/>
      <c r="C18" s="41"/>
      <c r="D18" s="41"/>
      <c r="E18" s="41"/>
      <c r="F18" s="41"/>
    </row>
    <row r="19" spans="1:8" s="11" customFormat="1" x14ac:dyDescent="0.25">
      <c r="A19" s="10" t="s">
        <v>47</v>
      </c>
      <c r="B19" s="11" t="s">
        <v>12</v>
      </c>
      <c r="C19" s="41">
        <v>1668</v>
      </c>
      <c r="D19" s="41">
        <v>1708</v>
      </c>
      <c r="E19" s="41">
        <v>1619</v>
      </c>
      <c r="F19" s="41">
        <f t="shared" si="0"/>
        <v>4995</v>
      </c>
    </row>
    <row r="20" spans="1:8" s="11" customFormat="1" x14ac:dyDescent="0.25">
      <c r="A20" s="20"/>
    </row>
    <row r="21" spans="1:8" ht="15.75" thickBot="1" x14ac:dyDescent="0.3">
      <c r="A21" s="14"/>
      <c r="B21" s="15"/>
      <c r="C21" s="15"/>
      <c r="D21" s="15"/>
      <c r="E21" s="15"/>
      <c r="F21" s="15"/>
    </row>
    <row r="22" spans="1:8" ht="17.25" customHeight="1" thickTop="1" x14ac:dyDescent="0.25">
      <c r="A22" s="35" t="s">
        <v>67</v>
      </c>
      <c r="B22" s="35"/>
      <c r="C22" s="35"/>
      <c r="D22" s="35"/>
      <c r="E22" s="35"/>
      <c r="F22" s="35"/>
      <c r="G22" s="35"/>
      <c r="H22" s="35"/>
    </row>
    <row r="25" spans="1:8" x14ac:dyDescent="0.25">
      <c r="A25" s="50" t="s">
        <v>11</v>
      </c>
      <c r="B25" s="50"/>
      <c r="C25" s="50"/>
      <c r="D25" s="50"/>
      <c r="E25" s="50"/>
    </row>
    <row r="26" spans="1:8" x14ac:dyDescent="0.25">
      <c r="A26" s="48" t="s">
        <v>9</v>
      </c>
      <c r="B26" s="48"/>
      <c r="C26" s="48"/>
      <c r="D26" s="48"/>
      <c r="E26" s="48"/>
    </row>
    <row r="27" spans="1:8" x14ac:dyDescent="0.25">
      <c r="A27" s="48" t="s">
        <v>5</v>
      </c>
      <c r="B27" s="48"/>
      <c r="C27" s="48"/>
      <c r="D27" s="48"/>
      <c r="E27" s="48"/>
    </row>
    <row r="29" spans="1:8" ht="15.75" thickBot="1" x14ac:dyDescent="0.3">
      <c r="A29" s="8" t="s">
        <v>40</v>
      </c>
      <c r="B29" s="9" t="s">
        <v>24</v>
      </c>
      <c r="C29" s="9" t="s">
        <v>23</v>
      </c>
      <c r="D29" s="9" t="s">
        <v>22</v>
      </c>
      <c r="E29" s="9" t="s">
        <v>21</v>
      </c>
    </row>
    <row r="31" spans="1:8" x14ac:dyDescent="0.25">
      <c r="A31" s="17" t="s">
        <v>44</v>
      </c>
      <c r="B31" s="39">
        <v>28784619.23</v>
      </c>
      <c r="C31" s="39">
        <v>64934690.590000004</v>
      </c>
      <c r="D31" s="39">
        <v>33739812.390000001</v>
      </c>
      <c r="E31" s="39">
        <f t="shared" ref="E31:E37" si="1">SUM(B31:D31)</f>
        <v>127459122.21000001</v>
      </c>
    </row>
    <row r="32" spans="1:8" x14ac:dyDescent="0.25">
      <c r="A32" s="17" t="s">
        <v>79</v>
      </c>
      <c r="B32" s="39">
        <v>28339719.699999999</v>
      </c>
      <c r="C32" s="39">
        <v>43638904.649999999</v>
      </c>
      <c r="D32" s="39">
        <v>78497744</v>
      </c>
      <c r="E32" s="39">
        <f t="shared" si="1"/>
        <v>150476368.34999999</v>
      </c>
    </row>
    <row r="33" spans="1:7" x14ac:dyDescent="0.25">
      <c r="A33" s="17" t="s">
        <v>46</v>
      </c>
      <c r="B33" s="39">
        <v>6961744.79</v>
      </c>
      <c r="C33" s="39">
        <v>36670263.530000001</v>
      </c>
      <c r="D33" s="39">
        <v>47459177.5</v>
      </c>
      <c r="E33" s="39">
        <f t="shared" si="1"/>
        <v>91091185.819999993</v>
      </c>
    </row>
    <row r="34" spans="1:7" x14ac:dyDescent="0.25">
      <c r="A34" s="17" t="s">
        <v>47</v>
      </c>
      <c r="B34" s="39">
        <v>23434590</v>
      </c>
      <c r="C34" s="39">
        <v>8526880</v>
      </c>
      <c r="D34" s="39">
        <v>8078474.2199999997</v>
      </c>
      <c r="E34" s="39">
        <f t="shared" si="1"/>
        <v>40039944.219999999</v>
      </c>
    </row>
    <row r="35" spans="1:7" x14ac:dyDescent="0.25">
      <c r="A35" s="17" t="s">
        <v>50</v>
      </c>
      <c r="B35" s="39">
        <v>316954520.43000001</v>
      </c>
      <c r="C35" s="39">
        <v>326192303.15000004</v>
      </c>
      <c r="D35" s="39">
        <v>369870975.68000001</v>
      </c>
      <c r="E35" s="39">
        <f t="shared" si="1"/>
        <v>1013017799.26</v>
      </c>
      <c r="G35" s="28"/>
    </row>
    <row r="36" spans="1:7" x14ac:dyDescent="0.25">
      <c r="A36" s="11" t="s">
        <v>51</v>
      </c>
      <c r="B36" s="39">
        <v>214496471.68000001</v>
      </c>
      <c r="C36" s="39">
        <v>743344399.85000002</v>
      </c>
      <c r="D36" s="39">
        <v>256866309.94999999</v>
      </c>
      <c r="E36" s="39">
        <f t="shared" si="1"/>
        <v>1214707181.48</v>
      </c>
    </row>
    <row r="37" spans="1:7" ht="15.75" thickBot="1" x14ac:dyDescent="0.3">
      <c r="A37" s="14" t="s">
        <v>8</v>
      </c>
      <c r="B37" s="40">
        <f>SUM(B31:B36)</f>
        <v>618971665.82999992</v>
      </c>
      <c r="C37" s="40">
        <f t="shared" ref="C37:D37" si="2">SUM(C31:C36)</f>
        <v>1223307441.77</v>
      </c>
      <c r="D37" s="40">
        <f t="shared" si="2"/>
        <v>794512493.74000001</v>
      </c>
      <c r="E37" s="43">
        <f t="shared" si="1"/>
        <v>2636791601.3400002</v>
      </c>
    </row>
    <row r="38" spans="1:7" ht="15.75" thickTop="1" x14ac:dyDescent="0.25">
      <c r="A38" s="37" t="s">
        <v>59</v>
      </c>
    </row>
    <row r="41" spans="1:7" x14ac:dyDescent="0.25">
      <c r="A41" s="48" t="s">
        <v>10</v>
      </c>
      <c r="B41" s="48"/>
      <c r="C41" s="48"/>
      <c r="D41" s="48"/>
      <c r="E41" s="48"/>
    </row>
    <row r="42" spans="1:7" x14ac:dyDescent="0.25">
      <c r="A42" s="48" t="s">
        <v>9</v>
      </c>
      <c r="B42" s="48"/>
      <c r="C42" s="48"/>
      <c r="D42" s="48"/>
      <c r="E42" s="48"/>
    </row>
    <row r="43" spans="1:7" x14ac:dyDescent="0.25">
      <c r="A43" s="48" t="s">
        <v>5</v>
      </c>
      <c r="B43" s="48"/>
      <c r="C43" s="48"/>
      <c r="D43" s="48"/>
      <c r="E43" s="48"/>
    </row>
    <row r="45" spans="1:7" ht="15.75" thickBot="1" x14ac:dyDescent="0.3">
      <c r="A45" s="8" t="s">
        <v>4</v>
      </c>
      <c r="B45" s="9" t="s">
        <v>24</v>
      </c>
      <c r="C45" s="9" t="s">
        <v>23</v>
      </c>
      <c r="D45" s="9" t="s">
        <v>22</v>
      </c>
      <c r="E45" s="9" t="s">
        <v>21</v>
      </c>
    </row>
    <row r="46" spans="1:7" x14ac:dyDescent="0.25">
      <c r="A46" s="36" t="s">
        <v>52</v>
      </c>
      <c r="B46" s="39">
        <v>355636319.29000002</v>
      </c>
      <c r="C46" s="39">
        <v>380719487.26999998</v>
      </c>
      <c r="D46" s="39">
        <v>404492892.16000003</v>
      </c>
      <c r="E46" s="39">
        <f t="shared" ref="E46:E52" si="3">SUM(B46:D46)</f>
        <v>1140848698.72</v>
      </c>
    </row>
    <row r="47" spans="1:7" x14ac:dyDescent="0.25">
      <c r="A47" s="36" t="s">
        <v>53</v>
      </c>
      <c r="B47" s="39">
        <v>230986821.66999999</v>
      </c>
      <c r="C47" s="39">
        <v>267616697.56999999</v>
      </c>
      <c r="D47" s="39">
        <v>315375763.19999999</v>
      </c>
      <c r="E47" s="39">
        <f t="shared" si="3"/>
        <v>813979282.44000006</v>
      </c>
    </row>
    <row r="48" spans="1:7" x14ac:dyDescent="0.25">
      <c r="A48" s="36" t="s">
        <v>54</v>
      </c>
      <c r="B48" s="39">
        <v>17438142.859999999</v>
      </c>
      <c r="C48" s="39">
        <v>14826378.77</v>
      </c>
      <c r="D48" s="39">
        <v>34301328.109999999</v>
      </c>
      <c r="E48" s="39">
        <f t="shared" si="3"/>
        <v>66565849.739999995</v>
      </c>
    </row>
    <row r="49" spans="1:9" x14ac:dyDescent="0.25">
      <c r="A49" s="36" t="s">
        <v>55</v>
      </c>
      <c r="B49" s="39">
        <v>0</v>
      </c>
      <c r="C49" s="39">
        <v>0</v>
      </c>
      <c r="D49" s="39">
        <v>0</v>
      </c>
      <c r="E49" s="39">
        <f t="shared" si="3"/>
        <v>0</v>
      </c>
    </row>
    <row r="50" spans="1:9" x14ac:dyDescent="0.25">
      <c r="A50" s="36" t="s">
        <v>56</v>
      </c>
      <c r="B50" s="39">
        <v>1698225.73</v>
      </c>
      <c r="C50" s="39">
        <v>516387208.48000002</v>
      </c>
      <c r="D50" s="39">
        <v>1450284.42</v>
      </c>
      <c r="E50" s="39">
        <f t="shared" si="3"/>
        <v>519535718.63000005</v>
      </c>
    </row>
    <row r="51" spans="1:9" x14ac:dyDescent="0.25">
      <c r="A51" s="36" t="s">
        <v>57</v>
      </c>
      <c r="B51" s="39">
        <v>13212156.279999999</v>
      </c>
      <c r="C51" s="39">
        <v>43757669.68</v>
      </c>
      <c r="D51" s="39">
        <v>2686832.85</v>
      </c>
      <c r="E51" s="39">
        <f t="shared" si="3"/>
        <v>59656658.810000002</v>
      </c>
    </row>
    <row r="52" spans="1:9" x14ac:dyDescent="0.25">
      <c r="A52" s="36" t="s">
        <v>58</v>
      </c>
      <c r="B52" s="39">
        <v>0</v>
      </c>
      <c r="C52" s="39">
        <v>0</v>
      </c>
      <c r="D52" s="39">
        <v>36205393</v>
      </c>
      <c r="E52" s="39">
        <f t="shared" si="3"/>
        <v>36205393</v>
      </c>
    </row>
    <row r="53" spans="1:9" ht="15.75" thickBot="1" x14ac:dyDescent="0.3">
      <c r="A53" s="14" t="s">
        <v>8</v>
      </c>
      <c r="B53" s="40">
        <f>SUM(B46:B52)</f>
        <v>618971665.83000004</v>
      </c>
      <c r="C53" s="40">
        <f t="shared" ref="C53:E53" si="4">SUM(C46:C52)</f>
        <v>1223307441.77</v>
      </c>
      <c r="D53" s="40">
        <f t="shared" si="4"/>
        <v>794512493.74000001</v>
      </c>
      <c r="E53" s="40">
        <f t="shared" si="4"/>
        <v>2636791601.3400002</v>
      </c>
    </row>
    <row r="54" spans="1:9" ht="15.75" thickTop="1" x14ac:dyDescent="0.25">
      <c r="A54" s="37" t="s">
        <v>59</v>
      </c>
    </row>
    <row r="57" spans="1:9" x14ac:dyDescent="0.25">
      <c r="A57" s="48" t="s">
        <v>7</v>
      </c>
      <c r="B57" s="48"/>
      <c r="C57" s="48"/>
      <c r="D57" s="48"/>
      <c r="E57" s="48"/>
    </row>
    <row r="58" spans="1:9" x14ac:dyDescent="0.25">
      <c r="A58" s="48" t="s">
        <v>6</v>
      </c>
      <c r="B58" s="48"/>
      <c r="C58" s="48"/>
      <c r="D58" s="48"/>
      <c r="E58" s="48"/>
    </row>
    <row r="59" spans="1:9" x14ac:dyDescent="0.25">
      <c r="A59" s="48" t="s">
        <v>5</v>
      </c>
      <c r="B59" s="48"/>
      <c r="C59" s="48"/>
      <c r="D59" s="48"/>
      <c r="E59" s="48"/>
    </row>
    <row r="61" spans="1:9" ht="15.75" thickBot="1" x14ac:dyDescent="0.3">
      <c r="A61" s="8" t="s">
        <v>4</v>
      </c>
      <c r="B61" s="9" t="s">
        <v>24</v>
      </c>
      <c r="C61" s="9" t="s">
        <v>23</v>
      </c>
      <c r="D61" s="9" t="s">
        <v>22</v>
      </c>
      <c r="E61" s="9" t="s">
        <v>21</v>
      </c>
    </row>
    <row r="63" spans="1:9" x14ac:dyDescent="0.25">
      <c r="A63" s="38" t="s">
        <v>63</v>
      </c>
      <c r="B63" s="39">
        <f>'1T'!E68</f>
        <v>9461037149.4499989</v>
      </c>
      <c r="C63" s="39">
        <f>B68</f>
        <v>9855311007.9499989</v>
      </c>
      <c r="D63" s="39">
        <f>C68</f>
        <v>9826827221.3099976</v>
      </c>
      <c r="E63" s="39">
        <f>B63</f>
        <v>9461037149.4499989</v>
      </c>
      <c r="G63" s="11"/>
      <c r="H63" s="11"/>
      <c r="I63" s="11"/>
    </row>
    <row r="64" spans="1:9" x14ac:dyDescent="0.25">
      <c r="A64" s="38" t="s">
        <v>60</v>
      </c>
      <c r="B64" s="39">
        <v>1002993227.47</v>
      </c>
      <c r="C64" s="39">
        <v>1194243955.4000001</v>
      </c>
      <c r="D64" s="39">
        <v>948336216.67999995</v>
      </c>
      <c r="E64" s="39">
        <f>SUM(B64:D64)</f>
        <v>3145573399.5499997</v>
      </c>
      <c r="G64" s="29"/>
      <c r="H64" s="29"/>
      <c r="I64" s="29"/>
    </row>
    <row r="65" spans="1:9" x14ac:dyDescent="0.25">
      <c r="A65" s="38" t="s">
        <v>61</v>
      </c>
      <c r="B65" s="39">
        <v>10252296.860000014</v>
      </c>
      <c r="C65" s="39">
        <v>579699.73000001907</v>
      </c>
      <c r="D65" s="39">
        <v>519558.12000000477</v>
      </c>
      <c r="E65" s="39">
        <f>SUM(B65:D65)</f>
        <v>11351554.710000038</v>
      </c>
      <c r="G65" s="29"/>
      <c r="H65" s="29"/>
      <c r="I65" s="29"/>
    </row>
    <row r="66" spans="1:9" x14ac:dyDescent="0.25">
      <c r="A66" s="38" t="s">
        <v>64</v>
      </c>
      <c r="B66" s="39">
        <f>B64+B63+B65</f>
        <v>10474282673.779999</v>
      </c>
      <c r="C66" s="39">
        <f t="shared" ref="C66:E66" si="5">C64+C63+C65</f>
        <v>11050134663.079998</v>
      </c>
      <c r="D66" s="39">
        <f t="shared" si="5"/>
        <v>10775682996.109999</v>
      </c>
      <c r="E66" s="39">
        <f t="shared" si="5"/>
        <v>12617962103.709999</v>
      </c>
    </row>
    <row r="67" spans="1:9" x14ac:dyDescent="0.25">
      <c r="A67" s="38" t="s">
        <v>62</v>
      </c>
      <c r="B67" s="39">
        <f>B53</f>
        <v>618971665.83000004</v>
      </c>
      <c r="C67" s="39">
        <f t="shared" ref="C67:D67" si="6">C53</f>
        <v>1223307441.77</v>
      </c>
      <c r="D67" s="39">
        <f t="shared" si="6"/>
        <v>794512493.74000001</v>
      </c>
      <c r="E67" s="41">
        <f>SUM(B67:D67)</f>
        <v>2636791601.3400002</v>
      </c>
    </row>
    <row r="68" spans="1:9" x14ac:dyDescent="0.25">
      <c r="A68" s="38" t="s">
        <v>65</v>
      </c>
      <c r="B68" s="39">
        <f t="shared" ref="B68:D68" si="7">B66-B67</f>
        <v>9855311007.9499989</v>
      </c>
      <c r="C68" s="39">
        <f t="shared" si="7"/>
        <v>9826827221.3099976</v>
      </c>
      <c r="D68" s="39">
        <f t="shared" si="7"/>
        <v>9981170502.3699989</v>
      </c>
      <c r="E68" s="39">
        <f>E66-E67</f>
        <v>9981170502.3699989</v>
      </c>
    </row>
    <row r="69" spans="1:9" ht="15.75" thickBot="1" x14ac:dyDescent="0.3">
      <c r="A69" s="15"/>
      <c r="B69" s="15"/>
      <c r="C69" s="15"/>
      <c r="D69" s="15"/>
      <c r="E69" s="15"/>
    </row>
    <row r="70" spans="1:9" ht="15.75" thickTop="1" x14ac:dyDescent="0.25">
      <c r="A70" s="37" t="s">
        <v>66</v>
      </c>
    </row>
    <row r="71" spans="1:9" x14ac:dyDescent="0.25">
      <c r="A71" s="1"/>
    </row>
    <row r="73" spans="1:9" x14ac:dyDescent="0.25">
      <c r="A73" s="11" t="s">
        <v>81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opLeftCell="A43" zoomScale="90" zoomScaleNormal="90" workbookViewId="0">
      <selection activeCell="A74" sqref="A74"/>
    </sheetView>
  </sheetViews>
  <sheetFormatPr baseColWidth="10" defaultColWidth="11.5703125" defaultRowHeight="15" customHeight="1" x14ac:dyDescent="0.25"/>
  <cols>
    <col min="1" max="1" width="51.140625" style="11" customWidth="1"/>
    <col min="2" max="2" width="23.42578125" style="1" customWidth="1"/>
    <col min="3" max="3" width="20.7109375" style="1" customWidth="1"/>
    <col min="4" max="4" width="19.28515625" style="1" customWidth="1"/>
    <col min="5" max="5" width="22.7109375" style="1" customWidth="1"/>
    <col min="6" max="6" width="13.140625" style="1" bestFit="1" customWidth="1"/>
    <col min="7" max="9" width="12.5703125" style="1" bestFit="1" customWidth="1"/>
    <col min="10" max="16384" width="11.5703125" style="1"/>
  </cols>
  <sheetData>
    <row r="1" spans="1:7" ht="15" customHeight="1" x14ac:dyDescent="0.25">
      <c r="A1" s="48" t="s">
        <v>20</v>
      </c>
      <c r="B1" s="48"/>
      <c r="C1" s="48"/>
      <c r="D1" s="48"/>
      <c r="E1" s="48"/>
      <c r="F1" s="48"/>
    </row>
    <row r="2" spans="1:7" s="3" customFormat="1" ht="15" customHeight="1" x14ac:dyDescent="0.25">
      <c r="A2" s="2" t="s">
        <v>19</v>
      </c>
      <c r="B2" s="34" t="s">
        <v>41</v>
      </c>
      <c r="D2" s="4"/>
    </row>
    <row r="3" spans="1:7" s="3" customFormat="1" ht="15" customHeight="1" x14ac:dyDescent="0.25">
      <c r="A3" s="2" t="s">
        <v>18</v>
      </c>
      <c r="B3" s="34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73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49" t="s">
        <v>15</v>
      </c>
      <c r="B8" s="49"/>
      <c r="C8" s="49"/>
      <c r="D8" s="49"/>
      <c r="E8" s="49"/>
      <c r="F8" s="49"/>
    </row>
    <row r="9" spans="1:7" ht="15" customHeight="1" x14ac:dyDescent="0.25">
      <c r="A9" s="49" t="s">
        <v>14</v>
      </c>
      <c r="B9" s="49"/>
      <c r="C9" s="49"/>
      <c r="D9" s="49"/>
      <c r="E9" s="49"/>
      <c r="F9" s="49"/>
    </row>
    <row r="11" spans="1:7" ht="15" customHeight="1" thickBot="1" x14ac:dyDescent="0.3">
      <c r="A11" s="8" t="s">
        <v>40</v>
      </c>
      <c r="B11" s="9" t="s">
        <v>13</v>
      </c>
      <c r="C11" s="9" t="s">
        <v>28</v>
      </c>
      <c r="D11" s="9" t="s">
        <v>27</v>
      </c>
      <c r="E11" s="9" t="s">
        <v>26</v>
      </c>
      <c r="F11" s="9" t="s">
        <v>25</v>
      </c>
    </row>
    <row r="13" spans="1:7" s="11" customFormat="1" ht="15" customHeight="1" x14ac:dyDescent="0.25">
      <c r="A13" s="10" t="s">
        <v>44</v>
      </c>
      <c r="B13" s="11" t="s">
        <v>12</v>
      </c>
      <c r="C13" s="41">
        <v>13142</v>
      </c>
      <c r="D13" s="41">
        <v>13119</v>
      </c>
      <c r="E13" s="41">
        <v>18072</v>
      </c>
      <c r="F13" s="41">
        <f>+SUM(C13:E13)</f>
        <v>44333</v>
      </c>
    </row>
    <row r="14" spans="1:7" s="11" customFormat="1" ht="15" customHeight="1" x14ac:dyDescent="0.25">
      <c r="A14" s="10"/>
      <c r="C14" s="41"/>
      <c r="D14" s="41"/>
      <c r="E14" s="41"/>
      <c r="F14" s="41"/>
    </row>
    <row r="15" spans="1:7" s="11" customFormat="1" ht="15" customHeight="1" x14ac:dyDescent="0.25">
      <c r="A15" s="10" t="s">
        <v>45</v>
      </c>
      <c r="B15" s="11" t="s">
        <v>12</v>
      </c>
      <c r="C15" s="41">
        <v>1253</v>
      </c>
      <c r="D15" s="41">
        <v>1435</v>
      </c>
      <c r="E15" s="41">
        <v>1474</v>
      </c>
      <c r="F15" s="41">
        <f t="shared" ref="F15:F19" si="0">+SUM(C15:E15)</f>
        <v>4162</v>
      </c>
    </row>
    <row r="16" spans="1:7" s="11" customFormat="1" ht="15" customHeight="1" x14ac:dyDescent="0.25">
      <c r="A16" s="10"/>
      <c r="C16" s="41"/>
      <c r="D16" s="41"/>
      <c r="E16" s="42"/>
      <c r="F16" s="41"/>
      <c r="G16" s="10"/>
    </row>
    <row r="17" spans="1:6" s="11" customFormat="1" ht="15" customHeight="1" x14ac:dyDescent="0.25">
      <c r="A17" s="10" t="s">
        <v>46</v>
      </c>
      <c r="B17" s="11" t="s">
        <v>12</v>
      </c>
      <c r="C17" s="41">
        <v>309</v>
      </c>
      <c r="D17" s="41">
        <v>658</v>
      </c>
      <c r="E17" s="41">
        <v>945</v>
      </c>
      <c r="F17" s="41">
        <f t="shared" si="0"/>
        <v>1912</v>
      </c>
    </row>
    <row r="18" spans="1:6" s="11" customFormat="1" ht="15" customHeight="1" x14ac:dyDescent="0.25">
      <c r="A18" s="10"/>
      <c r="C18" s="41"/>
      <c r="D18" s="41"/>
      <c r="E18" s="41"/>
      <c r="F18" s="41"/>
    </row>
    <row r="19" spans="1:6" s="11" customFormat="1" ht="15" customHeight="1" x14ac:dyDescent="0.25">
      <c r="A19" s="10" t="s">
        <v>47</v>
      </c>
      <c r="B19" s="11" t="s">
        <v>12</v>
      </c>
      <c r="C19" s="41">
        <v>2045</v>
      </c>
      <c r="D19" s="41">
        <v>1230</v>
      </c>
      <c r="E19" s="41">
        <v>461</v>
      </c>
      <c r="F19" s="41">
        <f t="shared" si="0"/>
        <v>3736</v>
      </c>
    </row>
    <row r="20" spans="1:6" s="11" customFormat="1" ht="15" customHeight="1" x14ac:dyDescent="0.25">
      <c r="A20" s="10"/>
      <c r="C20" s="41"/>
      <c r="D20" s="41"/>
      <c r="E20" s="41"/>
      <c r="F20" s="41"/>
    </row>
    <row r="21" spans="1:6" ht="15" customHeight="1" thickBot="1" x14ac:dyDescent="0.3">
      <c r="A21" s="14"/>
      <c r="B21" s="15"/>
      <c r="C21" s="40"/>
      <c r="D21" s="40"/>
      <c r="E21" s="40"/>
      <c r="F21" s="40"/>
    </row>
    <row r="22" spans="1:6" ht="15" customHeight="1" thickTop="1" x14ac:dyDescent="0.25">
      <c r="A22" s="35" t="s">
        <v>74</v>
      </c>
      <c r="B22" s="35"/>
      <c r="C22" s="35"/>
      <c r="D22" s="35"/>
      <c r="E22" s="35"/>
      <c r="F22" s="35"/>
    </row>
    <row r="23" spans="1:6" ht="15" customHeight="1" x14ac:dyDescent="0.25">
      <c r="A23" s="16"/>
    </row>
    <row r="25" spans="1:6" ht="15" customHeight="1" x14ac:dyDescent="0.25">
      <c r="A25" s="50" t="s">
        <v>11</v>
      </c>
      <c r="B25" s="50"/>
      <c r="C25" s="50"/>
      <c r="D25" s="50"/>
      <c r="E25" s="50"/>
    </row>
    <row r="26" spans="1:6" ht="15" customHeight="1" x14ac:dyDescent="0.25">
      <c r="A26" s="48" t="s">
        <v>9</v>
      </c>
      <c r="B26" s="48"/>
      <c r="C26" s="48"/>
      <c r="D26" s="48"/>
      <c r="E26" s="48"/>
    </row>
    <row r="27" spans="1:6" ht="15" customHeight="1" x14ac:dyDescent="0.25">
      <c r="A27" s="48" t="s">
        <v>5</v>
      </c>
      <c r="B27" s="48"/>
      <c r="C27" s="48"/>
      <c r="D27" s="48"/>
      <c r="E27" s="48"/>
    </row>
    <row r="29" spans="1:6" ht="15" customHeight="1" thickBot="1" x14ac:dyDescent="0.3">
      <c r="A29" s="8" t="s">
        <v>40</v>
      </c>
      <c r="B29" s="9" t="s">
        <v>28</v>
      </c>
      <c r="C29" s="9" t="s">
        <v>27</v>
      </c>
      <c r="D29" s="9" t="s">
        <v>26</v>
      </c>
      <c r="E29" s="9" t="s">
        <v>29</v>
      </c>
    </row>
    <row r="31" spans="1:6" ht="15" customHeight="1" x14ac:dyDescent="0.25">
      <c r="A31" s="17" t="s">
        <v>44</v>
      </c>
      <c r="B31" s="39">
        <v>50689854.93</v>
      </c>
      <c r="C31" s="39">
        <v>46934428.619999997</v>
      </c>
      <c r="D31" s="39">
        <v>52595890.200000003</v>
      </c>
      <c r="E31" s="39">
        <f t="shared" ref="E31:E37" si="1">SUM(B31:D31)</f>
        <v>150220173.75</v>
      </c>
    </row>
    <row r="32" spans="1:6" ht="15" customHeight="1" x14ac:dyDescent="0.25">
      <c r="A32" s="17" t="s">
        <v>49</v>
      </c>
      <c r="B32" s="39">
        <v>43234077.170000002</v>
      </c>
      <c r="C32" s="39">
        <v>145209967.66999999</v>
      </c>
      <c r="D32" s="39">
        <v>53121483.310000002</v>
      </c>
      <c r="E32" s="39">
        <f t="shared" si="1"/>
        <v>241565528.14999998</v>
      </c>
    </row>
    <row r="33" spans="1:6" ht="15" customHeight="1" x14ac:dyDescent="0.25">
      <c r="A33" s="17" t="s">
        <v>48</v>
      </c>
      <c r="B33" s="39">
        <v>10264339.609999999</v>
      </c>
      <c r="C33" s="39">
        <v>85774123.569999993</v>
      </c>
      <c r="D33" s="39">
        <v>389240631.92000002</v>
      </c>
      <c r="E33" s="39">
        <f t="shared" si="1"/>
        <v>485279095.10000002</v>
      </c>
    </row>
    <row r="34" spans="1:6" ht="15" customHeight="1" x14ac:dyDescent="0.25">
      <c r="A34" s="17" t="s">
        <v>47</v>
      </c>
      <c r="B34" s="39">
        <v>25514890</v>
      </c>
      <c r="C34" s="39">
        <v>24052408.530000001</v>
      </c>
      <c r="D34" s="39">
        <v>12774429.880000001</v>
      </c>
      <c r="E34" s="39">
        <f t="shared" si="1"/>
        <v>62341728.410000004</v>
      </c>
    </row>
    <row r="35" spans="1:6" ht="15" customHeight="1" x14ac:dyDescent="0.25">
      <c r="A35" s="17" t="s">
        <v>50</v>
      </c>
      <c r="B35" s="39">
        <v>424806867.76999998</v>
      </c>
      <c r="C35" s="39">
        <v>390003350.08999997</v>
      </c>
      <c r="D35" s="39">
        <v>395499225.55000001</v>
      </c>
      <c r="E35" s="39">
        <f t="shared" si="1"/>
        <v>1210309443.4099998</v>
      </c>
    </row>
    <row r="36" spans="1:6" ht="15" customHeight="1" x14ac:dyDescent="0.25">
      <c r="A36" s="11" t="s">
        <v>51</v>
      </c>
      <c r="B36" s="39">
        <v>257218264.09</v>
      </c>
      <c r="C36" s="39">
        <v>253340036.14000002</v>
      </c>
      <c r="D36" s="39">
        <v>298007919.72999996</v>
      </c>
      <c r="E36" s="39">
        <f t="shared" si="1"/>
        <v>808566219.96000004</v>
      </c>
    </row>
    <row r="37" spans="1:6" ht="15" customHeight="1" thickBot="1" x14ac:dyDescent="0.3">
      <c r="A37" s="14" t="s">
        <v>8</v>
      </c>
      <c r="B37" s="40">
        <f>SUM(B31:B36)</f>
        <v>811728293.57000005</v>
      </c>
      <c r="C37" s="40">
        <f>SUM(C31:C36)</f>
        <v>945314314.62</v>
      </c>
      <c r="D37" s="40">
        <f>SUM(D31:D36)</f>
        <v>1201239580.5899999</v>
      </c>
      <c r="E37" s="44">
        <f t="shared" si="1"/>
        <v>2958282188.7799997</v>
      </c>
    </row>
    <row r="38" spans="1:6" ht="15" customHeight="1" thickTop="1" x14ac:dyDescent="0.25">
      <c r="A38" s="37" t="s">
        <v>59</v>
      </c>
    </row>
    <row r="41" spans="1:6" ht="15" customHeight="1" x14ac:dyDescent="0.25">
      <c r="A41" s="48" t="s">
        <v>10</v>
      </c>
      <c r="B41" s="48"/>
      <c r="C41" s="48"/>
      <c r="D41" s="48"/>
      <c r="E41" s="48"/>
      <c r="F41" s="28"/>
    </row>
    <row r="42" spans="1:6" ht="15" customHeight="1" x14ac:dyDescent="0.25">
      <c r="A42" s="48" t="s">
        <v>9</v>
      </c>
      <c r="B42" s="48"/>
      <c r="C42" s="48"/>
      <c r="D42" s="48"/>
      <c r="E42" s="48"/>
    </row>
    <row r="43" spans="1:6" ht="15" customHeight="1" x14ac:dyDescent="0.25">
      <c r="A43" s="48" t="s">
        <v>5</v>
      </c>
      <c r="B43" s="48"/>
      <c r="C43" s="48"/>
      <c r="D43" s="48"/>
      <c r="E43" s="48"/>
    </row>
    <row r="45" spans="1:6" ht="15" customHeight="1" thickBot="1" x14ac:dyDescent="0.3">
      <c r="A45" s="8" t="s">
        <v>4</v>
      </c>
      <c r="B45" s="9" t="s">
        <v>28</v>
      </c>
      <c r="C45" s="9" t="s">
        <v>27</v>
      </c>
      <c r="D45" s="9" t="s">
        <v>26</v>
      </c>
      <c r="E45" s="9" t="s">
        <v>25</v>
      </c>
    </row>
    <row r="46" spans="1:6" ht="15" customHeight="1" x14ac:dyDescent="0.25">
      <c r="A46" s="36" t="s">
        <v>52</v>
      </c>
      <c r="B46" s="39">
        <v>430054957.06</v>
      </c>
      <c r="C46" s="39">
        <v>411977958.80000001</v>
      </c>
      <c r="D46" s="39">
        <v>417274124.61000001</v>
      </c>
      <c r="E46" s="39">
        <f>SUM(B46:D46)</f>
        <v>1259307040.47</v>
      </c>
    </row>
    <row r="47" spans="1:6" ht="15" customHeight="1" x14ac:dyDescent="0.25">
      <c r="A47" s="36" t="s">
        <v>53</v>
      </c>
      <c r="B47" s="39">
        <v>302812589.93000001</v>
      </c>
      <c r="C47" s="39">
        <v>408544382.37</v>
      </c>
      <c r="D47" s="39">
        <v>365462342.83999997</v>
      </c>
      <c r="E47" s="39">
        <f>SUM(B47:D47)</f>
        <v>1076819315.1399999</v>
      </c>
    </row>
    <row r="48" spans="1:6" ht="15" customHeight="1" x14ac:dyDescent="0.25">
      <c r="A48" s="36" t="s">
        <v>54</v>
      </c>
      <c r="B48" s="39">
        <v>26472264.469999999</v>
      </c>
      <c r="C48" s="39">
        <v>20219435.170000002</v>
      </c>
      <c r="D48" s="39">
        <v>26389116.899999999</v>
      </c>
      <c r="E48" s="39">
        <f>SUM(B48:D48)</f>
        <v>73080816.539999992</v>
      </c>
    </row>
    <row r="49" spans="1:9" ht="15" customHeight="1" x14ac:dyDescent="0.25">
      <c r="A49" s="36" t="s">
        <v>55</v>
      </c>
      <c r="B49" s="39">
        <v>0</v>
      </c>
      <c r="C49" s="39">
        <v>0</v>
      </c>
      <c r="D49" s="39">
        <v>0</v>
      </c>
      <c r="E49" s="39">
        <f t="shared" ref="E49:E52" si="2">SUM(B49:D49)</f>
        <v>0</v>
      </c>
    </row>
    <row r="50" spans="1:9" ht="15" customHeight="1" x14ac:dyDescent="0.25">
      <c r="A50" s="36" t="s">
        <v>56</v>
      </c>
      <c r="B50" s="39">
        <v>3654131.2</v>
      </c>
      <c r="C50" s="39">
        <v>1401300</v>
      </c>
      <c r="D50" s="39">
        <v>9749452</v>
      </c>
      <c r="E50" s="39">
        <f t="shared" si="2"/>
        <v>14804883.199999999</v>
      </c>
    </row>
    <row r="51" spans="1:9" ht="15" customHeight="1" x14ac:dyDescent="0.25">
      <c r="A51" s="36" t="s">
        <v>57</v>
      </c>
      <c r="B51" s="39">
        <v>35183437.340000004</v>
      </c>
      <c r="C51" s="39">
        <v>103171238.28</v>
      </c>
      <c r="D51" s="39">
        <v>382364544.24000001</v>
      </c>
      <c r="E51" s="39">
        <f t="shared" si="2"/>
        <v>520719219.86000001</v>
      </c>
    </row>
    <row r="52" spans="1:9" ht="15" customHeight="1" x14ac:dyDescent="0.25">
      <c r="A52" s="36" t="s">
        <v>58</v>
      </c>
      <c r="B52" s="39">
        <v>13550913.57</v>
      </c>
      <c r="C52" s="39">
        <v>0</v>
      </c>
      <c r="D52" s="39">
        <v>0</v>
      </c>
      <c r="E52" s="39">
        <f t="shared" si="2"/>
        <v>13550913.57</v>
      </c>
    </row>
    <row r="53" spans="1:9" ht="15" customHeight="1" thickBot="1" x14ac:dyDescent="0.3">
      <c r="A53" s="14" t="s">
        <v>8</v>
      </c>
      <c r="B53" s="40">
        <f>SUM(B46:B52)</f>
        <v>811728293.57000017</v>
      </c>
      <c r="C53" s="40">
        <f t="shared" ref="C53:E53" si="3">SUM(C46:C52)</f>
        <v>945314314.62</v>
      </c>
      <c r="D53" s="40">
        <f t="shared" si="3"/>
        <v>1201239580.5900002</v>
      </c>
      <c r="E53" s="40">
        <f t="shared" si="3"/>
        <v>2958282188.7799997</v>
      </c>
    </row>
    <row r="54" spans="1:9" ht="15" customHeight="1" thickTop="1" x14ac:dyDescent="0.25">
      <c r="A54" s="37" t="s">
        <v>59</v>
      </c>
    </row>
    <row r="57" spans="1:9" ht="15" customHeight="1" x14ac:dyDescent="0.25">
      <c r="A57" s="48" t="s">
        <v>7</v>
      </c>
      <c r="B57" s="48"/>
      <c r="C57" s="48"/>
      <c r="D57" s="48"/>
      <c r="E57" s="48"/>
    </row>
    <row r="58" spans="1:9" ht="15" customHeight="1" x14ac:dyDescent="0.25">
      <c r="A58" s="48" t="s">
        <v>6</v>
      </c>
      <c r="B58" s="48"/>
      <c r="C58" s="48"/>
      <c r="D58" s="48"/>
      <c r="E58" s="48"/>
    </row>
    <row r="59" spans="1:9" ht="18" customHeight="1" x14ac:dyDescent="0.25">
      <c r="A59" s="48" t="s">
        <v>5</v>
      </c>
      <c r="B59" s="48"/>
      <c r="C59" s="48"/>
      <c r="D59" s="48"/>
      <c r="E59" s="48"/>
    </row>
    <row r="61" spans="1:9" ht="15" customHeight="1" thickBot="1" x14ac:dyDescent="0.3">
      <c r="A61" s="8" t="s">
        <v>4</v>
      </c>
      <c r="B61" s="9" t="s">
        <v>28</v>
      </c>
      <c r="C61" s="9" t="s">
        <v>27</v>
      </c>
      <c r="D61" s="9" t="s">
        <v>26</v>
      </c>
      <c r="E61" s="9" t="s">
        <v>25</v>
      </c>
    </row>
    <row r="63" spans="1:9" ht="15" customHeight="1" x14ac:dyDescent="0.25">
      <c r="A63" s="38" t="s">
        <v>63</v>
      </c>
      <c r="B63" s="1">
        <f>'2T'!E68</f>
        <v>9981170502.3699989</v>
      </c>
      <c r="C63" s="1">
        <f>B68</f>
        <v>9169874150.0199986</v>
      </c>
      <c r="D63" s="1">
        <f>C68</f>
        <v>10081980400.029999</v>
      </c>
      <c r="E63" s="1">
        <f>B63</f>
        <v>9981170502.3699989</v>
      </c>
      <c r="G63" s="11"/>
      <c r="H63" s="11"/>
      <c r="I63" s="11"/>
    </row>
    <row r="64" spans="1:9" ht="15" customHeight="1" x14ac:dyDescent="0.25">
      <c r="A64" s="38" t="s">
        <v>60</v>
      </c>
      <c r="B64" s="1">
        <v>0</v>
      </c>
      <c r="C64" s="1">
        <v>1857038303.5899999</v>
      </c>
      <c r="D64" s="1">
        <v>704420670.63</v>
      </c>
      <c r="E64" s="1">
        <f>SUM(B64:D64)</f>
        <v>2561458974.2199998</v>
      </c>
      <c r="G64" s="29"/>
      <c r="H64" s="29"/>
      <c r="I64" s="29"/>
    </row>
    <row r="65" spans="1:9" ht="15" customHeight="1" x14ac:dyDescent="0.25">
      <c r="A65" s="38" t="s">
        <v>61</v>
      </c>
      <c r="B65" s="1">
        <v>431941.22</v>
      </c>
      <c r="C65" s="1">
        <v>382261.04</v>
      </c>
      <c r="D65" s="1">
        <v>239350.64</v>
      </c>
      <c r="E65" s="1">
        <f>SUM(B65:D65)</f>
        <v>1053552.8999999999</v>
      </c>
      <c r="G65" s="29"/>
      <c r="H65" s="29"/>
      <c r="I65" s="29"/>
    </row>
    <row r="66" spans="1:9" ht="15" customHeight="1" x14ac:dyDescent="0.25">
      <c r="A66" s="38" t="s">
        <v>64</v>
      </c>
      <c r="B66" s="1">
        <f>+B63+B64+B65</f>
        <v>9981602443.5899982</v>
      </c>
      <c r="C66" s="1">
        <f t="shared" ref="C66:E66" si="4">+C63+C64+C65</f>
        <v>11027294714.65</v>
      </c>
      <c r="D66" s="1">
        <f t="shared" si="4"/>
        <v>10786640421.299997</v>
      </c>
      <c r="E66" s="1">
        <f t="shared" si="4"/>
        <v>12543683029.489998</v>
      </c>
    </row>
    <row r="67" spans="1:9" ht="15" customHeight="1" x14ac:dyDescent="0.25">
      <c r="A67" s="38" t="s">
        <v>62</v>
      </c>
      <c r="B67" s="1">
        <f>B53</f>
        <v>811728293.57000017</v>
      </c>
      <c r="C67" s="1">
        <f t="shared" ref="C67:D67" si="5">C53</f>
        <v>945314314.62</v>
      </c>
      <c r="D67" s="1">
        <f t="shared" si="5"/>
        <v>1201239580.5900002</v>
      </c>
      <c r="E67" s="1">
        <f>SUM(B67:D67)</f>
        <v>2958282188.7800002</v>
      </c>
    </row>
    <row r="68" spans="1:9" ht="15" customHeight="1" x14ac:dyDescent="0.25">
      <c r="A68" s="38" t="s">
        <v>65</v>
      </c>
      <c r="B68" s="1">
        <f t="shared" ref="B68:D68" si="6">B66-B67</f>
        <v>9169874150.0199986</v>
      </c>
      <c r="C68" s="1">
        <f t="shared" si="6"/>
        <v>10081980400.029999</v>
      </c>
      <c r="D68" s="1">
        <f t="shared" si="6"/>
        <v>9585400840.7099972</v>
      </c>
      <c r="E68" s="1">
        <f>E66-E67</f>
        <v>9585400840.7099972</v>
      </c>
    </row>
    <row r="69" spans="1:9" ht="15" customHeight="1" thickBot="1" x14ac:dyDescent="0.3">
      <c r="A69" s="15"/>
      <c r="B69" s="15"/>
      <c r="C69" s="15"/>
      <c r="D69" s="15"/>
      <c r="E69" s="15"/>
    </row>
    <row r="70" spans="1:9" ht="15" customHeight="1" thickTop="1" x14ac:dyDescent="0.25">
      <c r="A70" s="18" t="s">
        <v>68</v>
      </c>
    </row>
    <row r="71" spans="1:9" ht="15" customHeight="1" x14ac:dyDescent="0.25">
      <c r="A71" s="1"/>
    </row>
    <row r="74" spans="1:9" ht="15" customHeight="1" x14ac:dyDescent="0.25">
      <c r="A74" s="11" t="s">
        <v>81</v>
      </c>
    </row>
  </sheetData>
  <mergeCells count="12">
    <mergeCell ref="A59:E59"/>
    <mergeCell ref="A26:E26"/>
    <mergeCell ref="A27:E27"/>
    <mergeCell ref="A41:E41"/>
    <mergeCell ref="A42:E42"/>
    <mergeCell ref="A43:E43"/>
    <mergeCell ref="A57:E57"/>
    <mergeCell ref="A1:F1"/>
    <mergeCell ref="A8:F8"/>
    <mergeCell ref="A9:F9"/>
    <mergeCell ref="A25:E25"/>
    <mergeCell ref="A58:E58"/>
  </mergeCells>
  <printOptions horizontalCentered="1" verticalCentered="1"/>
  <pageMargins left="0.70866141732283472" right="1.18" top="0.3" bottom="0.2" header="0.31496062992125984" footer="0.31496062992125984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43" zoomScale="80" zoomScaleNormal="80" workbookViewId="0">
      <selection activeCell="A73" sqref="A73"/>
    </sheetView>
  </sheetViews>
  <sheetFormatPr baseColWidth="10" defaultColWidth="11.5703125" defaultRowHeight="15" x14ac:dyDescent="0.25"/>
  <cols>
    <col min="1" max="1" width="58.7109375" style="11" customWidth="1"/>
    <col min="2" max="2" width="18.28515625" style="1" customWidth="1"/>
    <col min="3" max="3" width="22.7109375" style="1" customWidth="1"/>
    <col min="4" max="4" width="15.85546875" style="1" customWidth="1"/>
    <col min="5" max="5" width="19.42578125" style="1" customWidth="1"/>
    <col min="6" max="6" width="11.5703125" style="1"/>
    <col min="7" max="8" width="12.5703125" style="1" bestFit="1" customWidth="1"/>
    <col min="9" max="9" width="14.28515625" style="1" bestFit="1" customWidth="1"/>
    <col min="10" max="16384" width="11.5703125" style="1"/>
  </cols>
  <sheetData>
    <row r="1" spans="1:7" ht="15" customHeight="1" x14ac:dyDescent="0.25">
      <c r="A1" s="48" t="s">
        <v>20</v>
      </c>
      <c r="B1" s="48"/>
      <c r="C1" s="48"/>
      <c r="D1" s="48"/>
      <c r="E1" s="48"/>
      <c r="F1" s="48"/>
    </row>
    <row r="2" spans="1:7" s="3" customFormat="1" ht="15" customHeight="1" x14ac:dyDescent="0.25">
      <c r="A2" s="2" t="s">
        <v>19</v>
      </c>
      <c r="B2" s="34" t="s">
        <v>41</v>
      </c>
      <c r="D2" s="4"/>
    </row>
    <row r="3" spans="1:7" s="3" customFormat="1" ht="15" customHeight="1" x14ac:dyDescent="0.25">
      <c r="A3" s="2" t="s">
        <v>18</v>
      </c>
      <c r="B3" s="34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75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49" t="s">
        <v>15</v>
      </c>
      <c r="B8" s="49"/>
      <c r="C8" s="49"/>
      <c r="D8" s="49"/>
      <c r="E8" s="49"/>
      <c r="F8" s="49"/>
    </row>
    <row r="9" spans="1:7" ht="15" customHeight="1" x14ac:dyDescent="0.25">
      <c r="A9" s="49" t="s">
        <v>14</v>
      </c>
      <c r="B9" s="49"/>
      <c r="C9" s="49"/>
      <c r="D9" s="49"/>
      <c r="E9" s="49"/>
      <c r="F9" s="49"/>
    </row>
    <row r="11" spans="1:7" ht="15" customHeight="1" thickBot="1" x14ac:dyDescent="0.3">
      <c r="A11" s="8" t="s">
        <v>40</v>
      </c>
      <c r="B11" s="9" t="s">
        <v>13</v>
      </c>
      <c r="C11" s="9" t="s">
        <v>33</v>
      </c>
      <c r="D11" s="9" t="s">
        <v>32</v>
      </c>
      <c r="E11" s="9" t="s">
        <v>31</v>
      </c>
      <c r="F11" s="9" t="s">
        <v>30</v>
      </c>
    </row>
    <row r="13" spans="1:7" s="11" customFormat="1" ht="15" customHeight="1" x14ac:dyDescent="0.25">
      <c r="A13" s="10" t="s">
        <v>44</v>
      </c>
      <c r="B13" s="11" t="s">
        <v>12</v>
      </c>
      <c r="C13" s="11">
        <v>13231</v>
      </c>
      <c r="D13" s="11">
        <v>16065</v>
      </c>
      <c r="E13" s="11">
        <v>5075</v>
      </c>
      <c r="F13" s="11">
        <f t="shared" ref="F13:F19" si="0">SUM(C13:E13)</f>
        <v>34371</v>
      </c>
    </row>
    <row r="14" spans="1:7" s="11" customFormat="1" ht="15" customHeight="1" x14ac:dyDescent="0.25">
      <c r="A14" s="10"/>
    </row>
    <row r="15" spans="1:7" s="11" customFormat="1" ht="15" customHeight="1" x14ac:dyDescent="0.25">
      <c r="A15" s="10" t="s">
        <v>45</v>
      </c>
      <c r="B15" s="11" t="s">
        <v>12</v>
      </c>
      <c r="C15" s="11">
        <v>1702</v>
      </c>
      <c r="D15" s="11">
        <v>2604</v>
      </c>
      <c r="E15" s="11">
        <v>641</v>
      </c>
      <c r="F15" s="11">
        <f t="shared" si="0"/>
        <v>4947</v>
      </c>
      <c r="G15" s="31"/>
    </row>
    <row r="16" spans="1:7" s="11" customFormat="1" ht="15" customHeight="1" x14ac:dyDescent="0.25">
      <c r="A16" s="10"/>
      <c r="E16" s="12"/>
      <c r="G16" s="31"/>
    </row>
    <row r="17" spans="1:6" s="11" customFormat="1" x14ac:dyDescent="0.25">
      <c r="A17" s="10" t="s">
        <v>46</v>
      </c>
      <c r="B17" s="11" t="s">
        <v>12</v>
      </c>
      <c r="C17" s="11">
        <v>748</v>
      </c>
      <c r="D17" s="11">
        <v>747</v>
      </c>
      <c r="E17" s="11">
        <v>480</v>
      </c>
      <c r="F17" s="11">
        <f t="shared" si="0"/>
        <v>1975</v>
      </c>
    </row>
    <row r="18" spans="1:6" s="11" customFormat="1" x14ac:dyDescent="0.25">
      <c r="A18" s="10"/>
    </row>
    <row r="19" spans="1:6" s="11" customFormat="1" x14ac:dyDescent="0.25">
      <c r="A19" s="10" t="s">
        <v>47</v>
      </c>
      <c r="B19" s="11" t="s">
        <v>12</v>
      </c>
      <c r="C19" s="11">
        <v>1921</v>
      </c>
      <c r="D19" s="11">
        <v>9090</v>
      </c>
      <c r="E19" s="11">
        <v>1601</v>
      </c>
      <c r="F19" s="11">
        <f t="shared" si="0"/>
        <v>12612</v>
      </c>
    </row>
    <row r="20" spans="1:6" s="11" customFormat="1" x14ac:dyDescent="0.25">
      <c r="A20" s="10"/>
    </row>
    <row r="21" spans="1:6" ht="15.75" thickBot="1" x14ac:dyDescent="0.3">
      <c r="A21" s="14"/>
      <c r="B21" s="15"/>
      <c r="C21" s="15"/>
      <c r="D21" s="15"/>
      <c r="E21" s="15"/>
      <c r="F21" s="15"/>
    </row>
    <row r="22" spans="1:6" ht="15.75" customHeight="1" thickTop="1" x14ac:dyDescent="0.25">
      <c r="A22" s="16" t="s">
        <v>69</v>
      </c>
    </row>
    <row r="23" spans="1:6" x14ac:dyDescent="0.25">
      <c r="A23" s="30"/>
    </row>
    <row r="24" spans="1:6" x14ac:dyDescent="0.25">
      <c r="A24" s="30"/>
    </row>
    <row r="25" spans="1:6" x14ac:dyDescent="0.25">
      <c r="A25" s="50" t="s">
        <v>11</v>
      </c>
      <c r="B25" s="50"/>
      <c r="C25" s="50"/>
      <c r="D25" s="50"/>
      <c r="E25" s="50"/>
    </row>
    <row r="26" spans="1:6" x14ac:dyDescent="0.25">
      <c r="A26" s="48" t="s">
        <v>9</v>
      </c>
      <c r="B26" s="48"/>
      <c r="C26" s="48"/>
      <c r="D26" s="48"/>
      <c r="E26" s="48"/>
    </row>
    <row r="27" spans="1:6" x14ac:dyDescent="0.25">
      <c r="A27" s="48" t="s">
        <v>5</v>
      </c>
      <c r="B27" s="48"/>
      <c r="C27" s="48"/>
      <c r="D27" s="48"/>
      <c r="E27" s="48"/>
    </row>
    <row r="29" spans="1:6" ht="15.75" thickBot="1" x14ac:dyDescent="0.3">
      <c r="A29" s="8" t="s">
        <v>40</v>
      </c>
      <c r="B29" s="9" t="s">
        <v>33</v>
      </c>
      <c r="C29" s="9" t="s">
        <v>32</v>
      </c>
      <c r="D29" s="9" t="s">
        <v>31</v>
      </c>
      <c r="E29" s="9" t="s">
        <v>30</v>
      </c>
    </row>
    <row r="31" spans="1:6" x14ac:dyDescent="0.25">
      <c r="A31" s="17" t="s">
        <v>44</v>
      </c>
      <c r="B31" s="1">
        <v>37505770.359999999</v>
      </c>
      <c r="C31" s="1">
        <v>51934286.539999999</v>
      </c>
      <c r="D31" s="1">
        <v>100067951.13</v>
      </c>
      <c r="E31" s="1">
        <f t="shared" ref="E31:E37" si="1">SUM(B31:D31)</f>
        <v>189508008.03</v>
      </c>
    </row>
    <row r="32" spans="1:6" x14ac:dyDescent="0.25">
      <c r="A32" s="17" t="s">
        <v>79</v>
      </c>
      <c r="B32" s="1">
        <v>32395751.379999999</v>
      </c>
      <c r="C32" s="1">
        <v>156318387.19999999</v>
      </c>
      <c r="D32" s="1">
        <v>674492344.88999999</v>
      </c>
      <c r="E32" s="1">
        <f t="shared" si="1"/>
        <v>863206483.47000003</v>
      </c>
    </row>
    <row r="33" spans="1:5" x14ac:dyDescent="0.25">
      <c r="A33" s="17" t="s">
        <v>46</v>
      </c>
      <c r="B33" s="1">
        <v>87006406.219999999</v>
      </c>
      <c r="C33" s="1">
        <v>19849991.43</v>
      </c>
      <c r="D33" s="1">
        <v>23889703.539999999</v>
      </c>
      <c r="E33" s="1">
        <f t="shared" si="1"/>
        <v>130746101.19</v>
      </c>
    </row>
    <row r="34" spans="1:5" x14ac:dyDescent="0.25">
      <c r="A34" s="17" t="s">
        <v>47</v>
      </c>
      <c r="B34" s="1">
        <v>4242780</v>
      </c>
      <c r="C34" s="1">
        <v>11273275</v>
      </c>
      <c r="D34" s="1">
        <v>120726428.67</v>
      </c>
      <c r="E34" s="1">
        <f t="shared" si="1"/>
        <v>136242483.67000002</v>
      </c>
    </row>
    <row r="35" spans="1:5" x14ac:dyDescent="0.25">
      <c r="A35" s="17" t="s">
        <v>50</v>
      </c>
      <c r="B35" s="1">
        <v>387388756.44</v>
      </c>
      <c r="C35" s="1">
        <v>406578420.92000002</v>
      </c>
      <c r="D35" s="1">
        <v>620086676.8499999</v>
      </c>
      <c r="E35" s="1">
        <f t="shared" si="1"/>
        <v>1414053854.21</v>
      </c>
    </row>
    <row r="36" spans="1:5" x14ac:dyDescent="0.25">
      <c r="A36" s="11" t="s">
        <v>51</v>
      </c>
      <c r="B36" s="1">
        <v>363183032.25999999</v>
      </c>
      <c r="C36" s="1">
        <v>344146157.60000002</v>
      </c>
      <c r="D36" s="1">
        <v>458835567.94999999</v>
      </c>
      <c r="E36" s="1">
        <f t="shared" si="1"/>
        <v>1166164757.8099999</v>
      </c>
    </row>
    <row r="37" spans="1:5" ht="15.75" thickBot="1" x14ac:dyDescent="0.3">
      <c r="A37" s="14" t="s">
        <v>8</v>
      </c>
      <c r="B37" s="15">
        <f>SUM(B31:B36)</f>
        <v>911722496.65999997</v>
      </c>
      <c r="C37" s="15">
        <f>SUM(C31:C36)</f>
        <v>990100518.69000006</v>
      </c>
      <c r="D37" s="15">
        <f>SUM(D31:D36)</f>
        <v>1998098673.03</v>
      </c>
      <c r="E37" s="14">
        <f t="shared" si="1"/>
        <v>3899921688.3800001</v>
      </c>
    </row>
    <row r="38" spans="1:5" ht="15.75" thickTop="1" x14ac:dyDescent="0.25">
      <c r="A38" s="37" t="s">
        <v>59</v>
      </c>
    </row>
    <row r="41" spans="1:5" x14ac:dyDescent="0.25">
      <c r="A41" s="48" t="s">
        <v>10</v>
      </c>
      <c r="B41" s="48"/>
      <c r="C41" s="48"/>
      <c r="D41" s="48"/>
      <c r="E41" s="48"/>
    </row>
    <row r="42" spans="1:5" x14ac:dyDescent="0.25">
      <c r="A42" s="48" t="s">
        <v>9</v>
      </c>
      <c r="B42" s="48"/>
      <c r="C42" s="48"/>
      <c r="D42" s="48"/>
      <c r="E42" s="48"/>
    </row>
    <row r="43" spans="1:5" x14ac:dyDescent="0.25">
      <c r="A43" s="48" t="s">
        <v>5</v>
      </c>
      <c r="B43" s="48"/>
      <c r="C43" s="48"/>
      <c r="D43" s="48"/>
      <c r="E43" s="48"/>
    </row>
    <row r="45" spans="1:5" ht="15.75" thickBot="1" x14ac:dyDescent="0.3">
      <c r="A45" s="8" t="s">
        <v>4</v>
      </c>
      <c r="B45" s="9" t="s">
        <v>33</v>
      </c>
      <c r="C45" s="9" t="s">
        <v>32</v>
      </c>
      <c r="D45" s="9" t="s">
        <v>31</v>
      </c>
      <c r="E45" s="9" t="s">
        <v>30</v>
      </c>
    </row>
    <row r="46" spans="1:5" x14ac:dyDescent="0.25">
      <c r="A46" s="36" t="s">
        <v>52</v>
      </c>
      <c r="B46" s="1">
        <v>430472411.41000003</v>
      </c>
      <c r="C46" s="1">
        <v>443385729.60000002</v>
      </c>
      <c r="D46" s="1">
        <v>737438582.85000002</v>
      </c>
      <c r="E46" s="1">
        <f t="shared" ref="E46:E52" si="2">SUM(B46:D46)</f>
        <v>1611296723.8600001</v>
      </c>
    </row>
    <row r="47" spans="1:5" x14ac:dyDescent="0.25">
      <c r="A47" s="36" t="s">
        <v>53</v>
      </c>
      <c r="B47" s="1">
        <v>376761729.79000002</v>
      </c>
      <c r="C47" s="1">
        <v>335173620.62</v>
      </c>
      <c r="D47" s="1">
        <v>585170323.92999995</v>
      </c>
      <c r="E47" s="1">
        <f t="shared" si="2"/>
        <v>1297105674.3400002</v>
      </c>
    </row>
    <row r="48" spans="1:5" x14ac:dyDescent="0.25">
      <c r="A48" s="36" t="s">
        <v>54</v>
      </c>
      <c r="B48" s="1">
        <v>20688552.359999999</v>
      </c>
      <c r="C48" s="1">
        <v>126494532.39</v>
      </c>
      <c r="D48" s="1">
        <v>49503029.420000002</v>
      </c>
      <c r="E48" s="1">
        <f t="shared" si="2"/>
        <v>196686114.17000002</v>
      </c>
    </row>
    <row r="49" spans="1:9" x14ac:dyDescent="0.25">
      <c r="A49" s="36" t="s">
        <v>55</v>
      </c>
      <c r="B49" s="1">
        <v>0</v>
      </c>
      <c r="C49" s="1">
        <v>0</v>
      </c>
      <c r="D49" s="1">
        <v>0</v>
      </c>
      <c r="E49" s="1">
        <f t="shared" si="2"/>
        <v>0</v>
      </c>
      <c r="G49" s="28"/>
    </row>
    <row r="50" spans="1:9" x14ac:dyDescent="0.25">
      <c r="A50" s="36" t="s">
        <v>56</v>
      </c>
      <c r="B50" s="1">
        <v>8973156.1199999992</v>
      </c>
      <c r="C50" s="1">
        <v>80229737.200000003</v>
      </c>
      <c r="D50" s="1">
        <v>37080275.93</v>
      </c>
      <c r="E50" s="1">
        <f t="shared" si="2"/>
        <v>126283169.25</v>
      </c>
    </row>
    <row r="51" spans="1:9" x14ac:dyDescent="0.25">
      <c r="A51" s="36" t="s">
        <v>57</v>
      </c>
      <c r="B51" s="1">
        <v>4826646.9800000004</v>
      </c>
      <c r="C51" s="1">
        <v>4816898.88</v>
      </c>
      <c r="D51" s="1">
        <v>7030454.9000000004</v>
      </c>
      <c r="E51" s="1">
        <f t="shared" si="2"/>
        <v>16674000.76</v>
      </c>
    </row>
    <row r="52" spans="1:9" x14ac:dyDescent="0.25">
      <c r="A52" s="36" t="s">
        <v>58</v>
      </c>
      <c r="B52" s="1">
        <v>70000000</v>
      </c>
      <c r="D52" s="1">
        <v>581876006</v>
      </c>
      <c r="E52" s="1">
        <f t="shared" si="2"/>
        <v>651876006</v>
      </c>
    </row>
    <row r="53" spans="1:9" ht="15.75" thickBot="1" x14ac:dyDescent="0.3">
      <c r="A53" s="14" t="s">
        <v>8</v>
      </c>
      <c r="B53" s="15">
        <f>SUM(B46:B52)</f>
        <v>911722496.66000009</v>
      </c>
      <c r="C53" s="15">
        <f t="shared" ref="C53:E53" si="3">SUM(C46:C52)</f>
        <v>990100518.69000006</v>
      </c>
      <c r="D53" s="15">
        <f t="shared" si="3"/>
        <v>1998098673.0300002</v>
      </c>
      <c r="E53" s="15">
        <f t="shared" si="3"/>
        <v>3899921688.3800006</v>
      </c>
      <c r="F53" s="28"/>
    </row>
    <row r="54" spans="1:9" ht="15.75" thickTop="1" x14ac:dyDescent="0.25">
      <c r="A54" s="37" t="s">
        <v>59</v>
      </c>
    </row>
    <row r="57" spans="1:9" x14ac:dyDescent="0.25">
      <c r="A57" s="48" t="s">
        <v>7</v>
      </c>
      <c r="B57" s="48"/>
      <c r="C57" s="48"/>
      <c r="D57" s="48"/>
      <c r="E57" s="48"/>
    </row>
    <row r="58" spans="1:9" x14ac:dyDescent="0.25">
      <c r="A58" s="48" t="s">
        <v>6</v>
      </c>
      <c r="B58" s="48"/>
      <c r="C58" s="48"/>
      <c r="D58" s="48"/>
      <c r="E58" s="48"/>
    </row>
    <row r="59" spans="1:9" x14ac:dyDescent="0.25">
      <c r="A59" s="48" t="s">
        <v>5</v>
      </c>
      <c r="B59" s="48"/>
      <c r="C59" s="48"/>
      <c r="D59" s="48"/>
      <c r="E59" s="48"/>
    </row>
    <row r="61" spans="1:9" ht="15.75" thickBot="1" x14ac:dyDescent="0.3">
      <c r="A61" s="8" t="s">
        <v>4</v>
      </c>
      <c r="B61" s="9" t="s">
        <v>33</v>
      </c>
      <c r="C61" s="9" t="s">
        <v>32</v>
      </c>
      <c r="D61" s="9" t="s">
        <v>31</v>
      </c>
      <c r="E61" s="9" t="s">
        <v>30</v>
      </c>
    </row>
    <row r="63" spans="1:9" x14ac:dyDescent="0.25">
      <c r="A63" s="38" t="s">
        <v>63</v>
      </c>
      <c r="B63" s="1">
        <f>'3T'!E68</f>
        <v>9585400840.7099972</v>
      </c>
      <c r="C63" s="1">
        <f>B68</f>
        <v>9942531693.4499969</v>
      </c>
      <c r="D63" s="1">
        <f>C68</f>
        <v>10186787243.659996</v>
      </c>
      <c r="E63" s="1">
        <f>B63</f>
        <v>9585400840.7099972</v>
      </c>
    </row>
    <row r="64" spans="1:9" x14ac:dyDescent="0.25">
      <c r="A64" s="38" t="s">
        <v>60</v>
      </c>
      <c r="B64" s="1">
        <v>1268799885.4000001</v>
      </c>
      <c r="C64" s="1">
        <v>1234144372.0999999</v>
      </c>
      <c r="D64" s="1">
        <v>561505750.45000005</v>
      </c>
      <c r="E64" s="1">
        <f>SUM(B64:D64)</f>
        <v>3064450007.9499998</v>
      </c>
      <c r="G64" s="29"/>
      <c r="H64" s="29"/>
      <c r="I64" s="29"/>
    </row>
    <row r="65" spans="1:9" x14ac:dyDescent="0.25">
      <c r="A65" s="38" t="s">
        <v>61</v>
      </c>
      <c r="B65" s="1">
        <v>53464</v>
      </c>
      <c r="C65" s="1">
        <v>211696.8</v>
      </c>
      <c r="D65" s="1">
        <v>112713.04</v>
      </c>
      <c r="E65" s="1">
        <f>SUM(B65:D65)</f>
        <v>377873.83999999997</v>
      </c>
      <c r="G65" s="29"/>
      <c r="H65" s="29"/>
      <c r="I65" s="29"/>
    </row>
    <row r="66" spans="1:9" x14ac:dyDescent="0.25">
      <c r="A66" s="38" t="s">
        <v>64</v>
      </c>
      <c r="B66" s="1">
        <f>B64+B63+B65</f>
        <v>10854254190.109997</v>
      </c>
      <c r="C66" s="1">
        <f t="shared" ref="C66:E66" si="4">C64+C63+C65</f>
        <v>11176887762.349997</v>
      </c>
      <c r="D66" s="1">
        <f t="shared" si="4"/>
        <v>10748405707.149998</v>
      </c>
      <c r="E66" s="1">
        <f t="shared" si="4"/>
        <v>12650228722.499996</v>
      </c>
    </row>
    <row r="67" spans="1:9" x14ac:dyDescent="0.25">
      <c r="A67" s="38" t="s">
        <v>62</v>
      </c>
      <c r="B67" s="1">
        <f>B53</f>
        <v>911722496.66000009</v>
      </c>
      <c r="C67" s="1">
        <f t="shared" ref="C67:D67" si="5">C53</f>
        <v>990100518.69000006</v>
      </c>
      <c r="D67" s="1">
        <f t="shared" si="5"/>
        <v>1998098673.0300002</v>
      </c>
      <c r="E67" s="11">
        <f>SUM(B67:D67)</f>
        <v>3899921688.3800001</v>
      </c>
    </row>
    <row r="68" spans="1:9" x14ac:dyDescent="0.25">
      <c r="A68" s="38" t="s">
        <v>65</v>
      </c>
      <c r="B68" s="1">
        <f t="shared" ref="B68:D68" si="6">B66-B67</f>
        <v>9942531693.4499969</v>
      </c>
      <c r="C68" s="1">
        <f t="shared" si="6"/>
        <v>10186787243.659996</v>
      </c>
      <c r="D68" s="1">
        <f t="shared" si="6"/>
        <v>8750307034.119997</v>
      </c>
      <c r="E68" s="1">
        <f>E66-E67</f>
        <v>8750307034.1199951</v>
      </c>
    </row>
    <row r="69" spans="1:9" ht="15.75" thickBot="1" x14ac:dyDescent="0.3">
      <c r="A69" s="15"/>
      <c r="B69" s="15"/>
      <c r="C69" s="15"/>
      <c r="D69" s="15"/>
      <c r="E69" s="15"/>
    </row>
    <row r="70" spans="1:9" ht="15.75" thickTop="1" x14ac:dyDescent="0.25">
      <c r="A70" s="37" t="s">
        <v>59</v>
      </c>
    </row>
    <row r="71" spans="1:9" x14ac:dyDescent="0.25">
      <c r="A71" s="46" t="s">
        <v>80</v>
      </c>
    </row>
    <row r="73" spans="1:9" x14ac:dyDescent="0.25">
      <c r="A73" s="11" t="s">
        <v>81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49" workbookViewId="0">
      <selection activeCell="A73" sqref="A73"/>
    </sheetView>
  </sheetViews>
  <sheetFormatPr baseColWidth="10" defaultColWidth="11.5703125" defaultRowHeight="15" x14ac:dyDescent="0.25"/>
  <cols>
    <col min="1" max="1" width="51.140625" style="11" customWidth="1"/>
    <col min="2" max="2" width="15.28515625" style="1" customWidth="1"/>
    <col min="3" max="3" width="15.140625" style="1" bestFit="1" customWidth="1"/>
    <col min="4" max="4" width="15.85546875" style="1" customWidth="1"/>
    <col min="5" max="6" width="15.140625" style="1" bestFit="1" customWidth="1"/>
    <col min="7" max="16384" width="11.5703125" style="1"/>
  </cols>
  <sheetData>
    <row r="1" spans="1:6" ht="15" customHeight="1" x14ac:dyDescent="0.25">
      <c r="A1" s="48" t="s">
        <v>20</v>
      </c>
      <c r="B1" s="48"/>
      <c r="C1" s="48"/>
      <c r="D1" s="48"/>
      <c r="E1" s="48"/>
    </row>
    <row r="2" spans="1:6" s="3" customFormat="1" ht="15" customHeight="1" x14ac:dyDescent="0.25">
      <c r="A2" s="2" t="s">
        <v>19</v>
      </c>
      <c r="B2" s="34" t="s">
        <v>41</v>
      </c>
      <c r="D2" s="4"/>
    </row>
    <row r="3" spans="1:6" s="3" customFormat="1" ht="15" customHeight="1" x14ac:dyDescent="0.25">
      <c r="A3" s="2" t="s">
        <v>18</v>
      </c>
      <c r="B3" s="34" t="s">
        <v>42</v>
      </c>
    </row>
    <row r="4" spans="1:6" s="3" customFormat="1" ht="15" customHeight="1" x14ac:dyDescent="0.25">
      <c r="A4" s="2" t="s">
        <v>17</v>
      </c>
      <c r="B4" s="21" t="s">
        <v>43</v>
      </c>
      <c r="C4" s="5"/>
      <c r="D4" s="5"/>
    </row>
    <row r="5" spans="1:6" s="3" customFormat="1" ht="15" customHeight="1" x14ac:dyDescent="0.25">
      <c r="A5" s="2" t="s">
        <v>16</v>
      </c>
      <c r="B5" s="21" t="s">
        <v>76</v>
      </c>
    </row>
    <row r="6" spans="1:6" s="3" customFormat="1" ht="15" customHeight="1" x14ac:dyDescent="0.25">
      <c r="A6" s="2"/>
      <c r="B6" s="21"/>
    </row>
    <row r="8" spans="1:6" ht="15" customHeight="1" x14ac:dyDescent="0.25">
      <c r="A8" s="49" t="s">
        <v>15</v>
      </c>
      <c r="B8" s="49"/>
      <c r="C8" s="49"/>
      <c r="D8" s="49"/>
      <c r="E8" s="49"/>
    </row>
    <row r="9" spans="1:6" ht="15" customHeight="1" x14ac:dyDescent="0.25">
      <c r="A9" s="49" t="s">
        <v>14</v>
      </c>
      <c r="B9" s="49"/>
      <c r="C9" s="49"/>
      <c r="D9" s="49"/>
      <c r="E9" s="49"/>
    </row>
    <row r="11" spans="1:6" ht="15" customHeight="1" thickBot="1" x14ac:dyDescent="0.3">
      <c r="A11" s="8" t="s">
        <v>40</v>
      </c>
      <c r="B11" s="9" t="s">
        <v>13</v>
      </c>
      <c r="C11" s="9" t="s">
        <v>0</v>
      </c>
      <c r="D11" s="9" t="s">
        <v>35</v>
      </c>
      <c r="E11" s="9" t="s">
        <v>34</v>
      </c>
    </row>
    <row r="13" spans="1:6" ht="15" customHeight="1" x14ac:dyDescent="0.25">
      <c r="A13" s="10" t="s">
        <v>44</v>
      </c>
      <c r="B13" s="11" t="s">
        <v>12</v>
      </c>
      <c r="C13" s="41">
        <f>+'1T'!F13</f>
        <v>20482</v>
      </c>
      <c r="D13" s="41">
        <f>+'2T'!F13</f>
        <v>41699</v>
      </c>
      <c r="E13" s="41">
        <f t="shared" ref="E13:E19" si="0">SUM(C13:D13)</f>
        <v>62181</v>
      </c>
    </row>
    <row r="14" spans="1:6" ht="15" customHeight="1" x14ac:dyDescent="0.25">
      <c r="A14" s="10"/>
      <c r="B14" s="11"/>
      <c r="C14" s="41"/>
      <c r="D14" s="41"/>
      <c r="E14" s="41"/>
    </row>
    <row r="15" spans="1:6" ht="15" customHeight="1" x14ac:dyDescent="0.25">
      <c r="A15" s="10" t="s">
        <v>45</v>
      </c>
      <c r="B15" s="11" t="s">
        <v>12</v>
      </c>
      <c r="C15" s="41">
        <f>+'1T'!F15</f>
        <v>4540</v>
      </c>
      <c r="D15" s="41">
        <f>+'2T'!F15</f>
        <v>4164</v>
      </c>
      <c r="E15" s="41">
        <f t="shared" si="0"/>
        <v>8704</v>
      </c>
      <c r="F15" s="32"/>
    </row>
    <row r="16" spans="1:6" ht="15" customHeight="1" x14ac:dyDescent="0.25">
      <c r="A16" s="10"/>
      <c r="B16" s="11"/>
      <c r="C16" s="41"/>
      <c r="D16" s="41"/>
      <c r="E16" s="41"/>
      <c r="F16" s="22"/>
    </row>
    <row r="17" spans="1:5" x14ac:dyDescent="0.25">
      <c r="A17" s="10" t="s">
        <v>46</v>
      </c>
      <c r="B17" s="11" t="s">
        <v>12</v>
      </c>
      <c r="C17" s="41">
        <f>+'1T'!F17</f>
        <v>1296</v>
      </c>
      <c r="D17" s="41">
        <f>+'2T'!F17</f>
        <v>1552</v>
      </c>
      <c r="E17" s="41">
        <f t="shared" si="0"/>
        <v>2848</v>
      </c>
    </row>
    <row r="18" spans="1:5" x14ac:dyDescent="0.25">
      <c r="A18" s="10"/>
      <c r="B18" s="11"/>
      <c r="C18" s="41"/>
      <c r="D18" s="41"/>
      <c r="E18" s="41"/>
    </row>
    <row r="19" spans="1:5" s="11" customFormat="1" x14ac:dyDescent="0.25">
      <c r="A19" s="10" t="s">
        <v>47</v>
      </c>
      <c r="B19" s="11" t="s">
        <v>12</v>
      </c>
      <c r="C19" s="41">
        <f>+'1T'!F19</f>
        <v>6084</v>
      </c>
      <c r="D19" s="41">
        <f>+'2T'!F19</f>
        <v>4995</v>
      </c>
      <c r="E19" s="41">
        <f t="shared" si="0"/>
        <v>11079</v>
      </c>
    </row>
    <row r="20" spans="1:5" s="11" customFormat="1" x14ac:dyDescent="0.25">
      <c r="A20" s="10"/>
      <c r="C20" s="41"/>
      <c r="D20" s="41"/>
      <c r="E20" s="41"/>
    </row>
    <row r="21" spans="1:5" ht="15.75" thickBot="1" x14ac:dyDescent="0.3">
      <c r="A21" s="14"/>
      <c r="B21" s="15"/>
      <c r="C21" s="15"/>
      <c r="D21" s="15"/>
      <c r="E21" s="15"/>
    </row>
    <row r="22" spans="1:5" ht="15.75" thickTop="1" x14ac:dyDescent="0.25">
      <c r="A22" s="35" t="s">
        <v>67</v>
      </c>
    </row>
    <row r="25" spans="1:5" x14ac:dyDescent="0.25">
      <c r="A25" s="50" t="s">
        <v>11</v>
      </c>
      <c r="B25" s="50"/>
      <c r="C25" s="50"/>
      <c r="D25" s="50"/>
    </row>
    <row r="26" spans="1:5" x14ac:dyDescent="0.25">
      <c r="A26" s="48" t="s">
        <v>9</v>
      </c>
      <c r="B26" s="48"/>
      <c r="C26" s="48"/>
      <c r="D26" s="48"/>
    </row>
    <row r="27" spans="1:5" x14ac:dyDescent="0.25">
      <c r="A27" s="48" t="s">
        <v>5</v>
      </c>
      <c r="B27" s="48"/>
      <c r="C27" s="48"/>
      <c r="D27" s="48"/>
      <c r="E27" s="23"/>
    </row>
    <row r="29" spans="1:5" ht="15.75" thickBot="1" x14ac:dyDescent="0.3">
      <c r="A29" s="8" t="s">
        <v>40</v>
      </c>
      <c r="B29" s="9" t="s">
        <v>0</v>
      </c>
      <c r="C29" s="9" t="s">
        <v>35</v>
      </c>
      <c r="D29" s="9" t="s">
        <v>34</v>
      </c>
    </row>
    <row r="31" spans="1:5" x14ac:dyDescent="0.25">
      <c r="A31" s="17" t="s">
        <v>44</v>
      </c>
      <c r="B31" s="39">
        <f>+'1T'!E31</f>
        <v>33551842.5</v>
      </c>
      <c r="C31" s="39">
        <f>+'2T'!E31</f>
        <v>127459122.21000001</v>
      </c>
      <c r="D31" s="39">
        <f t="shared" ref="D31:D37" si="1">SUM(B31:C31)</f>
        <v>161010964.71000001</v>
      </c>
    </row>
    <row r="32" spans="1:5" x14ac:dyDescent="0.25">
      <c r="A32" s="17" t="s">
        <v>49</v>
      </c>
      <c r="B32" s="39">
        <f>+'1T'!E32</f>
        <v>83687898.24000001</v>
      </c>
      <c r="C32" s="39">
        <f>+'2T'!E32</f>
        <v>150476368.34999999</v>
      </c>
      <c r="D32" s="39">
        <f t="shared" si="1"/>
        <v>234164266.59</v>
      </c>
    </row>
    <row r="33" spans="1:5" x14ac:dyDescent="0.25">
      <c r="A33" s="17" t="s">
        <v>48</v>
      </c>
      <c r="B33" s="39">
        <f>+'1T'!E33</f>
        <v>21199529.539999999</v>
      </c>
      <c r="C33" s="39">
        <f>+'2T'!E33</f>
        <v>91091185.819999993</v>
      </c>
      <c r="D33" s="39">
        <f t="shared" si="1"/>
        <v>112290715.35999998</v>
      </c>
    </row>
    <row r="34" spans="1:5" x14ac:dyDescent="0.25">
      <c r="A34" s="17" t="s">
        <v>47</v>
      </c>
      <c r="B34" s="39">
        <f>+'1T'!E34</f>
        <v>26187096.109999999</v>
      </c>
      <c r="C34" s="39">
        <f>+'2T'!E34</f>
        <v>40039944.219999999</v>
      </c>
      <c r="D34" s="39">
        <f t="shared" si="1"/>
        <v>66227040.329999998</v>
      </c>
    </row>
    <row r="35" spans="1:5" x14ac:dyDescent="0.25">
      <c r="A35" s="17" t="s">
        <v>50</v>
      </c>
      <c r="B35" s="39">
        <f>+'1T'!E35</f>
        <v>1153855601.8400002</v>
      </c>
      <c r="C35" s="39">
        <f>+'2T'!E35</f>
        <v>1013017799.26</v>
      </c>
      <c r="D35" s="39">
        <f t="shared" si="1"/>
        <v>2166873401.1000004</v>
      </c>
    </row>
    <row r="36" spans="1:5" x14ac:dyDescent="0.25">
      <c r="A36" s="11" t="s">
        <v>51</v>
      </c>
      <c r="B36" s="39">
        <f>+'1T'!E36</f>
        <v>940003320.36999989</v>
      </c>
      <c r="C36" s="39">
        <f>+'2T'!E36</f>
        <v>1214707181.48</v>
      </c>
      <c r="D36" s="39">
        <f t="shared" si="1"/>
        <v>2154710501.8499999</v>
      </c>
    </row>
    <row r="37" spans="1:5" ht="15.75" thickBot="1" x14ac:dyDescent="0.3">
      <c r="A37" s="14" t="s">
        <v>8</v>
      </c>
      <c r="B37" s="40">
        <f>SUM(B31:B36)</f>
        <v>2258485288.5999999</v>
      </c>
      <c r="C37" s="40">
        <f>SUM(C31:C36)</f>
        <v>2636791601.3400002</v>
      </c>
      <c r="D37" s="40">
        <f t="shared" si="1"/>
        <v>4895276889.9400005</v>
      </c>
    </row>
    <row r="38" spans="1:5" ht="15.75" thickTop="1" x14ac:dyDescent="0.25">
      <c r="A38" s="37" t="s">
        <v>59</v>
      </c>
    </row>
    <row r="41" spans="1:5" x14ac:dyDescent="0.25">
      <c r="A41" s="48" t="s">
        <v>10</v>
      </c>
      <c r="B41" s="48"/>
      <c r="C41" s="48"/>
      <c r="D41" s="48"/>
    </row>
    <row r="42" spans="1:5" x14ac:dyDescent="0.25">
      <c r="A42" s="48" t="s">
        <v>9</v>
      </c>
      <c r="B42" s="48"/>
      <c r="C42" s="48"/>
      <c r="D42" s="48"/>
    </row>
    <row r="43" spans="1:5" x14ac:dyDescent="0.25">
      <c r="A43" s="48" t="s">
        <v>5</v>
      </c>
      <c r="B43" s="48"/>
      <c r="C43" s="48"/>
      <c r="D43" s="48"/>
      <c r="E43" s="23"/>
    </row>
    <row r="45" spans="1:5" ht="15.75" thickBot="1" x14ac:dyDescent="0.3">
      <c r="A45" s="8" t="s">
        <v>4</v>
      </c>
      <c r="B45" s="9" t="s">
        <v>0</v>
      </c>
      <c r="C45" s="9" t="s">
        <v>35</v>
      </c>
      <c r="D45" s="9" t="s">
        <v>34</v>
      </c>
    </row>
    <row r="46" spans="1:5" x14ac:dyDescent="0.25">
      <c r="A46" s="36" t="s">
        <v>52</v>
      </c>
      <c r="B46" s="39">
        <f>+'1T'!E46</f>
        <v>1392596211.8200002</v>
      </c>
      <c r="C46" s="39">
        <f>+'2T'!E46</f>
        <v>1140848698.72</v>
      </c>
      <c r="D46" s="39">
        <f>+SUM(B46:C46)</f>
        <v>2533444910.54</v>
      </c>
    </row>
    <row r="47" spans="1:5" x14ac:dyDescent="0.25">
      <c r="A47" s="36" t="s">
        <v>53</v>
      </c>
      <c r="B47" s="39">
        <f>+'1T'!E47</f>
        <v>557426333.63999999</v>
      </c>
      <c r="C47" s="39">
        <f>+'2T'!E47</f>
        <v>813979282.44000006</v>
      </c>
      <c r="D47" s="39">
        <f>+SUM(B47:C47)</f>
        <v>1371405616.0799999</v>
      </c>
    </row>
    <row r="48" spans="1:5" x14ac:dyDescent="0.25">
      <c r="A48" s="36" t="s">
        <v>54</v>
      </c>
      <c r="B48" s="39">
        <f>+'1T'!E48</f>
        <v>70474163.590000004</v>
      </c>
      <c r="C48" s="39">
        <f>+'2T'!E48</f>
        <v>66565849.739999995</v>
      </c>
      <c r="D48" s="39">
        <f t="shared" ref="D48:D52" si="2">+SUM(B48:C48)</f>
        <v>137040013.32999998</v>
      </c>
    </row>
    <row r="49" spans="1:5" x14ac:dyDescent="0.25">
      <c r="A49" s="36" t="s">
        <v>55</v>
      </c>
      <c r="B49" s="39">
        <f>+'1T'!E49</f>
        <v>14.86</v>
      </c>
      <c r="C49" s="39">
        <f>+'2T'!E49</f>
        <v>0</v>
      </c>
      <c r="D49" s="39">
        <f t="shared" si="2"/>
        <v>14.86</v>
      </c>
    </row>
    <row r="50" spans="1:5" x14ac:dyDescent="0.25">
      <c r="A50" s="36" t="s">
        <v>56</v>
      </c>
      <c r="B50" s="39">
        <f>+'1T'!E50</f>
        <v>20456800.41</v>
      </c>
      <c r="C50" s="39">
        <f>+'2T'!E50</f>
        <v>519535718.63000005</v>
      </c>
      <c r="D50" s="39">
        <f t="shared" si="2"/>
        <v>539992519.04000008</v>
      </c>
    </row>
    <row r="51" spans="1:5" x14ac:dyDescent="0.25">
      <c r="A51" s="36" t="s">
        <v>57</v>
      </c>
      <c r="B51" s="39">
        <f>+'1T'!E51</f>
        <v>215450697.28000003</v>
      </c>
      <c r="C51" s="39">
        <f>+'2T'!E51</f>
        <v>59656658.810000002</v>
      </c>
      <c r="D51" s="39">
        <f t="shared" si="2"/>
        <v>275107356.09000003</v>
      </c>
    </row>
    <row r="52" spans="1:5" x14ac:dyDescent="0.25">
      <c r="A52" s="36" t="s">
        <v>58</v>
      </c>
      <c r="B52" s="39">
        <f>+'1T'!E52</f>
        <v>2081067</v>
      </c>
      <c r="C52" s="39">
        <f>+'2T'!E52</f>
        <v>36205393</v>
      </c>
      <c r="D52" s="39">
        <f t="shared" si="2"/>
        <v>38286460</v>
      </c>
    </row>
    <row r="53" spans="1:5" ht="15.75" thickBot="1" x14ac:dyDescent="0.3">
      <c r="A53" s="14" t="s">
        <v>8</v>
      </c>
      <c r="B53" s="40">
        <f>SUM(B46:B52)</f>
        <v>2258485288.5999999</v>
      </c>
      <c r="C53" s="40">
        <f t="shared" ref="C53:D53" si="3">SUM(C46:C52)</f>
        <v>2636791601.3400002</v>
      </c>
      <c r="D53" s="40">
        <f t="shared" si="3"/>
        <v>4895276889.9400005</v>
      </c>
    </row>
    <row r="54" spans="1:5" ht="15.75" thickTop="1" x14ac:dyDescent="0.25">
      <c r="A54" s="37" t="s">
        <v>59</v>
      </c>
    </row>
    <row r="57" spans="1:5" x14ac:dyDescent="0.25">
      <c r="A57" s="48" t="s">
        <v>7</v>
      </c>
      <c r="B57" s="48"/>
      <c r="C57" s="48"/>
      <c r="D57" s="48"/>
    </row>
    <row r="58" spans="1:5" x14ac:dyDescent="0.25">
      <c r="A58" s="48" t="s">
        <v>6</v>
      </c>
      <c r="B58" s="48"/>
      <c r="C58" s="48"/>
      <c r="D58" s="48"/>
    </row>
    <row r="59" spans="1:5" x14ac:dyDescent="0.25">
      <c r="A59" s="48" t="s">
        <v>5</v>
      </c>
      <c r="B59" s="48"/>
      <c r="C59" s="48"/>
      <c r="D59" s="48"/>
      <c r="E59" s="23"/>
    </row>
    <row r="61" spans="1:5" ht="15.75" thickBot="1" x14ac:dyDescent="0.3">
      <c r="A61" s="8" t="s">
        <v>4</v>
      </c>
      <c r="B61" s="9" t="s">
        <v>0</v>
      </c>
      <c r="C61" s="9" t="s">
        <v>35</v>
      </c>
      <c r="D61" s="9" t="s">
        <v>34</v>
      </c>
    </row>
    <row r="63" spans="1:5" x14ac:dyDescent="0.25">
      <c r="A63" s="38" t="s">
        <v>63</v>
      </c>
      <c r="B63" s="39">
        <f>+'1T'!E63</f>
        <v>9250711534.0200005</v>
      </c>
      <c r="C63" s="39">
        <f>+'2T'!E63</f>
        <v>9461037149.4499989</v>
      </c>
      <c r="D63" s="39">
        <f>B63</f>
        <v>9250711534.0200005</v>
      </c>
    </row>
    <row r="64" spans="1:5" x14ac:dyDescent="0.25">
      <c r="A64" s="38" t="s">
        <v>60</v>
      </c>
      <c r="B64" s="39">
        <f>+'1T'!E64</f>
        <v>2465187344.5599999</v>
      </c>
      <c r="C64" s="39">
        <f>+'2T'!E64</f>
        <v>3145573399.5499997</v>
      </c>
      <c r="D64" s="39">
        <f>SUM(B64:C64)</f>
        <v>5610760744.1099997</v>
      </c>
    </row>
    <row r="65" spans="1:4" x14ac:dyDescent="0.25">
      <c r="A65" s="38" t="s">
        <v>61</v>
      </c>
      <c r="B65" s="39">
        <f>+'1T'!E65</f>
        <v>3623559.4700000049</v>
      </c>
      <c r="C65" s="39">
        <f>+'2T'!E65</f>
        <v>11351554.710000038</v>
      </c>
      <c r="D65" s="39">
        <f>SUM(B65:C65)</f>
        <v>14975114.180000043</v>
      </c>
    </row>
    <row r="66" spans="1:4" x14ac:dyDescent="0.25">
      <c r="A66" s="38" t="s">
        <v>64</v>
      </c>
      <c r="B66" s="39">
        <f>+'1T'!E66</f>
        <v>11719522438.049999</v>
      </c>
      <c r="C66" s="39">
        <f>+'2T'!E66</f>
        <v>12617962103.709999</v>
      </c>
      <c r="D66" s="39">
        <f>D64+D63+D65</f>
        <v>14876447392.310001</v>
      </c>
    </row>
    <row r="67" spans="1:4" x14ac:dyDescent="0.25">
      <c r="A67" s="38" t="s">
        <v>62</v>
      </c>
      <c r="B67" s="39">
        <f>+'1T'!E67</f>
        <v>2258485288.6000004</v>
      </c>
      <c r="C67" s="39">
        <f>+'2T'!E67</f>
        <v>2636791601.3400002</v>
      </c>
      <c r="D67" s="39">
        <f>SUM(B67:C67)</f>
        <v>4895276889.9400005</v>
      </c>
    </row>
    <row r="68" spans="1:4" x14ac:dyDescent="0.25">
      <c r="A68" s="38" t="s">
        <v>65</v>
      </c>
      <c r="B68" s="39">
        <f>+'1T'!E68</f>
        <v>9461037149.4499989</v>
      </c>
      <c r="C68" s="39">
        <f>+'2T'!E68</f>
        <v>9981170502.3699989</v>
      </c>
      <c r="D68" s="39">
        <f>D66-D67</f>
        <v>9981170502.3700008</v>
      </c>
    </row>
    <row r="69" spans="1:4" ht="15.75" thickBot="1" x14ac:dyDescent="0.3">
      <c r="A69" s="15"/>
      <c r="B69" s="15"/>
      <c r="C69" s="15"/>
      <c r="D69" s="15"/>
    </row>
    <row r="70" spans="1:4" ht="15.75" thickTop="1" x14ac:dyDescent="0.25">
      <c r="A70" s="37" t="s">
        <v>66</v>
      </c>
    </row>
    <row r="71" spans="1:4" x14ac:dyDescent="0.25">
      <c r="A71" s="1"/>
    </row>
    <row r="73" spans="1:4" x14ac:dyDescent="0.25">
      <c r="A73" s="11" t="s">
        <v>81</v>
      </c>
    </row>
  </sheetData>
  <mergeCells count="12">
    <mergeCell ref="A57:D57"/>
    <mergeCell ref="A58:D58"/>
    <mergeCell ref="A59:D59"/>
    <mergeCell ref="A1:E1"/>
    <mergeCell ref="A8:E8"/>
    <mergeCell ref="A9:E9"/>
    <mergeCell ref="A25:D25"/>
    <mergeCell ref="A26:D26"/>
    <mergeCell ref="A27:D27"/>
    <mergeCell ref="A41:D41"/>
    <mergeCell ref="A42:D42"/>
    <mergeCell ref="A43:D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46" zoomScale="80" zoomScaleNormal="80" workbookViewId="0">
      <selection activeCell="A72" sqref="A72"/>
    </sheetView>
  </sheetViews>
  <sheetFormatPr baseColWidth="10" defaultColWidth="11.5703125" defaultRowHeight="15" x14ac:dyDescent="0.25"/>
  <cols>
    <col min="1" max="1" width="51.140625" style="11" customWidth="1"/>
    <col min="2" max="2" width="20.7109375" style="1" customWidth="1"/>
    <col min="3" max="3" width="22.42578125" style="1" customWidth="1"/>
    <col min="4" max="4" width="15.85546875" style="1" customWidth="1"/>
    <col min="5" max="5" width="16.85546875" style="1" bestFit="1" customWidth="1"/>
    <col min="6" max="6" width="15.28515625" style="1" bestFit="1" customWidth="1"/>
    <col min="7" max="16384" width="11.5703125" style="1"/>
  </cols>
  <sheetData>
    <row r="1" spans="1:7" ht="15" customHeight="1" x14ac:dyDescent="0.25">
      <c r="A1" s="48" t="s">
        <v>20</v>
      </c>
      <c r="B1" s="48"/>
      <c r="C1" s="48"/>
      <c r="D1" s="48"/>
      <c r="E1" s="48"/>
      <c r="F1" s="48"/>
    </row>
    <row r="2" spans="1:7" s="3" customFormat="1" ht="15" customHeight="1" x14ac:dyDescent="0.25">
      <c r="A2" s="2" t="s">
        <v>19</v>
      </c>
      <c r="B2" s="34" t="s">
        <v>41</v>
      </c>
      <c r="D2" s="4"/>
    </row>
    <row r="3" spans="1:7" s="3" customFormat="1" ht="15" customHeight="1" x14ac:dyDescent="0.25">
      <c r="A3" s="2" t="s">
        <v>18</v>
      </c>
      <c r="B3" s="34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21" t="s">
        <v>77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49" t="s">
        <v>15</v>
      </c>
      <c r="B8" s="49"/>
      <c r="C8" s="49"/>
      <c r="D8" s="49"/>
      <c r="E8" s="49"/>
      <c r="F8" s="49"/>
    </row>
    <row r="9" spans="1:7" ht="15" customHeight="1" x14ac:dyDescent="0.25">
      <c r="A9" s="49" t="s">
        <v>14</v>
      </c>
      <c r="B9" s="49"/>
      <c r="C9" s="49"/>
      <c r="D9" s="49"/>
      <c r="E9" s="49"/>
      <c r="F9" s="49"/>
    </row>
    <row r="11" spans="1:7" ht="15" customHeight="1" thickBot="1" x14ac:dyDescent="0.3">
      <c r="A11" s="8" t="s">
        <v>40</v>
      </c>
      <c r="B11" s="9" t="s">
        <v>13</v>
      </c>
      <c r="C11" s="9" t="s">
        <v>0</v>
      </c>
      <c r="D11" s="9" t="s">
        <v>35</v>
      </c>
      <c r="E11" s="9" t="s">
        <v>37</v>
      </c>
      <c r="F11" s="9" t="s">
        <v>36</v>
      </c>
    </row>
    <row r="13" spans="1:7" ht="15" customHeight="1" x14ac:dyDescent="0.25">
      <c r="A13" s="10" t="s">
        <v>44</v>
      </c>
      <c r="B13" s="11" t="s">
        <v>12</v>
      </c>
      <c r="C13" s="11">
        <f>'1T'!F13</f>
        <v>20482</v>
      </c>
      <c r="D13" s="11">
        <f>'2T'!F13</f>
        <v>41699</v>
      </c>
      <c r="E13" s="11">
        <f>'3T'!F13</f>
        <v>44333</v>
      </c>
      <c r="F13" s="11">
        <f t="shared" ref="F13:F19" si="0">SUM(C13:E13)</f>
        <v>106514</v>
      </c>
    </row>
    <row r="14" spans="1:7" s="11" customFormat="1" ht="15" customHeight="1" x14ac:dyDescent="0.25">
      <c r="A14" s="10"/>
      <c r="G14" s="24"/>
    </row>
    <row r="15" spans="1:7" ht="15" customHeight="1" x14ac:dyDescent="0.25">
      <c r="A15" s="10" t="s">
        <v>45</v>
      </c>
      <c r="B15" s="11" t="s">
        <v>12</v>
      </c>
      <c r="C15" s="11">
        <f>'1T'!F15</f>
        <v>4540</v>
      </c>
      <c r="D15" s="11">
        <f>'2T'!F15</f>
        <v>4164</v>
      </c>
      <c r="E15" s="11">
        <f>'3T'!F15</f>
        <v>4162</v>
      </c>
      <c r="F15" s="11">
        <f t="shared" si="0"/>
        <v>12866</v>
      </c>
    </row>
    <row r="16" spans="1:7" ht="15" customHeight="1" x14ac:dyDescent="0.25">
      <c r="A16" s="10"/>
      <c r="B16" s="11"/>
      <c r="C16" s="11"/>
      <c r="D16" s="11"/>
      <c r="E16" s="11"/>
      <c r="F16" s="11"/>
      <c r="G16" s="22"/>
    </row>
    <row r="17" spans="1:6" x14ac:dyDescent="0.25">
      <c r="A17" s="10" t="s">
        <v>46</v>
      </c>
      <c r="B17" s="11" t="s">
        <v>12</v>
      </c>
      <c r="C17" s="11">
        <f>'1T'!F17</f>
        <v>1296</v>
      </c>
      <c r="D17" s="11">
        <f>'2T'!F17</f>
        <v>1552</v>
      </c>
      <c r="E17" s="11">
        <f>'3T'!F17</f>
        <v>1912</v>
      </c>
      <c r="F17" s="11">
        <f t="shared" si="0"/>
        <v>4760</v>
      </c>
    </row>
    <row r="18" spans="1:6" x14ac:dyDescent="0.25">
      <c r="A18" s="10"/>
      <c r="B18" s="11"/>
      <c r="C18" s="11"/>
      <c r="D18" s="11"/>
      <c r="E18" s="11"/>
      <c r="F18" s="11"/>
    </row>
    <row r="19" spans="1:6" s="11" customFormat="1" x14ac:dyDescent="0.25">
      <c r="A19" s="10" t="s">
        <v>47</v>
      </c>
      <c r="B19" s="11" t="s">
        <v>12</v>
      </c>
      <c r="C19" s="11">
        <f>'1T'!F19</f>
        <v>6084</v>
      </c>
      <c r="D19" s="11">
        <f>'2T'!F19</f>
        <v>4995</v>
      </c>
      <c r="E19" s="11">
        <f>'3T'!F19</f>
        <v>3736</v>
      </c>
      <c r="F19" s="11">
        <f t="shared" si="0"/>
        <v>14815</v>
      </c>
    </row>
    <row r="20" spans="1:6" s="11" customFormat="1" x14ac:dyDescent="0.25">
      <c r="A20" s="10"/>
    </row>
    <row r="21" spans="1:6" ht="15.75" thickBot="1" x14ac:dyDescent="0.3">
      <c r="A21" s="14" t="s">
        <v>8</v>
      </c>
      <c r="B21" s="15"/>
      <c r="C21" s="15"/>
      <c r="D21" s="15"/>
      <c r="E21" s="15"/>
      <c r="F21" s="15"/>
    </row>
    <row r="22" spans="1:6" ht="15.75" thickTop="1" x14ac:dyDescent="0.25">
      <c r="A22" s="35" t="s">
        <v>74</v>
      </c>
    </row>
    <row r="25" spans="1:6" x14ac:dyDescent="0.25">
      <c r="A25" s="50" t="s">
        <v>11</v>
      </c>
      <c r="B25" s="50"/>
      <c r="C25" s="50"/>
      <c r="D25" s="50"/>
      <c r="E25" s="50"/>
    </row>
    <row r="26" spans="1:6" x14ac:dyDescent="0.25">
      <c r="A26" s="48" t="s">
        <v>9</v>
      </c>
      <c r="B26" s="48"/>
      <c r="C26" s="48"/>
      <c r="D26" s="48"/>
      <c r="E26" s="48"/>
    </row>
    <row r="27" spans="1:6" x14ac:dyDescent="0.25">
      <c r="A27" s="48" t="s">
        <v>5</v>
      </c>
      <c r="B27" s="48"/>
      <c r="C27" s="48"/>
      <c r="D27" s="48"/>
      <c r="E27" s="48"/>
    </row>
    <row r="29" spans="1:6" ht="15.75" thickBot="1" x14ac:dyDescent="0.3">
      <c r="A29" s="8" t="s">
        <v>40</v>
      </c>
      <c r="B29" s="9" t="s">
        <v>0</v>
      </c>
      <c r="C29" s="9" t="s">
        <v>35</v>
      </c>
      <c r="D29" s="9" t="s">
        <v>37</v>
      </c>
      <c r="E29" s="9" t="s">
        <v>36</v>
      </c>
    </row>
    <row r="31" spans="1:6" x14ac:dyDescent="0.25">
      <c r="A31" s="17" t="s">
        <v>44</v>
      </c>
      <c r="B31" s="1">
        <f>'1T'!E31</f>
        <v>33551842.5</v>
      </c>
      <c r="C31" s="1">
        <f>+'2T'!E31</f>
        <v>127459122.21000001</v>
      </c>
      <c r="D31" s="1">
        <f>+'3T'!E31</f>
        <v>150220173.75</v>
      </c>
      <c r="E31" s="1">
        <f t="shared" ref="E31:E36" si="1">SUM(B31:D31)</f>
        <v>311231138.46000004</v>
      </c>
    </row>
    <row r="32" spans="1:6" x14ac:dyDescent="0.25">
      <c r="A32" s="17" t="s">
        <v>49</v>
      </c>
      <c r="B32" s="1">
        <f>'1T'!E32</f>
        <v>83687898.24000001</v>
      </c>
      <c r="C32" s="1">
        <f>+'2T'!E32</f>
        <v>150476368.34999999</v>
      </c>
      <c r="D32" s="1">
        <f>+'3T'!E32</f>
        <v>241565528.14999998</v>
      </c>
      <c r="E32" s="1">
        <f t="shared" si="1"/>
        <v>475729794.74000001</v>
      </c>
    </row>
    <row r="33" spans="1:6" x14ac:dyDescent="0.25">
      <c r="A33" s="17" t="s">
        <v>48</v>
      </c>
      <c r="B33" s="1">
        <f>'1T'!E33</f>
        <v>21199529.539999999</v>
      </c>
      <c r="C33" s="1">
        <f>+'2T'!E33</f>
        <v>91091185.819999993</v>
      </c>
      <c r="D33" s="1">
        <f>+'3T'!E33</f>
        <v>485279095.10000002</v>
      </c>
      <c r="E33" s="1">
        <f t="shared" si="1"/>
        <v>597569810.46000004</v>
      </c>
    </row>
    <row r="34" spans="1:6" x14ac:dyDescent="0.25">
      <c r="A34" s="17" t="s">
        <v>47</v>
      </c>
      <c r="B34" s="1">
        <f>'1T'!E34</f>
        <v>26187096.109999999</v>
      </c>
      <c r="C34" s="1">
        <f>+'2T'!E34</f>
        <v>40039944.219999999</v>
      </c>
      <c r="D34" s="1">
        <f>+'3T'!E34</f>
        <v>62341728.410000004</v>
      </c>
      <c r="E34" s="1">
        <f t="shared" si="1"/>
        <v>128568768.74000001</v>
      </c>
    </row>
    <row r="35" spans="1:6" x14ac:dyDescent="0.25">
      <c r="A35" s="17" t="s">
        <v>50</v>
      </c>
      <c r="B35" s="1">
        <f>'1T'!E35</f>
        <v>1153855601.8400002</v>
      </c>
      <c r="C35" s="1">
        <f>+'2T'!E35</f>
        <v>1013017799.26</v>
      </c>
      <c r="D35" s="1">
        <f>+'3T'!E35</f>
        <v>1210309443.4099998</v>
      </c>
      <c r="E35" s="1">
        <f t="shared" si="1"/>
        <v>3377182844.5100002</v>
      </c>
    </row>
    <row r="36" spans="1:6" x14ac:dyDescent="0.25">
      <c r="A36" s="11" t="s">
        <v>51</v>
      </c>
      <c r="B36" s="1">
        <f>'1T'!E36</f>
        <v>940003320.36999989</v>
      </c>
      <c r="C36" s="1">
        <f>+'2T'!E36</f>
        <v>1214707181.48</v>
      </c>
      <c r="D36" s="1">
        <f>+'3T'!E36</f>
        <v>808566219.96000004</v>
      </c>
      <c r="E36" s="1">
        <f t="shared" si="1"/>
        <v>2963276721.8099999</v>
      </c>
    </row>
    <row r="37" spans="1:6" ht="15.75" thickBot="1" x14ac:dyDescent="0.3">
      <c r="A37" s="14" t="s">
        <v>8</v>
      </c>
      <c r="B37" s="15">
        <f>SUM(B31:B36)</f>
        <v>2258485288.5999999</v>
      </c>
      <c r="C37" s="15">
        <f t="shared" ref="C37:E37" si="2">SUM(C31:C36)</f>
        <v>2636791601.3400002</v>
      </c>
      <c r="D37" s="15">
        <f t="shared" si="2"/>
        <v>2958282188.7799997</v>
      </c>
      <c r="E37" s="33">
        <f t="shared" si="2"/>
        <v>7853559078.7199993</v>
      </c>
      <c r="F37" s="28"/>
    </row>
    <row r="38" spans="1:6" ht="15.75" thickTop="1" x14ac:dyDescent="0.25">
      <c r="A38" s="37" t="s">
        <v>59</v>
      </c>
    </row>
    <row r="41" spans="1:6" x14ac:dyDescent="0.25">
      <c r="A41" s="48" t="s">
        <v>10</v>
      </c>
      <c r="B41" s="48"/>
      <c r="C41" s="48"/>
      <c r="D41" s="48"/>
      <c r="E41" s="48"/>
    </row>
    <row r="42" spans="1:6" x14ac:dyDescent="0.25">
      <c r="A42" s="48" t="s">
        <v>9</v>
      </c>
      <c r="B42" s="48"/>
      <c r="C42" s="48"/>
      <c r="D42" s="48"/>
      <c r="E42" s="48"/>
    </row>
    <row r="43" spans="1:6" x14ac:dyDescent="0.25">
      <c r="A43" s="48" t="s">
        <v>5</v>
      </c>
      <c r="B43" s="48"/>
      <c r="C43" s="48"/>
      <c r="D43" s="48"/>
      <c r="E43" s="48"/>
    </row>
    <row r="45" spans="1:6" ht="15.75" thickBot="1" x14ac:dyDescent="0.3">
      <c r="A45" s="8" t="s">
        <v>4</v>
      </c>
      <c r="B45" s="9" t="s">
        <v>0</v>
      </c>
      <c r="C45" s="9" t="s">
        <v>35</v>
      </c>
      <c r="D45" s="9" t="s">
        <v>37</v>
      </c>
      <c r="E45" s="9" t="s">
        <v>36</v>
      </c>
    </row>
    <row r="46" spans="1:6" x14ac:dyDescent="0.25">
      <c r="A46" s="36" t="s">
        <v>52</v>
      </c>
      <c r="B46" s="1">
        <f>+'1T'!E46</f>
        <v>1392596211.8200002</v>
      </c>
      <c r="C46" s="1">
        <f>+'2T'!E46</f>
        <v>1140848698.72</v>
      </c>
      <c r="D46" s="1">
        <f>+'3T'!E46</f>
        <v>1259307040.47</v>
      </c>
      <c r="E46" s="1">
        <f>+SUM(B46:D46)</f>
        <v>3792751951.0100002</v>
      </c>
    </row>
    <row r="47" spans="1:6" x14ac:dyDescent="0.25">
      <c r="A47" s="36" t="s">
        <v>53</v>
      </c>
      <c r="B47" s="1">
        <f>+'1T'!E47</f>
        <v>557426333.63999999</v>
      </c>
      <c r="C47" s="1">
        <f>+'2T'!E47</f>
        <v>813979282.44000006</v>
      </c>
      <c r="D47" s="1">
        <f>+'3T'!E47</f>
        <v>1076819315.1399999</v>
      </c>
      <c r="E47" s="1">
        <f>+SUM(B47:D47)</f>
        <v>2448224931.2199998</v>
      </c>
    </row>
    <row r="48" spans="1:6" x14ac:dyDescent="0.25">
      <c r="A48" s="36" t="s">
        <v>54</v>
      </c>
      <c r="B48" s="1">
        <f>+'1T'!E48</f>
        <v>70474163.590000004</v>
      </c>
      <c r="C48" s="1">
        <f>+'2T'!E48</f>
        <v>66565849.739999995</v>
      </c>
      <c r="D48" s="1">
        <f>+'3T'!E48</f>
        <v>73080816.539999992</v>
      </c>
      <c r="E48" s="1">
        <f t="shared" ref="E48:E52" si="3">+SUM(B48:D48)</f>
        <v>210120829.86999997</v>
      </c>
    </row>
    <row r="49" spans="1:5" x14ac:dyDescent="0.25">
      <c r="A49" s="36" t="s">
        <v>55</v>
      </c>
      <c r="B49" s="1">
        <f>+'1T'!E49</f>
        <v>14.86</v>
      </c>
      <c r="C49" s="1">
        <f>+'2T'!E49</f>
        <v>0</v>
      </c>
      <c r="D49" s="1">
        <f>+'3T'!E49</f>
        <v>0</v>
      </c>
      <c r="E49" s="1">
        <f t="shared" si="3"/>
        <v>14.86</v>
      </c>
    </row>
    <row r="50" spans="1:5" x14ac:dyDescent="0.25">
      <c r="A50" s="36" t="s">
        <v>56</v>
      </c>
      <c r="B50" s="1">
        <f>+'1T'!E50</f>
        <v>20456800.41</v>
      </c>
      <c r="C50" s="1">
        <f>+'2T'!E50</f>
        <v>519535718.63000005</v>
      </c>
      <c r="D50" s="1">
        <f>+'3T'!E50</f>
        <v>14804883.199999999</v>
      </c>
      <c r="E50" s="1">
        <f t="shared" si="3"/>
        <v>554797402.24000013</v>
      </c>
    </row>
    <row r="51" spans="1:5" x14ac:dyDescent="0.25">
      <c r="A51" s="36" t="s">
        <v>57</v>
      </c>
      <c r="B51" s="1">
        <f>+'1T'!E51</f>
        <v>215450697.28000003</v>
      </c>
      <c r="C51" s="1">
        <f>+'2T'!E51</f>
        <v>59656658.810000002</v>
      </c>
      <c r="D51" s="1">
        <f>+'3T'!E51</f>
        <v>520719219.86000001</v>
      </c>
      <c r="E51" s="1">
        <f t="shared" si="3"/>
        <v>795826575.95000005</v>
      </c>
    </row>
    <row r="52" spans="1:5" x14ac:dyDescent="0.25">
      <c r="A52" s="36" t="s">
        <v>58</v>
      </c>
      <c r="B52" s="1">
        <f>+'1T'!E52</f>
        <v>2081067</v>
      </c>
      <c r="C52" s="1">
        <f>+'2T'!E52</f>
        <v>36205393</v>
      </c>
      <c r="D52" s="1">
        <f>+'3T'!E52</f>
        <v>13550913.57</v>
      </c>
      <c r="E52" s="1">
        <f t="shared" si="3"/>
        <v>51837373.57</v>
      </c>
    </row>
    <row r="53" spans="1:5" ht="15.75" thickBot="1" x14ac:dyDescent="0.3">
      <c r="A53" s="14" t="s">
        <v>8</v>
      </c>
      <c r="B53" s="15">
        <f>SUM(B46:B52)</f>
        <v>2258485288.5999999</v>
      </c>
      <c r="C53" s="15">
        <f t="shared" ref="C53:E53" si="4">SUM(C46:C52)</f>
        <v>2636791601.3400002</v>
      </c>
      <c r="D53" s="15">
        <f t="shared" si="4"/>
        <v>2958282188.7799997</v>
      </c>
      <c r="E53" s="15">
        <f t="shared" si="4"/>
        <v>7853559078.7199984</v>
      </c>
    </row>
    <row r="54" spans="1:5" ht="15.75" thickTop="1" x14ac:dyDescent="0.25">
      <c r="A54" s="37" t="s">
        <v>59</v>
      </c>
    </row>
    <row r="57" spans="1:5" x14ac:dyDescent="0.25">
      <c r="A57" s="48" t="s">
        <v>7</v>
      </c>
      <c r="B57" s="48"/>
      <c r="C57" s="48"/>
      <c r="D57" s="48"/>
      <c r="E57" s="48"/>
    </row>
    <row r="58" spans="1:5" x14ac:dyDescent="0.25">
      <c r="A58" s="48" t="s">
        <v>6</v>
      </c>
      <c r="B58" s="48"/>
      <c r="C58" s="48"/>
      <c r="D58" s="48"/>
      <c r="E58" s="48"/>
    </row>
    <row r="59" spans="1:5" x14ac:dyDescent="0.25">
      <c r="A59" s="48" t="s">
        <v>5</v>
      </c>
      <c r="B59" s="48"/>
      <c r="C59" s="48"/>
      <c r="D59" s="48"/>
      <c r="E59" s="48"/>
    </row>
    <row r="61" spans="1:5" ht="15.75" thickBot="1" x14ac:dyDescent="0.3">
      <c r="A61" s="8" t="s">
        <v>4</v>
      </c>
      <c r="B61" s="9" t="s">
        <v>0</v>
      </c>
      <c r="C61" s="9" t="s">
        <v>35</v>
      </c>
      <c r="D61" s="9" t="s">
        <v>37</v>
      </c>
      <c r="E61" s="9" t="s">
        <v>36</v>
      </c>
    </row>
    <row r="63" spans="1:5" x14ac:dyDescent="0.25">
      <c r="A63" s="38" t="s">
        <v>63</v>
      </c>
      <c r="B63" s="1">
        <f>+'1T'!E63</f>
        <v>9250711534.0200005</v>
      </c>
      <c r="C63" s="1">
        <f>+'2T'!E63</f>
        <v>9461037149.4499989</v>
      </c>
      <c r="D63" s="1">
        <f>+'3T'!E63</f>
        <v>9981170502.3699989</v>
      </c>
      <c r="E63" s="1">
        <f>B63</f>
        <v>9250711534.0200005</v>
      </c>
    </row>
    <row r="64" spans="1:5" x14ac:dyDescent="0.25">
      <c r="A64" s="38" t="s">
        <v>60</v>
      </c>
      <c r="B64" s="1">
        <f>+'1T'!E64</f>
        <v>2465187344.5599999</v>
      </c>
      <c r="C64" s="1">
        <f>+'2T'!E64</f>
        <v>3145573399.5499997</v>
      </c>
      <c r="D64" s="1">
        <f>+'3T'!E64</f>
        <v>2561458974.2199998</v>
      </c>
      <c r="E64" s="1">
        <f>SUM(B64:D64)</f>
        <v>8172219718.3299999</v>
      </c>
    </row>
    <row r="65" spans="1:5" x14ac:dyDescent="0.25">
      <c r="A65" s="38" t="s">
        <v>61</v>
      </c>
      <c r="B65" s="1">
        <f>+'1T'!E65</f>
        <v>3623559.4700000049</v>
      </c>
      <c r="C65" s="1">
        <f>+'2T'!E65</f>
        <v>11351554.710000038</v>
      </c>
      <c r="D65" s="1">
        <f>+'3T'!E65</f>
        <v>1053552.8999999999</v>
      </c>
      <c r="E65" s="1">
        <f>SUM(B65:D65)</f>
        <v>16028667.080000043</v>
      </c>
    </row>
    <row r="66" spans="1:5" x14ac:dyDescent="0.25">
      <c r="A66" s="38" t="s">
        <v>64</v>
      </c>
      <c r="B66" s="1">
        <f>+'1T'!E66</f>
        <v>11719522438.049999</v>
      </c>
      <c r="C66" s="1">
        <f>+'2T'!E66</f>
        <v>12617962103.709999</v>
      </c>
      <c r="D66" s="1">
        <f>+'3T'!E66</f>
        <v>12543683029.489998</v>
      </c>
      <c r="E66" s="1">
        <f>E64+E63+E65</f>
        <v>17438959919.43</v>
      </c>
    </row>
    <row r="67" spans="1:5" x14ac:dyDescent="0.25">
      <c r="A67" s="38" t="s">
        <v>62</v>
      </c>
      <c r="B67" s="1">
        <f>+'1T'!E67</f>
        <v>2258485288.6000004</v>
      </c>
      <c r="C67" s="1">
        <f>+'2T'!E67</f>
        <v>2636791601.3400002</v>
      </c>
      <c r="D67" s="1">
        <f>+'3T'!E67</f>
        <v>2958282188.7800002</v>
      </c>
      <c r="E67" s="1">
        <f>SUM(B67:D67)</f>
        <v>7853559078.7200012</v>
      </c>
    </row>
    <row r="68" spans="1:5" x14ac:dyDescent="0.25">
      <c r="A68" s="38" t="s">
        <v>65</v>
      </c>
      <c r="B68" s="1">
        <f>+'1T'!E68</f>
        <v>9461037149.4499989</v>
      </c>
      <c r="C68" s="1">
        <f>+'2T'!E68</f>
        <v>9981170502.3699989</v>
      </c>
      <c r="D68" s="1">
        <f>+'3T'!E68</f>
        <v>9585400840.7099972</v>
      </c>
      <c r="E68" s="1">
        <f>E66-E67</f>
        <v>9585400840.7099991</v>
      </c>
    </row>
    <row r="69" spans="1:5" ht="15.75" thickBot="1" x14ac:dyDescent="0.3">
      <c r="A69" s="15"/>
      <c r="B69" s="15"/>
      <c r="C69" s="15"/>
      <c r="D69" s="15"/>
      <c r="E69" s="15"/>
    </row>
    <row r="70" spans="1:5" ht="15.75" thickTop="1" x14ac:dyDescent="0.25">
      <c r="A70" s="18" t="s">
        <v>66</v>
      </c>
    </row>
    <row r="71" spans="1:5" x14ac:dyDescent="0.25">
      <c r="A71" s="1"/>
    </row>
    <row r="72" spans="1:5" x14ac:dyDescent="0.25">
      <c r="A72" s="11" t="s">
        <v>81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46" zoomScale="80" zoomScaleNormal="80" workbookViewId="0">
      <selection activeCell="L67" sqref="L67"/>
    </sheetView>
  </sheetViews>
  <sheetFormatPr baseColWidth="10" defaultColWidth="11.5703125" defaultRowHeight="15" x14ac:dyDescent="0.25"/>
  <cols>
    <col min="1" max="1" width="51.140625" style="11" customWidth="1"/>
    <col min="2" max="2" width="17.42578125" style="1" customWidth="1"/>
    <col min="3" max="3" width="19.5703125" style="1" customWidth="1"/>
    <col min="4" max="4" width="15.85546875" style="1" customWidth="1"/>
    <col min="5" max="5" width="21" style="1" customWidth="1"/>
    <col min="6" max="6" width="16.85546875" style="1" bestFit="1" customWidth="1"/>
    <col min="7" max="7" width="13.140625" style="1" bestFit="1" customWidth="1"/>
    <col min="8" max="16384" width="11.5703125" style="1"/>
  </cols>
  <sheetData>
    <row r="1" spans="1:8" ht="15" customHeight="1" x14ac:dyDescent="0.25">
      <c r="A1" s="48" t="s">
        <v>20</v>
      </c>
      <c r="B1" s="48"/>
      <c r="C1" s="48"/>
      <c r="D1" s="48"/>
      <c r="E1" s="48"/>
      <c r="F1" s="48"/>
      <c r="G1" s="48"/>
    </row>
    <row r="2" spans="1:8" ht="15" customHeight="1" x14ac:dyDescent="0.25">
      <c r="A2" s="2" t="s">
        <v>19</v>
      </c>
      <c r="B2" s="34" t="s">
        <v>41</v>
      </c>
      <c r="C2" s="3"/>
      <c r="D2" s="25"/>
    </row>
    <row r="3" spans="1:8" ht="15" customHeight="1" x14ac:dyDescent="0.25">
      <c r="A3" s="2" t="s">
        <v>18</v>
      </c>
      <c r="B3" s="34" t="s">
        <v>42</v>
      </c>
      <c r="C3" s="3"/>
    </row>
    <row r="4" spans="1:8" ht="15" customHeight="1" x14ac:dyDescent="0.25">
      <c r="A4" s="2" t="s">
        <v>17</v>
      </c>
      <c r="B4" s="21" t="s">
        <v>43</v>
      </c>
      <c r="C4" s="5"/>
      <c r="D4" s="26"/>
    </row>
    <row r="5" spans="1:8" ht="15" customHeight="1" x14ac:dyDescent="0.25">
      <c r="A5" s="2" t="s">
        <v>16</v>
      </c>
      <c r="B5" s="27">
        <v>2017</v>
      </c>
      <c r="C5" s="3"/>
    </row>
    <row r="6" spans="1:8" ht="15" customHeight="1" x14ac:dyDescent="0.25">
      <c r="A6" s="13"/>
      <c r="B6" s="22"/>
    </row>
    <row r="8" spans="1:8" ht="15" customHeight="1" x14ac:dyDescent="0.25">
      <c r="A8" s="49" t="s">
        <v>15</v>
      </c>
      <c r="B8" s="49"/>
      <c r="C8" s="49"/>
      <c r="D8" s="49"/>
      <c r="E8" s="49"/>
      <c r="F8" s="49"/>
      <c r="G8" s="49"/>
    </row>
    <row r="9" spans="1:8" ht="15" customHeight="1" x14ac:dyDescent="0.25">
      <c r="A9" s="49" t="s">
        <v>14</v>
      </c>
      <c r="B9" s="49"/>
      <c r="C9" s="49"/>
      <c r="D9" s="49"/>
      <c r="E9" s="49"/>
      <c r="F9" s="49"/>
      <c r="G9" s="49"/>
    </row>
    <row r="11" spans="1:8" ht="15" customHeight="1" thickBot="1" x14ac:dyDescent="0.3">
      <c r="A11" s="8" t="s">
        <v>40</v>
      </c>
      <c r="B11" s="9" t="s">
        <v>13</v>
      </c>
      <c r="C11" s="9" t="s">
        <v>0</v>
      </c>
      <c r="D11" s="9" t="s">
        <v>35</v>
      </c>
      <c r="E11" s="9" t="s">
        <v>37</v>
      </c>
      <c r="F11" s="9" t="s">
        <v>39</v>
      </c>
      <c r="G11" s="9" t="s">
        <v>38</v>
      </c>
    </row>
    <row r="13" spans="1:8" ht="15" customHeight="1" x14ac:dyDescent="0.25">
      <c r="A13" s="10" t="s">
        <v>44</v>
      </c>
      <c r="B13" s="11" t="s">
        <v>12</v>
      </c>
      <c r="C13" s="11">
        <f>+'1T'!F13</f>
        <v>20482</v>
      </c>
      <c r="D13" s="11">
        <f>+'2T'!F13</f>
        <v>41699</v>
      </c>
      <c r="E13" s="11">
        <f>+'3T'!F13</f>
        <v>44333</v>
      </c>
      <c r="F13" s="11">
        <f>+'4T'!F13</f>
        <v>34371</v>
      </c>
      <c r="G13" s="11">
        <f t="shared" ref="G13:G19" si="0">SUM(C13:F13)</f>
        <v>140885</v>
      </c>
    </row>
    <row r="14" spans="1:8" s="11" customFormat="1" ht="15" customHeight="1" x14ac:dyDescent="0.25">
      <c r="A14" s="10"/>
      <c r="H14" s="24"/>
    </row>
    <row r="15" spans="1:8" ht="15" customHeight="1" x14ac:dyDescent="0.25">
      <c r="A15" s="10" t="s">
        <v>45</v>
      </c>
      <c r="B15" s="11" t="s">
        <v>12</v>
      </c>
      <c r="C15" s="11">
        <f>+'1T'!F15</f>
        <v>4540</v>
      </c>
      <c r="D15" s="11">
        <f>+'2T'!F15</f>
        <v>4164</v>
      </c>
      <c r="E15" s="11">
        <f>+'3T'!F15</f>
        <v>4162</v>
      </c>
      <c r="F15" s="11">
        <f>+'4T'!F15</f>
        <v>4947</v>
      </c>
      <c r="G15" s="11">
        <f t="shared" si="0"/>
        <v>17813</v>
      </c>
    </row>
    <row r="16" spans="1:8" ht="15" customHeight="1" x14ac:dyDescent="0.25">
      <c r="A16" s="10"/>
      <c r="B16" s="11"/>
      <c r="C16" s="11"/>
      <c r="D16" s="11"/>
      <c r="E16" s="11"/>
      <c r="F16" s="11"/>
      <c r="G16" s="11"/>
      <c r="H16" s="22"/>
    </row>
    <row r="17" spans="1:7" x14ac:dyDescent="0.25">
      <c r="A17" s="10" t="s">
        <v>46</v>
      </c>
      <c r="B17" s="11" t="s">
        <v>12</v>
      </c>
      <c r="C17" s="11">
        <f>+'1T'!F17</f>
        <v>1296</v>
      </c>
      <c r="D17" s="11">
        <f>+'2T'!F17</f>
        <v>1552</v>
      </c>
      <c r="E17" s="11">
        <f>+'3T'!F17</f>
        <v>1912</v>
      </c>
      <c r="F17" s="11">
        <f>+'4T'!F17</f>
        <v>1975</v>
      </c>
      <c r="G17" s="11">
        <f t="shared" si="0"/>
        <v>6735</v>
      </c>
    </row>
    <row r="18" spans="1:7" x14ac:dyDescent="0.25">
      <c r="A18" s="10"/>
      <c r="B18" s="11"/>
      <c r="C18" s="11"/>
      <c r="D18" s="11"/>
      <c r="E18" s="11"/>
      <c r="F18" s="11"/>
      <c r="G18" s="11"/>
    </row>
    <row r="19" spans="1:7" s="11" customFormat="1" x14ac:dyDescent="0.25">
      <c r="A19" s="10" t="s">
        <v>47</v>
      </c>
      <c r="B19" s="11" t="s">
        <v>12</v>
      </c>
      <c r="C19" s="11">
        <f>+'1T'!F19</f>
        <v>6084</v>
      </c>
      <c r="D19" s="11">
        <f>+'2T'!F19</f>
        <v>4995</v>
      </c>
      <c r="E19" s="11">
        <f>+'3T'!F19</f>
        <v>3736</v>
      </c>
      <c r="F19" s="11">
        <f>+'4T'!F19</f>
        <v>12612</v>
      </c>
      <c r="G19" s="11">
        <f t="shared" si="0"/>
        <v>27427</v>
      </c>
    </row>
    <row r="20" spans="1:7" s="11" customFormat="1" x14ac:dyDescent="0.25">
      <c r="A20" s="20"/>
    </row>
    <row r="21" spans="1:7" ht="15.75" thickBot="1" x14ac:dyDescent="0.3">
      <c r="A21" s="14"/>
      <c r="B21" s="15"/>
      <c r="C21" s="15"/>
      <c r="D21" s="15"/>
      <c r="E21" s="15"/>
      <c r="F21" s="15"/>
      <c r="G21" s="15"/>
    </row>
    <row r="22" spans="1:7" ht="15.75" thickTop="1" x14ac:dyDescent="0.25">
      <c r="A22" s="16"/>
    </row>
    <row r="25" spans="1:7" x14ac:dyDescent="0.25">
      <c r="A25" s="50" t="s">
        <v>11</v>
      </c>
      <c r="B25" s="50"/>
      <c r="C25" s="50"/>
      <c r="D25" s="50"/>
      <c r="E25" s="50"/>
      <c r="F25" s="50"/>
    </row>
    <row r="26" spans="1:7" x14ac:dyDescent="0.25">
      <c r="A26" s="48" t="s">
        <v>9</v>
      </c>
      <c r="B26" s="48"/>
      <c r="C26" s="48"/>
      <c r="D26" s="48"/>
      <c r="E26" s="48"/>
      <c r="F26" s="48"/>
    </row>
    <row r="27" spans="1:7" x14ac:dyDescent="0.25">
      <c r="A27" s="48" t="s">
        <v>5</v>
      </c>
      <c r="B27" s="48"/>
      <c r="C27" s="48"/>
      <c r="D27" s="48"/>
      <c r="E27" s="48"/>
      <c r="F27" s="48"/>
    </row>
    <row r="29" spans="1:7" ht="15.75" thickBot="1" x14ac:dyDescent="0.3">
      <c r="A29" s="8" t="s">
        <v>40</v>
      </c>
      <c r="B29" s="9" t="s">
        <v>0</v>
      </c>
      <c r="C29" s="9" t="s">
        <v>35</v>
      </c>
      <c r="D29" s="9" t="s">
        <v>37</v>
      </c>
      <c r="E29" s="9" t="s">
        <v>30</v>
      </c>
      <c r="F29" s="9" t="s">
        <v>38</v>
      </c>
    </row>
    <row r="31" spans="1:7" x14ac:dyDescent="0.25">
      <c r="A31" s="17" t="s">
        <v>44</v>
      </c>
      <c r="B31" s="1">
        <f>'1T'!E31</f>
        <v>33551842.5</v>
      </c>
      <c r="C31" s="1">
        <f>+'2T'!E31</f>
        <v>127459122.21000001</v>
      </c>
      <c r="D31" s="1">
        <f>+'3T'!E31</f>
        <v>150220173.75</v>
      </c>
      <c r="E31" s="1">
        <f>+'4T'!E31</f>
        <v>189508008.03</v>
      </c>
      <c r="F31" s="1">
        <f t="shared" ref="F31:F37" si="1">SUM(B31:E31)</f>
        <v>500739146.49000001</v>
      </c>
    </row>
    <row r="32" spans="1:7" x14ac:dyDescent="0.25">
      <c r="A32" s="17" t="s">
        <v>49</v>
      </c>
      <c r="B32" s="1">
        <f>'1T'!E32</f>
        <v>83687898.24000001</v>
      </c>
      <c r="C32" s="1">
        <f>+'2T'!E32</f>
        <v>150476368.34999999</v>
      </c>
      <c r="D32" s="1">
        <f>+'3T'!E32</f>
        <v>241565528.14999998</v>
      </c>
      <c r="E32" s="1">
        <f>+'4T'!E32</f>
        <v>863206483.47000003</v>
      </c>
      <c r="F32" s="1">
        <f t="shared" si="1"/>
        <v>1338936278.21</v>
      </c>
    </row>
    <row r="33" spans="1:6" x14ac:dyDescent="0.25">
      <c r="A33" s="17" t="s">
        <v>48</v>
      </c>
      <c r="B33" s="1">
        <f>'1T'!E33</f>
        <v>21199529.539999999</v>
      </c>
      <c r="C33" s="1">
        <f>+'2T'!E33</f>
        <v>91091185.819999993</v>
      </c>
      <c r="D33" s="1">
        <f>+'3T'!E33</f>
        <v>485279095.10000002</v>
      </c>
      <c r="E33" s="1">
        <f>+'4T'!E33</f>
        <v>130746101.19</v>
      </c>
      <c r="F33" s="1">
        <f t="shared" si="1"/>
        <v>728315911.6500001</v>
      </c>
    </row>
    <row r="34" spans="1:6" x14ac:dyDescent="0.25">
      <c r="A34" s="17" t="s">
        <v>47</v>
      </c>
      <c r="B34" s="1">
        <f>'1T'!E34</f>
        <v>26187096.109999999</v>
      </c>
      <c r="C34" s="1">
        <f>+'2T'!E34</f>
        <v>40039944.219999999</v>
      </c>
      <c r="D34" s="1">
        <f>+'3T'!E34</f>
        <v>62341728.410000004</v>
      </c>
      <c r="E34" s="1">
        <f>+'4T'!E34</f>
        <v>136242483.67000002</v>
      </c>
      <c r="F34" s="1">
        <f t="shared" si="1"/>
        <v>264811252.41000003</v>
      </c>
    </row>
    <row r="35" spans="1:6" x14ac:dyDescent="0.25">
      <c r="A35" s="17" t="s">
        <v>50</v>
      </c>
      <c r="B35" s="1">
        <f>'1T'!E35</f>
        <v>1153855601.8400002</v>
      </c>
      <c r="C35" s="1">
        <f>+'2T'!E35</f>
        <v>1013017799.26</v>
      </c>
      <c r="D35" s="1">
        <f>+'3T'!E35</f>
        <v>1210309443.4099998</v>
      </c>
      <c r="E35" s="1">
        <f>+'4T'!E35</f>
        <v>1414053854.21</v>
      </c>
      <c r="F35" s="1">
        <f t="shared" si="1"/>
        <v>4791236698.7200003</v>
      </c>
    </row>
    <row r="36" spans="1:6" x14ac:dyDescent="0.25">
      <c r="A36" s="11" t="s">
        <v>51</v>
      </c>
      <c r="B36" s="1">
        <f>'1T'!E36</f>
        <v>940003320.36999989</v>
      </c>
      <c r="C36" s="1">
        <f>+'2T'!E36</f>
        <v>1214707181.48</v>
      </c>
      <c r="D36" s="1">
        <f>+'3T'!E36</f>
        <v>808566219.96000004</v>
      </c>
      <c r="E36" s="1">
        <f>+'4T'!E36</f>
        <v>1166164757.8099999</v>
      </c>
      <c r="F36" s="1">
        <f t="shared" si="1"/>
        <v>4129441479.6199999</v>
      </c>
    </row>
    <row r="37" spans="1:6" ht="15.75" thickBot="1" x14ac:dyDescent="0.3">
      <c r="A37" s="14" t="s">
        <v>8</v>
      </c>
      <c r="B37" s="15">
        <f>SUM(B31:B36)</f>
        <v>2258485288.5999999</v>
      </c>
      <c r="C37" s="15">
        <f>SUM(C31:C36)</f>
        <v>2636791601.3400002</v>
      </c>
      <c r="D37" s="15">
        <f>SUM(D31:D36)</f>
        <v>2958282188.7799997</v>
      </c>
      <c r="E37" s="15">
        <f>SUM(E31:E36)</f>
        <v>3899921688.3800001</v>
      </c>
      <c r="F37" s="14">
        <f t="shared" si="1"/>
        <v>11753480767.1</v>
      </c>
    </row>
    <row r="38" spans="1:6" ht="15.75" thickTop="1" x14ac:dyDescent="0.25">
      <c r="A38" s="37" t="s">
        <v>59</v>
      </c>
    </row>
    <row r="41" spans="1:6" x14ac:dyDescent="0.25">
      <c r="A41" s="48" t="s">
        <v>10</v>
      </c>
      <c r="B41" s="48"/>
      <c r="C41" s="48"/>
      <c r="D41" s="48"/>
      <c r="E41" s="48"/>
      <c r="F41" s="48"/>
    </row>
    <row r="42" spans="1:6" x14ac:dyDescent="0.25">
      <c r="A42" s="48" t="s">
        <v>9</v>
      </c>
      <c r="B42" s="48"/>
      <c r="C42" s="48"/>
      <c r="D42" s="48"/>
      <c r="E42" s="48"/>
      <c r="F42" s="48"/>
    </row>
    <row r="43" spans="1:6" x14ac:dyDescent="0.25">
      <c r="A43" s="48" t="s">
        <v>5</v>
      </c>
      <c r="B43" s="48"/>
      <c r="C43" s="48"/>
      <c r="D43" s="48"/>
      <c r="E43" s="48"/>
      <c r="F43" s="48"/>
    </row>
    <row r="45" spans="1:6" ht="15.75" thickBot="1" x14ac:dyDescent="0.3">
      <c r="A45" s="8" t="s">
        <v>4</v>
      </c>
      <c r="B45" s="9" t="s">
        <v>0</v>
      </c>
      <c r="C45" s="9" t="s">
        <v>35</v>
      </c>
      <c r="D45" s="9" t="s">
        <v>37</v>
      </c>
      <c r="E45" s="9" t="s">
        <v>30</v>
      </c>
      <c r="F45" s="9" t="s">
        <v>38</v>
      </c>
    </row>
    <row r="46" spans="1:6" x14ac:dyDescent="0.25">
      <c r="A46" s="36" t="s">
        <v>52</v>
      </c>
      <c r="B46" s="1">
        <f>+'1T'!E46</f>
        <v>1392596211.8200002</v>
      </c>
      <c r="C46" s="1">
        <f>+'2T'!E46</f>
        <v>1140848698.72</v>
      </c>
      <c r="D46" s="1">
        <f>+'3T'!E46</f>
        <v>1259307040.47</v>
      </c>
      <c r="E46" s="1">
        <f>+'4T'!E46</f>
        <v>1611296723.8600001</v>
      </c>
      <c r="F46" s="1">
        <f>+SUM(B46:E46)</f>
        <v>5404048674.8700008</v>
      </c>
    </row>
    <row r="47" spans="1:6" x14ac:dyDescent="0.25">
      <c r="A47" s="36" t="s">
        <v>53</v>
      </c>
      <c r="B47" s="1">
        <f>+'1T'!E47</f>
        <v>557426333.63999999</v>
      </c>
      <c r="C47" s="1">
        <f>+'2T'!E47</f>
        <v>813979282.44000006</v>
      </c>
      <c r="D47" s="1">
        <f>+'3T'!E47</f>
        <v>1076819315.1399999</v>
      </c>
      <c r="E47" s="1">
        <f>+'4T'!E47</f>
        <v>1297105674.3400002</v>
      </c>
      <c r="F47" s="1">
        <f>+SUM(B47:E47)</f>
        <v>3745330605.5599999</v>
      </c>
    </row>
    <row r="48" spans="1:6" x14ac:dyDescent="0.25">
      <c r="A48" s="36" t="s">
        <v>54</v>
      </c>
      <c r="B48" s="1">
        <f>+'1T'!E48</f>
        <v>70474163.590000004</v>
      </c>
      <c r="C48" s="1">
        <f>+'2T'!E48</f>
        <v>66565849.739999995</v>
      </c>
      <c r="D48" s="1">
        <f>+'3T'!E48</f>
        <v>73080816.539999992</v>
      </c>
      <c r="E48" s="1">
        <f>+'4T'!E48</f>
        <v>196686114.17000002</v>
      </c>
      <c r="F48" s="1">
        <f t="shared" ref="F48:F52" si="2">+SUM(B48:E48)</f>
        <v>406806944.03999996</v>
      </c>
    </row>
    <row r="49" spans="1:7" x14ac:dyDescent="0.25">
      <c r="A49" s="36" t="s">
        <v>55</v>
      </c>
      <c r="B49" s="1">
        <f>+'1T'!E49</f>
        <v>14.86</v>
      </c>
      <c r="C49" s="1">
        <f>+'2T'!E49</f>
        <v>0</v>
      </c>
      <c r="D49" s="1">
        <f>+'3T'!E49</f>
        <v>0</v>
      </c>
      <c r="E49" s="1">
        <f>+'4T'!E49</f>
        <v>0</v>
      </c>
      <c r="F49" s="1">
        <f t="shared" si="2"/>
        <v>14.86</v>
      </c>
    </row>
    <row r="50" spans="1:7" x14ac:dyDescent="0.25">
      <c r="A50" s="36" t="s">
        <v>56</v>
      </c>
      <c r="B50" s="1">
        <f>+'1T'!E50</f>
        <v>20456800.41</v>
      </c>
      <c r="C50" s="1">
        <f>+'2T'!E50</f>
        <v>519535718.63000005</v>
      </c>
      <c r="D50" s="1">
        <f>+'3T'!E50</f>
        <v>14804883.199999999</v>
      </c>
      <c r="E50" s="1">
        <f>+'4T'!E50</f>
        <v>126283169.25</v>
      </c>
      <c r="F50" s="1">
        <f t="shared" si="2"/>
        <v>681080571.49000013</v>
      </c>
    </row>
    <row r="51" spans="1:7" x14ac:dyDescent="0.25">
      <c r="A51" s="36" t="s">
        <v>57</v>
      </c>
      <c r="B51" s="1">
        <f>+'1T'!E51</f>
        <v>215450697.28000003</v>
      </c>
      <c r="C51" s="1">
        <f>+'2T'!E51</f>
        <v>59656658.810000002</v>
      </c>
      <c r="D51" s="1">
        <f>+'3T'!E51</f>
        <v>520719219.86000001</v>
      </c>
      <c r="E51" s="1">
        <f>+'4T'!E51</f>
        <v>16674000.76</v>
      </c>
      <c r="F51" s="1">
        <f t="shared" si="2"/>
        <v>812500576.71000004</v>
      </c>
    </row>
    <row r="52" spans="1:7" x14ac:dyDescent="0.25">
      <c r="A52" s="36" t="s">
        <v>58</v>
      </c>
      <c r="B52" s="1">
        <f>+'1T'!E52</f>
        <v>2081067</v>
      </c>
      <c r="C52" s="1">
        <f>+'2T'!E52</f>
        <v>36205393</v>
      </c>
      <c r="D52" s="1">
        <f>+'3T'!E52</f>
        <v>13550913.57</v>
      </c>
      <c r="E52" s="1">
        <f>+'4T'!E52</f>
        <v>651876006</v>
      </c>
      <c r="F52" s="1">
        <f t="shared" si="2"/>
        <v>703713379.57000005</v>
      </c>
    </row>
    <row r="53" spans="1:7" ht="15.75" thickBot="1" x14ac:dyDescent="0.3">
      <c r="A53" s="14" t="s">
        <v>8</v>
      </c>
      <c r="B53" s="15">
        <f>SUM(B46:B52)</f>
        <v>2258485288.5999999</v>
      </c>
      <c r="C53" s="15">
        <f t="shared" ref="C53:F53" si="3">SUM(C46:C52)</f>
        <v>2636791601.3400002</v>
      </c>
      <c r="D53" s="15">
        <f t="shared" si="3"/>
        <v>2958282188.7799997</v>
      </c>
      <c r="E53" s="15">
        <f t="shared" si="3"/>
        <v>3899921688.3800006</v>
      </c>
      <c r="F53" s="15">
        <f t="shared" si="3"/>
        <v>11753480767.100002</v>
      </c>
      <c r="G53" s="28"/>
    </row>
    <row r="54" spans="1:7" ht="15.75" thickTop="1" x14ac:dyDescent="0.25">
      <c r="A54" s="37" t="s">
        <v>59</v>
      </c>
    </row>
    <row r="57" spans="1:7" x14ac:dyDescent="0.25">
      <c r="A57" s="48" t="s">
        <v>7</v>
      </c>
      <c r="B57" s="48"/>
      <c r="C57" s="48"/>
      <c r="D57" s="48"/>
      <c r="E57" s="48"/>
      <c r="F57" s="48"/>
    </row>
    <row r="58" spans="1:7" x14ac:dyDescent="0.25">
      <c r="A58" s="48" t="s">
        <v>6</v>
      </c>
      <c r="B58" s="48"/>
      <c r="C58" s="48"/>
      <c r="D58" s="48"/>
      <c r="E58" s="48"/>
      <c r="F58" s="48"/>
    </row>
    <row r="59" spans="1:7" x14ac:dyDescent="0.25">
      <c r="A59" s="48" t="s">
        <v>5</v>
      </c>
      <c r="B59" s="48"/>
      <c r="C59" s="48"/>
      <c r="D59" s="48"/>
      <c r="E59" s="48"/>
      <c r="F59" s="48"/>
    </row>
    <row r="61" spans="1:7" ht="15.75" thickBot="1" x14ac:dyDescent="0.3">
      <c r="A61" s="8" t="s">
        <v>4</v>
      </c>
      <c r="B61" s="9" t="s">
        <v>0</v>
      </c>
      <c r="C61" s="9" t="s">
        <v>35</v>
      </c>
      <c r="D61" s="9" t="s">
        <v>37</v>
      </c>
      <c r="E61" s="9" t="s">
        <v>30</v>
      </c>
      <c r="F61" s="9" t="s">
        <v>38</v>
      </c>
    </row>
    <row r="63" spans="1:7" x14ac:dyDescent="0.25">
      <c r="A63" s="38" t="s">
        <v>63</v>
      </c>
      <c r="B63" s="1">
        <f>'1T'!E63</f>
        <v>9250711534.0200005</v>
      </c>
      <c r="C63" s="1">
        <f>'2T'!E63</f>
        <v>9461037149.4499989</v>
      </c>
      <c r="D63" s="1">
        <f>+'3T'!E63</f>
        <v>9981170502.3699989</v>
      </c>
      <c r="E63" s="1">
        <f>+'4T'!E63</f>
        <v>9585400840.7099972</v>
      </c>
      <c r="F63" s="1">
        <f>B63</f>
        <v>9250711534.0200005</v>
      </c>
    </row>
    <row r="64" spans="1:7" x14ac:dyDescent="0.25">
      <c r="A64" s="38" t="s">
        <v>60</v>
      </c>
      <c r="B64" s="1">
        <f>'1T'!E64</f>
        <v>2465187344.5599999</v>
      </c>
      <c r="C64" s="1">
        <f>'2T'!E64</f>
        <v>3145573399.5499997</v>
      </c>
      <c r="D64" s="1">
        <f>+'3T'!E64</f>
        <v>2561458974.2199998</v>
      </c>
      <c r="E64" s="1">
        <f>+'4T'!E64</f>
        <v>3064450007.9499998</v>
      </c>
      <c r="F64" s="1">
        <f>SUM(B64:E64)</f>
        <v>11236669726.279999</v>
      </c>
    </row>
    <row r="65" spans="1:6" x14ac:dyDescent="0.25">
      <c r="A65" s="38" t="s">
        <v>61</v>
      </c>
      <c r="B65" s="1">
        <f>'1T'!E65</f>
        <v>3623559.4700000049</v>
      </c>
      <c r="C65" s="1">
        <f>'2T'!E65</f>
        <v>11351554.710000038</v>
      </c>
      <c r="D65" s="1">
        <f>+'3T'!E65</f>
        <v>1053552.8999999999</v>
      </c>
      <c r="E65" s="1">
        <f>+'4T'!E65</f>
        <v>377873.83999999997</v>
      </c>
      <c r="F65" s="1">
        <f>SUM(B65:E65)</f>
        <v>16406540.920000043</v>
      </c>
    </row>
    <row r="66" spans="1:6" x14ac:dyDescent="0.25">
      <c r="A66" s="38" t="s">
        <v>64</v>
      </c>
      <c r="B66" s="1">
        <f>'1T'!E66</f>
        <v>11719522438.049999</v>
      </c>
      <c r="C66" s="1">
        <f>'2T'!E66</f>
        <v>12617962103.709999</v>
      </c>
      <c r="D66" s="1">
        <f>+'3T'!E66</f>
        <v>12543683029.489998</v>
      </c>
      <c r="E66" s="1">
        <f>+'4T'!E66</f>
        <v>12650228722.499996</v>
      </c>
      <c r="F66" s="1">
        <f>F64+F63+F65</f>
        <v>20503787801.219997</v>
      </c>
    </row>
    <row r="67" spans="1:6" x14ac:dyDescent="0.25">
      <c r="A67" s="38" t="s">
        <v>62</v>
      </c>
      <c r="B67" s="1">
        <f>'1T'!E67</f>
        <v>2258485288.6000004</v>
      </c>
      <c r="C67" s="1">
        <f>'2T'!E67</f>
        <v>2636791601.3400002</v>
      </c>
      <c r="D67" s="1">
        <f>+'3T'!E67</f>
        <v>2958282188.7800002</v>
      </c>
      <c r="E67" s="1">
        <f>+'4T'!E67</f>
        <v>3899921688.3800001</v>
      </c>
      <c r="F67" s="11">
        <f>SUM(B67:E67)</f>
        <v>11753480767.100002</v>
      </c>
    </row>
    <row r="68" spans="1:6" x14ac:dyDescent="0.25">
      <c r="A68" s="38" t="s">
        <v>65</v>
      </c>
      <c r="B68" s="1">
        <f>'1T'!E68</f>
        <v>9461037149.4499989</v>
      </c>
      <c r="C68" s="1">
        <f>'2T'!E68</f>
        <v>9981170502.3699989</v>
      </c>
      <c r="D68" s="1">
        <f>+'3T'!E68</f>
        <v>9585400840.7099972</v>
      </c>
      <c r="E68" s="1">
        <f>+'4T'!E68</f>
        <v>8750307034.1199951</v>
      </c>
      <c r="F68" s="1">
        <f>F66-F67</f>
        <v>8750307034.1199951</v>
      </c>
    </row>
    <row r="69" spans="1:6" ht="15.75" thickBot="1" x14ac:dyDescent="0.3">
      <c r="A69" s="15"/>
      <c r="B69" s="15"/>
      <c r="C69" s="15"/>
      <c r="D69" s="15"/>
      <c r="E69" s="15"/>
      <c r="F69" s="15"/>
    </row>
    <row r="70" spans="1:6" ht="15.75" thickTop="1" x14ac:dyDescent="0.25">
      <c r="A70" s="37" t="s">
        <v>59</v>
      </c>
    </row>
    <row r="71" spans="1:6" x14ac:dyDescent="0.25">
      <c r="A71" s="46" t="s">
        <v>80</v>
      </c>
    </row>
    <row r="73" spans="1:6" x14ac:dyDescent="0.25">
      <c r="A73" s="11" t="s">
        <v>81</v>
      </c>
    </row>
  </sheetData>
  <mergeCells count="12">
    <mergeCell ref="A57:F57"/>
    <mergeCell ref="A58:F58"/>
    <mergeCell ref="A59:F59"/>
    <mergeCell ref="A1:G1"/>
    <mergeCell ref="A8:G8"/>
    <mergeCell ref="A9:G9"/>
    <mergeCell ref="A25:F25"/>
    <mergeCell ref="A26:F26"/>
    <mergeCell ref="A27:F27"/>
    <mergeCell ref="A41:F41"/>
    <mergeCell ref="A42:F42"/>
    <mergeCell ref="A43:F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Delgado</dc:creator>
  <cp:lastModifiedBy>Horacio Rodriguez</cp:lastModifiedBy>
  <cp:lastPrinted>2013-03-15T21:09:57Z</cp:lastPrinted>
  <dcterms:created xsi:type="dcterms:W3CDTF">2012-10-29T22:42:13Z</dcterms:created>
  <dcterms:modified xsi:type="dcterms:W3CDTF">2018-03-12T18:33:33Z</dcterms:modified>
</cp:coreProperties>
</file>