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odo\2017\Indicadores 2017\ICODER\Informes trimestrales\I trimestre\"/>
    </mc:Choice>
  </mc:AlternateContent>
  <bookViews>
    <workbookView xWindow="0" yWindow="0" windowWidth="15600" windowHeight="9240"/>
  </bookViews>
  <sheets>
    <sheet name="1T" sheetId="4" r:id="rId1"/>
    <sheet name="2T" sheetId="6" r:id="rId2"/>
    <sheet name="3T" sheetId="8" r:id="rId3"/>
    <sheet name="4T" sheetId="10" r:id="rId4"/>
    <sheet name="Semestral" sheetId="12" r:id="rId5"/>
    <sheet name="3T Acumulado" sheetId="14" r:id="rId6"/>
    <sheet name="Anual" sheetId="16" r:id="rId7"/>
  </sheets>
  <calcPr calcId="162913"/>
</workbook>
</file>

<file path=xl/calcChain.xml><?xml version="1.0" encoding="utf-8"?>
<calcChain xmlns="http://schemas.openxmlformats.org/spreadsheetml/2006/main">
  <c r="F30" i="16" l="1"/>
  <c r="F38" i="16" s="1"/>
  <c r="C38" i="16"/>
  <c r="D38" i="16"/>
  <c r="E38" i="16"/>
  <c r="B38" i="16"/>
  <c r="E31" i="16"/>
  <c r="E32" i="16"/>
  <c r="E33" i="16"/>
  <c r="E34" i="16"/>
  <c r="E35" i="16"/>
  <c r="E36" i="16"/>
  <c r="E37" i="16"/>
  <c r="E30" i="16"/>
  <c r="D31" i="16"/>
  <c r="D32" i="16"/>
  <c r="D33" i="16"/>
  <c r="D34" i="16"/>
  <c r="D35" i="16"/>
  <c r="D36" i="16"/>
  <c r="D37" i="16"/>
  <c r="D30" i="16"/>
  <c r="C31" i="16"/>
  <c r="C32" i="16"/>
  <c r="C33" i="16"/>
  <c r="C34" i="16"/>
  <c r="C35" i="16"/>
  <c r="C36" i="16"/>
  <c r="C37" i="16"/>
  <c r="C30" i="16"/>
  <c r="B31" i="16"/>
  <c r="B32" i="16"/>
  <c r="B33" i="16"/>
  <c r="B34" i="16"/>
  <c r="B35" i="16"/>
  <c r="B36" i="16"/>
  <c r="B37" i="16"/>
  <c r="B30" i="16"/>
  <c r="E37" i="14"/>
  <c r="E38" i="14" s="1"/>
  <c r="C38" i="14"/>
  <c r="D38" i="14"/>
  <c r="B38" i="14"/>
  <c r="D31" i="14"/>
  <c r="D32" i="14"/>
  <c r="D33" i="14"/>
  <c r="D34" i="14"/>
  <c r="D35" i="14"/>
  <c r="D36" i="14"/>
  <c r="D37" i="14"/>
  <c r="C31" i="14"/>
  <c r="C32" i="14"/>
  <c r="C33" i="14"/>
  <c r="C34" i="14"/>
  <c r="C35" i="14"/>
  <c r="C36" i="14"/>
  <c r="C37" i="14"/>
  <c r="C30" i="14"/>
  <c r="B31" i="14"/>
  <c r="B32" i="14"/>
  <c r="B33" i="14"/>
  <c r="B34" i="14"/>
  <c r="B35" i="14"/>
  <c r="B36" i="14"/>
  <c r="B37" i="14"/>
  <c r="B30" i="14"/>
  <c r="F14" i="16"/>
  <c r="F15" i="16"/>
  <c r="F16" i="16"/>
  <c r="F17" i="16"/>
  <c r="F18" i="16"/>
  <c r="F19" i="16"/>
  <c r="E14" i="16"/>
  <c r="E15" i="16"/>
  <c r="E16" i="16"/>
  <c r="E17" i="16"/>
  <c r="E18" i="16"/>
  <c r="E19" i="16"/>
  <c r="D14" i="16"/>
  <c r="D15" i="16"/>
  <c r="D16" i="16"/>
  <c r="D17" i="16"/>
  <c r="D18" i="16"/>
  <c r="D19" i="16"/>
  <c r="C14" i="16"/>
  <c r="C15" i="16"/>
  <c r="C16" i="16"/>
  <c r="C17" i="16"/>
  <c r="C18" i="16"/>
  <c r="C19" i="16"/>
  <c r="G16" i="16"/>
  <c r="E16" i="12"/>
  <c r="D14" i="12" l="1"/>
  <c r="D15" i="12"/>
  <c r="D16" i="12"/>
  <c r="D17" i="12"/>
  <c r="D18" i="12"/>
  <c r="D19" i="12"/>
  <c r="C14" i="12"/>
  <c r="C15" i="12"/>
  <c r="C16" i="12"/>
  <c r="C17" i="12"/>
  <c r="C18" i="12"/>
  <c r="E14" i="14"/>
  <c r="E15" i="14"/>
  <c r="E16" i="14"/>
  <c r="E17" i="14"/>
  <c r="E18" i="14"/>
  <c r="E19" i="14"/>
  <c r="D14" i="14"/>
  <c r="D15" i="14"/>
  <c r="D16" i="14"/>
  <c r="D17" i="14"/>
  <c r="D18" i="14"/>
  <c r="D19" i="14"/>
  <c r="C14" i="14"/>
  <c r="C15" i="14"/>
  <c r="C16" i="14"/>
  <c r="F16" i="14" s="1"/>
  <c r="C17" i="14"/>
  <c r="C18" i="14"/>
  <c r="D65" i="10"/>
  <c r="C65" i="10"/>
  <c r="B65" i="10"/>
  <c r="C38" i="10"/>
  <c r="D38" i="10"/>
  <c r="B38" i="10"/>
  <c r="E37" i="10"/>
  <c r="F14" i="10"/>
  <c r="F15" i="10"/>
  <c r="F16" i="10"/>
  <c r="F13" i="10"/>
  <c r="G17" i="16" l="1"/>
  <c r="E33" i="8"/>
  <c r="F16" i="8"/>
  <c r="C38" i="6" l="1"/>
  <c r="D38" i="6"/>
  <c r="B38" i="6"/>
  <c r="E30" i="6"/>
  <c r="C30" i="12" s="1"/>
  <c r="F19" i="6"/>
  <c r="F16" i="6"/>
  <c r="C38" i="4" l="1"/>
  <c r="D38" i="4"/>
  <c r="B38" i="4"/>
  <c r="E30" i="4"/>
  <c r="B30" i="12" s="1"/>
  <c r="D30" i="12" s="1"/>
  <c r="F19" i="4"/>
  <c r="E19" i="12" l="1"/>
  <c r="C19" i="14"/>
  <c r="C19" i="12"/>
  <c r="G19" i="16"/>
  <c r="F19" i="14" l="1"/>
  <c r="E34" i="4"/>
  <c r="E36" i="6" l="1"/>
  <c r="C36" i="12" s="1"/>
  <c r="C54" i="10"/>
  <c r="D54" i="10"/>
  <c r="E53" i="10"/>
  <c r="E35" i="10"/>
  <c r="E36" i="10"/>
  <c r="B38" i="8" l="1"/>
  <c r="E34" i="8"/>
  <c r="E36" i="8"/>
  <c r="E37" i="8"/>
  <c r="C38" i="8"/>
  <c r="D38" i="8"/>
  <c r="C54" i="4" l="1"/>
  <c r="D54" i="4"/>
  <c r="B54" i="4"/>
  <c r="E53" i="4"/>
  <c r="E37" i="4"/>
  <c r="E36" i="4"/>
  <c r="B37" i="12" l="1"/>
  <c r="E35" i="14"/>
  <c r="F36" i="16"/>
  <c r="F14" i="8" l="1"/>
  <c r="F14" i="6"/>
  <c r="F14" i="4"/>
  <c r="F13" i="4"/>
  <c r="C13" i="16" s="1"/>
  <c r="E48" i="8"/>
  <c r="D48" i="14" s="1"/>
  <c r="E50" i="8"/>
  <c r="D50" i="16" s="1"/>
  <c r="E51" i="8"/>
  <c r="D51" i="16" s="1"/>
  <c r="E52" i="8"/>
  <c r="D52" i="16" s="1"/>
  <c r="E53" i="8"/>
  <c r="D53" i="14" s="1"/>
  <c r="C54" i="8"/>
  <c r="C67" i="8" s="1"/>
  <c r="D54" i="8"/>
  <c r="D67" i="8" s="1"/>
  <c r="B54" i="8"/>
  <c r="B67" i="8" s="1"/>
  <c r="B66" i="4"/>
  <c r="C67" i="10"/>
  <c r="D67" i="10"/>
  <c r="B54" i="10"/>
  <c r="B67" i="10" s="1"/>
  <c r="C54" i="6"/>
  <c r="C67" i="6" s="1"/>
  <c r="D54" i="6"/>
  <c r="D67" i="6" s="1"/>
  <c r="B54" i="6"/>
  <c r="B67" i="6" s="1"/>
  <c r="E53" i="16"/>
  <c r="B53" i="16"/>
  <c r="D48" i="16"/>
  <c r="B53" i="14"/>
  <c r="B53" i="12"/>
  <c r="B36" i="12"/>
  <c r="D36" i="12" s="1"/>
  <c r="F15" i="8"/>
  <c r="F13" i="8"/>
  <c r="E13" i="16" s="1"/>
  <c r="E48" i="6"/>
  <c r="C48" i="14" s="1"/>
  <c r="E53" i="6"/>
  <c r="C53" i="12" s="1"/>
  <c r="E37" i="6"/>
  <c r="F15" i="6"/>
  <c r="F13" i="6"/>
  <c r="D13" i="14" s="1"/>
  <c r="C67" i="4"/>
  <c r="D67" i="4"/>
  <c r="B67" i="4"/>
  <c r="E48" i="4"/>
  <c r="B48" i="16" s="1"/>
  <c r="F13" i="16"/>
  <c r="E30" i="10"/>
  <c r="E31" i="10"/>
  <c r="E32" i="10"/>
  <c r="E33" i="10"/>
  <c r="E34" i="10"/>
  <c r="E48" i="10"/>
  <c r="E49" i="10"/>
  <c r="E49" i="16" s="1"/>
  <c r="E50" i="10"/>
  <c r="E50" i="16" s="1"/>
  <c r="E51" i="10"/>
  <c r="E51" i="16" s="1"/>
  <c r="E52" i="10"/>
  <c r="E52" i="16" s="1"/>
  <c r="E65" i="10"/>
  <c r="E30" i="8"/>
  <c r="E31" i="8"/>
  <c r="E32" i="8"/>
  <c r="E35" i="8"/>
  <c r="E49" i="8"/>
  <c r="D49" i="16" s="1"/>
  <c r="E65" i="8"/>
  <c r="D65" i="16" s="1"/>
  <c r="E31" i="6"/>
  <c r="E32" i="6"/>
  <c r="C32" i="12" s="1"/>
  <c r="E33" i="6"/>
  <c r="C33" i="12" s="1"/>
  <c r="E34" i="6"/>
  <c r="E35" i="6"/>
  <c r="C35" i="12" s="1"/>
  <c r="E49" i="6"/>
  <c r="C49" i="16" s="1"/>
  <c r="E50" i="6"/>
  <c r="C50" i="16" s="1"/>
  <c r="E51" i="6"/>
  <c r="C51" i="16" s="1"/>
  <c r="E52" i="6"/>
  <c r="C52" i="14" s="1"/>
  <c r="E65" i="6"/>
  <c r="C65" i="14" s="1"/>
  <c r="F15" i="4"/>
  <c r="E31" i="4"/>
  <c r="E32" i="4"/>
  <c r="B32" i="12" s="1"/>
  <c r="E33" i="4"/>
  <c r="E35" i="4"/>
  <c r="E49" i="4"/>
  <c r="B49" i="14" s="1"/>
  <c r="E50" i="4"/>
  <c r="B50" i="16" s="1"/>
  <c r="E51" i="4"/>
  <c r="B51" i="14" s="1"/>
  <c r="E52" i="4"/>
  <c r="B52" i="14" s="1"/>
  <c r="E64" i="4"/>
  <c r="B64" i="16" s="1"/>
  <c r="F64" i="16" s="1"/>
  <c r="E65" i="4"/>
  <c r="B65" i="16" s="1"/>
  <c r="B34" i="12"/>
  <c r="C34" i="12"/>
  <c r="E38" i="10" l="1"/>
  <c r="B35" i="12"/>
  <c r="E38" i="4"/>
  <c r="E65" i="16"/>
  <c r="D52" i="14"/>
  <c r="E52" i="14" s="1"/>
  <c r="D49" i="14"/>
  <c r="C31" i="12"/>
  <c r="B52" i="16"/>
  <c r="B49" i="12"/>
  <c r="E14" i="12"/>
  <c r="C48" i="12"/>
  <c r="B49" i="16"/>
  <c r="F49" i="16" s="1"/>
  <c r="C53" i="14"/>
  <c r="E53" i="14" s="1"/>
  <c r="C50" i="12"/>
  <c r="C50" i="14"/>
  <c r="C53" i="16"/>
  <c r="C37" i="12"/>
  <c r="D37" i="12" s="1"/>
  <c r="E36" i="14"/>
  <c r="F37" i="16"/>
  <c r="B65" i="12"/>
  <c r="B50" i="12"/>
  <c r="D50" i="12" s="1"/>
  <c r="B33" i="12"/>
  <c r="D33" i="12" s="1"/>
  <c r="E54" i="10"/>
  <c r="D51" i="14"/>
  <c r="C51" i="12"/>
  <c r="C51" i="14"/>
  <c r="E38" i="6"/>
  <c r="B51" i="16"/>
  <c r="B48" i="12"/>
  <c r="D48" i="12" s="1"/>
  <c r="E54" i="4"/>
  <c r="B48" i="14"/>
  <c r="E48" i="14" s="1"/>
  <c r="E13" i="14"/>
  <c r="E48" i="16"/>
  <c r="E54" i="16" s="1"/>
  <c r="E67" i="10"/>
  <c r="E67" i="16" s="1"/>
  <c r="E67" i="8"/>
  <c r="D67" i="16" s="1"/>
  <c r="D53" i="16"/>
  <c r="D30" i="14"/>
  <c r="E38" i="8"/>
  <c r="C65" i="16"/>
  <c r="C52" i="16"/>
  <c r="C48" i="16"/>
  <c r="E54" i="6"/>
  <c r="D53" i="12"/>
  <c r="D13" i="12"/>
  <c r="D13" i="16"/>
  <c r="G13" i="16" s="1"/>
  <c r="E66" i="4"/>
  <c r="B66" i="12" s="1"/>
  <c r="B65" i="14"/>
  <c r="B64" i="14"/>
  <c r="E64" i="14" s="1"/>
  <c r="B64" i="12"/>
  <c r="D64" i="12" s="1"/>
  <c r="B50" i="14"/>
  <c r="F31" i="16"/>
  <c r="F17" i="14"/>
  <c r="D35" i="12"/>
  <c r="D34" i="12"/>
  <c r="C13" i="14"/>
  <c r="C13" i="12"/>
  <c r="D65" i="14"/>
  <c r="F50" i="16"/>
  <c r="D50" i="14"/>
  <c r="E54" i="8"/>
  <c r="E33" i="14"/>
  <c r="G15" i="16"/>
  <c r="C65" i="12"/>
  <c r="E67" i="6"/>
  <c r="C49" i="12"/>
  <c r="C49" i="14"/>
  <c r="C52" i="12"/>
  <c r="D32" i="12"/>
  <c r="E67" i="4"/>
  <c r="B68" i="4"/>
  <c r="C64" i="4" s="1"/>
  <c r="C66" i="4" s="1"/>
  <c r="C68" i="4" s="1"/>
  <c r="D64" i="4" s="1"/>
  <c r="D66" i="4" s="1"/>
  <c r="D68" i="4" s="1"/>
  <c r="B52" i="12"/>
  <c r="B51" i="12"/>
  <c r="B31" i="12"/>
  <c r="B38" i="12" s="1"/>
  <c r="F32" i="16"/>
  <c r="E13" i="12" l="1"/>
  <c r="G14" i="16"/>
  <c r="F65" i="16"/>
  <c r="F66" i="16" s="1"/>
  <c r="F52" i="16"/>
  <c r="B54" i="16"/>
  <c r="C54" i="14"/>
  <c r="F53" i="16"/>
  <c r="E51" i="14"/>
  <c r="C38" i="12"/>
  <c r="E65" i="14"/>
  <c r="E66" i="14" s="1"/>
  <c r="D65" i="12"/>
  <c r="D66" i="12" s="1"/>
  <c r="F51" i="16"/>
  <c r="D54" i="14"/>
  <c r="C54" i="16"/>
  <c r="E32" i="14"/>
  <c r="B66" i="16"/>
  <c r="B54" i="14"/>
  <c r="F13" i="14"/>
  <c r="F48" i="16"/>
  <c r="D67" i="14"/>
  <c r="D54" i="16"/>
  <c r="F34" i="16"/>
  <c r="F15" i="14"/>
  <c r="E34" i="14"/>
  <c r="E15" i="12"/>
  <c r="B66" i="14"/>
  <c r="E50" i="14"/>
  <c r="F33" i="16"/>
  <c r="E30" i="14"/>
  <c r="F14" i="14"/>
  <c r="F35" i="16"/>
  <c r="C54" i="12"/>
  <c r="D49" i="12"/>
  <c r="C67" i="14"/>
  <c r="C67" i="12"/>
  <c r="C67" i="16"/>
  <c r="D52" i="12"/>
  <c r="E49" i="14"/>
  <c r="D51" i="12"/>
  <c r="B54" i="12"/>
  <c r="B67" i="12"/>
  <c r="B67" i="16"/>
  <c r="E68" i="4"/>
  <c r="B67" i="14"/>
  <c r="D31" i="12"/>
  <c r="D38" i="12" s="1"/>
  <c r="E31" i="14"/>
  <c r="F54" i="16" l="1"/>
  <c r="E54" i="14"/>
  <c r="D54" i="12"/>
  <c r="F67" i="16"/>
  <c r="F68" i="16" s="1"/>
  <c r="D67" i="12"/>
  <c r="D68" i="12" s="1"/>
  <c r="E67" i="14"/>
  <c r="E68" i="14" s="1"/>
  <c r="B68" i="14"/>
  <c r="B68" i="16"/>
  <c r="B68" i="12"/>
  <c r="B64" i="6"/>
  <c r="B66" i="6" l="1"/>
  <c r="B68" i="6" s="1"/>
  <c r="C64" i="6" s="1"/>
  <c r="C66" i="6" s="1"/>
  <c r="C68" i="6" s="1"/>
  <c r="D64" i="6" s="1"/>
  <c r="D66" i="6" s="1"/>
  <c r="D68" i="6" s="1"/>
  <c r="E64" i="6"/>
  <c r="E66" i="6" l="1"/>
  <c r="C64" i="12"/>
  <c r="C64" i="14"/>
  <c r="C64" i="16"/>
  <c r="E68" i="6" l="1"/>
  <c r="B64" i="8" s="1"/>
  <c r="B66" i="8" s="1"/>
  <c r="B68" i="8" s="1"/>
  <c r="C64" i="8" s="1"/>
  <c r="C66" i="8" s="1"/>
  <c r="C68" i="8" s="1"/>
  <c r="D64" i="8" s="1"/>
  <c r="D66" i="8" s="1"/>
  <c r="D68" i="8" s="1"/>
  <c r="C66" i="14"/>
  <c r="C66" i="16"/>
  <c r="C66" i="12"/>
  <c r="C68" i="12" l="1"/>
  <c r="C68" i="16"/>
  <c r="C68" i="14"/>
  <c r="E64" i="8" l="1"/>
  <c r="D64" i="14" l="1"/>
  <c r="D64" i="16"/>
  <c r="E66" i="8"/>
  <c r="D66" i="14" l="1"/>
  <c r="D66" i="16"/>
  <c r="E68" i="8"/>
  <c r="B64" i="10" l="1"/>
  <c r="B66" i="10" s="1"/>
  <c r="D68" i="14"/>
  <c r="D68" i="16"/>
  <c r="E64" i="10" l="1"/>
  <c r="E66" i="10" s="1"/>
  <c r="B68" i="10"/>
  <c r="C64" i="10" s="1"/>
  <c r="C66" i="10" s="1"/>
  <c r="C68" i="10" l="1"/>
  <c r="D64" i="10" s="1"/>
  <c r="D66" i="10" s="1"/>
  <c r="E64" i="16"/>
  <c r="D68" i="10" l="1"/>
  <c r="E66" i="16"/>
  <c r="E68" i="10"/>
  <c r="E68" i="16" s="1"/>
</calcChain>
</file>

<file path=xl/sharedStrings.xml><?xml version="1.0" encoding="utf-8"?>
<sst xmlns="http://schemas.openxmlformats.org/spreadsheetml/2006/main" count="590" uniqueCount="101">
  <si>
    <t xml:space="preserve">5. Saldo en caja final   (3-4) </t>
  </si>
  <si>
    <t>4. Egresos efectivos pagados</t>
  </si>
  <si>
    <t xml:space="preserve">3. Recursos disponibles (1+2) </t>
  </si>
  <si>
    <t>2. Ingresos efectivos recibidos</t>
  </si>
  <si>
    <r>
      <t xml:space="preserve">1. Saldo en caja inicial  (5 </t>
    </r>
    <r>
      <rPr>
        <sz val="11"/>
        <color rgb="FF000000"/>
        <rFont val="Calibri"/>
        <family val="2"/>
        <scheme val="minor"/>
      </rPr>
      <t xml:space="preserve">t-1) </t>
    </r>
  </si>
  <si>
    <t>I Trimestre</t>
  </si>
  <si>
    <t>Marzo</t>
  </si>
  <si>
    <t>Febrero</t>
  </si>
  <si>
    <t>Enero</t>
  </si>
  <si>
    <t>Rubro por objeto de gasto</t>
  </si>
  <si>
    <t>Unidad: Colones</t>
  </si>
  <si>
    <t>Reporte de ingresos efectivos girados por el Fondo de Desarrollo Social y Asignaciones Familiares</t>
  </si>
  <si>
    <t>Cuadro 4</t>
  </si>
  <si>
    <t>Total</t>
  </si>
  <si>
    <t>Bienes Duraderos</t>
  </si>
  <si>
    <t>Materiales y Suministros</t>
  </si>
  <si>
    <t>Servicios</t>
  </si>
  <si>
    <t>Remuneraciones</t>
  </si>
  <si>
    <t>Reporte de gastos efectivos financiados por el Fondo de Desarrollo Social y Asignaciones Familiares</t>
  </si>
  <si>
    <t>Cuadro 3</t>
  </si>
  <si>
    <t>Cuadro 2</t>
  </si>
  <si>
    <t>Personas</t>
  </si>
  <si>
    <t>Unidad</t>
  </si>
  <si>
    <t>Reporte de beneficiarios efectivos financiados por el Fondo de Desarrollo Social y Asignaciones Familiares</t>
  </si>
  <si>
    <t>Cuadro 1</t>
  </si>
  <si>
    <t>Período:</t>
  </si>
  <si>
    <t>Instituto Costarricense del Deporte y la Recreación (ICODER)</t>
  </si>
  <si>
    <t>Unidad Ejecutora:</t>
  </si>
  <si>
    <t>Institución:</t>
  </si>
  <si>
    <t>Promoción de la recreación y del deporte</t>
  </si>
  <si>
    <t xml:space="preserve">Programa: </t>
  </si>
  <si>
    <t>FODESAF</t>
  </si>
  <si>
    <t>II Trimestre</t>
  </si>
  <si>
    <t>Junio</t>
  </si>
  <si>
    <t>Mayo</t>
  </si>
  <si>
    <t>Abril</t>
  </si>
  <si>
    <t>III Trimestre</t>
  </si>
  <si>
    <t>Septiembre</t>
  </si>
  <si>
    <t>Agosto</t>
  </si>
  <si>
    <t>Julio</t>
  </si>
  <si>
    <t>IIITrimestre</t>
  </si>
  <si>
    <t>Instalaciones</t>
  </si>
  <si>
    <t>IV Trimestre</t>
  </si>
  <si>
    <t>Diciembre</t>
  </si>
  <si>
    <t>Noviembre</t>
  </si>
  <si>
    <t>Octubre</t>
  </si>
  <si>
    <t>Primer Semestre</t>
  </si>
  <si>
    <t>II trimestre</t>
  </si>
  <si>
    <t>Acumulado</t>
  </si>
  <si>
    <t>III trimestre</t>
  </si>
  <si>
    <t>Anual</t>
  </si>
  <si>
    <t>IVTrimestre</t>
  </si>
  <si>
    <r>
      <t xml:space="preserve">Fuente: </t>
    </r>
    <r>
      <rPr>
        <sz val="11"/>
        <color theme="1"/>
        <rFont val="Calibri"/>
        <family val="2"/>
        <scheme val="minor"/>
      </rPr>
      <t>Departamento Financiero Contable</t>
    </r>
  </si>
  <si>
    <t>Beneficio</t>
  </si>
  <si>
    <t>Transferencias Corrientes</t>
  </si>
  <si>
    <r>
      <t>Fuente:</t>
    </r>
    <r>
      <rPr>
        <sz val="11"/>
        <color theme="1"/>
        <rFont val="Calibri"/>
        <family val="2"/>
        <scheme val="minor"/>
      </rPr>
      <t>Departamento Financiero Contable ICODER</t>
    </r>
  </si>
  <si>
    <r>
      <t xml:space="preserve">Fuente: </t>
    </r>
    <r>
      <rPr>
        <sz val="11"/>
        <color theme="1"/>
        <rFont val="Calibri"/>
        <family val="2"/>
        <scheme val="minor"/>
      </rPr>
      <t>Departamento Financiero Contable ICODER</t>
    </r>
  </si>
  <si>
    <t xml:space="preserve">1. Instalación de Parques Bio-saludables </t>
  </si>
  <si>
    <t xml:space="preserve">Parques </t>
  </si>
  <si>
    <t>2. Proyectos financiados a CCDR</t>
  </si>
  <si>
    <t xml:space="preserve">Proyectos </t>
  </si>
  <si>
    <t xml:space="preserve">3. Proyectos Regionales </t>
  </si>
  <si>
    <r>
      <t xml:space="preserve">Fuente: </t>
    </r>
    <r>
      <rPr>
        <sz val="11"/>
        <color theme="1"/>
        <rFont val="Calibri"/>
        <family val="2"/>
        <scheme val="minor"/>
      </rPr>
      <t>Directores de Area</t>
    </r>
  </si>
  <si>
    <t>Fuente: Directores de Area</t>
  </si>
  <si>
    <t xml:space="preserve">Transferencias corrientes </t>
  </si>
  <si>
    <t>1. Instalación de Parques Bio-saludables 1/</t>
  </si>
  <si>
    <t>6. Apoyo al Deporte Nacional</t>
  </si>
  <si>
    <t xml:space="preserve">Atletas </t>
  </si>
  <si>
    <t>Nota 1:  No hay reporte del área de recreación, aún no se ha girado.</t>
  </si>
  <si>
    <t>Nota 1</t>
  </si>
  <si>
    <t>Transferencias a Olimpiadas Especiales</t>
  </si>
  <si>
    <t>Nota 2</t>
  </si>
  <si>
    <t>Primer Trimestre 2017</t>
  </si>
  <si>
    <t>Segundo Trimestre 2017</t>
  </si>
  <si>
    <t>Tercer Trimestre 2017</t>
  </si>
  <si>
    <t>Cuarto Trimestre 2017</t>
  </si>
  <si>
    <t xml:space="preserve"> Primer Semestre 2017</t>
  </si>
  <si>
    <t>Tercer Trimestre Acumulado 2017</t>
  </si>
  <si>
    <t xml:space="preserve">2.Proyectos Financiados a Redes Cantonales de Educación Física </t>
  </si>
  <si>
    <t xml:space="preserve">4. Apoyo actividades recreativas y deportivas </t>
  </si>
  <si>
    <t xml:space="preserve">5. Mantenimiento de Instalaciones Deportivas y Recreativas </t>
  </si>
  <si>
    <t>Actividades</t>
  </si>
  <si>
    <t>7. Transferencia  a Olimpiadas especiales</t>
  </si>
  <si>
    <t>Nota 3</t>
  </si>
  <si>
    <t>Nota 4</t>
  </si>
  <si>
    <t xml:space="preserve">Nota 2:  Son las 25 instalaciones administradas por el ICODER entre Instalaciones Deportivas y Parques Recreativos. </t>
  </si>
  <si>
    <t>Nota 3: Son las becas a atletas que se van girando por mes, son las mismas personas. Nota 4: Solo se registran las transferencias que se realicen al Programa de Olimpiadas de acuerdo a los ingresos de la Ley</t>
  </si>
  <si>
    <t>8. Gastos generales</t>
  </si>
  <si>
    <t>Fecha de actualización: 03/05/2017</t>
  </si>
  <si>
    <t>Fecha de actualización: 16/08/2017</t>
  </si>
  <si>
    <t>7. Olimpiadas especiales</t>
  </si>
  <si>
    <t>Nota 1, 2 y 3 Se esta trabajando en los aspectos técnicos, legales y financieros, para los proyectos que se van a financiar.</t>
  </si>
  <si>
    <t xml:space="preserve">Nota 1. Se giro recursos para la compra eninstalación de 3 parues bio-saludables. Nota 2. Se esta trabajando en los aspectos técnicos, legales y financieros, para los proyectos que se van a financiar. </t>
  </si>
  <si>
    <t>6. Olimpiadas especiales</t>
  </si>
  <si>
    <t xml:space="preserve">Nota 3. Con apoyo de los coordinadores de la region, funcionarios del  ICODER </t>
  </si>
  <si>
    <t xml:space="preserve">7. Apoyo al Deporte </t>
  </si>
  <si>
    <t>Fecha de actualización: 29/11/2017</t>
  </si>
  <si>
    <t>2. Ingresos efectivos recibidos*</t>
  </si>
  <si>
    <t>* los recursos adicionales al ingresos de Fodesaf son recursos que se otorgaron como aportes para proyectos recreativos, sin embargo no fueron ejecutados
 por los beneficiarios, por lo que se solicitó la devolución de los recursos.</t>
  </si>
  <si>
    <t>Fecha de actualización: 22/02/2018</t>
  </si>
  <si>
    <t>personas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</si>
</sst>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1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sz val="10"/>
      <color theme="1"/>
      <name val="Calibri"/>
      <family val="2"/>
      <scheme val="minor"/>
    </font>
    <font>
      <b/>
      <sz val="10"/>
      <color theme="1"/>
      <name val="Calibri"/>
      <family val="2"/>
      <scheme val="minor"/>
    </font>
    <font>
      <i/>
      <sz val="9"/>
      <color theme="1"/>
      <name val="Calibri"/>
      <family val="2"/>
      <scheme val="minor"/>
    </font>
    <font>
      <sz val="11"/>
      <name val="Calibri"/>
      <family val="2"/>
      <scheme val="minor"/>
    </font>
    <font>
      <b/>
      <sz val="11"/>
      <name val="Calibri"/>
      <family val="2"/>
      <scheme val="minor"/>
    </font>
  </fonts>
  <fills count="2">
    <fill>
      <patternFill patternType="none"/>
    </fill>
    <fill>
      <patternFill patternType="gray125"/>
    </fill>
  </fills>
  <borders count="6">
    <border>
      <left/>
      <right/>
      <top/>
      <bottom/>
      <diagonal/>
    </border>
    <border>
      <left/>
      <right/>
      <top style="thin">
        <color indexed="64"/>
      </top>
      <bottom style="double">
        <color indexed="64"/>
      </bottom>
      <diagonal/>
    </border>
    <border>
      <left/>
      <right/>
      <top style="thin">
        <color indexed="64"/>
      </top>
      <bottom style="medium">
        <color indexed="64"/>
      </bottom>
      <diagonal/>
    </border>
    <border>
      <left/>
      <right/>
      <top style="double">
        <color indexed="64"/>
      </top>
      <bottom/>
      <diagonal/>
    </border>
    <border>
      <left/>
      <right/>
      <top/>
      <bottom style="double">
        <color indexed="64"/>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56">
    <xf numFmtId="0" fontId="0" fillId="0" borderId="0" xfId="0"/>
    <xf numFmtId="165" fontId="0" fillId="0" borderId="0" xfId="1" applyNumberFormat="1" applyFont="1"/>
    <xf numFmtId="165" fontId="3" fillId="0" borderId="0" xfId="1" applyNumberFormat="1" applyFont="1" applyFill="1" applyAlignment="1">
      <alignment horizontal="right"/>
    </xf>
    <xf numFmtId="165" fontId="3" fillId="0" borderId="0" xfId="1" applyNumberFormat="1" applyFont="1" applyFill="1" applyBorder="1" applyAlignment="1">
      <alignment vertical="top"/>
    </xf>
    <xf numFmtId="165" fontId="3" fillId="0" borderId="0" xfId="1" applyNumberFormat="1" applyFont="1"/>
    <xf numFmtId="165" fontId="3" fillId="0" borderId="0" xfId="1" applyNumberFormat="1" applyFont="1" applyFill="1" applyBorder="1" applyAlignment="1">
      <alignment vertical="top" wrapText="1"/>
    </xf>
    <xf numFmtId="165" fontId="3" fillId="0" borderId="0" xfId="1" applyNumberFormat="1" applyFont="1" applyAlignment="1"/>
    <xf numFmtId="165" fontId="3" fillId="0" borderId="0" xfId="1" applyNumberFormat="1" applyFont="1" applyAlignment="1">
      <alignment horizontal="left"/>
    </xf>
    <xf numFmtId="165" fontId="3" fillId="0" borderId="0" xfId="1" applyNumberFormat="1" applyFont="1" applyAlignment="1">
      <alignment horizontal="right"/>
    </xf>
    <xf numFmtId="165" fontId="0" fillId="0" borderId="2" xfId="1" applyNumberFormat="1" applyFont="1" applyFill="1" applyBorder="1" applyAlignment="1">
      <alignment horizontal="center"/>
    </xf>
    <xf numFmtId="165" fontId="0" fillId="0" borderId="2" xfId="1" applyNumberFormat="1" applyFont="1" applyBorder="1" applyAlignment="1">
      <alignment horizontal="center"/>
    </xf>
    <xf numFmtId="165" fontId="0" fillId="0" borderId="0" xfId="1" applyNumberFormat="1" applyFont="1" applyFill="1" applyAlignment="1">
      <alignment horizontal="left"/>
    </xf>
    <xf numFmtId="165" fontId="0" fillId="0" borderId="0" xfId="1" applyNumberFormat="1" applyFont="1" applyFill="1"/>
    <xf numFmtId="165" fontId="0" fillId="0" borderId="0" xfId="1" applyNumberFormat="1" applyFont="1" applyFill="1" applyAlignment="1">
      <alignment horizontal="right"/>
    </xf>
    <xf numFmtId="165" fontId="0" fillId="0" borderId="1" xfId="1" applyNumberFormat="1" applyFont="1" applyFill="1" applyBorder="1"/>
    <xf numFmtId="165" fontId="0" fillId="0" borderId="1" xfId="1" applyNumberFormat="1" applyFont="1" applyBorder="1"/>
    <xf numFmtId="165" fontId="3" fillId="0" borderId="0" xfId="1" applyNumberFormat="1" applyFont="1" applyFill="1"/>
    <xf numFmtId="165" fontId="0" fillId="0" borderId="0" xfId="1" applyNumberFormat="1" applyFont="1" applyAlignment="1">
      <alignment horizontal="left"/>
    </xf>
    <xf numFmtId="165" fontId="3" fillId="0" borderId="0" xfId="1" applyNumberFormat="1" applyFont="1" applyFill="1" applyBorder="1"/>
    <xf numFmtId="165" fontId="6" fillId="0" borderId="0" xfId="1" applyNumberFormat="1" applyFont="1" applyFill="1" applyBorder="1" applyAlignment="1">
      <alignment vertical="top" wrapText="1"/>
    </xf>
    <xf numFmtId="165" fontId="5" fillId="0" borderId="0" xfId="1" applyNumberFormat="1" applyFont="1" applyFill="1" applyAlignment="1">
      <alignment horizontal="left"/>
    </xf>
    <xf numFmtId="165" fontId="3" fillId="0" borderId="0" xfId="1" applyNumberFormat="1" applyFont="1" applyFill="1" applyAlignment="1">
      <alignment horizontal="left"/>
    </xf>
    <xf numFmtId="165" fontId="0" fillId="0" borderId="0" xfId="1" applyNumberFormat="1" applyFont="1" applyAlignment="1">
      <alignment horizontal="right"/>
    </xf>
    <xf numFmtId="165" fontId="0" fillId="0" borderId="0" xfId="1" applyNumberFormat="1" applyFont="1" applyAlignment="1">
      <alignment horizontal="center"/>
    </xf>
    <xf numFmtId="165" fontId="2" fillId="0" borderId="0" xfId="1" applyNumberFormat="1" applyFont="1" applyFill="1"/>
    <xf numFmtId="165" fontId="5" fillId="0" borderId="0" xfId="1" applyNumberFormat="1" applyFont="1" applyFill="1" applyBorder="1" applyAlignment="1">
      <alignment vertical="top" wrapText="1"/>
    </xf>
    <xf numFmtId="165" fontId="0" fillId="0" borderId="0" xfId="1" applyNumberFormat="1" applyFont="1" applyAlignment="1"/>
    <xf numFmtId="1" fontId="3" fillId="0" borderId="0" xfId="1" applyNumberFormat="1" applyFont="1" applyAlignment="1">
      <alignment horizontal="left"/>
    </xf>
    <xf numFmtId="165" fontId="2" fillId="0" borderId="0" xfId="1" applyNumberFormat="1" applyFont="1"/>
    <xf numFmtId="3" fontId="0" fillId="0" borderId="0" xfId="0" applyNumberFormat="1" applyFont="1" applyFill="1"/>
    <xf numFmtId="165" fontId="7" fillId="0" borderId="0" xfId="1" applyNumberFormat="1" applyFont="1" applyFill="1"/>
    <xf numFmtId="37" fontId="0" fillId="0" borderId="0" xfId="1" applyNumberFormat="1" applyFont="1" applyFill="1"/>
    <xf numFmtId="37" fontId="0" fillId="0" borderId="0" xfId="1" applyNumberFormat="1" applyFont="1" applyFill="1" applyBorder="1"/>
    <xf numFmtId="37" fontId="0" fillId="0" borderId="0" xfId="1" applyNumberFormat="1" applyFont="1"/>
    <xf numFmtId="37" fontId="0" fillId="0" borderId="1" xfId="1" applyNumberFormat="1" applyFont="1" applyBorder="1"/>
    <xf numFmtId="37" fontId="8" fillId="0" borderId="1" xfId="1" applyNumberFormat="1" applyFont="1" applyFill="1" applyBorder="1"/>
    <xf numFmtId="165" fontId="0" fillId="0" borderId="0" xfId="1" applyNumberFormat="1" applyFont="1" applyBorder="1"/>
    <xf numFmtId="3" fontId="0" fillId="0" borderId="0" xfId="1" applyNumberFormat="1" applyFont="1" applyFill="1"/>
    <xf numFmtId="3" fontId="0" fillId="0" borderId="0" xfId="1" applyNumberFormat="1" applyFont="1" applyFill="1" applyBorder="1"/>
    <xf numFmtId="165" fontId="0" fillId="0" borderId="4" xfId="1" applyNumberFormat="1" applyFont="1" applyFill="1" applyBorder="1"/>
    <xf numFmtId="165" fontId="5" fillId="0" borderId="0" xfId="1" applyNumberFormat="1" applyFont="1" applyBorder="1" applyAlignment="1">
      <alignment horizontal="left"/>
    </xf>
    <xf numFmtId="165" fontId="5" fillId="0" borderId="5" xfId="1" applyNumberFormat="1" applyFont="1" applyBorder="1" applyAlignment="1">
      <alignment horizontal="left"/>
    </xf>
    <xf numFmtId="165" fontId="0" fillId="0" borderId="0" xfId="1" applyNumberFormat="1" applyFont="1" applyFill="1" applyBorder="1" applyAlignment="1">
      <alignment horizontal="left"/>
    </xf>
    <xf numFmtId="165" fontId="0" fillId="0" borderId="0" xfId="1" applyNumberFormat="1" applyFont="1" applyFill="1" applyBorder="1"/>
    <xf numFmtId="165" fontId="0" fillId="0" borderId="0" xfId="1" applyNumberFormat="1" applyFont="1" applyFill="1" applyBorder="1" applyAlignment="1">
      <alignment vertical="center"/>
    </xf>
    <xf numFmtId="3" fontId="0" fillId="0" borderId="0" xfId="1" applyNumberFormat="1" applyFont="1"/>
    <xf numFmtId="3" fontId="0" fillId="0" borderId="1" xfId="1" applyNumberFormat="1" applyFont="1" applyBorder="1"/>
    <xf numFmtId="3" fontId="0" fillId="0" borderId="0" xfId="1" applyNumberFormat="1" applyFont="1" applyBorder="1"/>
    <xf numFmtId="3" fontId="0" fillId="0" borderId="4" xfId="1" applyNumberFormat="1" applyFont="1" applyBorder="1"/>
    <xf numFmtId="3" fontId="0" fillId="0" borderId="4" xfId="1" applyNumberFormat="1" applyFont="1" applyFill="1" applyBorder="1"/>
    <xf numFmtId="165" fontId="3" fillId="0" borderId="0" xfId="1" applyNumberFormat="1" applyFont="1" applyFill="1" applyAlignment="1">
      <alignment horizontal="center"/>
    </xf>
    <xf numFmtId="165" fontId="9" fillId="0" borderId="0" xfId="1" applyNumberFormat="1" applyFont="1" applyFill="1" applyAlignment="1">
      <alignment horizontal="center"/>
    </xf>
    <xf numFmtId="165" fontId="3" fillId="0" borderId="0" xfId="1" applyNumberFormat="1" applyFont="1" applyFill="1" applyBorder="1" applyAlignment="1">
      <alignment horizontal="center"/>
    </xf>
    <xf numFmtId="165" fontId="3" fillId="0" borderId="3" xfId="1" applyNumberFormat="1" applyFont="1" applyBorder="1" applyAlignment="1">
      <alignment horizontal="left" wrapText="1"/>
    </xf>
    <xf numFmtId="165" fontId="0" fillId="0" borderId="0" xfId="1" applyNumberFormat="1" applyFont="1" applyFill="1" applyAlignment="1">
      <alignment horizontal="left" vertical="top" wrapText="1"/>
    </xf>
    <xf numFmtId="165" fontId="3" fillId="0" borderId="0" xfId="1" applyNumberFormat="1" applyFont="1" applyBorder="1" applyAlignment="1">
      <alignment horizontal="left"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3"/>
  <sheetViews>
    <sheetView tabSelected="1" zoomScale="90" zoomScaleNormal="90" workbookViewId="0">
      <selection activeCell="K15" sqref="K15"/>
    </sheetView>
  </sheetViews>
  <sheetFormatPr baseColWidth="10" defaultColWidth="11.5703125" defaultRowHeight="15" x14ac:dyDescent="0.25"/>
  <cols>
    <col min="1" max="1" width="60.85546875" style="12" customWidth="1"/>
    <col min="2" max="2" width="17.7109375" style="1" customWidth="1"/>
    <col min="3" max="3" width="18.28515625" style="1" customWidth="1"/>
    <col min="4" max="4" width="15.85546875" style="1" customWidth="1"/>
    <col min="5" max="5" width="15.28515625" style="1" bestFit="1" customWidth="1"/>
    <col min="6" max="6" width="13.140625" style="1" bestFit="1" customWidth="1"/>
    <col min="7" max="16384" width="11.5703125" style="1"/>
  </cols>
  <sheetData>
    <row r="1" spans="1:7" ht="15" customHeight="1" x14ac:dyDescent="0.25">
      <c r="A1" s="50" t="s">
        <v>31</v>
      </c>
      <c r="B1" s="50"/>
      <c r="C1" s="50"/>
      <c r="D1" s="50"/>
      <c r="E1" s="50"/>
      <c r="F1" s="50"/>
    </row>
    <row r="2" spans="1:7" s="4" customFormat="1" ht="15" customHeight="1" x14ac:dyDescent="0.25">
      <c r="A2" s="2" t="s">
        <v>30</v>
      </c>
      <c r="B2" s="3" t="s">
        <v>29</v>
      </c>
      <c r="D2" s="5"/>
    </row>
    <row r="3" spans="1:7" s="4" customFormat="1" ht="15" customHeight="1" x14ac:dyDescent="0.25">
      <c r="A3" s="2" t="s">
        <v>28</v>
      </c>
      <c r="B3" s="3" t="s">
        <v>26</v>
      </c>
    </row>
    <row r="4" spans="1:7" s="4" customFormat="1" ht="15" customHeight="1" x14ac:dyDescent="0.25">
      <c r="A4" s="2" t="s">
        <v>27</v>
      </c>
      <c r="B4" s="3" t="s">
        <v>26</v>
      </c>
      <c r="C4" s="6"/>
      <c r="D4" s="6"/>
    </row>
    <row r="5" spans="1:7" s="4" customFormat="1" ht="15" customHeight="1" x14ac:dyDescent="0.25">
      <c r="A5" s="2" t="s">
        <v>25</v>
      </c>
      <c r="B5" s="7" t="s">
        <v>72</v>
      </c>
    </row>
    <row r="6" spans="1:7" s="4" customFormat="1" ht="15" customHeight="1" x14ac:dyDescent="0.25">
      <c r="A6" s="2"/>
      <c r="B6" s="8"/>
    </row>
    <row r="8" spans="1:7" ht="15" customHeight="1" x14ac:dyDescent="0.25">
      <c r="A8" s="51" t="s">
        <v>24</v>
      </c>
      <c r="B8" s="51"/>
      <c r="C8" s="51"/>
      <c r="D8" s="51"/>
      <c r="E8" s="51"/>
      <c r="F8" s="51"/>
    </row>
    <row r="9" spans="1:7" ht="15" customHeight="1" x14ac:dyDescent="0.25">
      <c r="A9" s="51" t="s">
        <v>23</v>
      </c>
      <c r="B9" s="51"/>
      <c r="C9" s="51"/>
      <c r="D9" s="51"/>
      <c r="E9" s="51"/>
      <c r="F9" s="51"/>
    </row>
    <row r="11" spans="1:7" ht="15" customHeight="1" thickBot="1" x14ac:dyDescent="0.3">
      <c r="A11" s="9" t="s">
        <v>53</v>
      </c>
      <c r="B11" s="10" t="s">
        <v>22</v>
      </c>
      <c r="C11" s="10" t="s">
        <v>8</v>
      </c>
      <c r="D11" s="10" t="s">
        <v>7</v>
      </c>
      <c r="E11" s="10" t="s">
        <v>6</v>
      </c>
      <c r="F11" s="10" t="s">
        <v>5</v>
      </c>
    </row>
    <row r="13" spans="1:7" s="12" customFormat="1" ht="15" customHeight="1" x14ac:dyDescent="0.25">
      <c r="A13" s="42" t="s">
        <v>65</v>
      </c>
      <c r="B13" s="43" t="s">
        <v>58</v>
      </c>
      <c r="C13" s="37">
        <v>0</v>
      </c>
      <c r="D13" s="37">
        <v>0</v>
      </c>
      <c r="E13" s="37">
        <v>0</v>
      </c>
      <c r="F13" s="37">
        <f>SUM(C13:E13)</f>
        <v>0</v>
      </c>
    </row>
    <row r="14" spans="1:7" s="12" customFormat="1" ht="15" customHeight="1" x14ac:dyDescent="0.25">
      <c r="A14" s="44" t="s">
        <v>78</v>
      </c>
      <c r="B14" s="43" t="s">
        <v>60</v>
      </c>
      <c r="C14" s="37">
        <v>0</v>
      </c>
      <c r="D14" s="37">
        <v>0</v>
      </c>
      <c r="E14" s="37">
        <v>0</v>
      </c>
      <c r="F14" s="37">
        <f>SUM(C14:E14)</f>
        <v>0</v>
      </c>
    </row>
    <row r="15" spans="1:7" s="12" customFormat="1" ht="15" customHeight="1" x14ac:dyDescent="0.25">
      <c r="A15" s="42" t="s">
        <v>61</v>
      </c>
      <c r="B15" s="43" t="s">
        <v>60</v>
      </c>
      <c r="C15" s="37">
        <v>0</v>
      </c>
      <c r="D15" s="37">
        <v>0</v>
      </c>
      <c r="E15" s="37">
        <v>0</v>
      </c>
      <c r="F15" s="37">
        <f t="shared" ref="F15" si="0">SUM(C15:E15)</f>
        <v>0</v>
      </c>
      <c r="G15" s="30"/>
    </row>
    <row r="16" spans="1:7" s="12" customFormat="1" ht="15" customHeight="1" x14ac:dyDescent="0.25">
      <c r="A16" s="43" t="s">
        <v>79</v>
      </c>
      <c r="B16" s="43" t="s">
        <v>81</v>
      </c>
      <c r="C16" s="37">
        <v>4</v>
      </c>
      <c r="D16" s="37">
        <v>4</v>
      </c>
      <c r="E16" s="38">
        <v>7</v>
      </c>
      <c r="F16" s="37">
        <v>15</v>
      </c>
      <c r="G16" s="13"/>
    </row>
    <row r="17" spans="1:7" s="12" customFormat="1" x14ac:dyDescent="0.25">
      <c r="A17" s="44" t="s">
        <v>80</v>
      </c>
      <c r="B17" s="43" t="s">
        <v>41</v>
      </c>
      <c r="C17" s="37">
        <v>25</v>
      </c>
      <c r="D17" s="37">
        <v>25</v>
      </c>
      <c r="E17" s="37">
        <v>25</v>
      </c>
      <c r="F17" s="37">
        <v>25</v>
      </c>
      <c r="G17" s="12" t="s">
        <v>71</v>
      </c>
    </row>
    <row r="18" spans="1:7" s="12" customFormat="1" x14ac:dyDescent="0.25">
      <c r="A18" s="44" t="s">
        <v>66</v>
      </c>
      <c r="B18" s="43" t="s">
        <v>21</v>
      </c>
      <c r="C18" s="37">
        <v>0</v>
      </c>
      <c r="D18" s="37">
        <v>130</v>
      </c>
      <c r="E18" s="37">
        <v>132</v>
      </c>
      <c r="F18" s="37">
        <v>132</v>
      </c>
      <c r="G18" s="12" t="s">
        <v>83</v>
      </c>
    </row>
    <row r="19" spans="1:7" s="12" customFormat="1" x14ac:dyDescent="0.25">
      <c r="A19" s="42" t="s">
        <v>90</v>
      </c>
      <c r="B19" s="43" t="s">
        <v>21</v>
      </c>
      <c r="C19" s="37">
        <v>0</v>
      </c>
      <c r="D19" s="37">
        <v>0</v>
      </c>
      <c r="E19" s="38">
        <v>0</v>
      </c>
      <c r="F19" s="43">
        <f>SUM(C19:E19)</f>
        <v>0</v>
      </c>
      <c r="G19" s="12" t="s">
        <v>84</v>
      </c>
    </row>
    <row r="20" spans="1:7" s="12" customFormat="1" x14ac:dyDescent="0.25">
      <c r="A20" s="11"/>
    </row>
    <row r="21" spans="1:7" ht="15.75" thickBot="1" x14ac:dyDescent="0.3">
      <c r="A21" s="14" t="s">
        <v>13</v>
      </c>
      <c r="B21" s="15"/>
      <c r="C21" s="15"/>
      <c r="D21" s="15"/>
      <c r="E21" s="15"/>
      <c r="F21" s="15"/>
    </row>
    <row r="22" spans="1:7" ht="15.75" thickTop="1" x14ac:dyDescent="0.25">
      <c r="A22" s="16" t="s">
        <v>62</v>
      </c>
    </row>
    <row r="23" spans="1:7" x14ac:dyDescent="0.25">
      <c r="A23" s="12" t="s">
        <v>85</v>
      </c>
    </row>
    <row r="24" spans="1:7" x14ac:dyDescent="0.25">
      <c r="A24" s="12" t="s">
        <v>86</v>
      </c>
    </row>
    <row r="25" spans="1:7" x14ac:dyDescent="0.25">
      <c r="A25" s="52" t="s">
        <v>20</v>
      </c>
      <c r="B25" s="52"/>
      <c r="C25" s="52"/>
      <c r="D25" s="52"/>
      <c r="E25" s="52"/>
    </row>
    <row r="26" spans="1:7" x14ac:dyDescent="0.25">
      <c r="A26" s="50" t="s">
        <v>18</v>
      </c>
      <c r="B26" s="50"/>
      <c r="C26" s="50"/>
      <c r="D26" s="50"/>
      <c r="E26" s="50"/>
    </row>
    <row r="27" spans="1:7" x14ac:dyDescent="0.25">
      <c r="A27" s="50" t="s">
        <v>10</v>
      </c>
      <c r="B27" s="50"/>
      <c r="C27" s="50"/>
      <c r="D27" s="50"/>
      <c r="E27" s="50"/>
    </row>
    <row r="29" spans="1:7" ht="15.75" thickBot="1" x14ac:dyDescent="0.3">
      <c r="A29" s="10" t="s">
        <v>53</v>
      </c>
      <c r="B29" s="10" t="s">
        <v>8</v>
      </c>
      <c r="C29" s="10" t="s">
        <v>7</v>
      </c>
      <c r="D29" s="10" t="s">
        <v>6</v>
      </c>
      <c r="E29" s="10" t="s">
        <v>5</v>
      </c>
    </row>
    <row r="30" spans="1:7" x14ac:dyDescent="0.25">
      <c r="A30" s="44" t="s">
        <v>57</v>
      </c>
      <c r="B30" s="45">
        <v>0</v>
      </c>
      <c r="C30" s="45">
        <v>0</v>
      </c>
      <c r="D30" s="45">
        <v>0</v>
      </c>
      <c r="E30" s="45">
        <f t="shared" ref="E30:E37" si="1">SUM(B30:D30)</f>
        <v>0</v>
      </c>
    </row>
    <row r="31" spans="1:7" x14ac:dyDescent="0.25">
      <c r="A31" s="44" t="s">
        <v>78</v>
      </c>
      <c r="B31" s="45">
        <v>0</v>
      </c>
      <c r="C31" s="45">
        <v>0</v>
      </c>
      <c r="D31" s="45"/>
      <c r="E31" s="45">
        <f t="shared" si="1"/>
        <v>0</v>
      </c>
    </row>
    <row r="32" spans="1:7" x14ac:dyDescent="0.25">
      <c r="A32" s="44" t="s">
        <v>61</v>
      </c>
      <c r="B32" s="45">
        <v>0</v>
      </c>
      <c r="C32" s="45">
        <v>0</v>
      </c>
      <c r="D32" s="45">
        <v>0</v>
      </c>
      <c r="E32" s="45">
        <f t="shared" si="1"/>
        <v>0</v>
      </c>
    </row>
    <row r="33" spans="1:5" x14ac:dyDescent="0.25">
      <c r="A33" s="43" t="s">
        <v>79</v>
      </c>
      <c r="B33" s="45">
        <v>876350</v>
      </c>
      <c r="C33" s="45">
        <v>955600</v>
      </c>
      <c r="D33" s="45">
        <v>1817050</v>
      </c>
      <c r="E33" s="45">
        <f t="shared" si="1"/>
        <v>3649000</v>
      </c>
    </row>
    <row r="34" spans="1:5" x14ac:dyDescent="0.25">
      <c r="A34" s="44" t="s">
        <v>80</v>
      </c>
      <c r="B34" s="45">
        <v>29130568.139795922</v>
      </c>
      <c r="C34" s="45">
        <v>100584547.09</v>
      </c>
      <c r="D34" s="45">
        <v>50866671.650000006</v>
      </c>
      <c r="E34" s="45">
        <f t="shared" si="1"/>
        <v>180581786.87979594</v>
      </c>
    </row>
    <row r="35" spans="1:5" x14ac:dyDescent="0.25">
      <c r="A35" s="44" t="s">
        <v>66</v>
      </c>
      <c r="B35" s="45">
        <v>0</v>
      </c>
      <c r="C35" s="45">
        <v>0</v>
      </c>
      <c r="D35" s="45">
        <v>0</v>
      </c>
      <c r="E35" s="45">
        <f t="shared" si="1"/>
        <v>0</v>
      </c>
    </row>
    <row r="36" spans="1:5" x14ac:dyDescent="0.25">
      <c r="A36" s="42" t="s">
        <v>82</v>
      </c>
      <c r="B36" s="45">
        <v>0</v>
      </c>
      <c r="C36" s="45">
        <v>0</v>
      </c>
      <c r="D36" s="45">
        <v>75000000</v>
      </c>
      <c r="E36" s="45">
        <f t="shared" si="1"/>
        <v>75000000</v>
      </c>
    </row>
    <row r="37" spans="1:5" x14ac:dyDescent="0.25">
      <c r="A37" s="44" t="s">
        <v>87</v>
      </c>
      <c r="B37" s="45">
        <v>3071065.9597959183</v>
      </c>
      <c r="C37" s="45">
        <v>59644.42</v>
      </c>
      <c r="D37" s="45">
        <v>27740115.630000003</v>
      </c>
      <c r="E37" s="45">
        <f t="shared" si="1"/>
        <v>30870826.009795919</v>
      </c>
    </row>
    <row r="38" spans="1:5" ht="15.75" thickBot="1" x14ac:dyDescent="0.3">
      <c r="A38" s="34" t="s">
        <v>13</v>
      </c>
      <c r="B38" s="46">
        <f>+SUM(B30:B37)</f>
        <v>33077984.09959184</v>
      </c>
      <c r="C38" s="46">
        <f t="shared" ref="C38:D38" si="2">+SUM(C30:C37)</f>
        <v>101599791.51000001</v>
      </c>
      <c r="D38" s="46">
        <f t="shared" si="2"/>
        <v>155423837.28</v>
      </c>
      <c r="E38" s="46">
        <f>+SUM(E30:E37)</f>
        <v>290101612.88959187</v>
      </c>
    </row>
    <row r="39" spans="1:5" ht="15.75" thickTop="1" x14ac:dyDescent="0.25">
      <c r="A39" s="4" t="s">
        <v>55</v>
      </c>
    </row>
    <row r="42" spans="1:5" x14ac:dyDescent="0.25">
      <c r="A42" s="50" t="s">
        <v>19</v>
      </c>
      <c r="B42" s="50"/>
      <c r="C42" s="50"/>
      <c r="D42" s="50"/>
      <c r="E42" s="50"/>
    </row>
    <row r="43" spans="1:5" x14ac:dyDescent="0.25">
      <c r="A43" s="50" t="s">
        <v>18</v>
      </c>
      <c r="B43" s="50"/>
      <c r="C43" s="50"/>
      <c r="D43" s="50"/>
      <c r="E43" s="50"/>
    </row>
    <row r="44" spans="1:5" x14ac:dyDescent="0.25">
      <c r="A44" s="50" t="s">
        <v>10</v>
      </c>
      <c r="B44" s="50"/>
      <c r="C44" s="50"/>
      <c r="D44" s="50"/>
      <c r="E44" s="50"/>
    </row>
    <row r="46" spans="1:5" ht="15.75" thickBot="1" x14ac:dyDescent="0.3">
      <c r="A46" s="9" t="s">
        <v>9</v>
      </c>
      <c r="B46" s="10" t="s">
        <v>8</v>
      </c>
      <c r="C46" s="10" t="s">
        <v>7</v>
      </c>
      <c r="D46" s="10" t="s">
        <v>6</v>
      </c>
      <c r="E46" s="10" t="s">
        <v>5</v>
      </c>
    </row>
    <row r="48" spans="1:5" x14ac:dyDescent="0.25">
      <c r="A48" s="12" t="s">
        <v>17</v>
      </c>
      <c r="B48" s="33">
        <v>0</v>
      </c>
      <c r="C48" s="33">
        <v>0</v>
      </c>
      <c r="D48" s="33">
        <v>0</v>
      </c>
      <c r="E48" s="33">
        <f t="shared" ref="E48:E53" si="3">SUM(B48:D48)</f>
        <v>0</v>
      </c>
    </row>
    <row r="49" spans="1:9" x14ac:dyDescent="0.25">
      <c r="A49" s="12" t="s">
        <v>16</v>
      </c>
      <c r="B49" s="33">
        <v>32173585.220000003</v>
      </c>
      <c r="C49" s="33">
        <v>101599791.51000001</v>
      </c>
      <c r="D49" s="33">
        <v>56757421.650000006</v>
      </c>
      <c r="E49" s="33">
        <f t="shared" si="3"/>
        <v>190530798.38</v>
      </c>
    </row>
    <row r="50" spans="1:9" x14ac:dyDescent="0.25">
      <c r="A50" s="12" t="s">
        <v>15</v>
      </c>
      <c r="B50" s="33">
        <v>6458.1287755102039</v>
      </c>
      <c r="C50" s="33">
        <v>0</v>
      </c>
      <c r="D50" s="33">
        <v>426300</v>
      </c>
      <c r="E50" s="33">
        <f t="shared" si="3"/>
        <v>432758.12877551018</v>
      </c>
    </row>
    <row r="51" spans="1:9" x14ac:dyDescent="0.25">
      <c r="A51" s="12" t="s">
        <v>14</v>
      </c>
      <c r="B51" s="33">
        <v>897940.75081632647</v>
      </c>
      <c r="C51" s="33">
        <v>0</v>
      </c>
      <c r="D51" s="33">
        <v>23240115.630000003</v>
      </c>
      <c r="E51" s="33">
        <f t="shared" si="3"/>
        <v>24138056.380816329</v>
      </c>
    </row>
    <row r="52" spans="1:9" x14ac:dyDescent="0.25">
      <c r="A52" s="12" t="s">
        <v>54</v>
      </c>
      <c r="B52" s="33">
        <v>0</v>
      </c>
      <c r="C52" s="33">
        <v>0</v>
      </c>
      <c r="D52" s="33"/>
      <c r="E52" s="33">
        <f t="shared" si="3"/>
        <v>0</v>
      </c>
    </row>
    <row r="53" spans="1:9" x14ac:dyDescent="0.25">
      <c r="A53" s="12" t="s">
        <v>70</v>
      </c>
      <c r="B53" s="33">
        <v>0</v>
      </c>
      <c r="C53" s="33">
        <v>0</v>
      </c>
      <c r="D53" s="33">
        <v>75000000</v>
      </c>
      <c r="E53" s="33">
        <f t="shared" si="3"/>
        <v>75000000</v>
      </c>
    </row>
    <row r="54" spans="1:9" ht="15.75" thickBot="1" x14ac:dyDescent="0.3">
      <c r="A54" s="14" t="s">
        <v>13</v>
      </c>
      <c r="B54" s="34">
        <f>+SUM(B48:B53)</f>
        <v>33077984.09959184</v>
      </c>
      <c r="C54" s="34">
        <f t="shared" ref="C54:E54" si="4">+SUM(C48:C53)</f>
        <v>101599791.51000001</v>
      </c>
      <c r="D54" s="34">
        <f t="shared" si="4"/>
        <v>155423837.28</v>
      </c>
      <c r="E54" s="34">
        <f t="shared" si="4"/>
        <v>290101612.88959181</v>
      </c>
    </row>
    <row r="55" spans="1:9" ht="15.75" thickTop="1" x14ac:dyDescent="0.25">
      <c r="A55" s="4" t="s">
        <v>55</v>
      </c>
    </row>
    <row r="58" spans="1:9" x14ac:dyDescent="0.25">
      <c r="A58" s="50" t="s">
        <v>12</v>
      </c>
      <c r="B58" s="50"/>
      <c r="C58" s="50"/>
      <c r="D58" s="50"/>
      <c r="E58" s="50"/>
    </row>
    <row r="59" spans="1:9" x14ac:dyDescent="0.25">
      <c r="A59" s="50" t="s">
        <v>11</v>
      </c>
      <c r="B59" s="50"/>
      <c r="C59" s="50"/>
      <c r="D59" s="50"/>
      <c r="E59" s="50"/>
    </row>
    <row r="60" spans="1:9" x14ac:dyDescent="0.25">
      <c r="A60" s="50" t="s">
        <v>10</v>
      </c>
      <c r="B60" s="50"/>
      <c r="C60" s="50"/>
      <c r="D60" s="50"/>
      <c r="E60" s="50"/>
    </row>
    <row r="62" spans="1:9" ht="15.75" thickBot="1" x14ac:dyDescent="0.3">
      <c r="A62" s="9" t="s">
        <v>9</v>
      </c>
      <c r="B62" s="10" t="s">
        <v>8</v>
      </c>
      <c r="C62" s="10" t="s">
        <v>7</v>
      </c>
      <c r="D62" s="10" t="s">
        <v>6</v>
      </c>
      <c r="E62" s="10" t="s">
        <v>5</v>
      </c>
    </row>
    <row r="64" spans="1:9" x14ac:dyDescent="0.25">
      <c r="A64" s="1" t="s">
        <v>4</v>
      </c>
      <c r="B64" s="33">
        <v>4332809370.9928074</v>
      </c>
      <c r="C64" s="33">
        <f>B68</f>
        <v>4507769401.6932154</v>
      </c>
      <c r="D64" s="33">
        <f>C68</f>
        <v>4773890299.343215</v>
      </c>
      <c r="E64" s="33">
        <f>B64</f>
        <v>4332809370.9928074</v>
      </c>
      <c r="G64" s="12"/>
      <c r="H64" s="12"/>
      <c r="I64" s="12"/>
    </row>
    <row r="65" spans="1:9" x14ac:dyDescent="0.25">
      <c r="A65" s="1" t="s">
        <v>3</v>
      </c>
      <c r="B65" s="33">
        <v>208038014.80000001</v>
      </c>
      <c r="C65" s="33">
        <v>367720689.16000003</v>
      </c>
      <c r="D65" s="33">
        <v>348686550.25</v>
      </c>
      <c r="E65" s="33">
        <f>SUM(B65:D65)</f>
        <v>924445254.21000004</v>
      </c>
      <c r="G65" s="29"/>
      <c r="H65" s="29"/>
      <c r="I65" s="29"/>
    </row>
    <row r="66" spans="1:9" x14ac:dyDescent="0.25">
      <c r="A66" s="1" t="s">
        <v>2</v>
      </c>
      <c r="B66" s="33">
        <f>SUM(B64:B65)</f>
        <v>4540847385.7928076</v>
      </c>
      <c r="C66" s="33">
        <f t="shared" ref="C66:D66" si="5">SUM(C64:C65)</f>
        <v>4875490090.8532152</v>
      </c>
      <c r="D66" s="33">
        <f t="shared" si="5"/>
        <v>5122576849.593215</v>
      </c>
      <c r="E66" s="33">
        <f>E65+E64</f>
        <v>5257254625.2028074</v>
      </c>
      <c r="G66" s="12"/>
      <c r="H66" s="12"/>
      <c r="I66" s="12"/>
    </row>
    <row r="67" spans="1:9" x14ac:dyDescent="0.25">
      <c r="A67" s="1" t="s">
        <v>1</v>
      </c>
      <c r="B67" s="33">
        <f>B54</f>
        <v>33077984.09959184</v>
      </c>
      <c r="C67" s="33">
        <f t="shared" ref="C67:D67" si="6">C54</f>
        <v>101599791.51000001</v>
      </c>
      <c r="D67" s="33">
        <f t="shared" si="6"/>
        <v>155423837.28</v>
      </c>
      <c r="E67" s="33">
        <f>SUM(B67:D67)</f>
        <v>290101612.88959181</v>
      </c>
    </row>
    <row r="68" spans="1:9" x14ac:dyDescent="0.25">
      <c r="A68" s="1" t="s">
        <v>0</v>
      </c>
      <c r="B68" s="33">
        <f>+B66-B67</f>
        <v>4507769401.6932154</v>
      </c>
      <c r="C68" s="33">
        <f t="shared" ref="C68:D68" si="7">+C66-C67</f>
        <v>4773890299.343215</v>
      </c>
      <c r="D68" s="33">
        <f t="shared" si="7"/>
        <v>4967153012.3132153</v>
      </c>
      <c r="E68" s="33">
        <f>E66-E67</f>
        <v>4967153012.3132153</v>
      </c>
    </row>
    <row r="69" spans="1:9" ht="15.75" thickBot="1" x14ac:dyDescent="0.3">
      <c r="A69" s="15"/>
      <c r="B69" s="15"/>
      <c r="C69" s="15"/>
      <c r="D69" s="15"/>
      <c r="E69" s="15"/>
    </row>
    <row r="70" spans="1:9" ht="15.75" thickTop="1" x14ac:dyDescent="0.25">
      <c r="A70" s="4" t="s">
        <v>55</v>
      </c>
    </row>
    <row r="71" spans="1:9" x14ac:dyDescent="0.25">
      <c r="A71" s="1"/>
    </row>
    <row r="73" spans="1:9" x14ac:dyDescent="0.25">
      <c r="A73" s="12" t="s">
        <v>88</v>
      </c>
    </row>
  </sheetData>
  <mergeCells count="12">
    <mergeCell ref="A58:E58"/>
    <mergeCell ref="A59:E59"/>
    <mergeCell ref="A60:E60"/>
    <mergeCell ref="A1:F1"/>
    <mergeCell ref="A8:F8"/>
    <mergeCell ref="A9:F9"/>
    <mergeCell ref="A25:E25"/>
    <mergeCell ref="A26:E26"/>
    <mergeCell ref="A27:E27"/>
    <mergeCell ref="A42:E42"/>
    <mergeCell ref="A43:E43"/>
    <mergeCell ref="A44:E44"/>
  </mergeCells>
  <pageMargins left="0.7" right="0.7" top="0.75" bottom="0.75" header="0.3" footer="0.3"/>
  <pageSetup scale="4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3"/>
  <sheetViews>
    <sheetView zoomScale="90" zoomScaleNormal="90" workbookViewId="0">
      <selection activeCell="A73" sqref="A73"/>
    </sheetView>
  </sheetViews>
  <sheetFormatPr baseColWidth="10" defaultColWidth="11.5703125" defaultRowHeight="15" x14ac:dyDescent="0.25"/>
  <cols>
    <col min="1" max="1" width="56" style="12" customWidth="1"/>
    <col min="2" max="2" width="15.28515625" style="1" customWidth="1"/>
    <col min="3" max="3" width="20" style="1" customWidth="1"/>
    <col min="4" max="4" width="15.85546875" style="1" customWidth="1"/>
    <col min="5" max="5" width="15.140625" style="1" bestFit="1" customWidth="1"/>
    <col min="6" max="16384" width="11.5703125" style="1"/>
  </cols>
  <sheetData>
    <row r="1" spans="1:7" ht="15" customHeight="1" x14ac:dyDescent="0.25">
      <c r="A1" s="50" t="s">
        <v>31</v>
      </c>
      <c r="B1" s="50"/>
      <c r="C1" s="50"/>
      <c r="D1" s="50"/>
      <c r="E1" s="50"/>
      <c r="F1" s="50"/>
    </row>
    <row r="2" spans="1:7" s="4" customFormat="1" ht="15" customHeight="1" x14ac:dyDescent="0.25">
      <c r="A2" s="2" t="s">
        <v>30</v>
      </c>
      <c r="B2" s="3" t="s">
        <v>29</v>
      </c>
      <c r="D2" s="19"/>
    </row>
    <row r="3" spans="1:7" s="4" customFormat="1" ht="15" customHeight="1" x14ac:dyDescent="0.25">
      <c r="A3" s="2" t="s">
        <v>28</v>
      </c>
      <c r="B3" s="3" t="s">
        <v>26</v>
      </c>
    </row>
    <row r="4" spans="1:7" s="4" customFormat="1" ht="15" customHeight="1" x14ac:dyDescent="0.25">
      <c r="A4" s="2" t="s">
        <v>27</v>
      </c>
      <c r="B4" s="3" t="s">
        <v>26</v>
      </c>
      <c r="C4" s="6"/>
      <c r="D4" s="6"/>
    </row>
    <row r="5" spans="1:7" s="4" customFormat="1" ht="15" customHeight="1" x14ac:dyDescent="0.25">
      <c r="A5" s="2" t="s">
        <v>25</v>
      </c>
      <c r="B5" s="7" t="s">
        <v>73</v>
      </c>
    </row>
    <row r="6" spans="1:7" s="4" customFormat="1" ht="15" customHeight="1" x14ac:dyDescent="0.25">
      <c r="A6" s="2"/>
      <c r="B6" s="8"/>
    </row>
    <row r="8" spans="1:7" ht="15" customHeight="1" x14ac:dyDescent="0.25">
      <c r="A8" s="51" t="s">
        <v>24</v>
      </c>
      <c r="B8" s="51"/>
      <c r="C8" s="51"/>
      <c r="D8" s="51"/>
      <c r="E8" s="51"/>
      <c r="F8" s="51"/>
    </row>
    <row r="9" spans="1:7" ht="15" customHeight="1" x14ac:dyDescent="0.25">
      <c r="A9" s="51" t="s">
        <v>23</v>
      </c>
      <c r="B9" s="51"/>
      <c r="C9" s="51"/>
      <c r="D9" s="51"/>
      <c r="E9" s="51"/>
      <c r="F9" s="51"/>
    </row>
    <row r="11" spans="1:7" ht="15" customHeight="1" thickBot="1" x14ac:dyDescent="0.3">
      <c r="A11" s="9" t="s">
        <v>53</v>
      </c>
      <c r="B11" s="10" t="s">
        <v>22</v>
      </c>
      <c r="C11" s="10" t="s">
        <v>35</v>
      </c>
      <c r="D11" s="10" t="s">
        <v>34</v>
      </c>
      <c r="E11" s="10" t="s">
        <v>33</v>
      </c>
      <c r="F11" s="10" t="s">
        <v>32</v>
      </c>
    </row>
    <row r="13" spans="1:7" s="12" customFormat="1" ht="15" customHeight="1" x14ac:dyDescent="0.25">
      <c r="A13" s="42" t="s">
        <v>65</v>
      </c>
      <c r="B13" s="43" t="s">
        <v>58</v>
      </c>
      <c r="C13" s="31">
        <v>0</v>
      </c>
      <c r="D13" s="31">
        <v>0</v>
      </c>
      <c r="E13" s="31">
        <v>0</v>
      </c>
      <c r="F13" s="31">
        <f>+SUM(C13:E13)</f>
        <v>0</v>
      </c>
      <c r="G13" s="12" t="s">
        <v>69</v>
      </c>
    </row>
    <row r="14" spans="1:7" s="12" customFormat="1" ht="15" customHeight="1" x14ac:dyDescent="0.25">
      <c r="A14" s="44" t="s">
        <v>78</v>
      </c>
      <c r="B14" s="43" t="s">
        <v>60</v>
      </c>
      <c r="C14" s="31">
        <v>0</v>
      </c>
      <c r="D14" s="31">
        <v>0</v>
      </c>
      <c r="E14" s="31">
        <v>0</v>
      </c>
      <c r="F14" s="31">
        <f>+SUM(C14:E14)</f>
        <v>0</v>
      </c>
      <c r="G14" s="12" t="s">
        <v>71</v>
      </c>
    </row>
    <row r="15" spans="1:7" s="12" customFormat="1" ht="15" customHeight="1" x14ac:dyDescent="0.25">
      <c r="A15" s="42" t="s">
        <v>61</v>
      </c>
      <c r="B15" s="43" t="s">
        <v>60</v>
      </c>
      <c r="C15" s="31">
        <v>0</v>
      </c>
      <c r="D15" s="31">
        <v>0</v>
      </c>
      <c r="E15" s="31">
        <v>0</v>
      </c>
      <c r="F15" s="31">
        <f t="shared" ref="F15:F16" si="0">+SUM(C15:E15)</f>
        <v>0</v>
      </c>
      <c r="G15" s="12" t="s">
        <v>83</v>
      </c>
    </row>
    <row r="16" spans="1:7" s="12" customFormat="1" ht="15" customHeight="1" x14ac:dyDescent="0.25">
      <c r="A16" s="43" t="s">
        <v>79</v>
      </c>
      <c r="B16" s="43" t="s">
        <v>81</v>
      </c>
      <c r="C16" s="31">
        <v>10</v>
      </c>
      <c r="D16" s="31">
        <v>96</v>
      </c>
      <c r="E16" s="31">
        <v>17</v>
      </c>
      <c r="F16" s="31">
        <f t="shared" si="0"/>
        <v>123</v>
      </c>
      <c r="G16" s="13"/>
    </row>
    <row r="17" spans="1:6" s="12" customFormat="1" x14ac:dyDescent="0.25">
      <c r="A17" s="44" t="s">
        <v>80</v>
      </c>
      <c r="B17" s="43" t="s">
        <v>41</v>
      </c>
      <c r="C17" s="31">
        <v>25</v>
      </c>
      <c r="D17" s="31">
        <v>25</v>
      </c>
      <c r="E17" s="31">
        <v>25</v>
      </c>
      <c r="F17" s="31">
        <v>25</v>
      </c>
    </row>
    <row r="18" spans="1:6" s="12" customFormat="1" x14ac:dyDescent="0.25">
      <c r="A18" s="44" t="s">
        <v>66</v>
      </c>
      <c r="B18" s="43" t="s">
        <v>21</v>
      </c>
      <c r="C18" s="31">
        <v>0</v>
      </c>
      <c r="D18" s="31">
        <v>0</v>
      </c>
      <c r="E18" s="31">
        <v>0</v>
      </c>
      <c r="F18" s="31">
        <v>0</v>
      </c>
    </row>
    <row r="19" spans="1:6" s="12" customFormat="1" x14ac:dyDescent="0.25">
      <c r="A19" s="42" t="s">
        <v>90</v>
      </c>
      <c r="B19" s="43" t="s">
        <v>21</v>
      </c>
      <c r="C19" s="31">
        <v>0</v>
      </c>
      <c r="D19" s="31">
        <v>0</v>
      </c>
      <c r="E19" s="31">
        <v>0</v>
      </c>
      <c r="F19" s="31">
        <f t="shared" ref="F19" si="1">+SUM(C19:E19)</f>
        <v>0</v>
      </c>
    </row>
    <row r="20" spans="1:6" s="12" customFormat="1" x14ac:dyDescent="0.25">
      <c r="A20" s="20"/>
      <c r="C20" s="31"/>
      <c r="D20" s="31"/>
      <c r="E20" s="31"/>
      <c r="F20" s="31"/>
    </row>
    <row r="21" spans="1:6" ht="15.75" thickBot="1" x14ac:dyDescent="0.3">
      <c r="A21" s="14" t="s">
        <v>13</v>
      </c>
      <c r="B21" s="15"/>
      <c r="C21" s="15"/>
      <c r="D21" s="15"/>
      <c r="E21" s="15"/>
      <c r="F21" s="15"/>
    </row>
    <row r="22" spans="1:6" ht="15.75" thickTop="1" x14ac:dyDescent="0.25">
      <c r="A22" s="16" t="s">
        <v>62</v>
      </c>
    </row>
    <row r="23" spans="1:6" x14ac:dyDescent="0.25">
      <c r="A23" s="12" t="s">
        <v>91</v>
      </c>
    </row>
    <row r="25" spans="1:6" x14ac:dyDescent="0.25">
      <c r="A25" s="52" t="s">
        <v>20</v>
      </c>
      <c r="B25" s="52"/>
      <c r="C25" s="52"/>
      <c r="D25" s="52"/>
      <c r="E25" s="52"/>
    </row>
    <row r="26" spans="1:6" x14ac:dyDescent="0.25">
      <c r="A26" s="50" t="s">
        <v>18</v>
      </c>
      <c r="B26" s="50"/>
      <c r="C26" s="50"/>
      <c r="D26" s="50"/>
      <c r="E26" s="50"/>
    </row>
    <row r="27" spans="1:6" x14ac:dyDescent="0.25">
      <c r="A27" s="50" t="s">
        <v>10</v>
      </c>
      <c r="B27" s="50"/>
      <c r="C27" s="50"/>
      <c r="D27" s="50"/>
      <c r="E27" s="50"/>
    </row>
    <row r="29" spans="1:6" ht="15.75" thickBot="1" x14ac:dyDescent="0.3">
      <c r="A29" s="9" t="s">
        <v>53</v>
      </c>
      <c r="B29" s="10" t="s">
        <v>35</v>
      </c>
      <c r="C29" s="10" t="s">
        <v>34</v>
      </c>
      <c r="D29" s="10" t="s">
        <v>33</v>
      </c>
      <c r="E29" s="10" t="s">
        <v>32</v>
      </c>
    </row>
    <row r="30" spans="1:6" x14ac:dyDescent="0.25">
      <c r="A30" s="44" t="s">
        <v>57</v>
      </c>
      <c r="B30" s="45">
        <v>0</v>
      </c>
      <c r="C30" s="45">
        <v>0</v>
      </c>
      <c r="D30" s="45">
        <v>0</v>
      </c>
      <c r="E30" s="45">
        <f t="shared" ref="E30:E38" si="2">SUM(B30:D30)</f>
        <v>0</v>
      </c>
    </row>
    <row r="31" spans="1:6" x14ac:dyDescent="0.25">
      <c r="A31" s="44" t="s">
        <v>78</v>
      </c>
      <c r="B31" s="45">
        <v>0</v>
      </c>
      <c r="C31" s="45">
        <v>0</v>
      </c>
      <c r="D31" s="45">
        <v>0</v>
      </c>
      <c r="E31" s="45">
        <f t="shared" si="2"/>
        <v>0</v>
      </c>
    </row>
    <row r="32" spans="1:6" x14ac:dyDescent="0.25">
      <c r="A32" s="44" t="s">
        <v>61</v>
      </c>
      <c r="B32" s="45">
        <v>0</v>
      </c>
      <c r="C32" s="45">
        <v>0</v>
      </c>
      <c r="D32" s="45">
        <v>0</v>
      </c>
      <c r="E32" s="45">
        <f t="shared" si="2"/>
        <v>0</v>
      </c>
    </row>
    <row r="33" spans="1:7" x14ac:dyDescent="0.25">
      <c r="A33" s="43" t="s">
        <v>79</v>
      </c>
      <c r="B33" s="45">
        <v>1395440.86</v>
      </c>
      <c r="C33" s="45">
        <v>28478.384897959186</v>
      </c>
      <c r="D33" s="45">
        <v>0</v>
      </c>
      <c r="E33" s="45">
        <f t="shared" si="2"/>
        <v>1423919.2448979593</v>
      </c>
    </row>
    <row r="34" spans="1:7" x14ac:dyDescent="0.25">
      <c r="A34" s="44" t="s">
        <v>80</v>
      </c>
      <c r="B34" s="45">
        <v>59121745.109999999</v>
      </c>
      <c r="C34" s="45">
        <v>69707457.960000008</v>
      </c>
      <c r="D34" s="45">
        <v>48273683.119999997</v>
      </c>
      <c r="E34" s="45">
        <f t="shared" si="2"/>
        <v>177102886.19</v>
      </c>
    </row>
    <row r="35" spans="1:7" x14ac:dyDescent="0.25">
      <c r="A35" s="44" t="s">
        <v>66</v>
      </c>
      <c r="B35" s="45">
        <v>0</v>
      </c>
      <c r="C35" s="45">
        <v>0</v>
      </c>
      <c r="D35" s="45">
        <v>0</v>
      </c>
      <c r="E35" s="45">
        <f t="shared" si="2"/>
        <v>0</v>
      </c>
      <c r="G35" s="28"/>
    </row>
    <row r="36" spans="1:7" x14ac:dyDescent="0.25">
      <c r="A36" s="42" t="s">
        <v>82</v>
      </c>
      <c r="B36" s="45">
        <v>0</v>
      </c>
      <c r="C36" s="45">
        <v>0</v>
      </c>
      <c r="D36" s="45">
        <v>0</v>
      </c>
      <c r="E36" s="45">
        <f t="shared" si="2"/>
        <v>0</v>
      </c>
      <c r="G36" s="28"/>
    </row>
    <row r="37" spans="1:7" x14ac:dyDescent="0.25">
      <c r="A37" s="44" t="s">
        <v>87</v>
      </c>
      <c r="B37" s="47">
        <v>1511527.28</v>
      </c>
      <c r="C37" s="47">
        <v>22584963.219999999</v>
      </c>
      <c r="D37" s="47">
        <v>860345.54</v>
      </c>
      <c r="E37" s="47">
        <f t="shared" si="2"/>
        <v>24956836.039999999</v>
      </c>
    </row>
    <row r="38" spans="1:7" ht="15.75" thickBot="1" x14ac:dyDescent="0.3">
      <c r="A38" s="39" t="s">
        <v>13</v>
      </c>
      <c r="B38" s="48">
        <f>SUM(B30:B37)</f>
        <v>62028713.25</v>
      </c>
      <c r="C38" s="48">
        <f t="shared" ref="C38:D38" si="3">SUM(C30:C37)</f>
        <v>92320899.564897969</v>
      </c>
      <c r="D38" s="48">
        <f t="shared" si="3"/>
        <v>49134028.659999996</v>
      </c>
      <c r="E38" s="49">
        <f t="shared" si="2"/>
        <v>203483641.47489795</v>
      </c>
    </row>
    <row r="39" spans="1:7" ht="15.75" thickTop="1" x14ac:dyDescent="0.25">
      <c r="A39" s="4" t="s">
        <v>56</v>
      </c>
    </row>
    <row r="42" spans="1:7" x14ac:dyDescent="0.25">
      <c r="A42" s="50" t="s">
        <v>19</v>
      </c>
      <c r="B42" s="50"/>
      <c r="C42" s="50"/>
      <c r="D42" s="50"/>
      <c r="E42" s="50"/>
    </row>
    <row r="43" spans="1:7" x14ac:dyDescent="0.25">
      <c r="A43" s="50" t="s">
        <v>18</v>
      </c>
      <c r="B43" s="50"/>
      <c r="C43" s="50"/>
      <c r="D43" s="50"/>
      <c r="E43" s="50"/>
    </row>
    <row r="44" spans="1:7" x14ac:dyDescent="0.25">
      <c r="A44" s="50" t="s">
        <v>10</v>
      </c>
      <c r="B44" s="50"/>
      <c r="C44" s="50"/>
      <c r="D44" s="50"/>
      <c r="E44" s="50"/>
    </row>
    <row r="46" spans="1:7" ht="15.75" thickBot="1" x14ac:dyDescent="0.3">
      <c r="A46" s="9" t="s">
        <v>9</v>
      </c>
      <c r="B46" s="10" t="s">
        <v>35</v>
      </c>
      <c r="C46" s="10" t="s">
        <v>34</v>
      </c>
      <c r="D46" s="10" t="s">
        <v>33</v>
      </c>
      <c r="E46" s="10" t="s">
        <v>32</v>
      </c>
    </row>
    <row r="48" spans="1:7" x14ac:dyDescent="0.25">
      <c r="A48" s="12" t="s">
        <v>17</v>
      </c>
      <c r="B48" s="33">
        <v>0</v>
      </c>
      <c r="C48" s="33">
        <v>0</v>
      </c>
      <c r="D48" s="33">
        <v>0</v>
      </c>
      <c r="E48" s="33">
        <f t="shared" ref="E48:E53" si="4">SUM(B48:D48)</f>
        <v>0</v>
      </c>
    </row>
    <row r="49" spans="1:9" x14ac:dyDescent="0.25">
      <c r="A49" s="12" t="s">
        <v>16</v>
      </c>
      <c r="B49" s="33">
        <v>59113045.109999999</v>
      </c>
      <c r="C49" s="33">
        <v>69707457.960000008</v>
      </c>
      <c r="D49" s="33">
        <v>48273683.119999997</v>
      </c>
      <c r="E49" s="33">
        <f t="shared" si="4"/>
        <v>177094186.19</v>
      </c>
    </row>
    <row r="50" spans="1:9" x14ac:dyDescent="0.25">
      <c r="A50" s="12" t="s">
        <v>15</v>
      </c>
      <c r="B50" s="33">
        <v>998095.46</v>
      </c>
      <c r="C50" s="33">
        <v>1508811.74</v>
      </c>
      <c r="D50" s="33">
        <v>30380</v>
      </c>
      <c r="E50" s="33">
        <f t="shared" si="4"/>
        <v>2537287.2000000002</v>
      </c>
    </row>
    <row r="51" spans="1:9" x14ac:dyDescent="0.25">
      <c r="A51" s="12" t="s">
        <v>14</v>
      </c>
      <c r="B51" s="33">
        <v>1869728.9300000002</v>
      </c>
      <c r="C51" s="33">
        <v>21104629.864897959</v>
      </c>
      <c r="D51" s="33">
        <v>829965.54</v>
      </c>
      <c r="E51" s="33">
        <f t="shared" si="4"/>
        <v>23804324.334897958</v>
      </c>
    </row>
    <row r="52" spans="1:9" x14ac:dyDescent="0.25">
      <c r="A52" s="12" t="s">
        <v>54</v>
      </c>
      <c r="B52" s="33">
        <v>47843.75</v>
      </c>
      <c r="C52" s="33">
        <v>0</v>
      </c>
      <c r="D52" s="33">
        <v>0</v>
      </c>
      <c r="E52" s="33">
        <f t="shared" si="4"/>
        <v>47843.75</v>
      </c>
    </row>
    <row r="53" spans="1:9" x14ac:dyDescent="0.25">
      <c r="A53" s="12" t="s">
        <v>70</v>
      </c>
      <c r="B53" s="33">
        <v>0</v>
      </c>
      <c r="C53" s="33">
        <v>0</v>
      </c>
      <c r="D53" s="33">
        <v>0</v>
      </c>
      <c r="E53" s="33">
        <f t="shared" si="4"/>
        <v>0</v>
      </c>
    </row>
    <row r="54" spans="1:9" ht="15.75" thickBot="1" x14ac:dyDescent="0.3">
      <c r="A54" s="14" t="s">
        <v>13</v>
      </c>
      <c r="B54" s="34">
        <f>SUM(B48:B53)</f>
        <v>62028713.25</v>
      </c>
      <c r="C54" s="34">
        <f t="shared" ref="C54:E54" si="5">SUM(C48:C53)</f>
        <v>92320899.564897954</v>
      </c>
      <c r="D54" s="34">
        <f t="shared" si="5"/>
        <v>49134028.659999996</v>
      </c>
      <c r="E54" s="34">
        <f t="shared" si="5"/>
        <v>203483641.47489795</v>
      </c>
    </row>
    <row r="55" spans="1:9" ht="15.75" thickTop="1" x14ac:dyDescent="0.25">
      <c r="A55" s="4" t="s">
        <v>56</v>
      </c>
    </row>
    <row r="58" spans="1:9" x14ac:dyDescent="0.25">
      <c r="A58" s="50" t="s">
        <v>12</v>
      </c>
      <c r="B58" s="50"/>
      <c r="C58" s="50"/>
      <c r="D58" s="50"/>
      <c r="E58" s="50"/>
    </row>
    <row r="59" spans="1:9" x14ac:dyDescent="0.25">
      <c r="A59" s="50" t="s">
        <v>11</v>
      </c>
      <c r="B59" s="50"/>
      <c r="C59" s="50"/>
      <c r="D59" s="50"/>
      <c r="E59" s="50"/>
    </row>
    <row r="60" spans="1:9" x14ac:dyDescent="0.25">
      <c r="A60" s="50" t="s">
        <v>10</v>
      </c>
      <c r="B60" s="50"/>
      <c r="C60" s="50"/>
      <c r="D60" s="50"/>
      <c r="E60" s="50"/>
    </row>
    <row r="62" spans="1:9" ht="15.75" thickBot="1" x14ac:dyDescent="0.3">
      <c r="A62" s="9" t="s">
        <v>9</v>
      </c>
      <c r="B62" s="10" t="s">
        <v>35</v>
      </c>
      <c r="C62" s="10" t="s">
        <v>34</v>
      </c>
      <c r="D62" s="10" t="s">
        <v>33</v>
      </c>
      <c r="E62" s="10" t="s">
        <v>32</v>
      </c>
    </row>
    <row r="64" spans="1:9" x14ac:dyDescent="0.25">
      <c r="A64" s="1" t="s">
        <v>4</v>
      </c>
      <c r="B64" s="1">
        <f>'1T'!E68</f>
        <v>4967153012.3132153</v>
      </c>
      <c r="C64" s="1">
        <f>B68</f>
        <v>5281246759.3632154</v>
      </c>
      <c r="D64" s="1">
        <f>C68</f>
        <v>5636767343.1083183</v>
      </c>
      <c r="E64" s="1">
        <f>B64</f>
        <v>4967153012.3132153</v>
      </c>
      <c r="G64" s="12"/>
      <c r="H64" s="12"/>
      <c r="I64" s="12"/>
    </row>
    <row r="65" spans="1:9" x14ac:dyDescent="0.25">
      <c r="A65" s="1" t="s">
        <v>3</v>
      </c>
      <c r="B65" s="1">
        <v>376122460.30000001</v>
      </c>
      <c r="C65" s="1">
        <v>447841483.31</v>
      </c>
      <c r="D65" s="1">
        <v>355626081.22000003</v>
      </c>
      <c r="E65" s="1">
        <f>SUM(B65:D65)</f>
        <v>1179590024.8299999</v>
      </c>
      <c r="G65" s="29"/>
      <c r="H65" s="29"/>
      <c r="I65" s="29"/>
    </row>
    <row r="66" spans="1:9" x14ac:dyDescent="0.25">
      <c r="A66" s="1" t="s">
        <v>2</v>
      </c>
      <c r="B66" s="1">
        <f t="shared" ref="B66:D66" si="6">B65+B64</f>
        <v>5343275472.6132154</v>
      </c>
      <c r="C66" s="1">
        <f t="shared" si="6"/>
        <v>5729088242.6732159</v>
      </c>
      <c r="D66" s="1">
        <f t="shared" si="6"/>
        <v>5992393424.3283186</v>
      </c>
      <c r="E66" s="1">
        <f>E65+E64</f>
        <v>6146743037.1432152</v>
      </c>
    </row>
    <row r="67" spans="1:9" x14ac:dyDescent="0.25">
      <c r="A67" s="1" t="s">
        <v>1</v>
      </c>
      <c r="B67" s="1">
        <f>B54</f>
        <v>62028713.25</v>
      </c>
      <c r="C67" s="1">
        <f t="shared" ref="C67:D67" si="7">C54</f>
        <v>92320899.564897954</v>
      </c>
      <c r="D67" s="1">
        <f t="shared" si="7"/>
        <v>49134028.659999996</v>
      </c>
      <c r="E67" s="12">
        <f>SUM(B67:D67)</f>
        <v>203483641.47489795</v>
      </c>
    </row>
    <row r="68" spans="1:9" x14ac:dyDescent="0.25">
      <c r="A68" s="1" t="s">
        <v>0</v>
      </c>
      <c r="B68" s="1">
        <f t="shared" ref="B68:D68" si="8">B66-B67</f>
        <v>5281246759.3632154</v>
      </c>
      <c r="C68" s="1">
        <f t="shared" si="8"/>
        <v>5636767343.1083183</v>
      </c>
      <c r="D68" s="1">
        <f t="shared" si="8"/>
        <v>5943259395.6683187</v>
      </c>
      <c r="E68" s="1">
        <f>E66-E67</f>
        <v>5943259395.6683168</v>
      </c>
    </row>
    <row r="69" spans="1:9" ht="15.75" thickBot="1" x14ac:dyDescent="0.3">
      <c r="A69" s="15"/>
      <c r="B69" s="15"/>
      <c r="C69" s="15"/>
      <c r="D69" s="15"/>
      <c r="E69" s="15"/>
    </row>
    <row r="70" spans="1:9" ht="15.75" thickTop="1" x14ac:dyDescent="0.25">
      <c r="A70" s="4" t="s">
        <v>56</v>
      </c>
    </row>
    <row r="71" spans="1:9" x14ac:dyDescent="0.25">
      <c r="A71" s="1"/>
    </row>
    <row r="73" spans="1:9" x14ac:dyDescent="0.25">
      <c r="A73" s="12" t="s">
        <v>89</v>
      </c>
    </row>
  </sheetData>
  <mergeCells count="12">
    <mergeCell ref="A58:E58"/>
    <mergeCell ref="A59:E59"/>
    <mergeCell ref="A60:E60"/>
    <mergeCell ref="A1:F1"/>
    <mergeCell ref="A8:F8"/>
    <mergeCell ref="A9:F9"/>
    <mergeCell ref="A25:E25"/>
    <mergeCell ref="A26:E26"/>
    <mergeCell ref="A27:E27"/>
    <mergeCell ref="A42:E42"/>
    <mergeCell ref="A43:E43"/>
    <mergeCell ref="A44:E44"/>
  </mergeCells>
  <pageMargins left="0.7" right="0.7" top="0.75" bottom="0.75" header="0.3" footer="0.3"/>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4"/>
  <sheetViews>
    <sheetView zoomScale="90" zoomScaleNormal="90" workbookViewId="0">
      <selection activeCell="A74" sqref="A74"/>
    </sheetView>
  </sheetViews>
  <sheetFormatPr baseColWidth="10" defaultColWidth="11.5703125" defaultRowHeight="15" customHeight="1" x14ac:dyDescent="0.25"/>
  <cols>
    <col min="1" max="1" width="56.28515625" style="12" customWidth="1"/>
    <col min="2" max="2" width="15.28515625" style="1" customWidth="1"/>
    <col min="3" max="3" width="15.42578125" style="1" customWidth="1"/>
    <col min="4" max="4" width="15.85546875" style="1" customWidth="1"/>
    <col min="5" max="5" width="15.5703125" style="1" customWidth="1"/>
    <col min="6" max="6" width="13.140625" style="1" bestFit="1" customWidth="1"/>
    <col min="7" max="9" width="12.5703125" style="1" bestFit="1" customWidth="1"/>
    <col min="10" max="16384" width="11.5703125" style="1"/>
  </cols>
  <sheetData>
    <row r="1" spans="1:7" ht="15" customHeight="1" x14ac:dyDescent="0.25">
      <c r="A1" s="50" t="s">
        <v>31</v>
      </c>
      <c r="B1" s="50"/>
      <c r="C1" s="50"/>
      <c r="D1" s="50"/>
      <c r="E1" s="50"/>
      <c r="F1" s="50"/>
    </row>
    <row r="2" spans="1:7" s="4" customFormat="1" ht="15" customHeight="1" x14ac:dyDescent="0.25">
      <c r="A2" s="2" t="s">
        <v>30</v>
      </c>
      <c r="B2" s="3" t="s">
        <v>29</v>
      </c>
      <c r="D2" s="5"/>
    </row>
    <row r="3" spans="1:7" s="4" customFormat="1" ht="15" customHeight="1" x14ac:dyDescent="0.25">
      <c r="A3" s="2" t="s">
        <v>28</v>
      </c>
      <c r="B3" s="3" t="s">
        <v>26</v>
      </c>
    </row>
    <row r="4" spans="1:7" s="4" customFormat="1" ht="15" customHeight="1" x14ac:dyDescent="0.25">
      <c r="A4" s="2" t="s">
        <v>27</v>
      </c>
      <c r="B4" s="3" t="s">
        <v>26</v>
      </c>
      <c r="C4" s="6"/>
      <c r="D4" s="6"/>
    </row>
    <row r="5" spans="1:7" s="4" customFormat="1" ht="15" customHeight="1" x14ac:dyDescent="0.25">
      <c r="A5" s="2" t="s">
        <v>25</v>
      </c>
      <c r="B5" s="7" t="s">
        <v>74</v>
      </c>
    </row>
    <row r="6" spans="1:7" s="4" customFormat="1" ht="15" customHeight="1" x14ac:dyDescent="0.25">
      <c r="A6" s="2"/>
      <c r="B6" s="8"/>
    </row>
    <row r="8" spans="1:7" ht="15" customHeight="1" x14ac:dyDescent="0.25">
      <c r="A8" s="51" t="s">
        <v>24</v>
      </c>
      <c r="B8" s="51"/>
      <c r="C8" s="51"/>
      <c r="D8" s="51"/>
      <c r="E8" s="51"/>
      <c r="F8" s="51"/>
    </row>
    <row r="9" spans="1:7" ht="15" customHeight="1" x14ac:dyDescent="0.25">
      <c r="A9" s="51" t="s">
        <v>23</v>
      </c>
      <c r="B9" s="51"/>
      <c r="C9" s="51"/>
      <c r="D9" s="51"/>
      <c r="E9" s="51"/>
      <c r="F9" s="51"/>
    </row>
    <row r="11" spans="1:7" ht="15" customHeight="1" thickBot="1" x14ac:dyDescent="0.3">
      <c r="A11" s="9" t="s">
        <v>53</v>
      </c>
      <c r="B11" s="10" t="s">
        <v>22</v>
      </c>
      <c r="C11" s="10" t="s">
        <v>39</v>
      </c>
      <c r="D11" s="10" t="s">
        <v>38</v>
      </c>
      <c r="E11" s="10" t="s">
        <v>37</v>
      </c>
      <c r="F11" s="10" t="s">
        <v>36</v>
      </c>
    </row>
    <row r="13" spans="1:7" s="12" customFormat="1" ht="15" customHeight="1" x14ac:dyDescent="0.25">
      <c r="A13" s="11" t="s">
        <v>57</v>
      </c>
      <c r="B13" s="12" t="s">
        <v>58</v>
      </c>
      <c r="C13" s="31">
        <v>0</v>
      </c>
      <c r="D13" s="31">
        <v>3</v>
      </c>
      <c r="E13" s="31">
        <v>0</v>
      </c>
      <c r="F13" s="31">
        <f>+SUM(C13:E13)</f>
        <v>3</v>
      </c>
      <c r="G13" s="12" t="s">
        <v>69</v>
      </c>
    </row>
    <row r="14" spans="1:7" s="12" customFormat="1" ht="15" customHeight="1" x14ac:dyDescent="0.25">
      <c r="A14" s="11" t="s">
        <v>59</v>
      </c>
      <c r="B14" s="12" t="s">
        <v>60</v>
      </c>
      <c r="C14" s="31">
        <v>0</v>
      </c>
      <c r="D14" s="31">
        <v>0</v>
      </c>
      <c r="E14" s="31">
        <v>0</v>
      </c>
      <c r="F14" s="31">
        <f>+SUM(C14:E14)</f>
        <v>0</v>
      </c>
    </row>
    <row r="15" spans="1:7" s="12" customFormat="1" ht="15" customHeight="1" x14ac:dyDescent="0.25">
      <c r="A15" s="11" t="s">
        <v>61</v>
      </c>
      <c r="B15" s="12" t="s">
        <v>60</v>
      </c>
      <c r="C15" s="31">
        <v>0</v>
      </c>
      <c r="D15" s="31">
        <v>2</v>
      </c>
      <c r="E15" s="31">
        <v>0</v>
      </c>
      <c r="F15" s="31">
        <f t="shared" ref="F15:F18" si="0">+SUM(C15:E15)</f>
        <v>2</v>
      </c>
      <c r="G15" s="12" t="s">
        <v>71</v>
      </c>
    </row>
    <row r="16" spans="1:7" s="12" customFormat="1" ht="15" customHeight="1" x14ac:dyDescent="0.25">
      <c r="A16" s="43" t="s">
        <v>79</v>
      </c>
      <c r="B16" s="43" t="s">
        <v>81</v>
      </c>
      <c r="C16" s="31">
        <v>3</v>
      </c>
      <c r="D16" s="31">
        <v>11</v>
      </c>
      <c r="E16" s="31">
        <v>27</v>
      </c>
      <c r="F16" s="31">
        <f t="shared" si="0"/>
        <v>41</v>
      </c>
      <c r="G16" s="12" t="s">
        <v>83</v>
      </c>
    </row>
    <row r="17" spans="1:7" s="12" customFormat="1" ht="15" customHeight="1" x14ac:dyDescent="0.25">
      <c r="A17" s="11" t="s">
        <v>80</v>
      </c>
      <c r="B17" s="12" t="s">
        <v>41</v>
      </c>
      <c r="C17" s="31">
        <v>20</v>
      </c>
      <c r="D17" s="31">
        <v>20</v>
      </c>
      <c r="E17" s="32">
        <v>20</v>
      </c>
      <c r="F17" s="31">
        <v>20</v>
      </c>
      <c r="G17" s="11"/>
    </row>
    <row r="18" spans="1:7" s="12" customFormat="1" ht="15" customHeight="1" x14ac:dyDescent="0.25">
      <c r="A18" s="11" t="s">
        <v>66</v>
      </c>
      <c r="B18" s="12" t="s">
        <v>67</v>
      </c>
      <c r="C18" s="31">
        <v>145</v>
      </c>
      <c r="D18" s="31">
        <v>145</v>
      </c>
      <c r="E18" s="31">
        <v>148</v>
      </c>
      <c r="F18" s="31">
        <v>148</v>
      </c>
    </row>
    <row r="19" spans="1:7" s="12" customFormat="1" ht="15" customHeight="1" x14ac:dyDescent="0.25">
      <c r="A19" s="11" t="s">
        <v>90</v>
      </c>
      <c r="B19" s="12" t="s">
        <v>100</v>
      </c>
      <c r="C19" s="31">
        <v>0</v>
      </c>
      <c r="D19" s="31">
        <v>0</v>
      </c>
      <c r="E19" s="31">
        <v>0</v>
      </c>
      <c r="F19" s="31">
        <v>0</v>
      </c>
    </row>
    <row r="20" spans="1:7" s="12" customFormat="1" ht="15" customHeight="1" x14ac:dyDescent="0.25"/>
    <row r="21" spans="1:7" s="12" customFormat="1" ht="15" customHeight="1" x14ac:dyDescent="0.25">
      <c r="A21" s="11"/>
    </row>
    <row r="22" spans="1:7" ht="15" customHeight="1" thickBot="1" x14ac:dyDescent="0.3">
      <c r="A22" s="14" t="s">
        <v>13</v>
      </c>
      <c r="B22" s="15"/>
      <c r="C22" s="15"/>
      <c r="D22" s="15"/>
      <c r="E22" s="15"/>
      <c r="F22" s="15"/>
    </row>
    <row r="23" spans="1:7" ht="15" customHeight="1" thickTop="1" thickBot="1" x14ac:dyDescent="0.3">
      <c r="A23" s="53" t="s">
        <v>63</v>
      </c>
      <c r="B23" s="53"/>
      <c r="C23" s="53"/>
      <c r="D23" s="53"/>
      <c r="E23" s="53"/>
      <c r="F23" s="53"/>
    </row>
    <row r="24" spans="1:7" ht="15" customHeight="1" thickTop="1" thickBot="1" x14ac:dyDescent="0.3">
      <c r="A24" s="53" t="s">
        <v>92</v>
      </c>
      <c r="B24" s="53"/>
      <c r="C24" s="53"/>
      <c r="D24" s="53"/>
      <c r="E24" s="53"/>
      <c r="F24" s="53"/>
    </row>
    <row r="25" spans="1:7" ht="15" customHeight="1" thickTop="1" x14ac:dyDescent="0.25">
      <c r="A25" s="53" t="s">
        <v>94</v>
      </c>
      <c r="B25" s="53"/>
      <c r="C25" s="53"/>
      <c r="D25" s="53"/>
      <c r="E25" s="53"/>
      <c r="F25" s="53"/>
    </row>
    <row r="26" spans="1:7" ht="15" customHeight="1" x14ac:dyDescent="0.25">
      <c r="A26" s="52" t="s">
        <v>20</v>
      </c>
      <c r="B26" s="52"/>
      <c r="C26" s="52"/>
      <c r="D26" s="52"/>
      <c r="E26" s="52"/>
    </row>
    <row r="27" spans="1:7" ht="15" customHeight="1" x14ac:dyDescent="0.25">
      <c r="A27" s="50" t="s">
        <v>18</v>
      </c>
      <c r="B27" s="50"/>
      <c r="C27" s="50"/>
      <c r="D27" s="50"/>
      <c r="E27" s="50"/>
    </row>
    <row r="28" spans="1:7" ht="15" customHeight="1" x14ac:dyDescent="0.25">
      <c r="A28" s="50" t="s">
        <v>10</v>
      </c>
      <c r="B28" s="50"/>
      <c r="C28" s="50"/>
      <c r="D28" s="50"/>
      <c r="E28" s="50"/>
    </row>
    <row r="29" spans="1:7" ht="15" customHeight="1" thickBot="1" x14ac:dyDescent="0.3">
      <c r="A29" s="9" t="s">
        <v>53</v>
      </c>
      <c r="B29" s="10" t="s">
        <v>39</v>
      </c>
      <c r="C29" s="10" t="s">
        <v>38</v>
      </c>
      <c r="D29" s="10" t="s">
        <v>37</v>
      </c>
      <c r="E29" s="10" t="s">
        <v>40</v>
      </c>
    </row>
    <row r="30" spans="1:7" ht="15" customHeight="1" x14ac:dyDescent="0.25">
      <c r="A30" s="17" t="s">
        <v>57</v>
      </c>
      <c r="B30" s="33">
        <v>0</v>
      </c>
      <c r="C30" s="33">
        <v>54000000</v>
      </c>
      <c r="D30" s="33">
        <v>0</v>
      </c>
      <c r="E30" s="33">
        <f t="shared" ref="E30:E35" si="1">SUM(B30:D30)</f>
        <v>54000000</v>
      </c>
    </row>
    <row r="31" spans="1:7" ht="15" customHeight="1" x14ac:dyDescent="0.25">
      <c r="A31" s="17" t="s">
        <v>59</v>
      </c>
      <c r="B31" s="33">
        <v>0</v>
      </c>
      <c r="C31" s="33">
        <v>0</v>
      </c>
      <c r="D31" s="33">
        <v>0</v>
      </c>
      <c r="E31" s="33">
        <f t="shared" si="1"/>
        <v>0</v>
      </c>
    </row>
    <row r="32" spans="1:7" ht="15" customHeight="1" x14ac:dyDescent="0.25">
      <c r="A32" s="17" t="s">
        <v>61</v>
      </c>
      <c r="B32" s="33">
        <v>0</v>
      </c>
      <c r="C32" s="33">
        <v>12845513.92</v>
      </c>
      <c r="D32" s="33">
        <v>0</v>
      </c>
      <c r="E32" s="33">
        <f t="shared" si="1"/>
        <v>12845513.92</v>
      </c>
    </row>
    <row r="33" spans="1:6" ht="15" customHeight="1" x14ac:dyDescent="0.25">
      <c r="A33" s="43" t="s">
        <v>79</v>
      </c>
      <c r="B33" s="33">
        <v>0</v>
      </c>
      <c r="C33" s="33">
        <v>0</v>
      </c>
      <c r="D33" s="33">
        <v>0</v>
      </c>
      <c r="E33" s="33">
        <f t="shared" si="1"/>
        <v>0</v>
      </c>
    </row>
    <row r="34" spans="1:6" ht="15" customHeight="1" x14ac:dyDescent="0.25">
      <c r="A34" s="17" t="s">
        <v>80</v>
      </c>
      <c r="B34" s="33">
        <v>45345609.420000002</v>
      </c>
      <c r="C34" s="33">
        <v>112756516.41999999</v>
      </c>
      <c r="D34" s="33">
        <v>169754981.63</v>
      </c>
      <c r="E34" s="33">
        <f t="shared" si="1"/>
        <v>327857107.46999997</v>
      </c>
    </row>
    <row r="35" spans="1:6" ht="15" customHeight="1" x14ac:dyDescent="0.25">
      <c r="A35" s="17" t="s">
        <v>93</v>
      </c>
      <c r="B35" s="33">
        <v>0</v>
      </c>
      <c r="C35" s="33">
        <v>0</v>
      </c>
      <c r="D35" s="33">
        <v>0</v>
      </c>
      <c r="E35" s="33">
        <f t="shared" si="1"/>
        <v>0</v>
      </c>
    </row>
    <row r="36" spans="1:6" ht="15" customHeight="1" x14ac:dyDescent="0.25">
      <c r="A36" s="40" t="s">
        <v>95</v>
      </c>
      <c r="B36" s="33">
        <v>0</v>
      </c>
      <c r="C36" s="33">
        <v>919515009.14999998</v>
      </c>
      <c r="D36" s="33">
        <v>202125000</v>
      </c>
      <c r="E36" s="33">
        <f t="shared" ref="E36:E37" si="2">SUM(B36:D36)</f>
        <v>1121640009.1500001</v>
      </c>
    </row>
    <row r="37" spans="1:6" ht="15" customHeight="1" x14ac:dyDescent="0.25">
      <c r="A37" s="41" t="s">
        <v>87</v>
      </c>
      <c r="B37" s="33">
        <v>7084010.6799999997</v>
      </c>
      <c r="C37" s="33">
        <v>109950696.21000001</v>
      </c>
      <c r="D37" s="33">
        <v>41079828.439999998</v>
      </c>
      <c r="E37" s="33">
        <f t="shared" si="2"/>
        <v>158114535.33000001</v>
      </c>
    </row>
    <row r="38" spans="1:6" ht="15" customHeight="1" thickBot="1" x14ac:dyDescent="0.3">
      <c r="A38" s="14" t="s">
        <v>13</v>
      </c>
      <c r="B38" s="34">
        <f>SUM(B30:B37)</f>
        <v>52429620.100000001</v>
      </c>
      <c r="C38" s="34">
        <f t="shared" ref="C38:E38" si="3">SUM(C30:C37)</f>
        <v>1209067735.7</v>
      </c>
      <c r="D38" s="34">
        <f t="shared" si="3"/>
        <v>412959810.06999999</v>
      </c>
      <c r="E38" s="34">
        <f t="shared" si="3"/>
        <v>1674457165.8699999</v>
      </c>
    </row>
    <row r="39" spans="1:6" ht="15" customHeight="1" thickTop="1" x14ac:dyDescent="0.25">
      <c r="A39" s="16" t="s">
        <v>52</v>
      </c>
    </row>
    <row r="42" spans="1:6" ht="15" customHeight="1" x14ac:dyDescent="0.25">
      <c r="A42" s="50" t="s">
        <v>19</v>
      </c>
      <c r="B42" s="50"/>
      <c r="C42" s="50"/>
      <c r="D42" s="50"/>
      <c r="E42" s="50"/>
      <c r="F42" s="28"/>
    </row>
    <row r="43" spans="1:6" ht="15" customHeight="1" x14ac:dyDescent="0.25">
      <c r="A43" s="50" t="s">
        <v>18</v>
      </c>
      <c r="B43" s="50"/>
      <c r="C43" s="50"/>
      <c r="D43" s="50"/>
      <c r="E43" s="50"/>
    </row>
    <row r="44" spans="1:6" ht="15" customHeight="1" x14ac:dyDescent="0.25">
      <c r="A44" s="50" t="s">
        <v>10</v>
      </c>
      <c r="B44" s="50"/>
      <c r="C44" s="50"/>
      <c r="D44" s="50"/>
      <c r="E44" s="50"/>
    </row>
    <row r="46" spans="1:6" ht="15" customHeight="1" thickBot="1" x14ac:dyDescent="0.3">
      <c r="A46" s="9" t="s">
        <v>9</v>
      </c>
      <c r="B46" s="10" t="s">
        <v>39</v>
      </c>
      <c r="C46" s="10" t="s">
        <v>38</v>
      </c>
      <c r="D46" s="10" t="s">
        <v>37</v>
      </c>
      <c r="E46" s="10" t="s">
        <v>36</v>
      </c>
    </row>
    <row r="48" spans="1:6" ht="15" customHeight="1" x14ac:dyDescent="0.25">
      <c r="A48" s="12" t="s">
        <v>17</v>
      </c>
      <c r="B48" s="33">
        <v>0</v>
      </c>
      <c r="C48" s="33">
        <v>114144218.62</v>
      </c>
      <c r="D48" s="33">
        <v>7084514.71</v>
      </c>
      <c r="E48" s="33">
        <f>SUM(B48:D48)</f>
        <v>121228733.33</v>
      </c>
    </row>
    <row r="49" spans="1:9" ht="15" customHeight="1" x14ac:dyDescent="0.25">
      <c r="A49" s="12" t="s">
        <v>16</v>
      </c>
      <c r="B49" s="33">
        <v>45345609.420000002</v>
      </c>
      <c r="C49" s="33">
        <v>110723770.83</v>
      </c>
      <c r="D49" s="33">
        <v>79257502.980000004</v>
      </c>
      <c r="E49" s="33">
        <f>SUM(B49:D49)</f>
        <v>235326883.23000002</v>
      </c>
    </row>
    <row r="50" spans="1:9" ht="15" customHeight="1" x14ac:dyDescent="0.25">
      <c r="A50" s="12" t="s">
        <v>15</v>
      </c>
      <c r="B50" s="33">
        <v>0</v>
      </c>
      <c r="C50" s="33">
        <v>423722.25</v>
      </c>
      <c r="D50" s="33">
        <v>638101.4</v>
      </c>
      <c r="E50" s="33">
        <f t="shared" ref="E50:E53" si="4">SUM(B50:D50)</f>
        <v>1061823.6499999999</v>
      </c>
    </row>
    <row r="51" spans="1:9" ht="15" customHeight="1" x14ac:dyDescent="0.25">
      <c r="A51" s="12" t="s">
        <v>14</v>
      </c>
      <c r="B51" s="33">
        <v>7084010.6799999997</v>
      </c>
      <c r="C51" s="33">
        <v>45376042.700000003</v>
      </c>
      <c r="D51" s="33">
        <v>123854690.98</v>
      </c>
      <c r="E51" s="33">
        <f t="shared" si="4"/>
        <v>176314744.36000001</v>
      </c>
    </row>
    <row r="52" spans="1:9" ht="15" customHeight="1" x14ac:dyDescent="0.25">
      <c r="A52" s="12" t="s">
        <v>64</v>
      </c>
      <c r="B52" s="33">
        <v>0</v>
      </c>
      <c r="C52" s="33">
        <v>938399981.29999995</v>
      </c>
      <c r="D52" s="33">
        <v>202125000</v>
      </c>
      <c r="E52" s="33">
        <f t="shared" si="4"/>
        <v>1140524981.3</v>
      </c>
    </row>
    <row r="53" spans="1:9" ht="15" customHeight="1" x14ac:dyDescent="0.25">
      <c r="A53" s="12" t="s">
        <v>70</v>
      </c>
      <c r="B53" s="33">
        <v>0</v>
      </c>
      <c r="C53" s="33">
        <v>0</v>
      </c>
      <c r="D53" s="33">
        <v>0</v>
      </c>
      <c r="E53" s="33">
        <f t="shared" si="4"/>
        <v>0</v>
      </c>
    </row>
    <row r="54" spans="1:9" ht="15" customHeight="1" thickBot="1" x14ac:dyDescent="0.3">
      <c r="A54" s="14" t="s">
        <v>13</v>
      </c>
      <c r="B54" s="34">
        <f>SUM(B48:B53)</f>
        <v>52429620.100000001</v>
      </c>
      <c r="C54" s="34">
        <f t="shared" ref="C54:E54" si="5">SUM(C48:C53)</f>
        <v>1209067735.6999998</v>
      </c>
      <c r="D54" s="34">
        <f t="shared" si="5"/>
        <v>412959810.06999999</v>
      </c>
      <c r="E54" s="34">
        <f t="shared" si="5"/>
        <v>1674457165.8699999</v>
      </c>
    </row>
    <row r="55" spans="1:9" ht="15" customHeight="1" thickTop="1" x14ac:dyDescent="0.25">
      <c r="A55" s="18" t="s">
        <v>52</v>
      </c>
    </row>
    <row r="58" spans="1:9" ht="15" customHeight="1" x14ac:dyDescent="0.25">
      <c r="A58" s="50" t="s">
        <v>12</v>
      </c>
      <c r="B58" s="50"/>
      <c r="C58" s="50"/>
      <c r="D58" s="50"/>
      <c r="E58" s="50"/>
    </row>
    <row r="59" spans="1:9" ht="15" customHeight="1" x14ac:dyDescent="0.25">
      <c r="A59" s="50" t="s">
        <v>11</v>
      </c>
      <c r="B59" s="50"/>
      <c r="C59" s="50"/>
      <c r="D59" s="50"/>
      <c r="E59" s="50"/>
    </row>
    <row r="60" spans="1:9" ht="18" customHeight="1" x14ac:dyDescent="0.25">
      <c r="A60" s="50" t="s">
        <v>10</v>
      </c>
      <c r="B60" s="50"/>
      <c r="C60" s="50"/>
      <c r="D60" s="50"/>
      <c r="E60" s="50"/>
    </row>
    <row r="62" spans="1:9" ht="15" customHeight="1" thickBot="1" x14ac:dyDescent="0.3">
      <c r="A62" s="9" t="s">
        <v>9</v>
      </c>
      <c r="B62" s="10" t="s">
        <v>39</v>
      </c>
      <c r="C62" s="10" t="s">
        <v>38</v>
      </c>
      <c r="D62" s="10" t="s">
        <v>37</v>
      </c>
      <c r="E62" s="10" t="s">
        <v>36</v>
      </c>
    </row>
    <row r="64" spans="1:9" ht="15" customHeight="1" x14ac:dyDescent="0.25">
      <c r="A64" s="1" t="s">
        <v>4</v>
      </c>
      <c r="B64" s="33">
        <f>'2T'!E68</f>
        <v>5943259395.6683168</v>
      </c>
      <c r="C64" s="33">
        <f>B68</f>
        <v>6241529453.3283167</v>
      </c>
      <c r="D64" s="33">
        <f>C68</f>
        <v>5378151403.718317</v>
      </c>
      <c r="E64" s="33">
        <f>B64</f>
        <v>5943259395.6683168</v>
      </c>
      <c r="G64" s="12"/>
      <c r="H64" s="12"/>
      <c r="I64" s="12"/>
    </row>
    <row r="65" spans="1:9" ht="15" customHeight="1" x14ac:dyDescent="0.25">
      <c r="A65" s="1" t="s">
        <v>3</v>
      </c>
      <c r="B65" s="33">
        <v>350699677.75999999</v>
      </c>
      <c r="C65" s="33">
        <v>345689686.09000003</v>
      </c>
      <c r="D65" s="33">
        <v>264157751.47999999</v>
      </c>
      <c r="E65" s="33">
        <f>SUM(B65:D65)</f>
        <v>960547115.33000004</v>
      </c>
      <c r="G65" s="29"/>
      <c r="H65" s="29"/>
      <c r="I65" s="29"/>
    </row>
    <row r="66" spans="1:9" ht="15" customHeight="1" x14ac:dyDescent="0.25">
      <c r="A66" s="1" t="s">
        <v>2</v>
      </c>
      <c r="B66" s="33">
        <f>B64+B65</f>
        <v>6293959073.4283171</v>
      </c>
      <c r="C66" s="33">
        <f t="shared" ref="C66:D66" si="6">C64+C65</f>
        <v>6587219139.4183168</v>
      </c>
      <c r="D66" s="33">
        <f t="shared" si="6"/>
        <v>5642309155.1983166</v>
      </c>
      <c r="E66" s="33">
        <f>E65+E64</f>
        <v>6903806510.9983168</v>
      </c>
    </row>
    <row r="67" spans="1:9" ht="15" customHeight="1" x14ac:dyDescent="0.25">
      <c r="A67" s="1" t="s">
        <v>1</v>
      </c>
      <c r="B67" s="33">
        <f>B54</f>
        <v>52429620.100000001</v>
      </c>
      <c r="C67" s="33">
        <f t="shared" ref="C67:D67" si="7">C54</f>
        <v>1209067735.6999998</v>
      </c>
      <c r="D67" s="33">
        <f t="shared" si="7"/>
        <v>412959810.06999999</v>
      </c>
      <c r="E67" s="33">
        <f>SUM(B67:D67)</f>
        <v>1674457165.8699996</v>
      </c>
    </row>
    <row r="68" spans="1:9" ht="15" customHeight="1" x14ac:dyDescent="0.25">
      <c r="A68" s="1" t="s">
        <v>0</v>
      </c>
      <c r="B68" s="33">
        <f>B66-B67</f>
        <v>6241529453.3283167</v>
      </c>
      <c r="C68" s="33">
        <f t="shared" ref="C68:D68" si="8">C66-C67</f>
        <v>5378151403.718317</v>
      </c>
      <c r="D68" s="33">
        <f t="shared" si="8"/>
        <v>5229349345.1283169</v>
      </c>
      <c r="E68" s="33">
        <f>E66-E67</f>
        <v>5229349345.1283169</v>
      </c>
    </row>
    <row r="69" spans="1:9" ht="15" customHeight="1" thickBot="1" x14ac:dyDescent="0.3">
      <c r="A69" s="15"/>
      <c r="B69" s="15"/>
      <c r="C69" s="15"/>
      <c r="D69" s="15"/>
      <c r="E69" s="15"/>
    </row>
    <row r="70" spans="1:9" ht="15" customHeight="1" thickTop="1" x14ac:dyDescent="0.25">
      <c r="A70" s="4" t="s">
        <v>56</v>
      </c>
    </row>
    <row r="71" spans="1:9" ht="15" customHeight="1" x14ac:dyDescent="0.25">
      <c r="A71" s="1"/>
    </row>
    <row r="74" spans="1:9" ht="15" customHeight="1" x14ac:dyDescent="0.25">
      <c r="A74" s="12" t="s">
        <v>96</v>
      </c>
    </row>
  </sheetData>
  <mergeCells count="15">
    <mergeCell ref="A23:F23"/>
    <mergeCell ref="A1:F1"/>
    <mergeCell ref="A8:F8"/>
    <mergeCell ref="A9:F9"/>
    <mergeCell ref="A26:E26"/>
    <mergeCell ref="A24:F24"/>
    <mergeCell ref="A25:F25"/>
    <mergeCell ref="A59:E59"/>
    <mergeCell ref="A60:E60"/>
    <mergeCell ref="A27:E27"/>
    <mergeCell ref="A28:E28"/>
    <mergeCell ref="A42:E42"/>
    <mergeCell ref="A43:E43"/>
    <mergeCell ref="A44:E44"/>
    <mergeCell ref="A58:E58"/>
  </mergeCells>
  <printOptions horizontalCentered="1" verticalCentered="1"/>
  <pageMargins left="0.70866141732283472" right="1.18" top="0.3" bottom="0.2" header="0.31496062992125984" footer="0.31496062992125984"/>
  <pageSetup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3"/>
  <sheetViews>
    <sheetView zoomScale="80" zoomScaleNormal="80" workbookViewId="0">
      <selection activeCell="A73" sqref="A73"/>
    </sheetView>
  </sheetViews>
  <sheetFormatPr baseColWidth="10" defaultColWidth="11.5703125" defaultRowHeight="15" x14ac:dyDescent="0.25"/>
  <cols>
    <col min="1" max="1" width="51.140625" style="12" customWidth="1"/>
    <col min="2" max="2" width="15.28515625" style="1" customWidth="1"/>
    <col min="3" max="3" width="22.7109375" style="1" customWidth="1"/>
    <col min="4" max="4" width="15.85546875" style="1" customWidth="1"/>
    <col min="5" max="5" width="15.140625" style="1" customWidth="1"/>
    <col min="6" max="6" width="11.5703125" style="1"/>
    <col min="7" max="7" width="23" style="1" customWidth="1"/>
    <col min="8" max="8" width="12.5703125" style="1" bestFit="1" customWidth="1"/>
    <col min="9" max="9" width="14.28515625" style="1" bestFit="1" customWidth="1"/>
    <col min="10" max="16384" width="11.5703125" style="1"/>
  </cols>
  <sheetData>
    <row r="1" spans="1:6" ht="15" customHeight="1" x14ac:dyDescent="0.25">
      <c r="A1" s="50" t="s">
        <v>31</v>
      </c>
      <c r="B1" s="50"/>
      <c r="C1" s="50"/>
      <c r="D1" s="50"/>
      <c r="E1" s="50"/>
      <c r="F1" s="50"/>
    </row>
    <row r="2" spans="1:6" s="4" customFormat="1" ht="15" customHeight="1" x14ac:dyDescent="0.25">
      <c r="A2" s="2" t="s">
        <v>30</v>
      </c>
      <c r="B2" s="3" t="s">
        <v>29</v>
      </c>
      <c r="D2" s="5"/>
    </row>
    <row r="3" spans="1:6" s="4" customFormat="1" ht="15" customHeight="1" x14ac:dyDescent="0.25">
      <c r="A3" s="2" t="s">
        <v>28</v>
      </c>
      <c r="B3" s="3" t="s">
        <v>26</v>
      </c>
    </row>
    <row r="4" spans="1:6" s="4" customFormat="1" ht="15" customHeight="1" x14ac:dyDescent="0.25">
      <c r="A4" s="2" t="s">
        <v>27</v>
      </c>
      <c r="B4" s="3" t="s">
        <v>26</v>
      </c>
      <c r="C4" s="6"/>
      <c r="D4" s="6"/>
    </row>
    <row r="5" spans="1:6" s="4" customFormat="1" ht="15" customHeight="1" x14ac:dyDescent="0.25">
      <c r="A5" s="2" t="s">
        <v>25</v>
      </c>
      <c r="B5" s="7" t="s">
        <v>75</v>
      </c>
    </row>
    <row r="6" spans="1:6" s="4" customFormat="1" ht="15" customHeight="1" x14ac:dyDescent="0.25">
      <c r="A6" s="2"/>
      <c r="B6" s="8"/>
    </row>
    <row r="8" spans="1:6" ht="15" customHeight="1" x14ac:dyDescent="0.25">
      <c r="A8" s="51" t="s">
        <v>24</v>
      </c>
      <c r="B8" s="51"/>
      <c r="C8" s="51"/>
      <c r="D8" s="51"/>
      <c r="E8" s="51"/>
      <c r="F8" s="51"/>
    </row>
    <row r="9" spans="1:6" ht="15" customHeight="1" x14ac:dyDescent="0.25">
      <c r="A9" s="51" t="s">
        <v>23</v>
      </c>
      <c r="B9" s="51"/>
      <c r="C9" s="51"/>
      <c r="D9" s="51"/>
      <c r="E9" s="51"/>
      <c r="F9" s="51"/>
    </row>
    <row r="11" spans="1:6" ht="15" customHeight="1" thickBot="1" x14ac:dyDescent="0.3">
      <c r="A11" s="9" t="s">
        <v>53</v>
      </c>
      <c r="B11" s="10" t="s">
        <v>22</v>
      </c>
      <c r="C11" s="10" t="s">
        <v>45</v>
      </c>
      <c r="D11" s="10" t="s">
        <v>44</v>
      </c>
      <c r="E11" s="10" t="s">
        <v>43</v>
      </c>
      <c r="F11" s="10" t="s">
        <v>42</v>
      </c>
    </row>
    <row r="13" spans="1:6" s="12" customFormat="1" ht="15" customHeight="1" x14ac:dyDescent="0.25">
      <c r="A13" s="11" t="s">
        <v>57</v>
      </c>
      <c r="B13" s="12" t="s">
        <v>58</v>
      </c>
      <c r="C13" s="31">
        <v>0</v>
      </c>
      <c r="D13" s="31">
        <v>0</v>
      </c>
      <c r="E13" s="31">
        <v>3</v>
      </c>
      <c r="F13" s="31">
        <f>SUM(C13:E13)</f>
        <v>3</v>
      </c>
    </row>
    <row r="14" spans="1:6" s="12" customFormat="1" ht="15" customHeight="1" x14ac:dyDescent="0.25">
      <c r="A14" s="11" t="s">
        <v>59</v>
      </c>
      <c r="B14" s="12" t="s">
        <v>60</v>
      </c>
      <c r="C14" s="31">
        <v>0</v>
      </c>
      <c r="D14" s="31">
        <v>0</v>
      </c>
      <c r="E14" s="31">
        <v>7</v>
      </c>
      <c r="F14" s="31">
        <f t="shared" ref="F14:F18" si="0">SUM(C14:E14)</f>
        <v>7</v>
      </c>
    </row>
    <row r="15" spans="1:6" s="12" customFormat="1" ht="15" customHeight="1" x14ac:dyDescent="0.25">
      <c r="A15" s="11" t="s">
        <v>61</v>
      </c>
      <c r="B15" s="12" t="s">
        <v>60</v>
      </c>
      <c r="C15" s="31">
        <v>0</v>
      </c>
      <c r="D15" s="31">
        <v>0</v>
      </c>
      <c r="E15" s="31">
        <v>10</v>
      </c>
      <c r="F15" s="31">
        <f t="shared" si="0"/>
        <v>10</v>
      </c>
    </row>
    <row r="16" spans="1:6" s="12" customFormat="1" ht="15" customHeight="1" x14ac:dyDescent="0.25">
      <c r="A16" s="43" t="s">
        <v>79</v>
      </c>
      <c r="B16" s="43" t="s">
        <v>81</v>
      </c>
      <c r="C16" s="32">
        <v>19</v>
      </c>
      <c r="D16" s="32">
        <v>29</v>
      </c>
      <c r="E16" s="32">
        <v>37</v>
      </c>
      <c r="F16" s="31">
        <f t="shared" si="0"/>
        <v>85</v>
      </c>
    </row>
    <row r="17" spans="1:6" s="12" customFormat="1" x14ac:dyDescent="0.25">
      <c r="A17" s="11" t="s">
        <v>80</v>
      </c>
      <c r="B17" s="12" t="s">
        <v>41</v>
      </c>
      <c r="C17" s="43">
        <v>20</v>
      </c>
      <c r="D17" s="43">
        <v>20</v>
      </c>
      <c r="E17" s="43">
        <v>20</v>
      </c>
      <c r="F17" s="31">
        <v>20</v>
      </c>
    </row>
    <row r="18" spans="1:6" s="12" customFormat="1" x14ac:dyDescent="0.25">
      <c r="A18" s="11" t="s">
        <v>66</v>
      </c>
      <c r="B18" s="12" t="s">
        <v>67</v>
      </c>
      <c r="C18" s="1">
        <v>136</v>
      </c>
      <c r="D18" s="1">
        <v>136</v>
      </c>
      <c r="E18" s="1">
        <v>136</v>
      </c>
      <c r="F18" s="31">
        <v>136</v>
      </c>
    </row>
    <row r="19" spans="1:6" s="12" customFormat="1" x14ac:dyDescent="0.25">
      <c r="A19" s="11" t="s">
        <v>90</v>
      </c>
      <c r="B19" s="12" t="s">
        <v>100</v>
      </c>
      <c r="C19" s="1">
        <v>0</v>
      </c>
      <c r="D19" s="1">
        <v>0</v>
      </c>
      <c r="E19" s="1">
        <v>0</v>
      </c>
      <c r="F19" s="31">
        <v>0</v>
      </c>
    </row>
    <row r="20" spans="1:6" s="12" customFormat="1" x14ac:dyDescent="0.25"/>
    <row r="21" spans="1:6" ht="15.75" thickBot="1" x14ac:dyDescent="0.3">
      <c r="A21" s="14" t="s">
        <v>13</v>
      </c>
      <c r="B21" s="15"/>
      <c r="C21" s="15"/>
      <c r="D21" s="15"/>
      <c r="E21" s="15"/>
      <c r="F21" s="15"/>
    </row>
    <row r="22" spans="1:6" ht="15.75" thickTop="1" x14ac:dyDescent="0.25">
      <c r="A22" s="53" t="s">
        <v>63</v>
      </c>
      <c r="B22" s="53"/>
      <c r="C22" s="53"/>
      <c r="D22" s="53"/>
      <c r="E22" s="53"/>
      <c r="F22" s="53"/>
    </row>
    <row r="25" spans="1:6" x14ac:dyDescent="0.25">
      <c r="A25" s="52" t="s">
        <v>20</v>
      </c>
      <c r="B25" s="52"/>
      <c r="C25" s="52"/>
      <c r="D25" s="52"/>
      <c r="E25" s="52"/>
    </row>
    <row r="26" spans="1:6" x14ac:dyDescent="0.25">
      <c r="A26" s="50" t="s">
        <v>18</v>
      </c>
      <c r="B26" s="50"/>
      <c r="C26" s="50"/>
      <c r="D26" s="50"/>
      <c r="E26" s="50"/>
    </row>
    <row r="27" spans="1:6" x14ac:dyDescent="0.25">
      <c r="A27" s="50" t="s">
        <v>10</v>
      </c>
      <c r="B27" s="50"/>
      <c r="C27" s="50"/>
      <c r="D27" s="50"/>
      <c r="E27" s="50"/>
    </row>
    <row r="29" spans="1:6" ht="15.75" thickBot="1" x14ac:dyDescent="0.3">
      <c r="A29" s="9" t="s">
        <v>53</v>
      </c>
      <c r="B29" s="10" t="s">
        <v>45</v>
      </c>
      <c r="C29" s="10" t="s">
        <v>44</v>
      </c>
      <c r="D29" s="10" t="s">
        <v>43</v>
      </c>
      <c r="E29" s="10" t="s">
        <v>42</v>
      </c>
    </row>
    <row r="30" spans="1:6" x14ac:dyDescent="0.25">
      <c r="A30" s="17" t="s">
        <v>57</v>
      </c>
      <c r="B30" s="33">
        <v>0</v>
      </c>
      <c r="C30" s="33">
        <v>0</v>
      </c>
      <c r="D30" s="33">
        <v>108230000</v>
      </c>
      <c r="E30" s="33">
        <f>SUM(B30:D30)</f>
        <v>108230000</v>
      </c>
    </row>
    <row r="31" spans="1:6" x14ac:dyDescent="0.25">
      <c r="A31" s="17" t="s">
        <v>59</v>
      </c>
      <c r="B31" s="33">
        <v>0</v>
      </c>
      <c r="C31" s="33">
        <v>0</v>
      </c>
      <c r="D31" s="33">
        <v>28000000</v>
      </c>
      <c r="E31" s="33">
        <f>SUM(B31:D31)</f>
        <v>28000000</v>
      </c>
    </row>
    <row r="32" spans="1:6" x14ac:dyDescent="0.25">
      <c r="A32" s="17" t="s">
        <v>61</v>
      </c>
      <c r="B32" s="33">
        <v>0</v>
      </c>
      <c r="C32" s="33">
        <v>0</v>
      </c>
      <c r="D32" s="33">
        <v>40000000</v>
      </c>
      <c r="E32" s="33">
        <f>SUM(B32:D32)</f>
        <v>40000000</v>
      </c>
    </row>
    <row r="33" spans="1:5" x14ac:dyDescent="0.25">
      <c r="A33" s="43" t="s">
        <v>79</v>
      </c>
      <c r="B33" s="33">
        <v>0</v>
      </c>
      <c r="C33" s="33">
        <v>6333000</v>
      </c>
      <c r="D33" s="33">
        <v>49975000</v>
      </c>
      <c r="E33" s="33">
        <f>SUM(B33:D33)</f>
        <v>56308000</v>
      </c>
    </row>
    <row r="34" spans="1:5" x14ac:dyDescent="0.25">
      <c r="A34" s="17" t="s">
        <v>80</v>
      </c>
      <c r="B34" s="33">
        <v>42340870.870000005</v>
      </c>
      <c r="C34" s="33">
        <v>84314175.149999991</v>
      </c>
      <c r="D34" s="33">
        <v>99735798.830000013</v>
      </c>
      <c r="E34" s="33">
        <f>SUM(B34:D34)</f>
        <v>226390844.85000002</v>
      </c>
    </row>
    <row r="35" spans="1:5" x14ac:dyDescent="0.25">
      <c r="A35" s="17" t="s">
        <v>93</v>
      </c>
      <c r="B35" s="33">
        <v>0</v>
      </c>
      <c r="C35" s="33">
        <v>0</v>
      </c>
      <c r="D35" s="33">
        <v>0</v>
      </c>
      <c r="E35" s="33">
        <f t="shared" ref="E35:E37" si="1">SUM(B35:D35)</f>
        <v>0</v>
      </c>
    </row>
    <row r="36" spans="1:5" x14ac:dyDescent="0.25">
      <c r="A36" s="40" t="s">
        <v>95</v>
      </c>
      <c r="B36" s="33">
        <v>28765000</v>
      </c>
      <c r="C36" s="33">
        <v>87106080.140000001</v>
      </c>
      <c r="D36" s="33">
        <v>2016451.66</v>
      </c>
      <c r="E36" s="33">
        <f t="shared" si="1"/>
        <v>117887531.8</v>
      </c>
    </row>
    <row r="37" spans="1:5" x14ac:dyDescent="0.25">
      <c r="A37" s="41" t="s">
        <v>87</v>
      </c>
      <c r="B37" s="33">
        <v>7732449.580000001</v>
      </c>
      <c r="C37" s="33">
        <v>14561550.4</v>
      </c>
      <c r="D37" s="33">
        <v>95712533.200000003</v>
      </c>
      <c r="E37" s="33">
        <f t="shared" si="1"/>
        <v>118006533.18000001</v>
      </c>
    </row>
    <row r="38" spans="1:5" ht="15.75" thickBot="1" x14ac:dyDescent="0.3">
      <c r="A38" s="14" t="s">
        <v>13</v>
      </c>
      <c r="B38" s="34">
        <f>SUM(B30:B37)</f>
        <v>78838320.450000003</v>
      </c>
      <c r="C38" s="34">
        <f t="shared" ref="C38:E38" si="2">SUM(C30:C37)</f>
        <v>192314805.69</v>
      </c>
      <c r="D38" s="34">
        <f t="shared" si="2"/>
        <v>423669783.69000006</v>
      </c>
      <c r="E38" s="34">
        <f t="shared" si="2"/>
        <v>694822909.82999992</v>
      </c>
    </row>
    <row r="39" spans="1:5" ht="15.75" thickTop="1" x14ac:dyDescent="0.25">
      <c r="A39" s="16" t="s">
        <v>52</v>
      </c>
    </row>
    <row r="42" spans="1:5" x14ac:dyDescent="0.25">
      <c r="A42" s="50" t="s">
        <v>19</v>
      </c>
      <c r="B42" s="50"/>
      <c r="C42" s="50"/>
      <c r="D42" s="50"/>
      <c r="E42" s="50"/>
    </row>
    <row r="43" spans="1:5" x14ac:dyDescent="0.25">
      <c r="A43" s="50" t="s">
        <v>18</v>
      </c>
      <c r="B43" s="50"/>
      <c r="C43" s="50"/>
      <c r="D43" s="50"/>
      <c r="E43" s="50"/>
    </row>
    <row r="44" spans="1:5" x14ac:dyDescent="0.25">
      <c r="A44" s="50" t="s">
        <v>10</v>
      </c>
      <c r="B44" s="50"/>
      <c r="C44" s="50"/>
      <c r="D44" s="50"/>
      <c r="E44" s="50"/>
    </row>
    <row r="46" spans="1:5" ht="15.75" thickBot="1" x14ac:dyDescent="0.3">
      <c r="A46" s="9" t="s">
        <v>9</v>
      </c>
      <c r="B46" s="10" t="s">
        <v>45</v>
      </c>
      <c r="C46" s="10" t="s">
        <v>44</v>
      </c>
      <c r="D46" s="10" t="s">
        <v>43</v>
      </c>
      <c r="E46" s="10" t="s">
        <v>42</v>
      </c>
    </row>
    <row r="48" spans="1:5" x14ac:dyDescent="0.25">
      <c r="A48" s="12" t="s">
        <v>17</v>
      </c>
      <c r="B48" s="33">
        <v>0</v>
      </c>
      <c r="C48" s="33">
        <v>0</v>
      </c>
      <c r="D48" s="33">
        <v>0</v>
      </c>
      <c r="E48" s="33">
        <f t="shared" ref="E48:E53" si="3">SUM(B48:D48)</f>
        <v>0</v>
      </c>
    </row>
    <row r="49" spans="1:7" x14ac:dyDescent="0.25">
      <c r="A49" s="12" t="s">
        <v>16</v>
      </c>
      <c r="B49" s="33">
        <v>39867748.310000002</v>
      </c>
      <c r="C49" s="33">
        <v>94525051.640000001</v>
      </c>
      <c r="D49" s="33">
        <v>84618984.049999997</v>
      </c>
      <c r="E49" s="33">
        <f t="shared" si="3"/>
        <v>219011784</v>
      </c>
    </row>
    <row r="50" spans="1:7" x14ac:dyDescent="0.25">
      <c r="A50" s="12" t="s">
        <v>15</v>
      </c>
      <c r="B50" s="33">
        <v>7696292.8399999999</v>
      </c>
      <c r="C50" s="33">
        <v>156805.05000000002</v>
      </c>
      <c r="D50" s="33">
        <v>4028972.59</v>
      </c>
      <c r="E50" s="33">
        <f t="shared" si="3"/>
        <v>11882070.48</v>
      </c>
      <c r="G50" s="28"/>
    </row>
    <row r="51" spans="1:7" x14ac:dyDescent="0.25">
      <c r="A51" s="12" t="s">
        <v>14</v>
      </c>
      <c r="B51" s="33">
        <v>2509279.3000000003</v>
      </c>
      <c r="C51" s="33">
        <v>0</v>
      </c>
      <c r="D51" s="33">
        <v>81971004.950000003</v>
      </c>
      <c r="E51" s="33">
        <f t="shared" si="3"/>
        <v>84480284.25</v>
      </c>
    </row>
    <row r="52" spans="1:7" x14ac:dyDescent="0.25">
      <c r="A52" s="12" t="s">
        <v>64</v>
      </c>
      <c r="B52" s="33">
        <v>28765000</v>
      </c>
      <c r="C52" s="33">
        <v>97632949</v>
      </c>
      <c r="D52" s="33">
        <v>253050822.09999999</v>
      </c>
      <c r="E52" s="33">
        <f t="shared" si="3"/>
        <v>379448771.10000002</v>
      </c>
    </row>
    <row r="53" spans="1:7" x14ac:dyDescent="0.25">
      <c r="A53" s="12" t="s">
        <v>70</v>
      </c>
      <c r="B53" s="33">
        <v>0</v>
      </c>
      <c r="C53" s="33">
        <v>0</v>
      </c>
      <c r="D53" s="33">
        <v>0</v>
      </c>
      <c r="E53" s="33">
        <f t="shared" si="3"/>
        <v>0</v>
      </c>
    </row>
    <row r="54" spans="1:7" ht="15.75" thickBot="1" x14ac:dyDescent="0.3">
      <c r="A54" s="14" t="s">
        <v>13</v>
      </c>
      <c r="B54" s="34">
        <f>SUM(B48:B53)</f>
        <v>78838320.450000003</v>
      </c>
      <c r="C54" s="34">
        <f t="shared" ref="C54:E54" si="4">SUM(C48:C53)</f>
        <v>192314805.69</v>
      </c>
      <c r="D54" s="34">
        <f t="shared" si="4"/>
        <v>423669783.69</v>
      </c>
      <c r="E54" s="34">
        <f t="shared" si="4"/>
        <v>694822909.83000004</v>
      </c>
      <c r="F54" s="28"/>
    </row>
    <row r="55" spans="1:7" ht="15.75" thickTop="1" x14ac:dyDescent="0.25">
      <c r="A55" s="16" t="s">
        <v>52</v>
      </c>
    </row>
    <row r="58" spans="1:7" x14ac:dyDescent="0.25">
      <c r="A58" s="50" t="s">
        <v>12</v>
      </c>
      <c r="B58" s="50"/>
      <c r="C58" s="50"/>
      <c r="D58" s="50"/>
      <c r="E58" s="50"/>
    </row>
    <row r="59" spans="1:7" x14ac:dyDescent="0.25">
      <c r="A59" s="50" t="s">
        <v>11</v>
      </c>
      <c r="B59" s="50"/>
      <c r="C59" s="50"/>
      <c r="D59" s="50"/>
      <c r="E59" s="50"/>
    </row>
    <row r="60" spans="1:7" x14ac:dyDescent="0.25">
      <c r="A60" s="50" t="s">
        <v>10</v>
      </c>
      <c r="B60" s="50"/>
      <c r="C60" s="50"/>
      <c r="D60" s="50"/>
      <c r="E60" s="50"/>
    </row>
    <row r="62" spans="1:7" ht="15.75" thickBot="1" x14ac:dyDescent="0.3">
      <c r="A62" s="9" t="s">
        <v>9</v>
      </c>
      <c r="B62" s="10" t="s">
        <v>45</v>
      </c>
      <c r="C62" s="10" t="s">
        <v>44</v>
      </c>
      <c r="D62" s="10" t="s">
        <v>43</v>
      </c>
      <c r="E62" s="10" t="s">
        <v>42</v>
      </c>
    </row>
    <row r="64" spans="1:7" x14ac:dyDescent="0.25">
      <c r="A64" s="1" t="s">
        <v>4</v>
      </c>
      <c r="B64" s="33">
        <f>'3T'!E68</f>
        <v>5229349345.1283169</v>
      </c>
      <c r="C64" s="33">
        <f>B68</f>
        <v>5676738388.7283173</v>
      </c>
      <c r="D64" s="33">
        <f>C68</f>
        <v>6030841791.5483179</v>
      </c>
      <c r="E64" s="33">
        <f>B64</f>
        <v>5229349345.1283169</v>
      </c>
    </row>
    <row r="65" spans="1:9" x14ac:dyDescent="0.25">
      <c r="A65" s="1" t="s">
        <v>97</v>
      </c>
      <c r="B65" s="33">
        <f>475799957.05+50427407</f>
        <v>526227364.05000001</v>
      </c>
      <c r="C65" s="33">
        <f>462804139.51+83614069</f>
        <v>546418208.50999999</v>
      </c>
      <c r="D65" s="33">
        <f>210564656.43+43159258</f>
        <v>253723914.43000001</v>
      </c>
      <c r="E65" s="33">
        <f>SUM(B65:D65)</f>
        <v>1326369486.99</v>
      </c>
      <c r="G65" s="29"/>
      <c r="H65" s="29"/>
      <c r="I65" s="29"/>
    </row>
    <row r="66" spans="1:9" x14ac:dyDescent="0.25">
      <c r="A66" s="1" t="s">
        <v>2</v>
      </c>
      <c r="B66" s="33">
        <f>B65+B64</f>
        <v>5755576709.1783171</v>
      </c>
      <c r="C66" s="33">
        <f>C65+C64</f>
        <v>6223156597.2383175</v>
      </c>
      <c r="D66" s="33">
        <f>D65+D64</f>
        <v>6284565705.9783182</v>
      </c>
      <c r="E66" s="33">
        <f>E65+E64</f>
        <v>6555718832.1183167</v>
      </c>
    </row>
    <row r="67" spans="1:9" x14ac:dyDescent="0.25">
      <c r="A67" s="1" t="s">
        <v>1</v>
      </c>
      <c r="B67" s="33">
        <f>B54</f>
        <v>78838320.450000003</v>
      </c>
      <c r="C67" s="33">
        <f t="shared" ref="C67:D67" si="5">C54</f>
        <v>192314805.69</v>
      </c>
      <c r="D67" s="33">
        <f t="shared" si="5"/>
        <v>423669783.69</v>
      </c>
      <c r="E67" s="31">
        <f>SUM(B67:D67)</f>
        <v>694822909.82999992</v>
      </c>
    </row>
    <row r="68" spans="1:9" x14ac:dyDescent="0.25">
      <c r="A68" s="1" t="s">
        <v>0</v>
      </c>
      <c r="B68" s="33">
        <f t="shared" ref="B68:D68" si="6">B66-B67</f>
        <v>5676738388.7283173</v>
      </c>
      <c r="C68" s="33">
        <f t="shared" si="6"/>
        <v>6030841791.5483179</v>
      </c>
      <c r="D68" s="33">
        <f t="shared" si="6"/>
        <v>5860895922.2883186</v>
      </c>
      <c r="E68" s="33">
        <f>E66-E67</f>
        <v>5860895922.2883167</v>
      </c>
    </row>
    <row r="69" spans="1:9" ht="15.75" thickBot="1" x14ac:dyDescent="0.3">
      <c r="A69" s="15"/>
      <c r="B69" s="34"/>
      <c r="C69" s="34"/>
      <c r="D69" s="34"/>
      <c r="E69" s="34"/>
    </row>
    <row r="70" spans="1:9" ht="15.75" thickTop="1" x14ac:dyDescent="0.25">
      <c r="A70" s="4" t="s">
        <v>56</v>
      </c>
    </row>
    <row r="71" spans="1:9" ht="62.25" customHeight="1" x14ac:dyDescent="0.25">
      <c r="A71" s="54" t="s">
        <v>98</v>
      </c>
      <c r="B71" s="54"/>
      <c r="C71" s="54"/>
      <c r="D71" s="54"/>
      <c r="E71" s="54"/>
      <c r="F71" s="54"/>
      <c r="G71" s="54"/>
      <c r="H71" s="54"/>
      <c r="I71" s="54"/>
    </row>
    <row r="73" spans="1:9" x14ac:dyDescent="0.25">
      <c r="A73" s="12" t="s">
        <v>99</v>
      </c>
    </row>
  </sheetData>
  <mergeCells count="14">
    <mergeCell ref="A71:I71"/>
    <mergeCell ref="A58:E58"/>
    <mergeCell ref="A59:E59"/>
    <mergeCell ref="A60:E60"/>
    <mergeCell ref="A1:F1"/>
    <mergeCell ref="A8:F8"/>
    <mergeCell ref="A9:F9"/>
    <mergeCell ref="A25:E25"/>
    <mergeCell ref="A26:E26"/>
    <mergeCell ref="A27:E27"/>
    <mergeCell ref="A42:E42"/>
    <mergeCell ref="A43:E43"/>
    <mergeCell ref="A44:E44"/>
    <mergeCell ref="A22:F22"/>
  </mergeCells>
  <pageMargins left="0.7" right="0.7" top="0.75" bottom="0.75" header="0.3" footer="0.3"/>
  <pageSetup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workbookViewId="0">
      <selection activeCell="A22" sqref="A22:F22"/>
    </sheetView>
  </sheetViews>
  <sheetFormatPr baseColWidth="10" defaultColWidth="11.5703125" defaultRowHeight="15" x14ac:dyDescent="0.25"/>
  <cols>
    <col min="1" max="1" width="51.140625" style="12" customWidth="1"/>
    <col min="2" max="2" width="15.28515625" style="1" customWidth="1"/>
    <col min="3" max="3" width="15.140625" style="1" bestFit="1" customWidth="1"/>
    <col min="4" max="4" width="15.85546875" style="1" customWidth="1"/>
    <col min="5" max="6" width="15.140625" style="1" bestFit="1" customWidth="1"/>
    <col min="7" max="16384" width="11.5703125" style="1"/>
  </cols>
  <sheetData>
    <row r="1" spans="1:6" ht="15" customHeight="1" x14ac:dyDescent="0.25">
      <c r="A1" s="50" t="s">
        <v>31</v>
      </c>
      <c r="B1" s="50"/>
      <c r="C1" s="50"/>
      <c r="D1" s="50"/>
      <c r="E1" s="50"/>
    </row>
    <row r="2" spans="1:6" s="4" customFormat="1" ht="15" customHeight="1" x14ac:dyDescent="0.25">
      <c r="A2" s="2" t="s">
        <v>30</v>
      </c>
      <c r="B2" s="3" t="s">
        <v>29</v>
      </c>
      <c r="D2" s="5"/>
    </row>
    <row r="3" spans="1:6" s="4" customFormat="1" ht="15" customHeight="1" x14ac:dyDescent="0.25">
      <c r="A3" s="2" t="s">
        <v>28</v>
      </c>
      <c r="B3" s="3" t="s">
        <v>26</v>
      </c>
    </row>
    <row r="4" spans="1:6" s="4" customFormat="1" ht="15" customHeight="1" x14ac:dyDescent="0.25">
      <c r="A4" s="2" t="s">
        <v>27</v>
      </c>
      <c r="B4" s="3" t="s">
        <v>26</v>
      </c>
      <c r="C4" s="6"/>
      <c r="D4" s="6"/>
    </row>
    <row r="5" spans="1:6" s="4" customFormat="1" ht="15" customHeight="1" x14ac:dyDescent="0.25">
      <c r="A5" s="2" t="s">
        <v>25</v>
      </c>
      <c r="B5" s="21" t="s">
        <v>76</v>
      </c>
    </row>
    <row r="6" spans="1:6" s="4" customFormat="1" ht="15" customHeight="1" x14ac:dyDescent="0.25">
      <c r="A6" s="2"/>
      <c r="B6" s="21"/>
    </row>
    <row r="8" spans="1:6" ht="15" customHeight="1" x14ac:dyDescent="0.25">
      <c r="A8" s="51" t="s">
        <v>24</v>
      </c>
      <c r="B8" s="51"/>
      <c r="C8" s="51"/>
      <c r="D8" s="51"/>
      <c r="E8" s="51"/>
    </row>
    <row r="9" spans="1:6" ht="15" customHeight="1" x14ac:dyDescent="0.25">
      <c r="A9" s="51" t="s">
        <v>23</v>
      </c>
      <c r="B9" s="51"/>
      <c r="C9" s="51"/>
      <c r="D9" s="51"/>
      <c r="E9" s="51"/>
    </row>
    <row r="11" spans="1:6" ht="15" customHeight="1" thickBot="1" x14ac:dyDescent="0.3">
      <c r="A11" s="9" t="s">
        <v>53</v>
      </c>
      <c r="B11" s="10" t="s">
        <v>22</v>
      </c>
      <c r="C11" s="10" t="s">
        <v>5</v>
      </c>
      <c r="D11" s="10" t="s">
        <v>47</v>
      </c>
      <c r="E11" s="10" t="s">
        <v>46</v>
      </c>
    </row>
    <row r="13" spans="1:6" ht="15" customHeight="1" x14ac:dyDescent="0.25">
      <c r="A13" s="42" t="s">
        <v>65</v>
      </c>
      <c r="B13" s="43" t="s">
        <v>58</v>
      </c>
      <c r="C13" s="31">
        <f>+'1T'!F13</f>
        <v>0</v>
      </c>
      <c r="D13" s="31">
        <f>+'2T'!F13</f>
        <v>0</v>
      </c>
      <c r="E13" s="31">
        <f t="shared" ref="E13:E19" si="0">SUM(C13:D13)</f>
        <v>0</v>
      </c>
      <c r="F13" s="12"/>
    </row>
    <row r="14" spans="1:6" ht="15" customHeight="1" x14ac:dyDescent="0.25">
      <c r="A14" s="44" t="s">
        <v>78</v>
      </c>
      <c r="B14" s="43" t="s">
        <v>60</v>
      </c>
      <c r="C14" s="31">
        <f>+'1T'!F14</f>
        <v>0</v>
      </c>
      <c r="D14" s="31">
        <f>+'2T'!F14</f>
        <v>0</v>
      </c>
      <c r="E14" s="31">
        <f t="shared" si="0"/>
        <v>0</v>
      </c>
    </row>
    <row r="15" spans="1:6" ht="15" customHeight="1" x14ac:dyDescent="0.25">
      <c r="A15" s="42" t="s">
        <v>61</v>
      </c>
      <c r="B15" s="43" t="s">
        <v>60</v>
      </c>
      <c r="C15" s="31">
        <f>+'1T'!F15</f>
        <v>0</v>
      </c>
      <c r="D15" s="31">
        <f>+'2T'!F15</f>
        <v>0</v>
      </c>
      <c r="E15" s="31">
        <f t="shared" si="0"/>
        <v>0</v>
      </c>
      <c r="F15" s="30"/>
    </row>
    <row r="16" spans="1:6" ht="15" customHeight="1" x14ac:dyDescent="0.25">
      <c r="A16" s="43" t="s">
        <v>79</v>
      </c>
      <c r="B16" s="43" t="s">
        <v>81</v>
      </c>
      <c r="C16" s="31">
        <f>+'1T'!F16</f>
        <v>15</v>
      </c>
      <c r="D16" s="31">
        <f>+'2T'!F16</f>
        <v>123</v>
      </c>
      <c r="E16" s="31">
        <f t="shared" si="0"/>
        <v>138</v>
      </c>
      <c r="F16" s="22"/>
    </row>
    <row r="17" spans="1:6" x14ac:dyDescent="0.25">
      <c r="A17" s="44" t="s">
        <v>80</v>
      </c>
      <c r="B17" s="43" t="s">
        <v>41</v>
      </c>
      <c r="C17" s="31">
        <f>+'1T'!F17</f>
        <v>25</v>
      </c>
      <c r="D17" s="31">
        <f>+'2T'!F17</f>
        <v>25</v>
      </c>
      <c r="E17" s="31">
        <v>25</v>
      </c>
    </row>
    <row r="18" spans="1:6" x14ac:dyDescent="0.25">
      <c r="A18" s="44" t="s">
        <v>66</v>
      </c>
      <c r="B18" s="43" t="s">
        <v>21</v>
      </c>
      <c r="C18" s="31">
        <f>+'1T'!F18</f>
        <v>132</v>
      </c>
      <c r="D18" s="31">
        <f>+'2T'!F18</f>
        <v>0</v>
      </c>
      <c r="E18" s="31">
        <v>132</v>
      </c>
    </row>
    <row r="19" spans="1:6" s="12" customFormat="1" x14ac:dyDescent="0.25">
      <c r="A19" s="42" t="s">
        <v>90</v>
      </c>
      <c r="B19" s="43" t="s">
        <v>21</v>
      </c>
      <c r="C19" s="31">
        <f>+'1T'!F19</f>
        <v>0</v>
      </c>
      <c r="D19" s="31">
        <f>+'2T'!F19</f>
        <v>0</v>
      </c>
      <c r="E19" s="31">
        <f t="shared" si="0"/>
        <v>0</v>
      </c>
    </row>
    <row r="20" spans="1:6" s="12" customFormat="1" x14ac:dyDescent="0.25">
      <c r="A20" s="11"/>
    </row>
    <row r="21" spans="1:6" ht="15.75" thickBot="1" x14ac:dyDescent="0.3">
      <c r="A21" s="14" t="s">
        <v>13</v>
      </c>
      <c r="B21" s="15"/>
      <c r="C21" s="15"/>
      <c r="D21" s="15"/>
      <c r="E21" s="15"/>
      <c r="F21" s="36"/>
    </row>
    <row r="22" spans="1:6" ht="15.75" thickTop="1" x14ac:dyDescent="0.25">
      <c r="A22" s="53" t="s">
        <v>63</v>
      </c>
      <c r="B22" s="53"/>
      <c r="C22" s="53"/>
      <c r="D22" s="53"/>
      <c r="E22" s="53"/>
      <c r="F22" s="55"/>
    </row>
    <row r="25" spans="1:6" x14ac:dyDescent="0.25">
      <c r="A25" s="52" t="s">
        <v>20</v>
      </c>
      <c r="B25" s="52"/>
      <c r="C25" s="52"/>
      <c r="D25" s="52"/>
    </row>
    <row r="26" spans="1:6" x14ac:dyDescent="0.25">
      <c r="A26" s="50" t="s">
        <v>18</v>
      </c>
      <c r="B26" s="50"/>
      <c r="C26" s="50"/>
      <c r="D26" s="50"/>
    </row>
    <row r="27" spans="1:6" x14ac:dyDescent="0.25">
      <c r="A27" s="50" t="s">
        <v>10</v>
      </c>
      <c r="B27" s="50"/>
      <c r="C27" s="50"/>
      <c r="D27" s="50"/>
      <c r="E27" s="23"/>
    </row>
    <row r="29" spans="1:6" ht="15.75" thickBot="1" x14ac:dyDescent="0.3">
      <c r="A29" s="9" t="s">
        <v>53</v>
      </c>
      <c r="B29" s="10" t="s">
        <v>5</v>
      </c>
      <c r="C29" s="10" t="s">
        <v>47</v>
      </c>
      <c r="D29" s="10" t="s">
        <v>46</v>
      </c>
    </row>
    <row r="30" spans="1:6" x14ac:dyDescent="0.25">
      <c r="A30" s="44" t="s">
        <v>57</v>
      </c>
      <c r="B30" s="33">
        <f>+'1T'!E30</f>
        <v>0</v>
      </c>
      <c r="C30" s="33">
        <f>+'2T'!E30</f>
        <v>0</v>
      </c>
      <c r="D30" s="33">
        <f t="shared" ref="D30:D37" si="1">SUM(B30:C30)</f>
        <v>0</v>
      </c>
    </row>
    <row r="31" spans="1:6" x14ac:dyDescent="0.25">
      <c r="A31" s="44" t="s">
        <v>78</v>
      </c>
      <c r="B31" s="33">
        <f>+'1T'!E31</f>
        <v>0</v>
      </c>
      <c r="C31" s="33">
        <f>+'2T'!E31</f>
        <v>0</v>
      </c>
      <c r="D31" s="33">
        <f t="shared" si="1"/>
        <v>0</v>
      </c>
    </row>
    <row r="32" spans="1:6" x14ac:dyDescent="0.25">
      <c r="A32" s="44" t="s">
        <v>61</v>
      </c>
      <c r="B32" s="33">
        <f>+'1T'!E32</f>
        <v>0</v>
      </c>
      <c r="C32" s="33">
        <f>+'2T'!E32</f>
        <v>0</v>
      </c>
      <c r="D32" s="33">
        <f t="shared" si="1"/>
        <v>0</v>
      </c>
    </row>
    <row r="33" spans="1:5" x14ac:dyDescent="0.25">
      <c r="A33" s="43" t="s">
        <v>79</v>
      </c>
      <c r="B33" s="33">
        <f>+'1T'!E33</f>
        <v>3649000</v>
      </c>
      <c r="C33" s="33">
        <f>+'2T'!E33</f>
        <v>1423919.2448979593</v>
      </c>
      <c r="D33" s="33">
        <f t="shared" si="1"/>
        <v>5072919.2448979598</v>
      </c>
    </row>
    <row r="34" spans="1:5" x14ac:dyDescent="0.25">
      <c r="A34" s="44" t="s">
        <v>80</v>
      </c>
      <c r="B34" s="33">
        <f>+'1T'!E34</f>
        <v>180581786.87979594</v>
      </c>
      <c r="C34" s="33">
        <f>+'2T'!E34</f>
        <v>177102886.19</v>
      </c>
      <c r="D34" s="33">
        <f t="shared" si="1"/>
        <v>357684673.06979597</v>
      </c>
    </row>
    <row r="35" spans="1:5" x14ac:dyDescent="0.25">
      <c r="A35" s="44" t="s">
        <v>66</v>
      </c>
      <c r="B35" s="33">
        <f>+'1T'!E35</f>
        <v>0</v>
      </c>
      <c r="C35" s="33">
        <f>+'2T'!E35</f>
        <v>0</v>
      </c>
      <c r="D35" s="33">
        <f t="shared" si="1"/>
        <v>0</v>
      </c>
    </row>
    <row r="36" spans="1:5" x14ac:dyDescent="0.25">
      <c r="A36" s="42" t="s">
        <v>82</v>
      </c>
      <c r="B36" s="33">
        <f>+'1T'!E36</f>
        <v>75000000</v>
      </c>
      <c r="C36" s="33">
        <f>'2T'!E36</f>
        <v>0</v>
      </c>
      <c r="D36" s="33">
        <f t="shared" si="1"/>
        <v>75000000</v>
      </c>
    </row>
    <row r="37" spans="1:5" x14ac:dyDescent="0.25">
      <c r="A37" s="44" t="s">
        <v>87</v>
      </c>
      <c r="B37" s="33">
        <f>+'1T'!E37</f>
        <v>30870826.009795919</v>
      </c>
      <c r="C37" s="33">
        <f>'2T'!E37</f>
        <v>24956836.039999999</v>
      </c>
      <c r="D37" s="33">
        <f t="shared" si="1"/>
        <v>55827662.049795918</v>
      </c>
    </row>
    <row r="38" spans="1:5" ht="15.75" thickBot="1" x14ac:dyDescent="0.3">
      <c r="A38" s="14" t="s">
        <v>13</v>
      </c>
      <c r="B38" s="34">
        <f>SUM(B31:B37)</f>
        <v>290101612.88959187</v>
      </c>
      <c r="C38" s="34">
        <f t="shared" ref="C38:D38" si="2">SUM(C31:C37)</f>
        <v>203483641.47489795</v>
      </c>
      <c r="D38" s="34">
        <f t="shared" si="2"/>
        <v>493585254.36448985</v>
      </c>
    </row>
    <row r="39" spans="1:5" ht="15.75" thickTop="1" x14ac:dyDescent="0.25">
      <c r="A39" s="4" t="s">
        <v>56</v>
      </c>
    </row>
    <row r="42" spans="1:5" x14ac:dyDescent="0.25">
      <c r="A42" s="50" t="s">
        <v>19</v>
      </c>
      <c r="B42" s="50"/>
      <c r="C42" s="50"/>
      <c r="D42" s="50"/>
    </row>
    <row r="43" spans="1:5" x14ac:dyDescent="0.25">
      <c r="A43" s="50" t="s">
        <v>18</v>
      </c>
      <c r="B43" s="50"/>
      <c r="C43" s="50"/>
      <c r="D43" s="50"/>
    </row>
    <row r="44" spans="1:5" x14ac:dyDescent="0.25">
      <c r="A44" s="50" t="s">
        <v>10</v>
      </c>
      <c r="B44" s="50"/>
      <c r="C44" s="50"/>
      <c r="D44" s="50"/>
      <c r="E44" s="23"/>
    </row>
    <row r="46" spans="1:5" ht="15.75" thickBot="1" x14ac:dyDescent="0.3">
      <c r="A46" s="9" t="s">
        <v>9</v>
      </c>
      <c r="B46" s="10" t="s">
        <v>5</v>
      </c>
      <c r="C46" s="10" t="s">
        <v>47</v>
      </c>
      <c r="D46" s="10" t="s">
        <v>46</v>
      </c>
    </row>
    <row r="48" spans="1:5" x14ac:dyDescent="0.25">
      <c r="A48" s="12" t="s">
        <v>17</v>
      </c>
      <c r="B48" s="33">
        <f>+'1T'!E48</f>
        <v>0</v>
      </c>
      <c r="C48" s="33">
        <f>+'2T'!E48</f>
        <v>0</v>
      </c>
      <c r="D48" s="33">
        <f>+SUM(B48:C48)</f>
        <v>0</v>
      </c>
    </row>
    <row r="49" spans="1:5" x14ac:dyDescent="0.25">
      <c r="A49" s="12" t="s">
        <v>16</v>
      </c>
      <c r="B49" s="33">
        <f>+'1T'!E49</f>
        <v>190530798.38</v>
      </c>
      <c r="C49" s="33">
        <f>+'2T'!E49</f>
        <v>177094186.19</v>
      </c>
      <c r="D49" s="33">
        <f t="shared" ref="D49:D53" si="3">+SUM(B49:C49)</f>
        <v>367624984.56999999</v>
      </c>
    </row>
    <row r="50" spans="1:5" x14ac:dyDescent="0.25">
      <c r="A50" s="12" t="s">
        <v>15</v>
      </c>
      <c r="B50" s="33">
        <f>+'1T'!E50</f>
        <v>432758.12877551018</v>
      </c>
      <c r="C50" s="33">
        <f>+'2T'!E50</f>
        <v>2537287.2000000002</v>
      </c>
      <c r="D50" s="33">
        <f t="shared" si="3"/>
        <v>2970045.3287755102</v>
      </c>
    </row>
    <row r="51" spans="1:5" x14ac:dyDescent="0.25">
      <c r="A51" s="12" t="s">
        <v>14</v>
      </c>
      <c r="B51" s="33">
        <f>+'1T'!E51</f>
        <v>24138056.380816329</v>
      </c>
      <c r="C51" s="33">
        <f>+'2T'!E51</f>
        <v>23804324.334897958</v>
      </c>
      <c r="D51" s="33">
        <f t="shared" si="3"/>
        <v>47942380.715714291</v>
      </c>
    </row>
    <row r="52" spans="1:5" x14ac:dyDescent="0.25">
      <c r="A52" s="12" t="s">
        <v>54</v>
      </c>
      <c r="B52" s="33">
        <f>+'1T'!E52</f>
        <v>0</v>
      </c>
      <c r="C52" s="33">
        <f>+'2T'!E52</f>
        <v>47843.75</v>
      </c>
      <c r="D52" s="33">
        <f t="shared" si="3"/>
        <v>47843.75</v>
      </c>
    </row>
    <row r="53" spans="1:5" x14ac:dyDescent="0.25">
      <c r="A53" s="12" t="s">
        <v>70</v>
      </c>
      <c r="B53" s="33">
        <f>+'1T'!E53</f>
        <v>75000000</v>
      </c>
      <c r="C53" s="33">
        <f>+'2T'!E53</f>
        <v>0</v>
      </c>
      <c r="D53" s="33">
        <f t="shared" si="3"/>
        <v>75000000</v>
      </c>
    </row>
    <row r="54" spans="1:5" ht="15.75" thickBot="1" x14ac:dyDescent="0.3">
      <c r="A54" s="14" t="s">
        <v>13</v>
      </c>
      <c r="B54" s="34">
        <f>SUM(B48:B53)</f>
        <v>290101612.88959181</v>
      </c>
      <c r="C54" s="34">
        <f t="shared" ref="C54:D54" si="4">SUM(C48:C53)</f>
        <v>203483641.47489795</v>
      </c>
      <c r="D54" s="34">
        <f t="shared" si="4"/>
        <v>493585254.36448979</v>
      </c>
    </row>
    <row r="55" spans="1:5" ht="15.75" thickTop="1" x14ac:dyDescent="0.25">
      <c r="A55" s="4" t="s">
        <v>56</v>
      </c>
    </row>
    <row r="58" spans="1:5" x14ac:dyDescent="0.25">
      <c r="A58" s="50" t="s">
        <v>12</v>
      </c>
      <c r="B58" s="50"/>
      <c r="C58" s="50"/>
      <c r="D58" s="50"/>
    </row>
    <row r="59" spans="1:5" x14ac:dyDescent="0.25">
      <c r="A59" s="50" t="s">
        <v>11</v>
      </c>
      <c r="B59" s="50"/>
      <c r="C59" s="50"/>
      <c r="D59" s="50"/>
    </row>
    <row r="60" spans="1:5" x14ac:dyDescent="0.25">
      <c r="A60" s="50" t="s">
        <v>10</v>
      </c>
      <c r="B60" s="50"/>
      <c r="C60" s="50"/>
      <c r="D60" s="50"/>
      <c r="E60" s="23"/>
    </row>
    <row r="62" spans="1:5" ht="15.75" thickBot="1" x14ac:dyDescent="0.3">
      <c r="A62" s="9" t="s">
        <v>9</v>
      </c>
      <c r="B62" s="10" t="s">
        <v>5</v>
      </c>
      <c r="C62" s="10" t="s">
        <v>47</v>
      </c>
      <c r="D62" s="10" t="s">
        <v>46</v>
      </c>
    </row>
    <row r="64" spans="1:5" x14ac:dyDescent="0.25">
      <c r="A64" s="1" t="s">
        <v>4</v>
      </c>
      <c r="B64" s="1">
        <f>+'1T'!E64</f>
        <v>4332809370.9928074</v>
      </c>
      <c r="C64" s="1">
        <f>+'2T'!E64</f>
        <v>4967153012.3132153</v>
      </c>
      <c r="D64" s="1">
        <f>B64</f>
        <v>4332809370.9928074</v>
      </c>
    </row>
    <row r="65" spans="1:4" x14ac:dyDescent="0.25">
      <c r="A65" s="1" t="s">
        <v>3</v>
      </c>
      <c r="B65" s="1">
        <f>+'1T'!E65</f>
        <v>924445254.21000004</v>
      </c>
      <c r="C65" s="1">
        <f>+'2T'!E65</f>
        <v>1179590024.8299999</v>
      </c>
      <c r="D65" s="1">
        <f>SUM(B65:C65)</f>
        <v>2104035279.04</v>
      </c>
    </row>
    <row r="66" spans="1:4" x14ac:dyDescent="0.25">
      <c r="A66" s="1" t="s">
        <v>2</v>
      </c>
      <c r="B66" s="1">
        <f>+'1T'!E66</f>
        <v>5257254625.2028074</v>
      </c>
      <c r="C66" s="1">
        <f>+'2T'!E66</f>
        <v>6146743037.1432152</v>
      </c>
      <c r="D66" s="1">
        <f>D65+D64</f>
        <v>6436844650.0328074</v>
      </c>
    </row>
    <row r="67" spans="1:4" x14ac:dyDescent="0.25">
      <c r="A67" s="1" t="s">
        <v>1</v>
      </c>
      <c r="B67" s="1">
        <f>+'1T'!E67</f>
        <v>290101612.88959181</v>
      </c>
      <c r="C67" s="1">
        <f>+'2T'!E67</f>
        <v>203483641.47489795</v>
      </c>
      <c r="D67" s="1">
        <f>SUM(B67:C67)</f>
        <v>493585254.36448979</v>
      </c>
    </row>
    <row r="68" spans="1:4" x14ac:dyDescent="0.25">
      <c r="A68" s="1" t="s">
        <v>0</v>
      </c>
      <c r="B68" s="1">
        <f>+'1T'!E68</f>
        <v>4967153012.3132153</v>
      </c>
      <c r="C68" s="1">
        <f>+'2T'!E68</f>
        <v>5943259395.6683168</v>
      </c>
      <c r="D68" s="1">
        <f>D66-D67</f>
        <v>5943259395.6683178</v>
      </c>
    </row>
    <row r="69" spans="1:4" ht="15.75" thickBot="1" x14ac:dyDescent="0.3">
      <c r="A69" s="15"/>
      <c r="B69" s="15"/>
      <c r="C69" s="15"/>
      <c r="D69" s="15"/>
    </row>
    <row r="70" spans="1:4" ht="15.75" thickTop="1" x14ac:dyDescent="0.25">
      <c r="A70" s="4" t="s">
        <v>56</v>
      </c>
    </row>
    <row r="71" spans="1:4" x14ac:dyDescent="0.25">
      <c r="A71" s="1"/>
    </row>
    <row r="73" spans="1:4" x14ac:dyDescent="0.25">
      <c r="A73" s="12" t="s">
        <v>89</v>
      </c>
    </row>
  </sheetData>
  <mergeCells count="13">
    <mergeCell ref="A58:D58"/>
    <mergeCell ref="A59:D59"/>
    <mergeCell ref="A60:D60"/>
    <mergeCell ref="A1:E1"/>
    <mergeCell ref="A8:E8"/>
    <mergeCell ref="A9:E9"/>
    <mergeCell ref="A25:D25"/>
    <mergeCell ref="A26:D26"/>
    <mergeCell ref="A27:D27"/>
    <mergeCell ref="A42:D42"/>
    <mergeCell ref="A43:D43"/>
    <mergeCell ref="A44:D44"/>
    <mergeCell ref="A22:F2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zoomScale="80" zoomScaleNormal="80" workbookViewId="0">
      <selection activeCell="I28" sqref="I28"/>
    </sheetView>
  </sheetViews>
  <sheetFormatPr baseColWidth="10" defaultColWidth="11.5703125" defaultRowHeight="15" x14ac:dyDescent="0.25"/>
  <cols>
    <col min="1" max="1" width="51.140625" style="12" customWidth="1"/>
    <col min="2" max="2" width="15.28515625" style="1" customWidth="1"/>
    <col min="3" max="3" width="15.28515625" style="1" bestFit="1" customWidth="1"/>
    <col min="4" max="4" width="15.85546875" style="1" customWidth="1"/>
    <col min="5" max="5" width="16.85546875" style="1" bestFit="1" customWidth="1"/>
    <col min="6" max="6" width="15.28515625" style="1" bestFit="1" customWidth="1"/>
    <col min="7" max="16384" width="11.5703125" style="1"/>
  </cols>
  <sheetData>
    <row r="1" spans="1:7" ht="15" customHeight="1" x14ac:dyDescent="0.25">
      <c r="A1" s="50" t="s">
        <v>31</v>
      </c>
      <c r="B1" s="50"/>
      <c r="C1" s="50"/>
      <c r="D1" s="50"/>
      <c r="E1" s="50"/>
      <c r="F1" s="50"/>
    </row>
    <row r="2" spans="1:7" s="4" customFormat="1" ht="15" customHeight="1" x14ac:dyDescent="0.25">
      <c r="A2" s="2" t="s">
        <v>30</v>
      </c>
      <c r="B2" s="3" t="s">
        <v>29</v>
      </c>
      <c r="D2" s="5"/>
    </row>
    <row r="3" spans="1:7" s="4" customFormat="1" ht="15" customHeight="1" x14ac:dyDescent="0.25">
      <c r="A3" s="2" t="s">
        <v>28</v>
      </c>
      <c r="B3" s="3" t="s">
        <v>26</v>
      </c>
    </row>
    <row r="4" spans="1:7" s="4" customFormat="1" ht="15" customHeight="1" x14ac:dyDescent="0.25">
      <c r="A4" s="2" t="s">
        <v>27</v>
      </c>
      <c r="B4" s="3" t="s">
        <v>26</v>
      </c>
      <c r="C4" s="6"/>
      <c r="D4" s="6"/>
    </row>
    <row r="5" spans="1:7" s="4" customFormat="1" ht="15" customHeight="1" x14ac:dyDescent="0.25">
      <c r="A5" s="2" t="s">
        <v>25</v>
      </c>
      <c r="B5" s="21" t="s">
        <v>77</v>
      </c>
    </row>
    <row r="6" spans="1:7" s="4" customFormat="1" ht="15" customHeight="1" x14ac:dyDescent="0.25">
      <c r="A6" s="2"/>
      <c r="B6" s="8"/>
    </row>
    <row r="8" spans="1:7" ht="15" customHeight="1" x14ac:dyDescent="0.25">
      <c r="A8" s="51" t="s">
        <v>24</v>
      </c>
      <c r="B8" s="51"/>
      <c r="C8" s="51"/>
      <c r="D8" s="51"/>
      <c r="E8" s="51"/>
      <c r="F8" s="51"/>
    </row>
    <row r="9" spans="1:7" ht="15" customHeight="1" x14ac:dyDescent="0.25">
      <c r="A9" s="51" t="s">
        <v>23</v>
      </c>
      <c r="B9" s="51"/>
      <c r="C9" s="51"/>
      <c r="D9" s="51"/>
      <c r="E9" s="51"/>
      <c r="F9" s="51"/>
    </row>
    <row r="11" spans="1:7" ht="15" customHeight="1" thickBot="1" x14ac:dyDescent="0.3">
      <c r="A11" s="9" t="s">
        <v>53</v>
      </c>
      <c r="B11" s="10" t="s">
        <v>22</v>
      </c>
      <c r="C11" s="10" t="s">
        <v>5</v>
      </c>
      <c r="D11" s="10" t="s">
        <v>47</v>
      </c>
      <c r="E11" s="10" t="s">
        <v>49</v>
      </c>
      <c r="F11" s="10" t="s">
        <v>48</v>
      </c>
    </row>
    <row r="13" spans="1:7" ht="15" customHeight="1" x14ac:dyDescent="0.25">
      <c r="A13" s="11" t="s">
        <v>57</v>
      </c>
      <c r="B13" s="12" t="s">
        <v>58</v>
      </c>
      <c r="C13" s="31">
        <f>+'1T'!F13</f>
        <v>0</v>
      </c>
      <c r="D13" s="31">
        <f>+'2T'!F13</f>
        <v>0</v>
      </c>
      <c r="E13" s="31">
        <f>+'3T'!F13</f>
        <v>3</v>
      </c>
      <c r="F13" s="31">
        <f t="shared" ref="F13:F19" si="0">SUM(C13:E13)</f>
        <v>3</v>
      </c>
      <c r="G13" s="12"/>
    </row>
    <row r="14" spans="1:7" s="12" customFormat="1" ht="15" customHeight="1" x14ac:dyDescent="0.25">
      <c r="A14" s="11" t="s">
        <v>59</v>
      </c>
      <c r="B14" s="12" t="s">
        <v>60</v>
      </c>
      <c r="C14" s="31">
        <f>+'1T'!F14</f>
        <v>0</v>
      </c>
      <c r="D14" s="31">
        <f>+'2T'!F14</f>
        <v>0</v>
      </c>
      <c r="E14" s="31">
        <f>+'3T'!F14</f>
        <v>0</v>
      </c>
      <c r="F14" s="31">
        <f t="shared" si="0"/>
        <v>0</v>
      </c>
      <c r="G14" s="24"/>
    </row>
    <row r="15" spans="1:7" ht="15" customHeight="1" x14ac:dyDescent="0.25">
      <c r="A15" s="11" t="s">
        <v>61</v>
      </c>
      <c r="B15" s="12" t="s">
        <v>60</v>
      </c>
      <c r="C15" s="31">
        <f>+'1T'!F15</f>
        <v>0</v>
      </c>
      <c r="D15" s="31">
        <f>+'2T'!F15</f>
        <v>0</v>
      </c>
      <c r="E15" s="31">
        <f>+'3T'!F15</f>
        <v>2</v>
      </c>
      <c r="F15" s="31">
        <f t="shared" si="0"/>
        <v>2</v>
      </c>
    </row>
    <row r="16" spans="1:7" ht="15" customHeight="1" x14ac:dyDescent="0.25">
      <c r="A16" s="43" t="s">
        <v>79</v>
      </c>
      <c r="B16" s="43" t="s">
        <v>81</v>
      </c>
      <c r="C16" s="31">
        <f>+'1T'!F16</f>
        <v>15</v>
      </c>
      <c r="D16" s="31">
        <f>+'2T'!F16</f>
        <v>123</v>
      </c>
      <c r="E16" s="31">
        <f>+'3T'!F16</f>
        <v>41</v>
      </c>
      <c r="F16" s="31">
        <f t="shared" si="0"/>
        <v>179</v>
      </c>
    </row>
    <row r="17" spans="1:7" ht="15" customHeight="1" x14ac:dyDescent="0.25">
      <c r="A17" s="11" t="s">
        <v>80</v>
      </c>
      <c r="B17" s="12" t="s">
        <v>41</v>
      </c>
      <c r="C17" s="31">
        <f>+'1T'!F17</f>
        <v>25</v>
      </c>
      <c r="D17" s="31">
        <f>+'2T'!F17</f>
        <v>25</v>
      </c>
      <c r="E17" s="31">
        <f>+'3T'!F17</f>
        <v>20</v>
      </c>
      <c r="F17" s="31">
        <f>E17</f>
        <v>20</v>
      </c>
      <c r="G17" s="22"/>
    </row>
    <row r="18" spans="1:7" x14ac:dyDescent="0.25">
      <c r="A18" s="11" t="s">
        <v>66</v>
      </c>
      <c r="B18" s="12" t="s">
        <v>67</v>
      </c>
      <c r="C18" s="31">
        <f>+'1T'!F18</f>
        <v>132</v>
      </c>
      <c r="D18" s="31">
        <f>+'2T'!F18</f>
        <v>0</v>
      </c>
      <c r="E18" s="31">
        <f>+'3T'!F18</f>
        <v>148</v>
      </c>
      <c r="F18" s="31">
        <v>148</v>
      </c>
    </row>
    <row r="19" spans="1:7" x14ac:dyDescent="0.25">
      <c r="A19" s="11" t="s">
        <v>90</v>
      </c>
      <c r="B19" s="1" t="s">
        <v>21</v>
      </c>
      <c r="C19" s="31">
        <f>+'1T'!F19</f>
        <v>0</v>
      </c>
      <c r="D19" s="31">
        <f>+'2T'!F19</f>
        <v>0</v>
      </c>
      <c r="E19" s="31">
        <f>+'3T'!F19</f>
        <v>0</v>
      </c>
      <c r="F19" s="31">
        <f t="shared" si="0"/>
        <v>0</v>
      </c>
    </row>
    <row r="20" spans="1:7" s="12" customFormat="1" x14ac:dyDescent="0.25"/>
    <row r="21" spans="1:7" s="12" customFormat="1" x14ac:dyDescent="0.25">
      <c r="A21" s="11"/>
    </row>
    <row r="22" spans="1:7" ht="15.75" thickBot="1" x14ac:dyDescent="0.3">
      <c r="A22" s="14" t="s">
        <v>13</v>
      </c>
      <c r="B22" s="15"/>
      <c r="C22" s="15"/>
      <c r="D22" s="15"/>
      <c r="E22" s="15"/>
      <c r="F22" s="15"/>
    </row>
    <row r="23" spans="1:7" ht="15.75" thickTop="1" x14ac:dyDescent="0.25">
      <c r="A23" s="53" t="s">
        <v>63</v>
      </c>
      <c r="B23" s="53"/>
      <c r="C23" s="53"/>
      <c r="D23" s="53"/>
      <c r="E23" s="53"/>
      <c r="F23" s="53"/>
    </row>
    <row r="24" spans="1:7" x14ac:dyDescent="0.25">
      <c r="A24" s="12" t="s">
        <v>68</v>
      </c>
    </row>
    <row r="26" spans="1:7" x14ac:dyDescent="0.25">
      <c r="A26" s="52" t="s">
        <v>20</v>
      </c>
      <c r="B26" s="52"/>
      <c r="C26" s="52"/>
      <c r="D26" s="52"/>
      <c r="E26" s="52"/>
    </row>
    <row r="27" spans="1:7" x14ac:dyDescent="0.25">
      <c r="A27" s="50" t="s">
        <v>18</v>
      </c>
      <c r="B27" s="50"/>
      <c r="C27" s="50"/>
      <c r="D27" s="50"/>
      <c r="E27" s="50"/>
    </row>
    <row r="28" spans="1:7" x14ac:dyDescent="0.25">
      <c r="A28" s="50" t="s">
        <v>10</v>
      </c>
      <c r="B28" s="50"/>
      <c r="C28" s="50"/>
      <c r="D28" s="50"/>
      <c r="E28" s="50"/>
    </row>
    <row r="29" spans="1:7" ht="15.75" thickBot="1" x14ac:dyDescent="0.3">
      <c r="A29" s="9" t="s">
        <v>53</v>
      </c>
      <c r="B29" s="10" t="s">
        <v>5</v>
      </c>
      <c r="C29" s="10" t="s">
        <v>47</v>
      </c>
      <c r="D29" s="10" t="s">
        <v>49</v>
      </c>
      <c r="E29" s="10" t="s">
        <v>48</v>
      </c>
    </row>
    <row r="30" spans="1:7" x14ac:dyDescent="0.25">
      <c r="A30" s="17" t="s">
        <v>57</v>
      </c>
      <c r="B30" s="33">
        <f>'1T'!E30</f>
        <v>0</v>
      </c>
      <c r="C30" s="33">
        <f>+'2T'!E30</f>
        <v>0</v>
      </c>
      <c r="D30" s="33">
        <f>+'3T'!E30</f>
        <v>54000000</v>
      </c>
      <c r="E30" s="33">
        <f>SUM(B30:D30)</f>
        <v>54000000</v>
      </c>
    </row>
    <row r="31" spans="1:7" x14ac:dyDescent="0.25">
      <c r="A31" s="17" t="s">
        <v>59</v>
      </c>
      <c r="B31" s="33">
        <f>'1T'!E31</f>
        <v>0</v>
      </c>
      <c r="C31" s="33">
        <f>+'2T'!E31</f>
        <v>0</v>
      </c>
      <c r="D31" s="33">
        <f>+'3T'!E31</f>
        <v>0</v>
      </c>
      <c r="E31" s="33">
        <f>SUM(B31:D31)</f>
        <v>0</v>
      </c>
    </row>
    <row r="32" spans="1:7" x14ac:dyDescent="0.25">
      <c r="A32" s="17" t="s">
        <v>61</v>
      </c>
      <c r="B32" s="33">
        <f>'1T'!E32</f>
        <v>0</v>
      </c>
      <c r="C32" s="33">
        <f>+'2T'!E32</f>
        <v>0</v>
      </c>
      <c r="D32" s="33">
        <f>+'3T'!E32</f>
        <v>12845513.92</v>
      </c>
      <c r="E32" s="33">
        <f>SUM(B32:D32)</f>
        <v>12845513.92</v>
      </c>
    </row>
    <row r="33" spans="1:6" x14ac:dyDescent="0.25">
      <c r="A33" s="43" t="s">
        <v>79</v>
      </c>
      <c r="B33" s="33">
        <f>'1T'!E33</f>
        <v>3649000</v>
      </c>
      <c r="C33" s="33">
        <f>+'2T'!E33</f>
        <v>1423919.2448979593</v>
      </c>
      <c r="D33" s="33">
        <f>+'3T'!E33</f>
        <v>0</v>
      </c>
      <c r="E33" s="33">
        <f>SUM(B33:D33)</f>
        <v>5072919.2448979598</v>
      </c>
    </row>
    <row r="34" spans="1:6" x14ac:dyDescent="0.25">
      <c r="A34" s="17" t="s">
        <v>80</v>
      </c>
      <c r="B34" s="33">
        <f>'1T'!E34</f>
        <v>180581786.87979594</v>
      </c>
      <c r="C34" s="33">
        <f>+'2T'!E34</f>
        <v>177102886.19</v>
      </c>
      <c r="D34" s="33">
        <f>+'3T'!E34</f>
        <v>327857107.46999997</v>
      </c>
      <c r="E34" s="33">
        <f>SUM(B34:D34)</f>
        <v>685541780.53979588</v>
      </c>
    </row>
    <row r="35" spans="1:6" x14ac:dyDescent="0.25">
      <c r="A35" s="17" t="s">
        <v>93</v>
      </c>
      <c r="B35" s="33">
        <f>'1T'!E35</f>
        <v>0</v>
      </c>
      <c r="C35" s="33">
        <f>+'2T'!E35</f>
        <v>0</v>
      </c>
      <c r="D35" s="33">
        <f>+'3T'!E35</f>
        <v>0</v>
      </c>
      <c r="E35" s="33">
        <f t="shared" ref="E35:E37" si="1">SUM(B35:D35)</f>
        <v>0</v>
      </c>
    </row>
    <row r="36" spans="1:6" x14ac:dyDescent="0.25">
      <c r="A36" s="40" t="s">
        <v>95</v>
      </c>
      <c r="B36" s="33">
        <f>'1T'!E36</f>
        <v>75000000</v>
      </c>
      <c r="C36" s="33">
        <f>+'2T'!E36</f>
        <v>0</v>
      </c>
      <c r="D36" s="33">
        <f>+'3T'!E36</f>
        <v>1121640009.1500001</v>
      </c>
      <c r="E36" s="33">
        <f t="shared" si="1"/>
        <v>1196640009.1500001</v>
      </c>
    </row>
    <row r="37" spans="1:6" x14ac:dyDescent="0.25">
      <c r="A37" s="41" t="s">
        <v>87</v>
      </c>
      <c r="B37" s="33">
        <f>'1T'!E37</f>
        <v>30870826.009795919</v>
      </c>
      <c r="C37" s="33">
        <f>+'2T'!E37</f>
        <v>24956836.039999999</v>
      </c>
      <c r="D37" s="33">
        <f>+'3T'!E37</f>
        <v>158114535.33000001</v>
      </c>
      <c r="E37" s="33">
        <f t="shared" si="1"/>
        <v>213942197.37979594</v>
      </c>
    </row>
    <row r="38" spans="1:6" ht="15.75" thickBot="1" x14ac:dyDescent="0.3">
      <c r="A38" s="14" t="s">
        <v>13</v>
      </c>
      <c r="B38" s="34">
        <f>SUM(B30:B37)</f>
        <v>290101612.88959187</v>
      </c>
      <c r="C38" s="34">
        <f t="shared" ref="C38:D38" si="2">SUM(C30:C37)</f>
        <v>203483641.47489795</v>
      </c>
      <c r="D38" s="34">
        <f t="shared" si="2"/>
        <v>1674457165.8699999</v>
      </c>
      <c r="E38" s="34">
        <f>SUM(E30:E37)</f>
        <v>2168042420.2344899</v>
      </c>
      <c r="F38" s="28"/>
    </row>
    <row r="39" spans="1:6" ht="15.75" thickTop="1" x14ac:dyDescent="0.25">
      <c r="A39" s="16" t="s">
        <v>52</v>
      </c>
    </row>
    <row r="42" spans="1:6" x14ac:dyDescent="0.25">
      <c r="A42" s="50" t="s">
        <v>19</v>
      </c>
      <c r="B42" s="50"/>
      <c r="C42" s="50"/>
      <c r="D42" s="50"/>
      <c r="E42" s="50"/>
    </row>
    <row r="43" spans="1:6" x14ac:dyDescent="0.25">
      <c r="A43" s="50" t="s">
        <v>18</v>
      </c>
      <c r="B43" s="50"/>
      <c r="C43" s="50"/>
      <c r="D43" s="50"/>
      <c r="E43" s="50"/>
    </row>
    <row r="44" spans="1:6" x14ac:dyDescent="0.25">
      <c r="A44" s="50" t="s">
        <v>10</v>
      </c>
      <c r="B44" s="50"/>
      <c r="C44" s="50"/>
      <c r="D44" s="50"/>
      <c r="E44" s="50"/>
    </row>
    <row r="46" spans="1:6" ht="15.75" thickBot="1" x14ac:dyDescent="0.3">
      <c r="A46" s="9" t="s">
        <v>9</v>
      </c>
      <c r="B46" s="10" t="s">
        <v>5</v>
      </c>
      <c r="C46" s="10" t="s">
        <v>47</v>
      </c>
      <c r="D46" s="10" t="s">
        <v>49</v>
      </c>
      <c r="E46" s="10" t="s">
        <v>48</v>
      </c>
    </row>
    <row r="48" spans="1:6" x14ac:dyDescent="0.25">
      <c r="A48" s="12" t="s">
        <v>17</v>
      </c>
      <c r="B48" s="33">
        <f>+'1T'!E48</f>
        <v>0</v>
      </c>
      <c r="C48" s="33">
        <f>+'2T'!E48</f>
        <v>0</v>
      </c>
      <c r="D48" s="33">
        <f>+'3T'!E48</f>
        <v>121228733.33</v>
      </c>
      <c r="E48" s="33">
        <f>+SUM(B48:D48)</f>
        <v>121228733.33</v>
      </c>
    </row>
    <row r="49" spans="1:5" x14ac:dyDescent="0.25">
      <c r="A49" s="12" t="s">
        <v>16</v>
      </c>
      <c r="B49" s="33">
        <f>+'1T'!E49</f>
        <v>190530798.38</v>
      </c>
      <c r="C49" s="33">
        <f>+'2T'!E49</f>
        <v>177094186.19</v>
      </c>
      <c r="D49" s="33">
        <f>+'3T'!E49</f>
        <v>235326883.23000002</v>
      </c>
      <c r="E49" s="33">
        <f t="shared" ref="E49:E53" si="3">+SUM(B49:D49)</f>
        <v>602951867.79999995</v>
      </c>
    </row>
    <row r="50" spans="1:5" x14ac:dyDescent="0.25">
      <c r="A50" s="12" t="s">
        <v>15</v>
      </c>
      <c r="B50" s="33">
        <f>+'1T'!E50</f>
        <v>432758.12877551018</v>
      </c>
      <c r="C50" s="33">
        <f>+'2T'!E50</f>
        <v>2537287.2000000002</v>
      </c>
      <c r="D50" s="33">
        <f>+'3T'!E50</f>
        <v>1061823.6499999999</v>
      </c>
      <c r="E50" s="33">
        <f t="shared" si="3"/>
        <v>4031868.9787755101</v>
      </c>
    </row>
    <row r="51" spans="1:5" x14ac:dyDescent="0.25">
      <c r="A51" s="12" t="s">
        <v>14</v>
      </c>
      <c r="B51" s="33">
        <f>+'1T'!E51</f>
        <v>24138056.380816329</v>
      </c>
      <c r="C51" s="33">
        <f>+'2T'!E51</f>
        <v>23804324.334897958</v>
      </c>
      <c r="D51" s="33">
        <f>+'3T'!E51</f>
        <v>176314744.36000001</v>
      </c>
      <c r="E51" s="33">
        <f t="shared" si="3"/>
        <v>224257125.07571429</v>
      </c>
    </row>
    <row r="52" spans="1:5" x14ac:dyDescent="0.25">
      <c r="A52" s="12" t="s">
        <v>64</v>
      </c>
      <c r="B52" s="33">
        <f>+'1T'!E52</f>
        <v>0</v>
      </c>
      <c r="C52" s="33">
        <f>+'2T'!E52</f>
        <v>47843.75</v>
      </c>
      <c r="D52" s="33">
        <f>+'3T'!E52</f>
        <v>1140524981.3</v>
      </c>
      <c r="E52" s="33">
        <f t="shared" si="3"/>
        <v>1140572825.05</v>
      </c>
    </row>
    <row r="53" spans="1:5" x14ac:dyDescent="0.25">
      <c r="A53" s="12" t="s">
        <v>70</v>
      </c>
      <c r="B53" s="33">
        <f>+'1T'!E53</f>
        <v>75000000</v>
      </c>
      <c r="C53" s="33">
        <f>+'2T'!E53</f>
        <v>0</v>
      </c>
      <c r="D53" s="33">
        <f>+'3T'!E53</f>
        <v>0</v>
      </c>
      <c r="E53" s="33">
        <f t="shared" si="3"/>
        <v>75000000</v>
      </c>
    </row>
    <row r="54" spans="1:5" ht="15.75" thickBot="1" x14ac:dyDescent="0.3">
      <c r="A54" s="14" t="s">
        <v>13</v>
      </c>
      <c r="B54" s="34">
        <f>SUM(B48:B53)</f>
        <v>290101612.88959181</v>
      </c>
      <c r="C54" s="34">
        <f t="shared" ref="C54:E54" si="4">SUM(C48:C53)</f>
        <v>203483641.47489795</v>
      </c>
      <c r="D54" s="34">
        <f t="shared" si="4"/>
        <v>1674457165.8699999</v>
      </c>
      <c r="E54" s="34">
        <f t="shared" si="4"/>
        <v>2168042420.2344894</v>
      </c>
    </row>
    <row r="55" spans="1:5" ht="15.75" thickTop="1" x14ac:dyDescent="0.25">
      <c r="A55" s="16" t="s">
        <v>52</v>
      </c>
    </row>
    <row r="58" spans="1:5" x14ac:dyDescent="0.25">
      <c r="A58" s="50" t="s">
        <v>12</v>
      </c>
      <c r="B58" s="50"/>
      <c r="C58" s="50"/>
      <c r="D58" s="50"/>
      <c r="E58" s="50"/>
    </row>
    <row r="59" spans="1:5" x14ac:dyDescent="0.25">
      <c r="A59" s="50" t="s">
        <v>11</v>
      </c>
      <c r="B59" s="50"/>
      <c r="C59" s="50"/>
      <c r="D59" s="50"/>
      <c r="E59" s="50"/>
    </row>
    <row r="60" spans="1:5" x14ac:dyDescent="0.25">
      <c r="A60" s="50" t="s">
        <v>10</v>
      </c>
      <c r="B60" s="50"/>
      <c r="C60" s="50"/>
      <c r="D60" s="50"/>
      <c r="E60" s="50"/>
    </row>
    <row r="62" spans="1:5" ht="15.75" thickBot="1" x14ac:dyDescent="0.3">
      <c r="A62" s="9" t="s">
        <v>9</v>
      </c>
      <c r="B62" s="10" t="s">
        <v>5</v>
      </c>
      <c r="C62" s="10" t="s">
        <v>47</v>
      </c>
      <c r="D62" s="10" t="s">
        <v>49</v>
      </c>
      <c r="E62" s="10" t="s">
        <v>48</v>
      </c>
    </row>
    <row r="64" spans="1:5" x14ac:dyDescent="0.25">
      <c r="A64" s="1" t="s">
        <v>4</v>
      </c>
      <c r="B64" s="33">
        <f>+'1T'!E64</f>
        <v>4332809370.9928074</v>
      </c>
      <c r="C64" s="33">
        <f>+'2T'!E64</f>
        <v>4967153012.3132153</v>
      </c>
      <c r="D64" s="33">
        <f>+'3T'!E64</f>
        <v>5943259395.6683168</v>
      </c>
      <c r="E64" s="33">
        <f>B64</f>
        <v>4332809370.9928074</v>
      </c>
    </row>
    <row r="65" spans="1:5" x14ac:dyDescent="0.25">
      <c r="A65" s="1" t="s">
        <v>3</v>
      </c>
      <c r="B65" s="33">
        <f>+'1T'!E65</f>
        <v>924445254.21000004</v>
      </c>
      <c r="C65" s="33">
        <f>+'2T'!E65</f>
        <v>1179590024.8299999</v>
      </c>
      <c r="D65" s="33">
        <f>+'3T'!E65</f>
        <v>960547115.33000004</v>
      </c>
      <c r="E65" s="33">
        <f>SUM(B65:D65)</f>
        <v>3064582394.3699999</v>
      </c>
    </row>
    <row r="66" spans="1:5" x14ac:dyDescent="0.25">
      <c r="A66" s="1" t="s">
        <v>2</v>
      </c>
      <c r="B66" s="33">
        <f>+'1T'!E66</f>
        <v>5257254625.2028074</v>
      </c>
      <c r="C66" s="33">
        <f>+'2T'!E66</f>
        <v>6146743037.1432152</v>
      </c>
      <c r="D66" s="33">
        <f>+'3T'!E66</f>
        <v>6903806510.9983168</v>
      </c>
      <c r="E66" s="33">
        <f>E65+E64</f>
        <v>7397391765.3628073</v>
      </c>
    </row>
    <row r="67" spans="1:5" x14ac:dyDescent="0.25">
      <c r="A67" s="1" t="s">
        <v>1</v>
      </c>
      <c r="B67" s="33">
        <f>+'1T'!E67</f>
        <v>290101612.88959181</v>
      </c>
      <c r="C67" s="33">
        <f>+'2T'!E67</f>
        <v>203483641.47489795</v>
      </c>
      <c r="D67" s="33">
        <f>+'3T'!E67</f>
        <v>1674457165.8699996</v>
      </c>
      <c r="E67" s="33">
        <f>SUM(B67:D67)</f>
        <v>2168042420.2344894</v>
      </c>
    </row>
    <row r="68" spans="1:5" x14ac:dyDescent="0.25">
      <c r="A68" s="1" t="s">
        <v>0</v>
      </c>
      <c r="B68" s="33">
        <f>+'1T'!E68</f>
        <v>4967153012.3132153</v>
      </c>
      <c r="C68" s="33">
        <f>+'2T'!E68</f>
        <v>5943259395.6683168</v>
      </c>
      <c r="D68" s="33">
        <f>+'3T'!E68</f>
        <v>5229349345.1283169</v>
      </c>
      <c r="E68" s="33">
        <f>E66-E67</f>
        <v>5229349345.1283178</v>
      </c>
    </row>
    <row r="69" spans="1:5" ht="15.75" thickBot="1" x14ac:dyDescent="0.3">
      <c r="A69" s="15"/>
      <c r="B69" s="15"/>
      <c r="C69" s="15"/>
      <c r="D69" s="15"/>
      <c r="E69" s="15"/>
    </row>
    <row r="70" spans="1:5" ht="15.75" thickTop="1" x14ac:dyDescent="0.25">
      <c r="A70" s="4" t="s">
        <v>56</v>
      </c>
    </row>
    <row r="71" spans="1:5" x14ac:dyDescent="0.25">
      <c r="A71" s="1"/>
    </row>
    <row r="72" spans="1:5" x14ac:dyDescent="0.25">
      <c r="A72" s="12" t="s">
        <v>96</v>
      </c>
    </row>
  </sheetData>
  <mergeCells count="13">
    <mergeCell ref="A58:E58"/>
    <mergeCell ref="A59:E59"/>
    <mergeCell ref="A60:E60"/>
    <mergeCell ref="A1:F1"/>
    <mergeCell ref="A8:F8"/>
    <mergeCell ref="A9:F9"/>
    <mergeCell ref="A26:E26"/>
    <mergeCell ref="A27:E27"/>
    <mergeCell ref="A28:E28"/>
    <mergeCell ref="A42:E42"/>
    <mergeCell ref="A43:E43"/>
    <mergeCell ref="A44:E44"/>
    <mergeCell ref="A23:F2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topLeftCell="A34" zoomScale="80" zoomScaleNormal="80" workbookViewId="0">
      <selection activeCell="L59" sqref="L59"/>
    </sheetView>
  </sheetViews>
  <sheetFormatPr baseColWidth="10" defaultColWidth="11.5703125" defaultRowHeight="15" x14ac:dyDescent="0.25"/>
  <cols>
    <col min="1" max="1" width="51.140625" style="12" customWidth="1"/>
    <col min="2" max="2" width="15.28515625" style="1" customWidth="1"/>
    <col min="3" max="3" width="15.28515625" style="1" bestFit="1" customWidth="1"/>
    <col min="4" max="4" width="15.85546875" style="1" customWidth="1"/>
    <col min="5" max="5" width="15.28515625" style="1" bestFit="1" customWidth="1"/>
    <col min="6" max="6" width="16.85546875" style="1" bestFit="1" customWidth="1"/>
    <col min="7" max="7" width="13.140625" style="1" bestFit="1" customWidth="1"/>
    <col min="8" max="16384" width="11.5703125" style="1"/>
  </cols>
  <sheetData>
    <row r="1" spans="1:8" ht="15" customHeight="1" x14ac:dyDescent="0.25">
      <c r="A1" s="50" t="s">
        <v>31</v>
      </c>
      <c r="B1" s="50"/>
      <c r="C1" s="50"/>
      <c r="D1" s="50"/>
      <c r="E1" s="50"/>
      <c r="F1" s="50"/>
      <c r="G1" s="50"/>
    </row>
    <row r="2" spans="1:8" ht="15" customHeight="1" x14ac:dyDescent="0.25">
      <c r="A2" s="2" t="s">
        <v>30</v>
      </c>
      <c r="B2" s="3" t="s">
        <v>29</v>
      </c>
      <c r="C2" s="4"/>
      <c r="D2" s="25"/>
    </row>
    <row r="3" spans="1:8" ht="15" customHeight="1" x14ac:dyDescent="0.25">
      <c r="A3" s="2" t="s">
        <v>28</v>
      </c>
      <c r="B3" s="3" t="s">
        <v>26</v>
      </c>
      <c r="C3" s="4"/>
    </row>
    <row r="4" spans="1:8" ht="15" customHeight="1" x14ac:dyDescent="0.25">
      <c r="A4" s="2" t="s">
        <v>27</v>
      </c>
      <c r="B4" s="3" t="s">
        <v>26</v>
      </c>
      <c r="C4" s="6"/>
      <c r="D4" s="26"/>
    </row>
    <row r="5" spans="1:8" ht="15" customHeight="1" x14ac:dyDescent="0.25">
      <c r="A5" s="2" t="s">
        <v>25</v>
      </c>
      <c r="B5" s="27">
        <v>2017</v>
      </c>
      <c r="C5" s="4"/>
    </row>
    <row r="6" spans="1:8" ht="15" customHeight="1" x14ac:dyDescent="0.25">
      <c r="A6" s="13"/>
      <c r="B6" s="22"/>
    </row>
    <row r="8" spans="1:8" ht="15" customHeight="1" x14ac:dyDescent="0.25">
      <c r="A8" s="51" t="s">
        <v>24</v>
      </c>
      <c r="B8" s="51"/>
      <c r="C8" s="51"/>
      <c r="D8" s="51"/>
      <c r="E8" s="51"/>
      <c r="F8" s="51"/>
      <c r="G8" s="51"/>
    </row>
    <row r="9" spans="1:8" ht="15" customHeight="1" x14ac:dyDescent="0.25">
      <c r="A9" s="51" t="s">
        <v>23</v>
      </c>
      <c r="B9" s="51"/>
      <c r="C9" s="51"/>
      <c r="D9" s="51"/>
      <c r="E9" s="51"/>
      <c r="F9" s="51"/>
      <c r="G9" s="51"/>
    </row>
    <row r="11" spans="1:8" ht="15" customHeight="1" thickBot="1" x14ac:dyDescent="0.3">
      <c r="A11" s="9" t="s">
        <v>53</v>
      </c>
      <c r="B11" s="10" t="s">
        <v>22</v>
      </c>
      <c r="C11" s="10" t="s">
        <v>5</v>
      </c>
      <c r="D11" s="10" t="s">
        <v>47</v>
      </c>
      <c r="E11" s="10" t="s">
        <v>49</v>
      </c>
      <c r="F11" s="10" t="s">
        <v>51</v>
      </c>
      <c r="G11" s="10" t="s">
        <v>50</v>
      </c>
    </row>
    <row r="13" spans="1:8" ht="15" customHeight="1" x14ac:dyDescent="0.25">
      <c r="A13" s="11" t="s">
        <v>57</v>
      </c>
      <c r="B13" s="12" t="s">
        <v>58</v>
      </c>
      <c r="C13" s="31">
        <f>+'1T'!F13</f>
        <v>0</v>
      </c>
      <c r="D13" s="31">
        <f>+'2T'!F13</f>
        <v>0</v>
      </c>
      <c r="E13" s="31">
        <f>+'3T'!F13</f>
        <v>3</v>
      </c>
      <c r="F13" s="31">
        <f>+'4T'!F13</f>
        <v>3</v>
      </c>
      <c r="G13" s="31">
        <f t="shared" ref="G13:G19" si="0">SUM(C13:F13)</f>
        <v>6</v>
      </c>
    </row>
    <row r="14" spans="1:8" s="12" customFormat="1" ht="15" customHeight="1" x14ac:dyDescent="0.25">
      <c r="A14" s="11" t="s">
        <v>59</v>
      </c>
      <c r="B14" s="12" t="s">
        <v>60</v>
      </c>
      <c r="C14" s="31">
        <f>+'1T'!F14</f>
        <v>0</v>
      </c>
      <c r="D14" s="31">
        <f>+'2T'!F14</f>
        <v>0</v>
      </c>
      <c r="E14" s="31">
        <f>+'3T'!F14</f>
        <v>0</v>
      </c>
      <c r="F14" s="31">
        <f>+'4T'!F14</f>
        <v>7</v>
      </c>
      <c r="G14" s="31">
        <f t="shared" si="0"/>
        <v>7</v>
      </c>
      <c r="H14" s="24"/>
    </row>
    <row r="15" spans="1:8" ht="15" customHeight="1" x14ac:dyDescent="0.25">
      <c r="A15" s="11" t="s">
        <v>61</v>
      </c>
      <c r="B15" s="12" t="s">
        <v>60</v>
      </c>
      <c r="C15" s="31">
        <f>+'1T'!F15</f>
        <v>0</v>
      </c>
      <c r="D15" s="31">
        <f>+'2T'!F15</f>
        <v>0</v>
      </c>
      <c r="E15" s="31">
        <f>+'3T'!F15</f>
        <v>2</v>
      </c>
      <c r="F15" s="31">
        <f>+'4T'!F15</f>
        <v>10</v>
      </c>
      <c r="G15" s="31">
        <f t="shared" si="0"/>
        <v>12</v>
      </c>
    </row>
    <row r="16" spans="1:8" ht="15" customHeight="1" x14ac:dyDescent="0.25">
      <c r="A16" s="43" t="s">
        <v>79</v>
      </c>
      <c r="B16" s="43" t="s">
        <v>81</v>
      </c>
      <c r="C16" s="31">
        <f>+'1T'!F16</f>
        <v>15</v>
      </c>
      <c r="D16" s="31">
        <f>+'2T'!F16</f>
        <v>123</v>
      </c>
      <c r="E16" s="31">
        <f>+'3T'!F16</f>
        <v>41</v>
      </c>
      <c r="F16" s="31">
        <f>+'4T'!F16</f>
        <v>85</v>
      </c>
      <c r="G16" s="31">
        <f t="shared" si="0"/>
        <v>264</v>
      </c>
      <c r="H16" s="22"/>
    </row>
    <row r="17" spans="1:7" x14ac:dyDescent="0.25">
      <c r="A17" s="11" t="s">
        <v>80</v>
      </c>
      <c r="B17" s="12" t="s">
        <v>41</v>
      </c>
      <c r="C17" s="31">
        <f>+'1T'!F17</f>
        <v>25</v>
      </c>
      <c r="D17" s="31">
        <f>+'2T'!F17</f>
        <v>25</v>
      </c>
      <c r="E17" s="31">
        <f>+'3T'!F17</f>
        <v>20</v>
      </c>
      <c r="F17" s="31">
        <f>+'4T'!F17</f>
        <v>20</v>
      </c>
      <c r="G17" s="31">
        <f>AVERAGE(C17:F17)</f>
        <v>22.5</v>
      </c>
    </row>
    <row r="18" spans="1:7" x14ac:dyDescent="0.25">
      <c r="A18" s="11" t="s">
        <v>66</v>
      </c>
      <c r="B18" s="12" t="s">
        <v>67</v>
      </c>
      <c r="C18" s="31">
        <f>+'1T'!F18</f>
        <v>132</v>
      </c>
      <c r="D18" s="31">
        <f>+'2T'!F18</f>
        <v>0</v>
      </c>
      <c r="E18" s="31">
        <f>+'3T'!F18</f>
        <v>148</v>
      </c>
      <c r="F18" s="31">
        <f>+'4T'!F18</f>
        <v>136</v>
      </c>
      <c r="G18" s="31">
        <v>148</v>
      </c>
    </row>
    <row r="19" spans="1:7" s="12" customFormat="1" x14ac:dyDescent="0.25">
      <c r="A19" s="11" t="s">
        <v>90</v>
      </c>
      <c r="B19" s="1" t="s">
        <v>21</v>
      </c>
      <c r="C19" s="31">
        <f>+'1T'!F19</f>
        <v>0</v>
      </c>
      <c r="D19" s="31">
        <f>+'2T'!F19</f>
        <v>0</v>
      </c>
      <c r="E19" s="31">
        <f>+'3T'!F19</f>
        <v>0</v>
      </c>
      <c r="F19" s="31">
        <f>+'4T'!F19</f>
        <v>0</v>
      </c>
      <c r="G19" s="31">
        <f t="shared" si="0"/>
        <v>0</v>
      </c>
    </row>
    <row r="20" spans="1:7" s="12" customFormat="1" x14ac:dyDescent="0.25">
      <c r="A20" s="20"/>
      <c r="C20" s="31"/>
      <c r="D20" s="31"/>
      <c r="E20" s="31"/>
      <c r="F20" s="31"/>
      <c r="G20" s="31"/>
    </row>
    <row r="21" spans="1:7" ht="15.75" thickBot="1" x14ac:dyDescent="0.3">
      <c r="A21" s="14" t="s">
        <v>13</v>
      </c>
      <c r="B21" s="15"/>
      <c r="C21" s="34"/>
      <c r="D21" s="34"/>
      <c r="E21" s="34"/>
      <c r="F21" s="34"/>
      <c r="G21" s="34"/>
    </row>
    <row r="22" spans="1:7" ht="15.75" thickTop="1" x14ac:dyDescent="0.25">
      <c r="A22" s="53" t="s">
        <v>63</v>
      </c>
      <c r="B22" s="53"/>
      <c r="C22" s="53"/>
      <c r="D22" s="53"/>
      <c r="E22" s="53"/>
      <c r="F22" s="53"/>
    </row>
    <row r="25" spans="1:7" x14ac:dyDescent="0.25">
      <c r="A25" s="52" t="s">
        <v>20</v>
      </c>
      <c r="B25" s="52"/>
      <c r="C25" s="52"/>
      <c r="D25" s="52"/>
      <c r="E25" s="52"/>
      <c r="F25" s="52"/>
    </row>
    <row r="26" spans="1:7" x14ac:dyDescent="0.25">
      <c r="A26" s="50" t="s">
        <v>18</v>
      </c>
      <c r="B26" s="50"/>
      <c r="C26" s="50"/>
      <c r="D26" s="50"/>
      <c r="E26" s="50"/>
      <c r="F26" s="50"/>
    </row>
    <row r="27" spans="1:7" x14ac:dyDescent="0.25">
      <c r="A27" s="50" t="s">
        <v>10</v>
      </c>
      <c r="B27" s="50"/>
      <c r="C27" s="50"/>
      <c r="D27" s="50"/>
      <c r="E27" s="50"/>
      <c r="F27" s="50"/>
    </row>
    <row r="29" spans="1:7" ht="15.75" thickBot="1" x14ac:dyDescent="0.3">
      <c r="A29" s="9" t="s">
        <v>53</v>
      </c>
      <c r="B29" s="10" t="s">
        <v>5</v>
      </c>
      <c r="C29" s="10" t="s">
        <v>47</v>
      </c>
      <c r="D29" s="10" t="s">
        <v>49</v>
      </c>
      <c r="E29" s="10" t="s">
        <v>42</v>
      </c>
      <c r="F29" s="10" t="s">
        <v>50</v>
      </c>
    </row>
    <row r="30" spans="1:7" x14ac:dyDescent="0.25">
      <c r="A30" s="17" t="s">
        <v>57</v>
      </c>
      <c r="B30" s="1">
        <f>'1T'!E30</f>
        <v>0</v>
      </c>
      <c r="C30" s="1">
        <f>'2T'!E30</f>
        <v>0</v>
      </c>
      <c r="D30" s="1">
        <f>'3T'!E30</f>
        <v>54000000</v>
      </c>
      <c r="E30" s="1">
        <f>'4T'!E30</f>
        <v>108230000</v>
      </c>
      <c r="F30" s="33">
        <f>SUM(B30:E30)</f>
        <v>162230000</v>
      </c>
    </row>
    <row r="31" spans="1:7" x14ac:dyDescent="0.25">
      <c r="A31" s="17" t="s">
        <v>59</v>
      </c>
      <c r="B31" s="1">
        <f>'1T'!E31</f>
        <v>0</v>
      </c>
      <c r="C31" s="1">
        <f>'2T'!E31</f>
        <v>0</v>
      </c>
      <c r="D31" s="1">
        <f>'3T'!E31</f>
        <v>0</v>
      </c>
      <c r="E31" s="1">
        <f>'4T'!E31</f>
        <v>28000000</v>
      </c>
      <c r="F31" s="33">
        <f>SUM(B31:E31)</f>
        <v>28000000</v>
      </c>
    </row>
    <row r="32" spans="1:7" x14ac:dyDescent="0.25">
      <c r="A32" s="17" t="s">
        <v>61</v>
      </c>
      <c r="B32" s="1">
        <f>'1T'!E32</f>
        <v>0</v>
      </c>
      <c r="C32" s="1">
        <f>'2T'!E32</f>
        <v>0</v>
      </c>
      <c r="D32" s="1">
        <f>'3T'!E32</f>
        <v>12845513.92</v>
      </c>
      <c r="E32" s="1">
        <f>'4T'!E32</f>
        <v>40000000</v>
      </c>
      <c r="F32" s="33">
        <f>SUM(B32:E32)</f>
        <v>52845513.920000002</v>
      </c>
    </row>
    <row r="33" spans="1:6" x14ac:dyDescent="0.25">
      <c r="A33" s="43" t="s">
        <v>79</v>
      </c>
      <c r="B33" s="1">
        <f>'1T'!E33</f>
        <v>3649000</v>
      </c>
      <c r="C33" s="1">
        <f>'2T'!E33</f>
        <v>1423919.2448979593</v>
      </c>
      <c r="D33" s="1">
        <f>'3T'!E33</f>
        <v>0</v>
      </c>
      <c r="E33" s="1">
        <f>'4T'!E33</f>
        <v>56308000</v>
      </c>
      <c r="F33" s="33">
        <f>SUM(B33:E33)</f>
        <v>61380919.244897962</v>
      </c>
    </row>
    <row r="34" spans="1:6" x14ac:dyDescent="0.25">
      <c r="A34" s="17" t="s">
        <v>80</v>
      </c>
      <c r="B34" s="1">
        <f>'1T'!E34</f>
        <v>180581786.87979594</v>
      </c>
      <c r="C34" s="1">
        <f>'2T'!E34</f>
        <v>177102886.19</v>
      </c>
      <c r="D34" s="1">
        <f>'3T'!E34</f>
        <v>327857107.46999997</v>
      </c>
      <c r="E34" s="1">
        <f>'4T'!E34</f>
        <v>226390844.85000002</v>
      </c>
      <c r="F34" s="33">
        <f>SUM(B34:E34)</f>
        <v>911932625.3897959</v>
      </c>
    </row>
    <row r="35" spans="1:6" x14ac:dyDescent="0.25">
      <c r="A35" s="17" t="s">
        <v>93</v>
      </c>
      <c r="B35" s="1">
        <f>'1T'!E35</f>
        <v>0</v>
      </c>
      <c r="C35" s="1">
        <f>'2T'!E35</f>
        <v>0</v>
      </c>
      <c r="D35" s="1">
        <f>'3T'!E35</f>
        <v>0</v>
      </c>
      <c r="E35" s="1">
        <f>'4T'!E35</f>
        <v>0</v>
      </c>
      <c r="F35" s="33">
        <f>SUM(B35:E35)</f>
        <v>0</v>
      </c>
    </row>
    <row r="36" spans="1:6" x14ac:dyDescent="0.25">
      <c r="A36" s="40" t="s">
        <v>95</v>
      </c>
      <c r="B36" s="1">
        <f>'1T'!E36</f>
        <v>75000000</v>
      </c>
      <c r="C36" s="1">
        <f>'2T'!E36</f>
        <v>0</v>
      </c>
      <c r="D36" s="1">
        <f>'3T'!E36</f>
        <v>1121640009.1500001</v>
      </c>
      <c r="E36" s="1">
        <f>'4T'!E36</f>
        <v>117887531.8</v>
      </c>
      <c r="F36" s="33">
        <f t="shared" ref="F36:F37" si="1">SUM(B36:E36)</f>
        <v>1314527540.95</v>
      </c>
    </row>
    <row r="37" spans="1:6" x14ac:dyDescent="0.25">
      <c r="A37" s="41" t="s">
        <v>87</v>
      </c>
      <c r="B37" s="1">
        <f>'1T'!E37</f>
        <v>30870826.009795919</v>
      </c>
      <c r="C37" s="1">
        <f>'2T'!E37</f>
        <v>24956836.039999999</v>
      </c>
      <c r="D37" s="1">
        <f>'3T'!E37</f>
        <v>158114535.33000001</v>
      </c>
      <c r="E37" s="1">
        <f>'4T'!E37</f>
        <v>118006533.18000001</v>
      </c>
      <c r="F37" s="33">
        <f t="shared" si="1"/>
        <v>331948730.55979598</v>
      </c>
    </row>
    <row r="38" spans="1:6" ht="15.75" thickBot="1" x14ac:dyDescent="0.3">
      <c r="A38" s="14" t="s">
        <v>13</v>
      </c>
      <c r="B38" s="34">
        <f>SUM(B30:B37)</f>
        <v>290101612.88959187</v>
      </c>
      <c r="C38" s="34">
        <f t="shared" ref="C38:F38" si="2">SUM(C30:C37)</f>
        <v>203483641.47489795</v>
      </c>
      <c r="D38" s="34">
        <f t="shared" si="2"/>
        <v>1674457165.8699999</v>
      </c>
      <c r="E38" s="34">
        <f t="shared" si="2"/>
        <v>694822909.82999992</v>
      </c>
      <c r="F38" s="34">
        <f t="shared" si="2"/>
        <v>2862865330.0644898</v>
      </c>
    </row>
    <row r="39" spans="1:6" ht="15.75" thickTop="1" x14ac:dyDescent="0.25">
      <c r="A39" s="16" t="s">
        <v>52</v>
      </c>
    </row>
    <row r="42" spans="1:6" x14ac:dyDescent="0.25">
      <c r="A42" s="50" t="s">
        <v>19</v>
      </c>
      <c r="B42" s="50"/>
      <c r="C42" s="50"/>
      <c r="D42" s="50"/>
      <c r="E42" s="50"/>
      <c r="F42" s="50"/>
    </row>
    <row r="43" spans="1:6" x14ac:dyDescent="0.25">
      <c r="A43" s="50" t="s">
        <v>18</v>
      </c>
      <c r="B43" s="50"/>
      <c r="C43" s="50"/>
      <c r="D43" s="50"/>
      <c r="E43" s="50"/>
      <c r="F43" s="50"/>
    </row>
    <row r="44" spans="1:6" x14ac:dyDescent="0.25">
      <c r="A44" s="50" t="s">
        <v>10</v>
      </c>
      <c r="B44" s="50"/>
      <c r="C44" s="50"/>
      <c r="D44" s="50"/>
      <c r="E44" s="50"/>
      <c r="F44" s="50"/>
    </row>
    <row r="46" spans="1:6" ht="15.75" thickBot="1" x14ac:dyDescent="0.3">
      <c r="A46" s="9" t="s">
        <v>9</v>
      </c>
      <c r="B46" s="10" t="s">
        <v>5</v>
      </c>
      <c r="C46" s="10" t="s">
        <v>47</v>
      </c>
      <c r="D46" s="10" t="s">
        <v>49</v>
      </c>
      <c r="E46" s="10" t="s">
        <v>42</v>
      </c>
      <c r="F46" s="10" t="s">
        <v>50</v>
      </c>
    </row>
    <row r="48" spans="1:6" x14ac:dyDescent="0.25">
      <c r="A48" s="12" t="s">
        <v>17</v>
      </c>
      <c r="B48" s="33">
        <f>+'1T'!E48</f>
        <v>0</v>
      </c>
      <c r="C48" s="33">
        <f>+'2T'!E48</f>
        <v>0</v>
      </c>
      <c r="D48" s="33">
        <f>+'3T'!E48</f>
        <v>121228733.33</v>
      </c>
      <c r="E48" s="33">
        <f>+'4T'!E48</f>
        <v>0</v>
      </c>
      <c r="F48" s="33">
        <f>+SUM(B48:E48)</f>
        <v>121228733.33</v>
      </c>
    </row>
    <row r="49" spans="1:7" x14ac:dyDescent="0.25">
      <c r="A49" s="12" t="s">
        <v>16</v>
      </c>
      <c r="B49" s="33">
        <f>+'1T'!E49</f>
        <v>190530798.38</v>
      </c>
      <c r="C49" s="33">
        <f>+'2T'!E49</f>
        <v>177094186.19</v>
      </c>
      <c r="D49" s="33">
        <f>+'3T'!E49</f>
        <v>235326883.23000002</v>
      </c>
      <c r="E49" s="33">
        <f>+'4T'!E49</f>
        <v>219011784</v>
      </c>
      <c r="F49" s="33">
        <f t="shared" ref="F49:F53" si="3">+SUM(B49:E49)</f>
        <v>821963651.79999995</v>
      </c>
    </row>
    <row r="50" spans="1:7" x14ac:dyDescent="0.25">
      <c r="A50" s="12" t="s">
        <v>15</v>
      </c>
      <c r="B50" s="33">
        <f>+'1T'!E50</f>
        <v>432758.12877551018</v>
      </c>
      <c r="C50" s="33">
        <f>+'2T'!E50</f>
        <v>2537287.2000000002</v>
      </c>
      <c r="D50" s="33">
        <f>+'3T'!E50</f>
        <v>1061823.6499999999</v>
      </c>
      <c r="E50" s="33">
        <f>+'4T'!E50</f>
        <v>11882070.48</v>
      </c>
      <c r="F50" s="33">
        <f t="shared" si="3"/>
        <v>15913939.458775511</v>
      </c>
    </row>
    <row r="51" spans="1:7" x14ac:dyDescent="0.25">
      <c r="A51" s="12" t="s">
        <v>14</v>
      </c>
      <c r="B51" s="33">
        <f>+'1T'!E51</f>
        <v>24138056.380816329</v>
      </c>
      <c r="C51" s="33">
        <f>+'2T'!E51</f>
        <v>23804324.334897958</v>
      </c>
      <c r="D51" s="33">
        <f>+'3T'!E51</f>
        <v>176314744.36000001</v>
      </c>
      <c r="E51" s="33">
        <f>+'4T'!E51</f>
        <v>84480284.25</v>
      </c>
      <c r="F51" s="33">
        <f t="shared" si="3"/>
        <v>308737409.32571429</v>
      </c>
    </row>
    <row r="52" spans="1:7" x14ac:dyDescent="0.25">
      <c r="A52" s="12" t="s">
        <v>54</v>
      </c>
      <c r="B52" s="33">
        <f>+'1T'!E52</f>
        <v>0</v>
      </c>
      <c r="C52" s="33">
        <f>+'2T'!E52</f>
        <v>47843.75</v>
      </c>
      <c r="D52" s="33">
        <f>+'3T'!E52</f>
        <v>1140524981.3</v>
      </c>
      <c r="E52" s="33">
        <f>+'4T'!E52</f>
        <v>379448771.10000002</v>
      </c>
      <c r="F52" s="33">
        <f t="shared" si="3"/>
        <v>1520021596.1500001</v>
      </c>
    </row>
    <row r="53" spans="1:7" x14ac:dyDescent="0.25">
      <c r="A53" s="12" t="s">
        <v>70</v>
      </c>
      <c r="B53" s="33">
        <f>+'1T'!E53</f>
        <v>75000000</v>
      </c>
      <c r="C53" s="33">
        <f>+'2T'!E53</f>
        <v>0</v>
      </c>
      <c r="D53" s="33">
        <f>+'3T'!E53</f>
        <v>0</v>
      </c>
      <c r="E53" s="33">
        <f>+'4T'!E53</f>
        <v>0</v>
      </c>
      <c r="F53" s="33">
        <f t="shared" si="3"/>
        <v>75000000</v>
      </c>
    </row>
    <row r="54" spans="1:7" ht="15.75" thickBot="1" x14ac:dyDescent="0.3">
      <c r="A54" s="14" t="s">
        <v>13</v>
      </c>
      <c r="B54" s="34">
        <f t="shared" ref="B54:D54" si="4">SUM(B48:B53)</f>
        <v>290101612.88959181</v>
      </c>
      <c r="C54" s="34">
        <f t="shared" si="4"/>
        <v>203483641.47489795</v>
      </c>
      <c r="D54" s="34">
        <f t="shared" si="4"/>
        <v>1674457165.8699999</v>
      </c>
      <c r="E54" s="34">
        <f>SUM(E48:E53)</f>
        <v>694822909.83000004</v>
      </c>
      <c r="F54" s="35">
        <f>SUM(B54:E54)</f>
        <v>2862865330.0644894</v>
      </c>
      <c r="G54" s="28"/>
    </row>
    <row r="55" spans="1:7" ht="15.75" thickTop="1" x14ac:dyDescent="0.25">
      <c r="A55" s="16" t="s">
        <v>52</v>
      </c>
    </row>
    <row r="58" spans="1:7" x14ac:dyDescent="0.25">
      <c r="A58" s="50" t="s">
        <v>12</v>
      </c>
      <c r="B58" s="50"/>
      <c r="C58" s="50"/>
      <c r="D58" s="50"/>
      <c r="E58" s="50"/>
      <c r="F58" s="50"/>
    </row>
    <row r="59" spans="1:7" x14ac:dyDescent="0.25">
      <c r="A59" s="50" t="s">
        <v>11</v>
      </c>
      <c r="B59" s="50"/>
      <c r="C59" s="50"/>
      <c r="D59" s="50"/>
      <c r="E59" s="50"/>
      <c r="F59" s="50"/>
    </row>
    <row r="60" spans="1:7" x14ac:dyDescent="0.25">
      <c r="A60" s="50" t="s">
        <v>10</v>
      </c>
      <c r="B60" s="50"/>
      <c r="C60" s="50"/>
      <c r="D60" s="50"/>
      <c r="E60" s="50"/>
      <c r="F60" s="50"/>
    </row>
    <row r="62" spans="1:7" ht="15.75" thickBot="1" x14ac:dyDescent="0.3">
      <c r="A62" s="9" t="s">
        <v>9</v>
      </c>
      <c r="B62" s="10" t="s">
        <v>5</v>
      </c>
      <c r="C62" s="10" t="s">
        <v>47</v>
      </c>
      <c r="D62" s="10" t="s">
        <v>49</v>
      </c>
      <c r="E62" s="10" t="s">
        <v>42</v>
      </c>
      <c r="F62" s="10" t="s">
        <v>50</v>
      </c>
    </row>
    <row r="64" spans="1:7" x14ac:dyDescent="0.25">
      <c r="A64" s="1" t="s">
        <v>4</v>
      </c>
      <c r="B64" s="33">
        <f>'1T'!E64</f>
        <v>4332809370.9928074</v>
      </c>
      <c r="C64" s="33">
        <f>'2T'!E64</f>
        <v>4967153012.3132153</v>
      </c>
      <c r="D64" s="33">
        <f>+'3T'!E64</f>
        <v>5943259395.6683168</v>
      </c>
      <c r="E64" s="33">
        <f>+'4T'!E64</f>
        <v>5229349345.1283169</v>
      </c>
      <c r="F64" s="33">
        <f>B64</f>
        <v>4332809370.9928074</v>
      </c>
    </row>
    <row r="65" spans="1:9" x14ac:dyDescent="0.25">
      <c r="A65" s="1" t="s">
        <v>3</v>
      </c>
      <c r="B65" s="33">
        <f>'1T'!E65</f>
        <v>924445254.21000004</v>
      </c>
      <c r="C65" s="33">
        <f>'2T'!E65</f>
        <v>1179590024.8299999</v>
      </c>
      <c r="D65" s="33">
        <f>+'3T'!E65</f>
        <v>960547115.33000004</v>
      </c>
      <c r="E65" s="33">
        <f>+'4T'!E65</f>
        <v>1326369486.99</v>
      </c>
      <c r="F65" s="33">
        <f>SUM(B65:E65)</f>
        <v>4390951881.3599997</v>
      </c>
    </row>
    <row r="66" spans="1:9" x14ac:dyDescent="0.25">
      <c r="A66" s="1" t="s">
        <v>2</v>
      </c>
      <c r="B66" s="33">
        <f>'1T'!E66</f>
        <v>5257254625.2028074</v>
      </c>
      <c r="C66" s="33">
        <f>'2T'!E66</f>
        <v>6146743037.1432152</v>
      </c>
      <c r="D66" s="33">
        <f>+'3T'!E66</f>
        <v>6903806510.9983168</v>
      </c>
      <c r="E66" s="33">
        <f>+'4T'!E66</f>
        <v>6555718832.1183167</v>
      </c>
      <c r="F66" s="33">
        <f>F65+F64</f>
        <v>8723761252.3528061</v>
      </c>
    </row>
    <row r="67" spans="1:9" x14ac:dyDescent="0.25">
      <c r="A67" s="1" t="s">
        <v>1</v>
      </c>
      <c r="B67" s="33">
        <f>'1T'!E67</f>
        <v>290101612.88959181</v>
      </c>
      <c r="C67" s="33">
        <f>'2T'!E67</f>
        <v>203483641.47489795</v>
      </c>
      <c r="D67" s="33">
        <f>+'3T'!E67</f>
        <v>1674457165.8699996</v>
      </c>
      <c r="E67" s="33">
        <f>+'4T'!E67</f>
        <v>694822909.82999992</v>
      </c>
      <c r="F67" s="31">
        <f>SUM(B67:E67)</f>
        <v>2862865330.0644894</v>
      </c>
    </row>
    <row r="68" spans="1:9" x14ac:dyDescent="0.25">
      <c r="A68" s="1" t="s">
        <v>0</v>
      </c>
      <c r="B68" s="33">
        <f>'1T'!E68</f>
        <v>4967153012.3132153</v>
      </c>
      <c r="C68" s="33">
        <f>'2T'!E68</f>
        <v>5943259395.6683168</v>
      </c>
      <c r="D68" s="33">
        <f>+'3T'!E68</f>
        <v>5229349345.1283169</v>
      </c>
      <c r="E68" s="33">
        <f>+'4T'!E68</f>
        <v>5860895922.2883167</v>
      </c>
      <c r="F68" s="33">
        <f>F66-F67</f>
        <v>5860895922.2883167</v>
      </c>
    </row>
    <row r="69" spans="1:9" ht="15.75" thickBot="1" x14ac:dyDescent="0.3">
      <c r="A69" s="15"/>
      <c r="B69" s="34"/>
      <c r="C69" s="34"/>
      <c r="D69" s="34"/>
      <c r="E69" s="34"/>
      <c r="F69" s="34"/>
    </row>
    <row r="70" spans="1:9" ht="15.75" thickTop="1" x14ac:dyDescent="0.25">
      <c r="A70" s="4" t="s">
        <v>56</v>
      </c>
    </row>
    <row r="71" spans="1:9" ht="42" customHeight="1" x14ac:dyDescent="0.25">
      <c r="A71" s="54" t="s">
        <v>98</v>
      </c>
      <c r="B71" s="54"/>
      <c r="C71" s="54"/>
      <c r="D71" s="54"/>
      <c r="E71" s="54"/>
      <c r="F71" s="54"/>
      <c r="G71" s="54"/>
      <c r="H71" s="54"/>
      <c r="I71" s="54"/>
    </row>
    <row r="73" spans="1:9" x14ac:dyDescent="0.25">
      <c r="A73" s="12" t="s">
        <v>99</v>
      </c>
    </row>
  </sheetData>
  <mergeCells count="14">
    <mergeCell ref="A71:I71"/>
    <mergeCell ref="A58:F58"/>
    <mergeCell ref="A59:F59"/>
    <mergeCell ref="A60:F60"/>
    <mergeCell ref="A1:G1"/>
    <mergeCell ref="A8:G8"/>
    <mergeCell ref="A9:G9"/>
    <mergeCell ref="A25:F25"/>
    <mergeCell ref="A26:F26"/>
    <mergeCell ref="A27:F27"/>
    <mergeCell ref="A42:F42"/>
    <mergeCell ref="A43:F43"/>
    <mergeCell ref="A44:F44"/>
    <mergeCell ref="A22:F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1T</vt:lpstr>
      <vt:lpstr>2T</vt:lpstr>
      <vt:lpstr>3T</vt:lpstr>
      <vt:lpstr>4T</vt:lpstr>
      <vt:lpstr>Semestral</vt:lpstr>
      <vt:lpstr>3T Acumulado</vt:lpstr>
      <vt:lpstr>Anual</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Verónica Delgado</dc:creator>
  <cp:lastModifiedBy>Horacio Rodriguez</cp:lastModifiedBy>
  <cp:lastPrinted>2013-03-15T21:09:57Z</cp:lastPrinted>
  <dcterms:created xsi:type="dcterms:W3CDTF">2012-10-29T22:42:13Z</dcterms:created>
  <dcterms:modified xsi:type="dcterms:W3CDTF">2018-02-26T18:16:09Z</dcterms:modified>
</cp:coreProperties>
</file>