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7470" windowHeight="2760" activeTab="13"/>
  </bookViews>
  <sheets>
    <sheet name="Tratamiento 1T" sheetId="3" r:id="rId1"/>
    <sheet name="Tratamiento 2T" sheetId="4" r:id="rId2"/>
    <sheet name="Tratamiento 3T" sheetId="5" r:id="rId3"/>
    <sheet name="Tratamiento 4T" sheetId="6" r:id="rId4"/>
    <sheet name="Tratamiento I Semestre" sheetId="7" r:id="rId5"/>
    <sheet name="Tratamiento 3T Acum." sheetId="8" r:id="rId6"/>
    <sheet name="Tratamiento Anual" sheetId="9" r:id="rId7"/>
    <sheet name="Prevención I T" sheetId="10" r:id="rId8"/>
    <sheet name="Prevención 2T" sheetId="11" r:id="rId9"/>
    <sheet name="Prevención 3T" sheetId="12" r:id="rId10"/>
    <sheet name="Prevención 4T" sheetId="13" r:id="rId11"/>
    <sheet name="Prevención Semestral" sheetId="14" r:id="rId12"/>
    <sheet name="Prevención 3T Acum." sheetId="15" r:id="rId13"/>
    <sheet name="Prevención Anual" sheetId="16" r:id="rId14"/>
    <sheet name="Hoja1" sheetId="17" r:id="rId15"/>
  </sheets>
  <definedNames>
    <definedName name="_xlnm.Print_Titles" localSheetId="4">'Tratamiento I Semestre'!$39:$39</definedName>
  </definedNames>
  <calcPr calcId="125725"/>
</workbook>
</file>

<file path=xl/calcChain.xml><?xml version="1.0" encoding="utf-8"?>
<calcChain xmlns="http://schemas.openxmlformats.org/spreadsheetml/2006/main">
  <c r="E56" i="13"/>
  <c r="F58" i="16" l="1"/>
  <c r="E58"/>
  <c r="D58"/>
  <c r="C58"/>
  <c r="B58"/>
  <c r="E58" i="13"/>
  <c r="E59" i="10"/>
  <c r="E75" i="8"/>
  <c r="E74"/>
  <c r="D74"/>
  <c r="C74"/>
  <c r="B74"/>
  <c r="D75" i="7"/>
  <c r="D74"/>
  <c r="C74"/>
  <c r="B74"/>
  <c r="F79" i="9"/>
  <c r="F78"/>
  <c r="E78"/>
  <c r="D78"/>
  <c r="C78"/>
  <c r="B78"/>
  <c r="F75"/>
  <c r="F74"/>
  <c r="E74"/>
  <c r="D74"/>
  <c r="C74"/>
  <c r="B74"/>
  <c r="E75" i="6"/>
  <c r="E74"/>
  <c r="E74" i="5"/>
  <c r="E75" s="1"/>
  <c r="E75" i="4"/>
  <c r="E74"/>
  <c r="E75" i="3"/>
  <c r="E74"/>
  <c r="E78" i="6"/>
  <c r="E58" i="12" l="1"/>
  <c r="E78" i="5"/>
  <c r="D78" i="8" s="1"/>
  <c r="D58" i="15" l="1"/>
  <c r="E58" i="11" l="1"/>
  <c r="E58" i="10"/>
  <c r="E76" i="4"/>
  <c r="E78" i="3"/>
  <c r="B78" i="8" s="1"/>
  <c r="E78" i="4"/>
  <c r="C78" i="7" l="1"/>
  <c r="C78" i="8"/>
  <c r="B78" i="7"/>
  <c r="B58" i="14"/>
  <c r="B58" i="15"/>
  <c r="E78" i="8"/>
  <c r="C58" i="14"/>
  <c r="C58" i="15"/>
  <c r="E41" i="6"/>
  <c r="E41" i="9" s="1"/>
  <c r="E42" i="6"/>
  <c r="E42" i="9" s="1"/>
  <c r="E43" i="6"/>
  <c r="E43" i="9" s="1"/>
  <c r="E44" i="6"/>
  <c r="E44" i="9" s="1"/>
  <c r="E45" i="6"/>
  <c r="E46"/>
  <c r="E46" i="9" s="1"/>
  <c r="E47" i="6"/>
  <c r="E47" i="9" s="1"/>
  <c r="E48" i="6"/>
  <c r="E48" i="9" s="1"/>
  <c r="E49" i="6"/>
  <c r="E50"/>
  <c r="E51"/>
  <c r="E51" i="9" s="1"/>
  <c r="E52" i="6"/>
  <c r="E52" i="9" s="1"/>
  <c r="E53" i="6"/>
  <c r="E54"/>
  <c r="E54" i="9" s="1"/>
  <c r="E55" i="6"/>
  <c r="E55" i="9" s="1"/>
  <c r="E56" i="6"/>
  <c r="E56" i="9" s="1"/>
  <c r="E57" i="6"/>
  <c r="E58"/>
  <c r="E59"/>
  <c r="E60"/>
  <c r="E60" i="9" s="1"/>
  <c r="E61" i="6"/>
  <c r="E62"/>
  <c r="E62" i="9" s="1"/>
  <c r="E40" i="6"/>
  <c r="E54" i="13"/>
  <c r="E54" i="16" s="1"/>
  <c r="E54" i="11"/>
  <c r="E52" i="10"/>
  <c r="E54"/>
  <c r="B54" i="16" s="1"/>
  <c r="E54" i="12"/>
  <c r="D54" i="15" s="1"/>
  <c r="E60" i="5"/>
  <c r="D60" i="9" s="1"/>
  <c r="E59" i="5"/>
  <c r="D59" i="8" s="1"/>
  <c r="E58" i="5"/>
  <c r="E60" i="4"/>
  <c r="C60" i="8" s="1"/>
  <c r="E59" i="4"/>
  <c r="C59" i="9" s="1"/>
  <c r="E58" i="4"/>
  <c r="C58" i="9" s="1"/>
  <c r="E61" i="4"/>
  <c r="C61" i="9" s="1"/>
  <c r="E60" i="3"/>
  <c r="B60" i="8" s="1"/>
  <c r="E59" i="3"/>
  <c r="B59" i="8" s="1"/>
  <c r="E58" i="3"/>
  <c r="B58" i="7" s="1"/>
  <c r="E58" i="9"/>
  <c r="E59"/>
  <c r="E54" i="5"/>
  <c r="D54" i="9" s="1"/>
  <c r="E52" i="5"/>
  <c r="D52" i="8" s="1"/>
  <c r="D54"/>
  <c r="E54" i="4"/>
  <c r="C54" i="9" s="1"/>
  <c r="E52" i="4"/>
  <c r="C52" i="8" s="1"/>
  <c r="E54" i="3"/>
  <c r="B54" i="8" s="1"/>
  <c r="C54" i="7"/>
  <c r="C54" i="8"/>
  <c r="E52" i="3"/>
  <c r="F14" i="4"/>
  <c r="E61" i="9"/>
  <c r="B32" i="4"/>
  <c r="F16" i="3"/>
  <c r="C16" i="7" s="1"/>
  <c r="F15" i="3"/>
  <c r="C15" i="9" s="1"/>
  <c r="E57" i="10"/>
  <c r="D62" i="9"/>
  <c r="B62"/>
  <c r="C62"/>
  <c r="F16" i="6"/>
  <c r="F16" i="5"/>
  <c r="E16" i="8" s="1"/>
  <c r="F16" i="4"/>
  <c r="E57" i="9"/>
  <c r="D16" i="8"/>
  <c r="E39" i="12"/>
  <c r="D39" i="16" s="1"/>
  <c r="E40" i="12"/>
  <c r="E41"/>
  <c r="D41" i="16" s="1"/>
  <c r="E42" i="12"/>
  <c r="D42" i="16" s="1"/>
  <c r="E57" i="5"/>
  <c r="D57" i="9" s="1"/>
  <c r="E61" i="5"/>
  <c r="D61" i="8" s="1"/>
  <c r="E57" i="4"/>
  <c r="C57" i="7" s="1"/>
  <c r="E57" i="3"/>
  <c r="E61"/>
  <c r="B61" i="9" s="1"/>
  <c r="D61"/>
  <c r="F17" i="3"/>
  <c r="C17" i="8" s="1"/>
  <c r="F17" i="6"/>
  <c r="F17" i="9" s="1"/>
  <c r="F15" i="6"/>
  <c r="F15" i="9" s="1"/>
  <c r="F14" i="6"/>
  <c r="F14" i="9" s="1"/>
  <c r="F13" i="6"/>
  <c r="F13" i="9" s="1"/>
  <c r="F12" i="6"/>
  <c r="F12" i="9" s="1"/>
  <c r="F17" i="5"/>
  <c r="E17" i="8" s="1"/>
  <c r="F15" i="5"/>
  <c r="E15" i="8" s="1"/>
  <c r="F14" i="5"/>
  <c r="E14" i="9" s="1"/>
  <c r="F13" i="5"/>
  <c r="E13" i="9" s="1"/>
  <c r="F12" i="5"/>
  <c r="E12" i="9" s="1"/>
  <c r="E14" i="8"/>
  <c r="F17" i="4"/>
  <c r="D17" i="8" s="1"/>
  <c r="F15" i="4"/>
  <c r="D15" i="9" s="1"/>
  <c r="D14"/>
  <c r="D14" i="8"/>
  <c r="D17" i="9"/>
  <c r="D15" i="8"/>
  <c r="C15"/>
  <c r="D19" i="6"/>
  <c r="E19"/>
  <c r="C19"/>
  <c r="E19" i="5"/>
  <c r="D19"/>
  <c r="C19"/>
  <c r="E19" i="4"/>
  <c r="D19"/>
  <c r="C19"/>
  <c r="D19" i="3"/>
  <c r="E19"/>
  <c r="C19"/>
  <c r="F14"/>
  <c r="F13" i="4"/>
  <c r="D13" i="8" s="1"/>
  <c r="F13" i="3"/>
  <c r="C13" i="9" s="1"/>
  <c r="C62" i="7"/>
  <c r="B32" i="3"/>
  <c r="D40" i="16"/>
  <c r="D40" i="15"/>
  <c r="E39" i="13"/>
  <c r="E39" i="16" s="1"/>
  <c r="E40" i="13"/>
  <c r="E40" i="16" s="1"/>
  <c r="E41" i="13"/>
  <c r="E41" i="16"/>
  <c r="E42" i="13"/>
  <c r="E42" i="16"/>
  <c r="E38" i="13"/>
  <c r="E38" i="16" s="1"/>
  <c r="E39" i="11"/>
  <c r="E40"/>
  <c r="C40" i="16" s="1"/>
  <c r="E41" i="11"/>
  <c r="C41" i="14" s="1"/>
  <c r="E42" i="11"/>
  <c r="C42" i="14" s="1"/>
  <c r="E39" i="10"/>
  <c r="E40"/>
  <c r="B40" i="16" s="1"/>
  <c r="E41" i="10"/>
  <c r="E42"/>
  <c r="B42" i="16" s="1"/>
  <c r="E29" i="5"/>
  <c r="C63" i="4"/>
  <c r="D63"/>
  <c r="E73" i="6"/>
  <c r="E73" i="9" s="1"/>
  <c r="E73" i="5"/>
  <c r="D73" i="8" s="1"/>
  <c r="E73" i="4"/>
  <c r="C73" i="8" s="1"/>
  <c r="E73" i="3"/>
  <c r="B75"/>
  <c r="E55" i="5"/>
  <c r="D55" i="9" s="1"/>
  <c r="E56" i="5"/>
  <c r="D56" i="9" s="1"/>
  <c r="E55" i="4"/>
  <c r="C55" i="7" s="1"/>
  <c r="E56" i="4"/>
  <c r="C56" i="9" s="1"/>
  <c r="E45" i="3"/>
  <c r="E46"/>
  <c r="B46" i="8" s="1"/>
  <c r="E49" i="3"/>
  <c r="B49" i="8" s="1"/>
  <c r="B73" i="9"/>
  <c r="D73"/>
  <c r="C73"/>
  <c r="C73" i="7"/>
  <c r="C41" i="15"/>
  <c r="D13" i="9"/>
  <c r="C55"/>
  <c r="C40" i="15"/>
  <c r="C41" i="16"/>
  <c r="F12" i="4"/>
  <c r="F19" s="1"/>
  <c r="F12" i="3"/>
  <c r="C12" i="9" s="1"/>
  <c r="B32" i="5"/>
  <c r="C15" i="7"/>
  <c r="E57" i="13"/>
  <c r="E57" i="16" s="1"/>
  <c r="E57" i="12"/>
  <c r="E57" i="11"/>
  <c r="C57" i="14" s="1"/>
  <c r="E53" i="13"/>
  <c r="E53" i="16" s="1"/>
  <c r="E53" i="12"/>
  <c r="D53" i="16" s="1"/>
  <c r="E53" i="11"/>
  <c r="F13"/>
  <c r="E38"/>
  <c r="C38" i="14" s="1"/>
  <c r="E53" i="10"/>
  <c r="B53" i="16" s="1"/>
  <c r="D44" i="13"/>
  <c r="C44"/>
  <c r="C56" s="1"/>
  <c r="B44"/>
  <c r="B56" s="1"/>
  <c r="D29"/>
  <c r="E27" i="16"/>
  <c r="C29" i="13"/>
  <c r="B29"/>
  <c r="E15"/>
  <c r="D15"/>
  <c r="C15"/>
  <c r="F13"/>
  <c r="F13" i="16" s="1"/>
  <c r="G13" s="1"/>
  <c r="D44" i="12"/>
  <c r="D56" s="1"/>
  <c r="C44"/>
  <c r="C56" s="1"/>
  <c r="B44"/>
  <c r="B56" s="1"/>
  <c r="E38"/>
  <c r="D38" i="15" s="1"/>
  <c r="D29" i="12"/>
  <c r="B29"/>
  <c r="E27"/>
  <c r="D27" i="16" s="1"/>
  <c r="D15" i="12"/>
  <c r="C15"/>
  <c r="F13"/>
  <c r="E13" i="16" s="1"/>
  <c r="E15" i="12"/>
  <c r="D44" i="11"/>
  <c r="C44"/>
  <c r="C56" s="1"/>
  <c r="E56" s="1"/>
  <c r="B44"/>
  <c r="D29"/>
  <c r="C29"/>
  <c r="B29"/>
  <c r="E27"/>
  <c r="C27" i="16" s="1"/>
  <c r="E15" i="11"/>
  <c r="D15"/>
  <c r="C15"/>
  <c r="F12" i="10"/>
  <c r="C12" i="14" s="1"/>
  <c r="B55" i="10"/>
  <c r="D44"/>
  <c r="D56" s="1"/>
  <c r="C44"/>
  <c r="C56" s="1"/>
  <c r="B44"/>
  <c r="B56" s="1"/>
  <c r="E38"/>
  <c r="B38" i="14" s="1"/>
  <c r="D38" s="1"/>
  <c r="D29" i="10"/>
  <c r="C29"/>
  <c r="B29"/>
  <c r="E27"/>
  <c r="E26"/>
  <c r="B26" i="14" s="1"/>
  <c r="B29" s="1"/>
  <c r="E15" i="10"/>
  <c r="D15"/>
  <c r="C15"/>
  <c r="E77" i="4"/>
  <c r="C77" i="9" s="1"/>
  <c r="B26" i="16"/>
  <c r="C38"/>
  <c r="B57"/>
  <c r="B53" i="15"/>
  <c r="B53" i="14"/>
  <c r="C13" i="16"/>
  <c r="D13"/>
  <c r="C12" i="15"/>
  <c r="C15" s="1"/>
  <c r="B26"/>
  <c r="E26" i="13"/>
  <c r="E29" s="1"/>
  <c r="E26" i="12"/>
  <c r="D26" i="15" s="1"/>
  <c r="D29" s="1"/>
  <c r="E26" i="11"/>
  <c r="C26" i="16" s="1"/>
  <c r="F12" i="13"/>
  <c r="C29" i="12"/>
  <c r="F12"/>
  <c r="F12" i="11"/>
  <c r="D12" i="14" s="1"/>
  <c r="D15" s="1"/>
  <c r="F15" i="10"/>
  <c r="D14" i="7"/>
  <c r="D63" i="6"/>
  <c r="D76" s="1"/>
  <c r="C63"/>
  <c r="C76" s="1"/>
  <c r="B63"/>
  <c r="B76" s="1"/>
  <c r="E53" i="9"/>
  <c r="E50"/>
  <c r="E49"/>
  <c r="E45"/>
  <c r="E40"/>
  <c r="B32" i="6"/>
  <c r="E30"/>
  <c r="E30" i="9" s="1"/>
  <c r="C32" i="6"/>
  <c r="E77"/>
  <c r="E77" i="9" s="1"/>
  <c r="E72" i="6"/>
  <c r="E72" i="9"/>
  <c r="E77" i="5"/>
  <c r="E77" i="3"/>
  <c r="E72" i="5"/>
  <c r="D63"/>
  <c r="C63"/>
  <c r="B63"/>
  <c r="B76" s="1"/>
  <c r="E76" s="1"/>
  <c r="E53"/>
  <c r="E51"/>
  <c r="E50"/>
  <c r="D50" i="9" s="1"/>
  <c r="E49" i="5"/>
  <c r="D49" i="9" s="1"/>
  <c r="E48" i="5"/>
  <c r="E47"/>
  <c r="D47" i="9" s="1"/>
  <c r="E46" i="5"/>
  <c r="D46" i="8" s="1"/>
  <c r="E45" i="5"/>
  <c r="D45" i="8" s="1"/>
  <c r="E44" i="5"/>
  <c r="D44" i="9" s="1"/>
  <c r="E43" i="5"/>
  <c r="D43" i="9" s="1"/>
  <c r="E42" i="5"/>
  <c r="D42" i="9" s="1"/>
  <c r="E41" i="5"/>
  <c r="D41" i="9" s="1"/>
  <c r="E40" i="5"/>
  <c r="D40" i="8" s="1"/>
  <c r="D32" i="5"/>
  <c r="C32"/>
  <c r="E30"/>
  <c r="D30" i="8" s="1"/>
  <c r="E29" i="4"/>
  <c r="C29" i="8"/>
  <c r="E30" i="4"/>
  <c r="C30" i="8" s="1"/>
  <c r="C32" s="1"/>
  <c r="E72" i="4"/>
  <c r="C72" i="7" s="1"/>
  <c r="B63" i="4"/>
  <c r="E53"/>
  <c r="C53" i="7" s="1"/>
  <c r="E51" i="4"/>
  <c r="C51" i="7" s="1"/>
  <c r="E50" i="4"/>
  <c r="C50" i="9" s="1"/>
  <c r="E49" i="4"/>
  <c r="C49" i="7" s="1"/>
  <c r="E48" i="4"/>
  <c r="E47"/>
  <c r="C47" i="7" s="1"/>
  <c r="E46" i="4"/>
  <c r="E45"/>
  <c r="C45" i="9" s="1"/>
  <c r="E44" i="4"/>
  <c r="E43"/>
  <c r="E42"/>
  <c r="C42" i="7" s="1"/>
  <c r="E41" i="4"/>
  <c r="C41" i="9" s="1"/>
  <c r="E40" i="4"/>
  <c r="D32"/>
  <c r="C32"/>
  <c r="E29" i="3"/>
  <c r="B29" i="8" s="1"/>
  <c r="E72" i="3"/>
  <c r="B75" i="8" s="1"/>
  <c r="E71" i="3"/>
  <c r="B71" i="8" s="1"/>
  <c r="E71" s="1"/>
  <c r="E48" i="3"/>
  <c r="D63"/>
  <c r="D76" s="1"/>
  <c r="C63"/>
  <c r="C76" s="1"/>
  <c r="B63"/>
  <c r="B76" s="1"/>
  <c r="E56"/>
  <c r="B56" i="7"/>
  <c r="E55" i="3"/>
  <c r="E53"/>
  <c r="B53" i="7" s="1"/>
  <c r="E51" i="3"/>
  <c r="B51" i="9" s="1"/>
  <c r="E50" i="3"/>
  <c r="B50" i="7" s="1"/>
  <c r="E47" i="3"/>
  <c r="B47" i="7" s="1"/>
  <c r="E44" i="3"/>
  <c r="B44" i="7" s="1"/>
  <c r="E43" i="3"/>
  <c r="E42"/>
  <c r="B42" i="8" s="1"/>
  <c r="E41" i="3"/>
  <c r="B41" i="7" s="1"/>
  <c r="E40" i="3"/>
  <c r="B40" i="7" s="1"/>
  <c r="D32" i="3"/>
  <c r="C32"/>
  <c r="E30"/>
  <c r="D72" i="9"/>
  <c r="D72" i="8"/>
  <c r="C72" i="9"/>
  <c r="C72" i="8"/>
  <c r="B77" i="9"/>
  <c r="C41" i="7"/>
  <c r="C49" i="9"/>
  <c r="C51"/>
  <c r="C48" i="7"/>
  <c r="D51" i="9"/>
  <c r="D51" i="8"/>
  <c r="C42"/>
  <c r="C47"/>
  <c r="D42"/>
  <c r="C50" i="7"/>
  <c r="C46"/>
  <c r="C46" i="9"/>
  <c r="C46" i="8"/>
  <c r="D49"/>
  <c r="C43" i="7"/>
  <c r="C43" i="9"/>
  <c r="C43" i="8"/>
  <c r="C44" i="7"/>
  <c r="B29" i="15"/>
  <c r="B47" i="8"/>
  <c r="B56" i="9"/>
  <c r="B56" i="8"/>
  <c r="B53"/>
  <c r="B50" i="9"/>
  <c r="B50" i="8"/>
  <c r="C29" i="7"/>
  <c r="C30" i="9"/>
  <c r="C29"/>
  <c r="C42" i="15"/>
  <c r="F15" i="13"/>
  <c r="F12" i="16"/>
  <c r="B71" i="9"/>
  <c r="F71" s="1"/>
  <c r="B71" i="7"/>
  <c r="D71" s="1"/>
  <c r="E29" i="6"/>
  <c r="E29" i="9" s="1"/>
  <c r="D32" i="6"/>
  <c r="B53" i="9" l="1"/>
  <c r="B54"/>
  <c r="C56" i="7"/>
  <c r="D56" s="1"/>
  <c r="C45"/>
  <c r="C60"/>
  <c r="D57" i="8"/>
  <c r="D41"/>
  <c r="F19" i="6"/>
  <c r="C47" i="9"/>
  <c r="D45"/>
  <c r="E44" i="13"/>
  <c r="E56" i="16" s="1"/>
  <c r="C42"/>
  <c r="B58" i="8"/>
  <c r="D59" i="9"/>
  <c r="C57" i="15"/>
  <c r="C12" i="8"/>
  <c r="C57"/>
  <c r="E58" i="15"/>
  <c r="D47" i="7"/>
  <c r="B42" i="9"/>
  <c r="C50" i="8"/>
  <c r="C42" i="9"/>
  <c r="F19" i="5"/>
  <c r="D58" i="14"/>
  <c r="F15" i="16"/>
  <c r="B42" i="7"/>
  <c r="D42" s="1"/>
  <c r="B72"/>
  <c r="B51"/>
  <c r="C57" i="16"/>
  <c r="C12" i="7"/>
  <c r="C19" s="1"/>
  <c r="D56" i="8"/>
  <c r="E56" s="1"/>
  <c r="F16" i="9"/>
  <c r="E32" i="6"/>
  <c r="E55" i="10"/>
  <c r="D47" i="8"/>
  <c r="E47" s="1"/>
  <c r="F15" i="12"/>
  <c r="C56" i="8"/>
  <c r="D17" i="7"/>
  <c r="C16" i="9"/>
  <c r="C19" s="1"/>
  <c r="D78" i="7"/>
  <c r="D53" i="15"/>
  <c r="D41"/>
  <c r="D39"/>
  <c r="E29" i="12"/>
  <c r="D26" i="16"/>
  <c r="D29" s="1"/>
  <c r="E12"/>
  <c r="E15" s="1"/>
  <c r="E12" i="15"/>
  <c r="E15" s="1"/>
  <c r="D77" i="8"/>
  <c r="D52" i="9"/>
  <c r="D60" i="8"/>
  <c r="D44"/>
  <c r="D40" i="9"/>
  <c r="D30"/>
  <c r="E17"/>
  <c r="E16"/>
  <c r="E19" s="1"/>
  <c r="E46" i="8"/>
  <c r="B72" i="9"/>
  <c r="D13" i="7"/>
  <c r="B46" i="9"/>
  <c r="B40"/>
  <c r="D42" i="15"/>
  <c r="D44" s="1"/>
  <c r="C30" i="7"/>
  <c r="C32" s="1"/>
  <c r="E26" i="16"/>
  <c r="E29" s="1"/>
  <c r="D12" i="15"/>
  <c r="D15" s="1"/>
  <c r="E32" i="4"/>
  <c r="B47" i="9"/>
  <c r="F47" s="1"/>
  <c r="C45" i="8"/>
  <c r="D50"/>
  <c r="D43"/>
  <c r="C41"/>
  <c r="D46" i="9"/>
  <c r="D77"/>
  <c r="D12" i="7"/>
  <c r="D12" i="9"/>
  <c r="G12" s="1"/>
  <c r="D38" i="16"/>
  <c r="F38" s="1"/>
  <c r="C77" i="8"/>
  <c r="E12"/>
  <c r="E19" s="1"/>
  <c r="B46" i="7"/>
  <c r="D46" s="1"/>
  <c r="B40" i="14"/>
  <c r="D55" i="8"/>
  <c r="C40" i="14"/>
  <c r="F15" i="8"/>
  <c r="E15" i="9"/>
  <c r="G15" s="1"/>
  <c r="F19"/>
  <c r="B61" i="8"/>
  <c r="C60" i="9"/>
  <c r="C59" i="8"/>
  <c r="E59" s="1"/>
  <c r="E63" i="5"/>
  <c r="D76" i="9" s="1"/>
  <c r="B38" i="15"/>
  <c r="E38" s="1"/>
  <c r="D12" i="8"/>
  <c r="D19" s="1"/>
  <c r="E56" i="10"/>
  <c r="B54" i="7"/>
  <c r="D54" s="1"/>
  <c r="B61"/>
  <c r="B29" i="9"/>
  <c r="E44" i="12"/>
  <c r="E56" s="1"/>
  <c r="F15" i="11"/>
  <c r="B41" i="9"/>
  <c r="F41" s="1"/>
  <c r="B40" i="8"/>
  <c r="B72"/>
  <c r="E72" s="1"/>
  <c r="B79" i="3"/>
  <c r="C71" s="1"/>
  <c r="C75" s="1"/>
  <c r="C79" s="1"/>
  <c r="D71" s="1"/>
  <c r="D75" s="1"/>
  <c r="D79" s="1"/>
  <c r="E76"/>
  <c r="B76" i="9" s="1"/>
  <c r="D15" i="7"/>
  <c r="C38" i="15"/>
  <c r="B38" i="16"/>
  <c r="C77" i="7"/>
  <c r="B40" i="15"/>
  <c r="E40" s="1"/>
  <c r="E13" i="8"/>
  <c r="B60" i="9"/>
  <c r="E44" i="16"/>
  <c r="F42"/>
  <c r="F77" i="9"/>
  <c r="E32"/>
  <c r="F50"/>
  <c r="F72"/>
  <c r="F73"/>
  <c r="D50" i="7"/>
  <c r="F62" i="9"/>
  <c r="F56"/>
  <c r="F40" i="16"/>
  <c r="C29"/>
  <c r="D12"/>
  <c r="D15" s="1"/>
  <c r="D72" i="7"/>
  <c r="C61" i="8"/>
  <c r="C49"/>
  <c r="E49" s="1"/>
  <c r="C57" i="9"/>
  <c r="C55" i="8"/>
  <c r="F51" i="9"/>
  <c r="C51" i="8"/>
  <c r="D51" i="7"/>
  <c r="D44"/>
  <c r="E42" i="8"/>
  <c r="D41" i="7"/>
  <c r="C32" i="9"/>
  <c r="E15" i="7"/>
  <c r="F17" i="8"/>
  <c r="E12" i="14"/>
  <c r="E15" s="1"/>
  <c r="C15"/>
  <c r="C12" i="16"/>
  <c r="B52"/>
  <c r="F52" s="1"/>
  <c r="B52" i="14"/>
  <c r="D52" s="1"/>
  <c r="B52" i="15"/>
  <c r="E52" s="1"/>
  <c r="B75" i="7"/>
  <c r="B58" i="9"/>
  <c r="F54"/>
  <c r="E54" i="8"/>
  <c r="B51"/>
  <c r="B44" i="9"/>
  <c r="B44" i="8"/>
  <c r="E63" i="3"/>
  <c r="B41" i="8"/>
  <c r="E41" s="1"/>
  <c r="B29" i="7"/>
  <c r="D29" s="1"/>
  <c r="F19" i="3"/>
  <c r="C16" i="8"/>
  <c r="F16" s="1"/>
  <c r="C13"/>
  <c r="C13" i="7"/>
  <c r="B30" i="8"/>
  <c r="B30" i="9"/>
  <c r="C39" i="16"/>
  <c r="C44" s="1"/>
  <c r="E44" i="11"/>
  <c r="C39" i="15"/>
  <c r="C44" s="1"/>
  <c r="C14" i="9"/>
  <c r="G14" s="1"/>
  <c r="C14" i="7"/>
  <c r="E14" s="1"/>
  <c r="C14" i="8"/>
  <c r="F14" s="1"/>
  <c r="E63" i="6"/>
  <c r="E76" s="1"/>
  <c r="E76" i="9" s="1"/>
  <c r="B75"/>
  <c r="E32" i="3"/>
  <c r="D48" i="9"/>
  <c r="D48" i="8"/>
  <c r="D53" i="9"/>
  <c r="D53" i="8"/>
  <c r="E63" i="9"/>
  <c r="E29" i="11"/>
  <c r="C26" i="14"/>
  <c r="C29" s="1"/>
  <c r="C26" i="15"/>
  <c r="B27" i="16"/>
  <c r="E29" i="10"/>
  <c r="C53" i="14"/>
  <c r="D53" s="1"/>
  <c r="C53" i="15"/>
  <c r="E53" s="1"/>
  <c r="C53" i="16"/>
  <c r="F53" s="1"/>
  <c r="D57" i="15"/>
  <c r="D57" i="16"/>
  <c r="F57" s="1"/>
  <c r="B73" i="7"/>
  <c r="D73" s="1"/>
  <c r="B73" i="8"/>
  <c r="E73" s="1"/>
  <c r="C17" i="7"/>
  <c r="B52" i="9"/>
  <c r="B52" i="7"/>
  <c r="E60" i="8"/>
  <c r="D29"/>
  <c r="D32" s="1"/>
  <c r="D29" i="9"/>
  <c r="C54" i="16"/>
  <c r="C54" i="15"/>
  <c r="C54" i="14"/>
  <c r="B30" i="7"/>
  <c r="D53"/>
  <c r="C40"/>
  <c r="D40" s="1"/>
  <c r="C40" i="9"/>
  <c r="E63" i="4"/>
  <c r="C40" i="8"/>
  <c r="C44" i="9"/>
  <c r="C44" i="8"/>
  <c r="C48" i="9"/>
  <c r="C48" i="8"/>
  <c r="C53" i="9"/>
  <c r="C53" i="8"/>
  <c r="B77" i="7"/>
  <c r="B77" i="8"/>
  <c r="E77" s="1"/>
  <c r="B45"/>
  <c r="B45" i="7"/>
  <c r="D45" s="1"/>
  <c r="B45" i="9"/>
  <c r="F45" s="1"/>
  <c r="B41" i="16"/>
  <c r="F41" s="1"/>
  <c r="B41" i="15"/>
  <c r="E41" s="1"/>
  <c r="B42"/>
  <c r="B41" i="14"/>
  <c r="D41" s="1"/>
  <c r="B42"/>
  <c r="D42" s="1"/>
  <c r="C17" i="9"/>
  <c r="B57"/>
  <c r="B57" i="7"/>
  <c r="D57" s="1"/>
  <c r="B57" i="8"/>
  <c r="E57" s="1"/>
  <c r="C52" i="9"/>
  <c r="C52" i="7"/>
  <c r="F61" i="9"/>
  <c r="D58"/>
  <c r="D58" i="8"/>
  <c r="C61" i="7"/>
  <c r="B54" i="15"/>
  <c r="E54" s="1"/>
  <c r="B54" i="14"/>
  <c r="D54" s="1"/>
  <c r="B55" i="7"/>
  <c r="D55" s="1"/>
  <c r="B55" i="8"/>
  <c r="B55" i="9"/>
  <c r="F55" s="1"/>
  <c r="B39" i="16"/>
  <c r="E44" i="10"/>
  <c r="B39" i="14"/>
  <c r="B39" i="15"/>
  <c r="D26" i="14"/>
  <c r="D29" s="1"/>
  <c r="E32" i="5"/>
  <c r="B43" i="7"/>
  <c r="D43" s="1"/>
  <c r="B43" i="9"/>
  <c r="F43" s="1"/>
  <c r="B43" i="8"/>
  <c r="B48" i="7"/>
  <c r="D48" s="1"/>
  <c r="B48" i="9"/>
  <c r="B48" i="8"/>
  <c r="B59" i="10"/>
  <c r="C52" s="1"/>
  <c r="C55" s="1"/>
  <c r="C59" s="1"/>
  <c r="D52" s="1"/>
  <c r="D55" s="1"/>
  <c r="D59" s="1"/>
  <c r="C39" i="14"/>
  <c r="B49" i="9"/>
  <c r="F49" s="1"/>
  <c r="B49" i="7"/>
  <c r="D49" s="1"/>
  <c r="G13" i="9"/>
  <c r="D16"/>
  <c r="D16" i="7"/>
  <c r="B57" i="14"/>
  <c r="D57" s="1"/>
  <c r="B57" i="15"/>
  <c r="E57" s="1"/>
  <c r="B52" i="8"/>
  <c r="E52" s="1"/>
  <c r="B55" i="15"/>
  <c r="B55" i="14"/>
  <c r="B55" i="16"/>
  <c r="B60" i="7"/>
  <c r="D60" s="1"/>
  <c r="C59"/>
  <c r="C58" i="8"/>
  <c r="B59" i="9"/>
  <c r="F59" s="1"/>
  <c r="D54" i="16"/>
  <c r="C58" i="7"/>
  <c r="D58" s="1"/>
  <c r="B59"/>
  <c r="F26" i="16" l="1"/>
  <c r="F42" i="9"/>
  <c r="E50" i="8"/>
  <c r="E17" i="7"/>
  <c r="E12"/>
  <c r="F12" i="8"/>
  <c r="F19" s="1"/>
  <c r="E13" i="7"/>
  <c r="D19" i="9"/>
  <c r="E45" i="8"/>
  <c r="F60" i="9"/>
  <c r="F12" i="15"/>
  <c r="F15" s="1"/>
  <c r="D59" i="7"/>
  <c r="F58" i="9"/>
  <c r="E51" i="8"/>
  <c r="F48" i="9"/>
  <c r="F46"/>
  <c r="G17"/>
  <c r="D44" i="16"/>
  <c r="F53" i="9"/>
  <c r="D76" i="8"/>
  <c r="F13"/>
  <c r="E58"/>
  <c r="D19" i="7"/>
  <c r="E48" i="8"/>
  <c r="D77" i="7"/>
  <c r="B76" i="8"/>
  <c r="D56" i="15"/>
  <c r="D56" i="16"/>
  <c r="D40" i="14"/>
  <c r="C44"/>
  <c r="E55" i="8"/>
  <c r="D61" i="7"/>
  <c r="F57" i="9"/>
  <c r="E42" i="15"/>
  <c r="E53" i="8"/>
  <c r="E44"/>
  <c r="E61"/>
  <c r="F54" i="16"/>
  <c r="F55" s="1"/>
  <c r="D55" i="14"/>
  <c r="D59" s="1"/>
  <c r="E55" i="15"/>
  <c r="E29" i="8"/>
  <c r="F52" i="9"/>
  <c r="C63"/>
  <c r="G16"/>
  <c r="G19" s="1"/>
  <c r="E16" i="7"/>
  <c r="E19" s="1"/>
  <c r="G12" i="16"/>
  <c r="G15" s="1"/>
  <c r="C15"/>
  <c r="E79" i="3"/>
  <c r="B79" i="7" s="1"/>
  <c r="B76"/>
  <c r="F44" i="9"/>
  <c r="C19" i="8"/>
  <c r="B44" i="15"/>
  <c r="E39"/>
  <c r="E44" s="1"/>
  <c r="C29"/>
  <c r="E26"/>
  <c r="E29" s="1"/>
  <c r="C56"/>
  <c r="C56" i="14"/>
  <c r="C56" i="16"/>
  <c r="D39" i="14"/>
  <c r="B44"/>
  <c r="B32" i="7"/>
  <c r="D30"/>
  <c r="D32" s="1"/>
  <c r="D32" i="9"/>
  <c r="F29"/>
  <c r="B56" i="14"/>
  <c r="D56" s="1"/>
  <c r="B56" i="16"/>
  <c r="B56" i="15"/>
  <c r="C63" i="8"/>
  <c r="E40"/>
  <c r="F40" i="9"/>
  <c r="D63" i="8"/>
  <c r="F30" i="9"/>
  <c r="B32"/>
  <c r="B63" i="7"/>
  <c r="B63" i="8"/>
  <c r="E43"/>
  <c r="F39" i="16"/>
  <c r="F44" s="1"/>
  <c r="B44"/>
  <c r="C63" i="7"/>
  <c r="D52"/>
  <c r="F27" i="16"/>
  <c r="F29" s="1"/>
  <c r="B29"/>
  <c r="D63" i="9"/>
  <c r="E30" i="8"/>
  <c r="B32"/>
  <c r="B63" i="9"/>
  <c r="E59" i="15" l="1"/>
  <c r="F63" i="9"/>
  <c r="D63" i="7"/>
  <c r="D44" i="14"/>
  <c r="E32" i="8"/>
  <c r="B79"/>
  <c r="B71" i="4"/>
  <c r="B75" s="1"/>
  <c r="B79" s="1"/>
  <c r="C71" s="1"/>
  <c r="C75" s="1"/>
  <c r="C79" s="1"/>
  <c r="D71" s="1"/>
  <c r="D75" s="1"/>
  <c r="D79" s="1"/>
  <c r="B79" i="9"/>
  <c r="C76" i="8"/>
  <c r="E76" s="1"/>
  <c r="E79" s="1"/>
  <c r="C76" i="7"/>
  <c r="D76" s="1"/>
  <c r="D79" s="1"/>
  <c r="C76" i="9"/>
  <c r="F76" s="1"/>
  <c r="B59" i="16"/>
  <c r="B52" i="11"/>
  <c r="B59" i="15"/>
  <c r="B59" i="14"/>
  <c r="E63" i="8"/>
  <c r="F56" i="16"/>
  <c r="F59" s="1"/>
  <c r="E56" i="15"/>
  <c r="F32" i="9"/>
  <c r="E71" i="4" l="1"/>
  <c r="E79" s="1"/>
  <c r="B55" i="11"/>
  <c r="B59" s="1"/>
  <c r="C52" s="1"/>
  <c r="C55" s="1"/>
  <c r="C59" s="1"/>
  <c r="D52" s="1"/>
  <c r="D55" s="1"/>
  <c r="D59" s="1"/>
  <c r="E52"/>
  <c r="C71" i="7" l="1"/>
  <c r="C71" i="8"/>
  <c r="C71" i="9"/>
  <c r="C52" i="15"/>
  <c r="C52" i="14"/>
  <c r="C52" i="16"/>
  <c r="E55" i="11"/>
  <c r="E59" s="1"/>
  <c r="C75" i="9"/>
  <c r="C75" i="8"/>
  <c r="C75" i="7"/>
  <c r="C79" l="1"/>
  <c r="C79" i="8"/>
  <c r="C79" i="9"/>
  <c r="B71" i="5"/>
  <c r="C55" i="16"/>
  <c r="C55" i="15"/>
  <c r="C55" i="14"/>
  <c r="E71" i="5" l="1"/>
  <c r="B75"/>
  <c r="B79" s="1"/>
  <c r="C71" s="1"/>
  <c r="C75" s="1"/>
  <c r="C79" s="1"/>
  <c r="D71" s="1"/>
  <c r="D75" s="1"/>
  <c r="D79" s="1"/>
  <c r="B52" i="12"/>
  <c r="C59" i="15"/>
  <c r="C59" i="14"/>
  <c r="C59" i="16"/>
  <c r="E52" i="12" l="1"/>
  <c r="B55"/>
  <c r="B59" s="1"/>
  <c r="C52" s="1"/>
  <c r="C55" s="1"/>
  <c r="C59" s="1"/>
  <c r="D52" s="1"/>
  <c r="D55" s="1"/>
  <c r="D59" s="1"/>
  <c r="D71" i="9"/>
  <c r="E79" i="5"/>
  <c r="D71" i="8"/>
  <c r="D75" i="9" l="1"/>
  <c r="D75" i="8"/>
  <c r="D52" i="16"/>
  <c r="E55" i="12"/>
  <c r="E59" s="1"/>
  <c r="D52" i="15"/>
  <c r="D79" i="9" l="1"/>
  <c r="D79" i="8"/>
  <c r="B71" i="6"/>
  <c r="D55" i="15"/>
  <c r="D55" i="16"/>
  <c r="B75" i="6" l="1"/>
  <c r="B79" s="1"/>
  <c r="C71" s="1"/>
  <c r="C75" s="1"/>
  <c r="C79" s="1"/>
  <c r="D71" s="1"/>
  <c r="D75" s="1"/>
  <c r="D79" s="1"/>
  <c r="E71"/>
  <c r="D59" i="15"/>
  <c r="D59" i="16"/>
  <c r="B52" i="13"/>
  <c r="E71" i="9" l="1"/>
  <c r="E79" i="6"/>
  <c r="E52" i="13"/>
  <c r="B55"/>
  <c r="B59" s="1"/>
  <c r="C52" s="1"/>
  <c r="C55" s="1"/>
  <c r="C59" s="1"/>
  <c r="D52" s="1"/>
  <c r="D55" s="1"/>
  <c r="D59" s="1"/>
  <c r="E55" l="1"/>
  <c r="E59" s="1"/>
  <c r="E52" i="16"/>
  <c r="E75" i="9"/>
  <c r="E79"/>
  <c r="E55" i="16" l="1"/>
  <c r="E59"/>
</calcChain>
</file>

<file path=xl/sharedStrings.xml><?xml version="1.0" encoding="utf-8"?>
<sst xmlns="http://schemas.openxmlformats.org/spreadsheetml/2006/main" count="1144" uniqueCount="131">
  <si>
    <t>FODESAF</t>
  </si>
  <si>
    <t xml:space="preserve">Programa: </t>
  </si>
  <si>
    <t>Institución:</t>
  </si>
  <si>
    <t>Instituto sobre Alcoholismo y Farmacodependencia (IAFA)</t>
  </si>
  <si>
    <t>Unidad Ejecutora:</t>
  </si>
  <si>
    <t>Área Técnica</t>
  </si>
  <si>
    <t>Trimestre:</t>
  </si>
  <si>
    <t>Cuadro 1</t>
  </si>
  <si>
    <t>Reporte de beneficiarios efectivos financiados por el Fondo de Desarrollo Social y Asignaciones Familiares</t>
  </si>
  <si>
    <t>Producto</t>
  </si>
  <si>
    <t>Unidad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</si>
  <si>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</si>
  <si>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</si>
  <si>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</si>
  <si>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</si>
  <si>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</si>
  <si>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</si>
  <si>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</si>
  <si>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</si>
  <si>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</si>
  <si>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</si>
  <si>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</si>
  <si>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</si>
  <si>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1. Atención integral a menores con adicciones</t>
  </si>
  <si>
    <t>Internamiento</t>
  </si>
  <si>
    <t>Personas</t>
  </si>
  <si>
    <t>Total</t>
  </si>
  <si>
    <t>Fuente: Registros Médicos, Centro de Menores</t>
  </si>
  <si>
    <t>Cuadro 2</t>
  </si>
  <si>
    <t>Reporte de gastos efectivos financiados por el Fondo de Desarrollo Social y Asignaciones Familiares</t>
  </si>
  <si>
    <t xml:space="preserve">Unidad: </t>
  </si>
  <si>
    <t>Colones</t>
  </si>
  <si>
    <t>Fuente: Informes de ejecución presupuestaria, emitidos por el Subproceso Financiero, IAFA.</t>
  </si>
  <si>
    <t>Cuadro 3</t>
  </si>
  <si>
    <t>Rubro por objeto de gasto</t>
  </si>
  <si>
    <t>1. Servicios generales</t>
  </si>
  <si>
    <t>2. Otros servicios de gestión y apoyo</t>
  </si>
  <si>
    <t>3. Transportes dentro del país</t>
  </si>
  <si>
    <t>4. Actividades protocolarias y sociales</t>
  </si>
  <si>
    <t>5. Productos farmacéuticos y medicinales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</si>
  <si>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</si>
  <si>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</si>
  <si>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</si>
  <si>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</si>
  <si>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</si>
  <si>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</si>
  <si>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Fuente: Estados de Cuenta de Caja Única, Cuenta Corriente e Informe de ejecución presupuestaria, Subproceso Financiero, IAFA</t>
  </si>
  <si>
    <t xml:space="preserve">Noviembre </t>
  </si>
  <si>
    <t>Fuente:  Reportes de Organismos Regionales</t>
  </si>
  <si>
    <t>Fuente: Informes de ejecución presupuestaria, emitidos por el Subproceso financiero, IAFA.</t>
  </si>
  <si>
    <t>Periodo:</t>
  </si>
  <si>
    <t>I Trimestre</t>
  </si>
  <si>
    <t>II Trimestre</t>
  </si>
  <si>
    <t>Septiembre</t>
  </si>
  <si>
    <t>III Trimestre</t>
  </si>
  <si>
    <t>IV Trimestre</t>
  </si>
  <si>
    <t>I Semestre</t>
  </si>
  <si>
    <t>Anual</t>
  </si>
  <si>
    <t>Acumulado</t>
  </si>
  <si>
    <t>Semestral</t>
  </si>
  <si>
    <t>Unidad: Colones</t>
  </si>
  <si>
    <t xml:space="preserve">Unidad: Colones </t>
  </si>
  <si>
    <t>Los beneficiarios de la campaña es un aproximado de las personas receptoras de los anuncios que se hacen en diferentes medios de comunicación.</t>
  </si>
  <si>
    <t>Nota: Los beneficiarios de capacitación socioeducativa son los niños y niñas que forman parte de los programas que el IAFA desarrolla en escuelas.</t>
  </si>
  <si>
    <t>Beneficiarios nuevos</t>
  </si>
  <si>
    <t>Beneficiarios egresados</t>
  </si>
  <si>
    <t>Beneficiarios en tratamiento¹</t>
  </si>
  <si>
    <t>1/ Corresponde al total de personas que se encuentran en tratamiento al final del período.</t>
  </si>
  <si>
    <t>6. Tintas pinturas y diluyentes</t>
  </si>
  <si>
    <t>7. Otros productos químicos y conexos</t>
  </si>
  <si>
    <t>8. Productos agroforestales</t>
  </si>
  <si>
    <t>9. Alimentos y bebidas</t>
  </si>
  <si>
    <t>10. Materiales y productos de plástico</t>
  </si>
  <si>
    <t>11.  Herramientas e instrumentos</t>
  </si>
  <si>
    <t>1. Actividades de divulgación y movilización</t>
  </si>
  <si>
    <t xml:space="preserve">Nota: Los beneficiarios de las actividades de divulgación, movilización y capacitación socioeducativa,  son los niños y niñas que forman </t>
  </si>
  <si>
    <t>parte del programa de PrevenciónAprendo a Valerme por Mi Mismo,  que el IAFA desarrolla en escuelas.</t>
  </si>
  <si>
    <t>1. Actividades de capacitación</t>
  </si>
  <si>
    <t>2. Impresión, encuadernación y otros</t>
  </si>
  <si>
    <t>3. Transporte dentro del país</t>
  </si>
  <si>
    <t>4. Textiles y vestuario</t>
  </si>
  <si>
    <t>5. Otros útiles, materiales y suministros</t>
  </si>
  <si>
    <t>2. Actividades de caspacitación socioeducativa</t>
  </si>
  <si>
    <t xml:space="preserve">4. Egresos efectivos pagados </t>
  </si>
  <si>
    <t>parte del programa de Prevención Aprendo a Valerme por Mi Mismo,  que el IAFA desarrolla en escuelas.</t>
  </si>
  <si>
    <t>Familias</t>
  </si>
  <si>
    <t>Subsidios</t>
  </si>
  <si>
    <t>Total personas atendidas</t>
  </si>
  <si>
    <t>1/ Corresponde al total de personas que se encuentran en tratamiento al final del período. 2/ El total trimestral corresponde al número de familias diferentes atendidas</t>
  </si>
  <si>
    <t>Tratamiento del consumo de alcohol, tabaco y otras drogas</t>
  </si>
  <si>
    <t>Prevención del consumo de alcohol, tabaco y otras drogas</t>
  </si>
  <si>
    <t xml:space="preserve"> </t>
  </si>
  <si>
    <t>.</t>
  </si>
  <si>
    <t xml:space="preserve">1. Saldo en caja inicial  (5 t-1) </t>
  </si>
  <si>
    <t>2. Seguimiento² (apoyo económico)</t>
  </si>
  <si>
    <t>2. Seguimiento (apoyo económico)</t>
  </si>
  <si>
    <t>12. Repuestos y accesorios</t>
  </si>
  <si>
    <t>14. Útiles y materiales médico hospitalarios</t>
  </si>
  <si>
    <t>15. Productos papel y cartón</t>
  </si>
  <si>
    <t>16. Textiles y vestuario</t>
  </si>
  <si>
    <t>17. Útiles y materiales de limpieza</t>
  </si>
  <si>
    <t>18. Otros útiles, materiales y suministros</t>
  </si>
  <si>
    <t>13. Utiles y materiales de oficina y cómputo</t>
  </si>
  <si>
    <t>20. Equipo de Comunicación</t>
  </si>
  <si>
    <t>19. Utiles y materiales de cocina</t>
  </si>
  <si>
    <t>22. Equipo Diverso</t>
  </si>
  <si>
    <t>Observaciones :</t>
  </si>
  <si>
    <t xml:space="preserve">Nota: Los beneficiarios de las actividades de divulgación, movilización, son los niños y niñas que forman </t>
  </si>
  <si>
    <t>21. Equipo y mobiliario de oficina</t>
  </si>
  <si>
    <t xml:space="preserve">   Ajustes ejecución mes anterior</t>
  </si>
  <si>
    <t>Primer Trimestre 2017</t>
  </si>
  <si>
    <t>Segundo Trimestre 2017</t>
  </si>
  <si>
    <t>Cuarto Trimestre 2017</t>
  </si>
  <si>
    <t>Tercer Trimestre 2017</t>
  </si>
  <si>
    <t>Primer Semestre 2017</t>
  </si>
  <si>
    <t>Tercer Trimestre Acumulado 2017</t>
  </si>
  <si>
    <t>Anual 2017</t>
  </si>
  <si>
    <t>Fecha de actualización: 26/05/2017</t>
  </si>
  <si>
    <t>Cuenta x pagar</t>
  </si>
  <si>
    <t>Nota: Los cuadros N°3 y N° difieren en cuanto al monto de erogaciones debido a que  en el mes siempre van a quedar facturas que se cancelarán</t>
  </si>
  <si>
    <t>hasta el mes siguiente pues se cancela al proveedor un mes después de recibida la factura. Además se está aplicando el principio devengo porque</t>
  </si>
  <si>
    <t>se tiene integrado contabilidad y presupuesto por lo que una vez que se ingresa una factura de un proveedor en el módulo de compras o en el de cuentas por pagar inmediatamente se ejecuta el  presupuesto.</t>
  </si>
  <si>
    <t>Fecha de actualización: 04/08/2017</t>
  </si>
  <si>
    <t xml:space="preserve">     Devolución al FODESAF (Superávit 2016)</t>
  </si>
  <si>
    <t xml:space="preserve">     Devolución al FODESAF (Superávit 2016) </t>
  </si>
  <si>
    <t>Nota:La diferencia entre el cuadro N°3 y N°4 obedece a que se cancelará a los proveedore conforme se vaya recibiendo los recursos. Una parte</t>
  </si>
  <si>
    <t>en el mes de julio con la transferencia que va a ingresar  en el mes de julio 2017 según oficio MTSS-DESAF-OF-446-2017 de fecha 28-06-2017</t>
  </si>
  <si>
    <t>Fecha de actualización: 27/11/2017</t>
  </si>
  <si>
    <t xml:space="preserve">   Saldo cuenta corriente Banco Nacional</t>
  </si>
  <si>
    <t>Reversiones de subsidios ejecutados 2016 que no fueron retirados por beneficiarios</t>
  </si>
  <si>
    <t>Fecha de actualización: 26/02/2018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</si>
</sst>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sz val="11"/>
      <color theme="3" tint="0.39997558519241921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Fill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4" fontId="2" fillId="0" borderId="2" xfId="0" applyNumberFormat="1" applyFont="1" applyBorder="1"/>
    <xf numFmtId="4" fontId="2" fillId="0" borderId="2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horizontal="left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2" xfId="0" applyFont="1" applyFill="1" applyBorder="1"/>
    <xf numFmtId="0" fontId="1" fillId="0" borderId="2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2"/>
    </xf>
    <xf numFmtId="4" fontId="0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2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/>
    <xf numFmtId="1" fontId="3" fillId="0" borderId="0" xfId="0" applyNumberFormat="1" applyFont="1" applyFill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1" applyNumberFormat="1" applyFont="1"/>
    <xf numFmtId="165" fontId="1" fillId="0" borderId="2" xfId="1" applyNumberFormat="1" applyFont="1" applyBorder="1" applyAlignment="1">
      <alignment horizontal="center"/>
    </xf>
    <xf numFmtId="165" fontId="7" fillId="0" borderId="2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165" fontId="2" fillId="0" borderId="2" xfId="1" applyNumberFormat="1" applyFont="1" applyBorder="1"/>
    <xf numFmtId="165" fontId="2" fillId="0" borderId="2" xfId="1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Fill="1"/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/>
    <xf numFmtId="165" fontId="2" fillId="0" borderId="0" xfId="1" applyNumberFormat="1" applyFont="1" applyFill="1" applyBorder="1" applyAlignment="1">
      <alignment vertical="top"/>
    </xf>
    <xf numFmtId="165" fontId="2" fillId="0" borderId="0" xfId="1" applyNumberFormat="1" applyFont="1" applyAlignment="1">
      <alignment horizontal="left"/>
    </xf>
    <xf numFmtId="165" fontId="3" fillId="0" borderId="1" xfId="1" applyNumberFormat="1" applyFont="1" applyFill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4" fillId="0" borderId="0" xfId="1" applyNumberFormat="1" applyFont="1" applyFill="1" applyAlignment="1">
      <alignment horizontal="left"/>
    </xf>
    <xf numFmtId="165" fontId="3" fillId="0" borderId="0" xfId="1" applyNumberFormat="1" applyFont="1" applyFill="1"/>
    <xf numFmtId="165" fontId="4" fillId="0" borderId="0" xfId="1" applyNumberFormat="1" applyFont="1" applyFill="1" applyAlignment="1">
      <alignment horizontal="left" indent="2"/>
    </xf>
    <xf numFmtId="165" fontId="3" fillId="0" borderId="0" xfId="1" applyNumberFormat="1" applyFont="1" applyAlignment="1">
      <alignment horizontal="left"/>
    </xf>
    <xf numFmtId="165" fontId="2" fillId="0" borderId="2" xfId="1" applyNumberFormat="1" applyFont="1" applyFill="1" applyBorder="1"/>
    <xf numFmtId="165" fontId="10" fillId="0" borderId="0" xfId="1" applyNumberFormat="1" applyFont="1" applyFill="1" applyBorder="1"/>
    <xf numFmtId="165" fontId="2" fillId="0" borderId="0" xfId="1" applyNumberFormat="1" applyFont="1" applyBorder="1"/>
    <xf numFmtId="165" fontId="4" fillId="0" borderId="0" xfId="1" applyNumberFormat="1" applyFont="1" applyAlignment="1">
      <alignment horizontal="left"/>
    </xf>
    <xf numFmtId="165" fontId="4" fillId="0" borderId="0" xfId="1" applyNumberFormat="1" applyFont="1" applyAlignment="1">
      <alignment horizontal="left" indent="2"/>
    </xf>
    <xf numFmtId="165" fontId="8" fillId="0" borderId="0" xfId="1" applyNumberFormat="1" applyFont="1"/>
    <xf numFmtId="165" fontId="2" fillId="0" borderId="0" xfId="1" applyNumberFormat="1" applyFont="1" applyFill="1" applyAlignment="1"/>
    <xf numFmtId="165" fontId="3" fillId="0" borderId="0" xfId="1" applyNumberFormat="1" applyFont="1" applyFill="1" applyBorder="1" applyAlignment="1">
      <alignment vertical="top" wrapText="1"/>
    </xf>
    <xf numFmtId="165" fontId="3" fillId="0" borderId="0" xfId="1" applyNumberFormat="1" applyFont="1" applyAlignment="1"/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10" fillId="0" borderId="0" xfId="1" applyNumberFormat="1" applyFont="1" applyFill="1"/>
    <xf numFmtId="0" fontId="11" fillId="0" borderId="0" xfId="0" applyFont="1" applyFill="1" applyBorder="1"/>
    <xf numFmtId="4" fontId="0" fillId="0" borderId="0" xfId="1" applyNumberFormat="1" applyFont="1" applyAlignment="1">
      <alignment horizontal="center"/>
    </xf>
    <xf numFmtId="4" fontId="0" fillId="0" borderId="0" xfId="1" applyNumberFormat="1" applyFont="1"/>
    <xf numFmtId="4" fontId="0" fillId="0" borderId="3" xfId="1" applyNumberFormat="1" applyFont="1" applyBorder="1" applyAlignment="1">
      <alignment horizontal="center"/>
    </xf>
    <xf numFmtId="165" fontId="9" fillId="0" borderId="2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164" fontId="3" fillId="0" borderId="0" xfId="0" applyNumberFormat="1" applyFont="1"/>
    <xf numFmtId="164" fontId="2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65" fontId="2" fillId="0" borderId="2" xfId="0" applyNumberFormat="1" applyFont="1" applyBorder="1" applyAlignment="1">
      <alignment horizontal="center"/>
    </xf>
    <xf numFmtId="165" fontId="0" fillId="0" borderId="0" xfId="0" applyNumberFormat="1" applyFont="1" applyFill="1" applyAlignment="1">
      <alignment horizontal="center"/>
    </xf>
    <xf numFmtId="165" fontId="0" fillId="0" borderId="0" xfId="0" applyNumberFormat="1" applyFont="1" applyAlignment="1">
      <alignment horizontal="center"/>
    </xf>
    <xf numFmtId="165" fontId="0" fillId="0" borderId="0" xfId="0" applyNumberFormat="1" applyFont="1"/>
    <xf numFmtId="165" fontId="1" fillId="0" borderId="2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4" fillId="0" borderId="0" xfId="1" applyNumberFormat="1" applyFont="1" applyAlignment="1">
      <alignment horizontal="right"/>
    </xf>
    <xf numFmtId="165" fontId="4" fillId="0" borderId="0" xfId="1" applyNumberFormat="1" applyFont="1" applyAlignment="1">
      <alignment horizontal="center"/>
    </xf>
    <xf numFmtId="165" fontId="9" fillId="0" borderId="2" xfId="1" applyNumberFormat="1" applyFont="1" applyFill="1" applyBorder="1" applyAlignment="1">
      <alignment horizontal="center"/>
    </xf>
    <xf numFmtId="165" fontId="0" fillId="0" borderId="0" xfId="1" applyNumberFormat="1" applyFont="1" applyFill="1"/>
    <xf numFmtId="0" fontId="0" fillId="0" borderId="0" xfId="0" applyFill="1"/>
    <xf numFmtId="0" fontId="12" fillId="0" borderId="0" xfId="0" applyFont="1"/>
    <xf numFmtId="4" fontId="12" fillId="0" borderId="0" xfId="0" applyNumberFormat="1" applyFont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justify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top"/>
    </xf>
    <xf numFmtId="0" fontId="4" fillId="0" borderId="2" xfId="0" applyFont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top"/>
    </xf>
    <xf numFmtId="0" fontId="6" fillId="0" borderId="2" xfId="0" applyFont="1" applyBorder="1"/>
    <xf numFmtId="0" fontId="4" fillId="0" borderId="0" xfId="0" applyFont="1" applyFill="1"/>
    <xf numFmtId="165" fontId="4" fillId="0" borderId="0" xfId="1" applyNumberFormat="1" applyFont="1"/>
    <xf numFmtId="0" fontId="13" fillId="0" borderId="0" xfId="0" applyFont="1" applyFill="1" applyBorder="1"/>
    <xf numFmtId="4" fontId="4" fillId="0" borderId="0" xfId="0" applyNumberFormat="1" applyFont="1"/>
    <xf numFmtId="0" fontId="4" fillId="0" borderId="0" xfId="0" applyFont="1" applyBorder="1"/>
    <xf numFmtId="0" fontId="14" fillId="0" borderId="0" xfId="0" applyFont="1" applyFill="1" applyBorder="1"/>
    <xf numFmtId="165" fontId="4" fillId="0" borderId="1" xfId="1" applyNumberFormat="1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5" fillId="0" borderId="0" xfId="1" applyNumberFormat="1" applyFont="1"/>
    <xf numFmtId="165" fontId="4" fillId="0" borderId="0" xfId="1" applyNumberFormat="1" applyFont="1" applyAlignment="1">
      <alignment horizontal="justify" vertical="center"/>
    </xf>
    <xf numFmtId="165" fontId="4" fillId="0" borderId="0" xfId="1" applyNumberFormat="1" applyFont="1" applyAlignment="1">
      <alignment horizontal="justify" vertical="top"/>
    </xf>
    <xf numFmtId="165" fontId="4" fillId="0" borderId="2" xfId="1" applyNumberFormat="1" applyFont="1" applyBorder="1"/>
    <xf numFmtId="165" fontId="14" fillId="0" borderId="0" xfId="1" applyNumberFormat="1" applyFont="1" applyFill="1" applyBorder="1"/>
    <xf numFmtId="0" fontId="14" fillId="0" borderId="0" xfId="0" applyFont="1" applyFill="1"/>
    <xf numFmtId="165" fontId="4" fillId="0" borderId="0" xfId="1" applyNumberFormat="1" applyFont="1" applyFill="1"/>
    <xf numFmtId="4" fontId="4" fillId="0" borderId="0" xfId="0" applyNumberFormat="1" applyFont="1" applyAlignment="1">
      <alignment horizontal="center"/>
    </xf>
    <xf numFmtId="37" fontId="3" fillId="0" borderId="0" xfId="0" applyNumberFormat="1" applyFont="1" applyFill="1" applyAlignment="1">
      <alignment horizontal="center"/>
    </xf>
    <xf numFmtId="39" fontId="3" fillId="0" borderId="0" xfId="0" applyNumberFormat="1" applyFont="1" applyAlignment="1">
      <alignment horizontal="center"/>
    </xf>
    <xf numFmtId="39" fontId="4" fillId="0" borderId="0" xfId="0" applyNumberFormat="1" applyFont="1" applyAlignment="1">
      <alignment horizontal="center"/>
    </xf>
    <xf numFmtId="39" fontId="5" fillId="0" borderId="0" xfId="0" applyNumberFormat="1" applyFont="1" applyAlignment="1">
      <alignment horizontal="center"/>
    </xf>
    <xf numFmtId="39" fontId="3" fillId="0" borderId="0" xfId="0" applyNumberFormat="1" applyFont="1"/>
    <xf numFmtId="39" fontId="2" fillId="0" borderId="2" xfId="0" applyNumberFormat="1" applyFont="1" applyBorder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39" fontId="3" fillId="0" borderId="0" xfId="0" applyNumberFormat="1" applyFont="1" applyFill="1" applyAlignment="1">
      <alignment vertical="center"/>
    </xf>
    <xf numFmtId="39" fontId="3" fillId="0" borderId="0" xfId="0" applyNumberFormat="1" applyFont="1" applyAlignment="1">
      <alignment vertical="center"/>
    </xf>
    <xf numFmtId="39" fontId="2" fillId="0" borderId="2" xfId="0" applyNumberFormat="1" applyFont="1" applyBorder="1" applyAlignment="1">
      <alignment vertical="center"/>
    </xf>
    <xf numFmtId="39" fontId="3" fillId="0" borderId="0" xfId="0" applyNumberFormat="1" applyFont="1" applyFill="1" applyAlignment="1">
      <alignment horizontal="center"/>
    </xf>
    <xf numFmtId="39" fontId="5" fillId="0" borderId="2" xfId="0" applyNumberFormat="1" applyFont="1" applyBorder="1" applyAlignment="1">
      <alignment horizontal="center"/>
    </xf>
    <xf numFmtId="4" fontId="3" fillId="0" borderId="0" xfId="1" applyNumberFormat="1" applyFont="1" applyAlignment="1">
      <alignment horizontal="center"/>
    </xf>
    <xf numFmtId="4" fontId="3" fillId="0" borderId="0" xfId="1" applyNumberFormat="1" applyFont="1" applyAlignment="1"/>
    <xf numFmtId="4" fontId="2" fillId="0" borderId="2" xfId="1" applyNumberFormat="1" applyFont="1" applyBorder="1"/>
    <xf numFmtId="4" fontId="2" fillId="0" borderId="2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/>
    </xf>
    <xf numFmtId="4" fontId="3" fillId="0" borderId="0" xfId="1" applyNumberFormat="1" applyFont="1"/>
    <xf numFmtId="39" fontId="4" fillId="0" borderId="0" xfId="1" applyNumberFormat="1" applyFont="1" applyAlignment="1">
      <alignment horizontal="center"/>
    </xf>
    <xf numFmtId="39" fontId="4" fillId="0" borderId="0" xfId="1" applyNumberFormat="1" applyFont="1"/>
    <xf numFmtId="39" fontId="5" fillId="0" borderId="0" xfId="1" applyNumberFormat="1" applyFont="1" applyAlignment="1">
      <alignment horizontal="center"/>
    </xf>
    <xf numFmtId="39" fontId="4" fillId="0" borderId="0" xfId="1" applyNumberFormat="1" applyFont="1" applyAlignment="1">
      <alignment horizontal="center" vertical="center"/>
    </xf>
    <xf numFmtId="37" fontId="3" fillId="0" borderId="0" xfId="0" applyNumberFormat="1" applyFont="1"/>
    <xf numFmtId="37" fontId="2" fillId="0" borderId="2" xfId="0" applyNumberFormat="1" applyFont="1" applyBorder="1" applyAlignment="1">
      <alignment horizontal="center"/>
    </xf>
    <xf numFmtId="37" fontId="3" fillId="0" borderId="0" xfId="0" applyNumberFormat="1" applyFont="1" applyFill="1" applyAlignment="1">
      <alignment horizontal="right"/>
    </xf>
    <xf numFmtId="37" fontId="3" fillId="0" borderId="0" xfId="0" applyNumberFormat="1" applyFont="1" applyAlignment="1">
      <alignment horizontal="right"/>
    </xf>
    <xf numFmtId="37" fontId="2" fillId="0" borderId="2" xfId="0" applyNumberFormat="1" applyFont="1" applyBorder="1" applyAlignment="1">
      <alignment horizontal="right"/>
    </xf>
    <xf numFmtId="39" fontId="3" fillId="0" borderId="0" xfId="1" applyNumberFormat="1" applyFont="1" applyAlignment="1">
      <alignment horizontal="center"/>
    </xf>
    <xf numFmtId="39" fontId="3" fillId="0" borderId="0" xfId="1" applyNumberFormat="1" applyFont="1"/>
    <xf numFmtId="39" fontId="5" fillId="0" borderId="2" xfId="1" applyNumberFormat="1" applyFont="1" applyBorder="1" applyAlignment="1">
      <alignment horizontal="center"/>
    </xf>
    <xf numFmtId="39" fontId="4" fillId="0" borderId="0" xfId="1" applyNumberFormat="1" applyFont="1" applyAlignment="1">
      <alignment horizontal="right"/>
    </xf>
    <xf numFmtId="39" fontId="3" fillId="0" borderId="0" xfId="1" applyNumberFormat="1" applyFont="1" applyAlignment="1">
      <alignment horizontal="right"/>
    </xf>
    <xf numFmtId="39" fontId="2" fillId="0" borderId="2" xfId="1" applyNumberFormat="1" applyFont="1" applyBorder="1" applyAlignment="1">
      <alignment horizontal="center"/>
    </xf>
    <xf numFmtId="39" fontId="4" fillId="0" borderId="0" xfId="0" applyNumberFormat="1" applyFont="1" applyAlignment="1">
      <alignment horizontal="right"/>
    </xf>
    <xf numFmtId="39" fontId="2" fillId="0" borderId="2" xfId="1" applyNumberFormat="1" applyFont="1" applyBorder="1" applyAlignment="1">
      <alignment horizontal="right"/>
    </xf>
    <xf numFmtId="39" fontId="5" fillId="0" borderId="2" xfId="1" applyNumberFormat="1" applyFont="1" applyBorder="1" applyAlignment="1">
      <alignment horizontal="right"/>
    </xf>
    <xf numFmtId="39" fontId="5" fillId="0" borderId="0" xfId="1" applyNumberFormat="1" applyFont="1" applyAlignment="1">
      <alignment horizontal="right"/>
    </xf>
    <xf numFmtId="39" fontId="4" fillId="0" borderId="0" xfId="0" applyNumberFormat="1" applyFont="1"/>
    <xf numFmtId="39" fontId="5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4" fillId="0" borderId="2" xfId="0" applyNumberFormat="1" applyFont="1" applyBorder="1" applyAlignment="1">
      <alignment horizontal="right"/>
    </xf>
    <xf numFmtId="39" fontId="3" fillId="0" borderId="0" xfId="0" applyNumberFormat="1" applyFont="1" applyAlignment="1">
      <alignment horizontal="right"/>
    </xf>
    <xf numFmtId="39" fontId="5" fillId="0" borderId="2" xfId="0" applyNumberFormat="1" applyFont="1" applyBorder="1" applyAlignment="1">
      <alignment horizontal="right"/>
    </xf>
    <xf numFmtId="39" fontId="2" fillId="0" borderId="2" xfId="0" applyNumberFormat="1" applyFont="1" applyBorder="1" applyAlignment="1">
      <alignment horizontal="right"/>
    </xf>
    <xf numFmtId="37" fontId="3" fillId="0" borderId="0" xfId="1" applyNumberFormat="1" applyFont="1"/>
    <xf numFmtId="37" fontId="3" fillId="0" borderId="0" xfId="1" applyNumberFormat="1" applyFont="1" applyAlignment="1">
      <alignment horizontal="center"/>
    </xf>
    <xf numFmtId="39" fontId="3" fillId="0" borderId="0" xfId="1" applyNumberFormat="1" applyFont="1" applyFill="1" applyAlignment="1">
      <alignment horizontal="center"/>
    </xf>
    <xf numFmtId="164" fontId="3" fillId="0" borderId="0" xfId="0" applyNumberFormat="1" applyFont="1" applyFill="1"/>
    <xf numFmtId="164" fontId="0" fillId="0" borderId="0" xfId="1" applyNumberFormat="1" applyFont="1" applyBorder="1" applyAlignment="1">
      <alignment horizontal="center"/>
    </xf>
    <xf numFmtId="0" fontId="15" fillId="0" borderId="0" xfId="0" applyFont="1" applyFill="1"/>
    <xf numFmtId="3" fontId="3" fillId="0" borderId="0" xfId="0" applyNumberFormat="1" applyFont="1"/>
    <xf numFmtId="3" fontId="2" fillId="0" borderId="2" xfId="0" applyNumberFormat="1" applyFont="1" applyBorder="1" applyAlignment="1">
      <alignment horizontal="center"/>
    </xf>
    <xf numFmtId="4" fontId="3" fillId="2" borderId="0" xfId="0" applyNumberFormat="1" applyFont="1" applyFill="1"/>
    <xf numFmtId="4" fontId="6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justify" vertical="justify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165" fontId="2" fillId="0" borderId="0" xfId="1" applyNumberFormat="1" applyFont="1" applyFill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5"/>
  <sheetViews>
    <sheetView topLeftCell="A52" zoomScaleNormal="100" workbookViewId="0">
      <selection activeCell="A74" sqref="A74"/>
    </sheetView>
  </sheetViews>
  <sheetFormatPr baseColWidth="10" defaultColWidth="11.5703125" defaultRowHeight="15"/>
  <cols>
    <col min="1" max="1" width="40.7109375" style="7" customWidth="1"/>
    <col min="2" max="6" width="15.7109375" style="1" customWidth="1"/>
    <col min="7" max="7" width="11.5703125" style="1" bestFit="1" customWidth="1"/>
    <col min="8" max="8" width="10.7109375" style="1" customWidth="1"/>
    <col min="9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10">
      <c r="A1" s="217" t="s">
        <v>0</v>
      </c>
      <c r="B1" s="217"/>
      <c r="C1" s="217"/>
      <c r="D1" s="217"/>
      <c r="E1" s="217"/>
      <c r="F1" s="217"/>
    </row>
    <row r="2" spans="1:10">
      <c r="A2" s="2" t="s">
        <v>1</v>
      </c>
      <c r="B2" s="3" t="s">
        <v>89</v>
      </c>
      <c r="C2" s="3"/>
      <c r="D2" s="3"/>
      <c r="E2" s="3"/>
      <c r="F2" s="3"/>
    </row>
    <row r="3" spans="1:10">
      <c r="A3" s="2" t="s">
        <v>2</v>
      </c>
      <c r="B3" s="4" t="s">
        <v>3</v>
      </c>
      <c r="C3" s="3"/>
      <c r="D3" s="3"/>
      <c r="E3" s="3"/>
      <c r="F3" s="3"/>
    </row>
    <row r="4" spans="1:10">
      <c r="A4" s="2" t="s">
        <v>4</v>
      </c>
      <c r="B4" s="3" t="s">
        <v>5</v>
      </c>
      <c r="C4" s="3"/>
      <c r="D4" s="3"/>
      <c r="E4" s="3"/>
      <c r="F4" s="3"/>
    </row>
    <row r="5" spans="1:10">
      <c r="A5" s="2" t="s">
        <v>50</v>
      </c>
      <c r="B5" s="5" t="s">
        <v>110</v>
      </c>
      <c r="C5" s="3"/>
      <c r="D5" s="3"/>
      <c r="E5" s="3"/>
      <c r="F5" s="3"/>
    </row>
    <row r="6" spans="1:10">
      <c r="A6" s="2"/>
      <c r="B6" s="5"/>
      <c r="C6" s="3"/>
      <c r="D6" s="3"/>
      <c r="E6" s="3"/>
      <c r="F6" s="3"/>
    </row>
    <row r="7" spans="1:10">
      <c r="A7" s="217" t="s">
        <v>7</v>
      </c>
      <c r="B7" s="217"/>
      <c r="C7" s="217"/>
      <c r="D7" s="217"/>
      <c r="E7" s="217"/>
      <c r="F7" s="217"/>
    </row>
    <row r="8" spans="1:10">
      <c r="A8" s="217" t="s">
        <v>8</v>
      </c>
      <c r="B8" s="217"/>
      <c r="C8" s="217"/>
      <c r="D8" s="217"/>
      <c r="E8" s="217"/>
      <c r="F8" s="217"/>
    </row>
    <row r="10" spans="1:10" ht="15.75" thickBot="1">
      <c r="A10" s="8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51</v>
      </c>
    </row>
    <row r="11" spans="1:10">
      <c r="A11" s="10" t="s">
        <v>23</v>
      </c>
      <c r="B11" s="7"/>
      <c r="C11" s="7"/>
      <c r="D11" s="7"/>
      <c r="E11" s="7"/>
      <c r="F11" s="7"/>
    </row>
    <row r="12" spans="1:10">
      <c r="A12" s="11" t="s">
        <v>64</v>
      </c>
      <c r="B12" s="7" t="s">
        <v>25</v>
      </c>
      <c r="C12" s="12">
        <v>28</v>
      </c>
      <c r="D12" s="12">
        <v>6</v>
      </c>
      <c r="E12" s="12">
        <v>24</v>
      </c>
      <c r="F12" s="49">
        <f>SUM(C12:E12)</f>
        <v>58</v>
      </c>
      <c r="G12" s="48"/>
      <c r="H12" s="107"/>
      <c r="I12" s="107"/>
      <c r="J12" s="107"/>
    </row>
    <row r="13" spans="1:10">
      <c r="A13" s="11" t="s">
        <v>65</v>
      </c>
      <c r="B13" s="7" t="s">
        <v>25</v>
      </c>
      <c r="C13" s="12">
        <v>5</v>
      </c>
      <c r="D13" s="12">
        <v>11</v>
      </c>
      <c r="E13" s="12">
        <v>18</v>
      </c>
      <c r="F13" s="49">
        <f t="shared" ref="F13" si="0">SUM(C13:E13)</f>
        <v>34</v>
      </c>
      <c r="H13" s="107"/>
      <c r="I13" s="107"/>
      <c r="J13" s="107"/>
    </row>
    <row r="14" spans="1:10">
      <c r="A14" s="11" t="s">
        <v>66</v>
      </c>
      <c r="B14" s="7" t="s">
        <v>25</v>
      </c>
      <c r="C14" s="12">
        <v>22</v>
      </c>
      <c r="D14" s="12">
        <v>17</v>
      </c>
      <c r="E14" s="12">
        <v>24</v>
      </c>
      <c r="F14" s="49">
        <f>E14</f>
        <v>24</v>
      </c>
      <c r="H14" s="107"/>
      <c r="I14" s="107"/>
      <c r="J14" s="107"/>
    </row>
    <row r="15" spans="1:10">
      <c r="A15" s="10" t="s">
        <v>94</v>
      </c>
      <c r="B15" s="7" t="s">
        <v>85</v>
      </c>
      <c r="C15" s="12">
        <v>26</v>
      </c>
      <c r="D15" s="12">
        <v>27</v>
      </c>
      <c r="E15" s="12">
        <v>20</v>
      </c>
      <c r="F15" s="49">
        <f>AVERAGE(C15:E15)</f>
        <v>24.333333333333332</v>
      </c>
      <c r="H15" s="107"/>
      <c r="I15" s="107"/>
      <c r="J15" s="107"/>
    </row>
    <row r="16" spans="1:10">
      <c r="A16" s="10"/>
      <c r="B16" s="7" t="s">
        <v>25</v>
      </c>
      <c r="C16" s="12">
        <v>93</v>
      </c>
      <c r="D16" s="12">
        <v>94</v>
      </c>
      <c r="E16" s="12">
        <v>79</v>
      </c>
      <c r="F16" s="49">
        <f>AVERAGE(C16:E16)</f>
        <v>88.666666666666671</v>
      </c>
      <c r="G16" s="12"/>
      <c r="H16" s="107"/>
      <c r="I16" s="107"/>
      <c r="J16" s="107"/>
    </row>
    <row r="17" spans="1:11">
      <c r="A17" s="10"/>
      <c r="B17" s="7" t="s">
        <v>86</v>
      </c>
      <c r="C17" s="12">
        <v>52</v>
      </c>
      <c r="D17" s="12">
        <v>56</v>
      </c>
      <c r="E17" s="12">
        <v>45</v>
      </c>
      <c r="F17" s="49">
        <f>SUM(C17:E17)</f>
        <v>153</v>
      </c>
      <c r="H17" s="107"/>
      <c r="I17" s="107"/>
      <c r="J17" s="107"/>
    </row>
    <row r="18" spans="1:11">
      <c r="A18" s="13"/>
      <c r="F18" s="48"/>
    </row>
    <row r="19" spans="1:11" ht="15.75" thickBot="1">
      <c r="A19" s="14" t="s">
        <v>87</v>
      </c>
      <c r="B19" s="15"/>
      <c r="C19" s="16">
        <f>+C12+C16</f>
        <v>121</v>
      </c>
      <c r="D19" s="16">
        <f t="shared" ref="D19:F19" si="1">+D12+D16</f>
        <v>100</v>
      </c>
      <c r="E19" s="16">
        <f t="shared" si="1"/>
        <v>103</v>
      </c>
      <c r="F19" s="50">
        <f t="shared" si="1"/>
        <v>146.66666666666669</v>
      </c>
    </row>
    <row r="20" spans="1:11" ht="15.75" thickTop="1">
      <c r="A20" s="94" t="s">
        <v>88</v>
      </c>
      <c r="B20" s="51"/>
      <c r="C20" s="52"/>
      <c r="D20" s="52"/>
      <c r="E20" s="52"/>
      <c r="F20" s="53"/>
    </row>
    <row r="21" spans="1:11">
      <c r="A21" s="94" t="s">
        <v>27</v>
      </c>
      <c r="E21" s="94"/>
    </row>
    <row r="22" spans="1:11" ht="15.75" customHeight="1"/>
    <row r="23" spans="1:11">
      <c r="A23" s="218" t="s">
        <v>28</v>
      </c>
      <c r="B23" s="218"/>
      <c r="C23" s="218"/>
      <c r="D23" s="218"/>
      <c r="E23" s="218"/>
    </row>
    <row r="24" spans="1:11">
      <c r="A24" s="217" t="s">
        <v>29</v>
      </c>
      <c r="B24" s="217"/>
      <c r="C24" s="217"/>
      <c r="D24" s="217"/>
      <c r="E24" s="217"/>
    </row>
    <row r="25" spans="1:11">
      <c r="A25" s="2" t="s">
        <v>30</v>
      </c>
      <c r="B25" s="5" t="s">
        <v>31</v>
      </c>
      <c r="C25" s="17"/>
      <c r="D25" s="17"/>
      <c r="E25" s="17"/>
    </row>
    <row r="27" spans="1:11" ht="15.75" thickBot="1">
      <c r="A27" s="8" t="s">
        <v>9</v>
      </c>
      <c r="B27" s="9" t="s">
        <v>11</v>
      </c>
      <c r="C27" s="9" t="s">
        <v>12</v>
      </c>
      <c r="D27" s="9" t="s">
        <v>13</v>
      </c>
      <c r="E27" s="9" t="s">
        <v>51</v>
      </c>
      <c r="K27" s="1" t="s">
        <v>91</v>
      </c>
    </row>
    <row r="28" spans="1:11">
      <c r="A28" s="18" t="s">
        <v>23</v>
      </c>
    </row>
    <row r="29" spans="1:11">
      <c r="A29" s="19" t="s">
        <v>24</v>
      </c>
      <c r="B29" s="20">
        <v>163800</v>
      </c>
      <c r="C29" s="69">
        <v>386582.93</v>
      </c>
      <c r="D29" s="69">
        <v>7417804.54</v>
      </c>
      <c r="E29" s="44">
        <f>SUM(B29:D29)</f>
        <v>7968187.4699999997</v>
      </c>
    </row>
    <row r="30" spans="1:11">
      <c r="A30" s="18" t="s">
        <v>95</v>
      </c>
      <c r="B30" s="20">
        <v>94400</v>
      </c>
      <c r="C30" s="69">
        <v>354000</v>
      </c>
      <c r="D30" s="69">
        <v>323130</v>
      </c>
      <c r="E30" s="44">
        <f>SUM(B30:D30)</f>
        <v>771530</v>
      </c>
    </row>
    <row r="31" spans="1:11">
      <c r="A31" s="18"/>
      <c r="C31" s="44"/>
      <c r="D31" s="44"/>
      <c r="E31" s="44"/>
    </row>
    <row r="32" spans="1:11" ht="15.75" thickBot="1">
      <c r="A32" s="14" t="s">
        <v>26</v>
      </c>
      <c r="B32" s="22">
        <f>SUM(B29:B31)</f>
        <v>258200</v>
      </c>
      <c r="C32" s="23">
        <f t="shared" ref="C32:D32" si="2">SUM(C29:C31)</f>
        <v>740582.92999999993</v>
      </c>
      <c r="D32" s="23">
        <f t="shared" si="2"/>
        <v>7740934.54</v>
      </c>
      <c r="E32" s="24">
        <f>SUM(E29:E30)</f>
        <v>8739717.4699999988</v>
      </c>
      <c r="F32" s="20"/>
    </row>
    <row r="33" spans="1:7" ht="15.75" thickTop="1">
      <c r="A33" s="94" t="s">
        <v>32</v>
      </c>
    </row>
    <row r="35" spans="1:7">
      <c r="A35" s="217" t="s">
        <v>33</v>
      </c>
      <c r="B35" s="217"/>
      <c r="C35" s="217"/>
      <c r="D35" s="217"/>
      <c r="E35" s="217"/>
    </row>
    <row r="36" spans="1:7">
      <c r="A36" s="217" t="s">
        <v>29</v>
      </c>
      <c r="B36" s="217"/>
      <c r="C36" s="217"/>
      <c r="D36" s="217"/>
      <c r="E36" s="217"/>
      <c r="G36" s="20"/>
    </row>
    <row r="37" spans="1:7">
      <c r="A37" s="2" t="s">
        <v>30</v>
      </c>
      <c r="B37" s="3" t="s">
        <v>31</v>
      </c>
      <c r="C37" s="17"/>
      <c r="D37" s="17"/>
      <c r="E37" s="17"/>
    </row>
    <row r="39" spans="1:7" ht="15.75" thickBot="1">
      <c r="A39" s="8" t="s">
        <v>34</v>
      </c>
      <c r="B39" s="9" t="s">
        <v>11</v>
      </c>
      <c r="C39" s="9" t="s">
        <v>12</v>
      </c>
      <c r="D39" s="9" t="s">
        <v>13</v>
      </c>
      <c r="E39" s="9" t="s">
        <v>51</v>
      </c>
    </row>
    <row r="40" spans="1:7" ht="15.95" customHeight="1">
      <c r="A40" s="7" t="s">
        <v>35</v>
      </c>
      <c r="B40" s="155">
        <v>0</v>
      </c>
      <c r="C40" s="155">
        <v>0</v>
      </c>
      <c r="D40" s="155">
        <v>3284254.97</v>
      </c>
      <c r="E40" s="21">
        <f t="shared" ref="E40:E61" si="3">SUM(B40:D40)</f>
        <v>3284254.97</v>
      </c>
    </row>
    <row r="41" spans="1:7">
      <c r="A41" s="7" t="s">
        <v>36</v>
      </c>
      <c r="B41" s="155">
        <v>0</v>
      </c>
      <c r="C41" s="155">
        <v>0</v>
      </c>
      <c r="D41" s="155">
        <v>3205400</v>
      </c>
      <c r="E41" s="21">
        <f t="shared" si="3"/>
        <v>3205400</v>
      </c>
    </row>
    <row r="42" spans="1:7">
      <c r="A42" s="7" t="s">
        <v>37</v>
      </c>
      <c r="B42" s="155">
        <v>64320</v>
      </c>
      <c r="C42" s="155">
        <v>353530</v>
      </c>
      <c r="D42" s="155">
        <v>412930</v>
      </c>
      <c r="E42" s="21">
        <f t="shared" si="3"/>
        <v>830780</v>
      </c>
    </row>
    <row r="43" spans="1:7">
      <c r="A43" s="7" t="s">
        <v>38</v>
      </c>
      <c r="B43" s="155">
        <v>0</v>
      </c>
      <c r="C43" s="155">
        <v>0</v>
      </c>
      <c r="D43" s="155">
        <v>0</v>
      </c>
      <c r="E43" s="21">
        <f t="shared" si="3"/>
        <v>0</v>
      </c>
    </row>
    <row r="44" spans="1:7">
      <c r="A44" s="7" t="s">
        <v>39</v>
      </c>
      <c r="B44" s="155">
        <v>29480</v>
      </c>
      <c r="C44" s="155">
        <v>1995.2</v>
      </c>
      <c r="D44" s="155">
        <v>274515.75</v>
      </c>
      <c r="E44" s="21">
        <f t="shared" si="3"/>
        <v>305990.95</v>
      </c>
    </row>
    <row r="45" spans="1:7">
      <c r="A45" s="7" t="s">
        <v>68</v>
      </c>
      <c r="B45" s="155">
        <v>0</v>
      </c>
      <c r="C45" s="155">
        <v>0</v>
      </c>
      <c r="D45" s="155">
        <v>0</v>
      </c>
      <c r="E45" s="21">
        <f t="shared" si="3"/>
        <v>0</v>
      </c>
    </row>
    <row r="46" spans="1:7">
      <c r="A46" s="7" t="s">
        <v>69</v>
      </c>
      <c r="B46" s="155">
        <v>0</v>
      </c>
      <c r="C46" s="155">
        <v>0</v>
      </c>
      <c r="D46" s="155">
        <v>0</v>
      </c>
      <c r="E46" s="21">
        <f t="shared" si="3"/>
        <v>0</v>
      </c>
    </row>
    <row r="47" spans="1:7">
      <c r="A47" s="7" t="s">
        <v>70</v>
      </c>
      <c r="B47" s="155">
        <v>0</v>
      </c>
      <c r="C47" s="21">
        <v>0</v>
      </c>
      <c r="D47" s="21">
        <v>0</v>
      </c>
      <c r="E47" s="21">
        <f t="shared" si="3"/>
        <v>0</v>
      </c>
    </row>
    <row r="48" spans="1:7">
      <c r="A48" s="7" t="s">
        <v>71</v>
      </c>
      <c r="B48" s="155">
        <v>94400</v>
      </c>
      <c r="C48" s="155">
        <v>354000</v>
      </c>
      <c r="D48" s="155">
        <v>165200</v>
      </c>
      <c r="E48" s="21">
        <f t="shared" si="3"/>
        <v>613600</v>
      </c>
    </row>
    <row r="49" spans="1:5">
      <c r="A49" s="7" t="s">
        <v>72</v>
      </c>
      <c r="B49" s="155">
        <v>0</v>
      </c>
      <c r="C49" s="155">
        <v>0</v>
      </c>
      <c r="D49" s="21">
        <v>0</v>
      </c>
      <c r="E49" s="21">
        <f t="shared" si="3"/>
        <v>0</v>
      </c>
    </row>
    <row r="50" spans="1:5">
      <c r="A50" s="7" t="s">
        <v>73</v>
      </c>
      <c r="B50" s="155">
        <v>0</v>
      </c>
      <c r="C50" s="155">
        <v>0</v>
      </c>
      <c r="D50" s="155">
        <v>0</v>
      </c>
      <c r="E50" s="21">
        <f t="shared" si="3"/>
        <v>0</v>
      </c>
    </row>
    <row r="51" spans="1:5">
      <c r="A51" s="7" t="s">
        <v>96</v>
      </c>
      <c r="B51" s="155">
        <v>0</v>
      </c>
      <c r="C51" s="155">
        <v>1332.73</v>
      </c>
      <c r="D51" s="155">
        <v>0</v>
      </c>
      <c r="E51" s="21">
        <f t="shared" si="3"/>
        <v>1332.73</v>
      </c>
    </row>
    <row r="52" spans="1:5">
      <c r="A52" s="7" t="s">
        <v>102</v>
      </c>
      <c r="B52" s="155">
        <v>0</v>
      </c>
      <c r="C52" s="155">
        <v>0</v>
      </c>
      <c r="D52" s="155">
        <v>0</v>
      </c>
      <c r="E52" s="21">
        <f t="shared" si="3"/>
        <v>0</v>
      </c>
    </row>
    <row r="53" spans="1:5">
      <c r="A53" s="7" t="s">
        <v>97</v>
      </c>
      <c r="B53" s="155">
        <v>0</v>
      </c>
      <c r="C53" s="155">
        <v>29725</v>
      </c>
      <c r="D53" s="155">
        <v>0</v>
      </c>
      <c r="E53" s="21">
        <f t="shared" si="3"/>
        <v>29725</v>
      </c>
    </row>
    <row r="54" spans="1:5">
      <c r="A54" s="7" t="s">
        <v>98</v>
      </c>
      <c r="B54" s="155">
        <v>0</v>
      </c>
      <c r="C54" s="155">
        <v>0</v>
      </c>
      <c r="D54" s="155">
        <v>0</v>
      </c>
      <c r="E54" s="21">
        <f t="shared" si="3"/>
        <v>0</v>
      </c>
    </row>
    <row r="55" spans="1:5">
      <c r="A55" s="7" t="s">
        <v>99</v>
      </c>
      <c r="B55" s="155">
        <v>49950</v>
      </c>
      <c r="C55" s="155">
        <v>0</v>
      </c>
      <c r="D55" s="155">
        <v>49134.91</v>
      </c>
      <c r="E55" s="21">
        <f t="shared" si="3"/>
        <v>99084.91</v>
      </c>
    </row>
    <row r="56" spans="1:5">
      <c r="A56" s="7" t="s">
        <v>100</v>
      </c>
      <c r="B56" s="155">
        <v>0</v>
      </c>
      <c r="C56" s="155">
        <v>0</v>
      </c>
      <c r="D56" s="155">
        <v>0</v>
      </c>
      <c r="E56" s="21">
        <f t="shared" si="3"/>
        <v>0</v>
      </c>
    </row>
    <row r="57" spans="1:5">
      <c r="A57" s="7" t="s">
        <v>101</v>
      </c>
      <c r="B57" s="155">
        <v>20050</v>
      </c>
      <c r="C57" s="155">
        <v>0</v>
      </c>
      <c r="D57" s="155">
        <v>349498.91</v>
      </c>
      <c r="E57" s="21">
        <f t="shared" si="3"/>
        <v>369548.91</v>
      </c>
    </row>
    <row r="58" spans="1:5">
      <c r="A58" s="7" t="s">
        <v>104</v>
      </c>
      <c r="B58" s="155">
        <v>0</v>
      </c>
      <c r="C58" s="155">
        <v>0</v>
      </c>
      <c r="D58" s="155">
        <v>0</v>
      </c>
      <c r="E58" s="21">
        <f t="shared" si="3"/>
        <v>0</v>
      </c>
    </row>
    <row r="59" spans="1:5">
      <c r="A59" s="7" t="s">
        <v>103</v>
      </c>
      <c r="B59" s="155">
        <v>0</v>
      </c>
      <c r="C59" s="155">
        <v>0</v>
      </c>
      <c r="D59" s="155">
        <v>0</v>
      </c>
      <c r="E59" s="21">
        <f t="shared" si="3"/>
        <v>0</v>
      </c>
    </row>
    <row r="60" spans="1:5">
      <c r="A60" s="140" t="s">
        <v>108</v>
      </c>
      <c r="B60" s="155">
        <v>0</v>
      </c>
      <c r="C60" s="155">
        <v>0</v>
      </c>
      <c r="D60" s="155">
        <v>0</v>
      </c>
      <c r="E60" s="21">
        <f t="shared" si="3"/>
        <v>0</v>
      </c>
    </row>
    <row r="61" spans="1:5">
      <c r="A61" s="7" t="s">
        <v>105</v>
      </c>
      <c r="B61" s="155">
        <v>0</v>
      </c>
      <c r="C61" s="155">
        <v>0</v>
      </c>
      <c r="D61" s="155">
        <v>0</v>
      </c>
      <c r="E61" s="21">
        <f t="shared" si="3"/>
        <v>0</v>
      </c>
    </row>
    <row r="62" spans="1:5">
      <c r="B62" s="21"/>
      <c r="C62" s="21"/>
      <c r="D62" s="21"/>
      <c r="E62" s="20"/>
    </row>
    <row r="63" spans="1:5" ht="15.75" thickBot="1">
      <c r="A63" s="14" t="s">
        <v>26</v>
      </c>
      <c r="B63" s="23">
        <f>SUM(B40:B62)</f>
        <v>258200</v>
      </c>
      <c r="C63" s="23">
        <f>SUM(C40:C62)</f>
        <v>740582.92999999993</v>
      </c>
      <c r="D63" s="23">
        <f>SUM(D40:D62)</f>
        <v>7740934.540000001</v>
      </c>
      <c r="E63" s="24">
        <f>SUM(E40:E62)</f>
        <v>8739717.4700000007</v>
      </c>
    </row>
    <row r="64" spans="1:5" ht="15.75" thickTop="1">
      <c r="A64" s="94" t="s">
        <v>32</v>
      </c>
    </row>
    <row r="66" spans="1:6">
      <c r="A66" s="217" t="s">
        <v>40</v>
      </c>
      <c r="B66" s="217"/>
      <c r="C66" s="217"/>
      <c r="D66" s="217"/>
      <c r="E66" s="217"/>
    </row>
    <row r="67" spans="1:6">
      <c r="A67" s="217" t="s">
        <v>41</v>
      </c>
      <c r="B67" s="217"/>
      <c r="C67" s="217"/>
      <c r="D67" s="217"/>
      <c r="E67" s="217"/>
    </row>
    <row r="68" spans="1:6">
      <c r="A68" s="2" t="s">
        <v>30</v>
      </c>
      <c r="B68" s="25" t="s">
        <v>31</v>
      </c>
      <c r="C68" s="17"/>
      <c r="D68" s="17"/>
      <c r="E68" s="17"/>
    </row>
    <row r="70" spans="1:6" ht="15.75" thickBot="1">
      <c r="A70" s="124" t="s">
        <v>34</v>
      </c>
      <c r="B70" s="125" t="s">
        <v>11</v>
      </c>
      <c r="C70" s="125" t="s">
        <v>12</v>
      </c>
      <c r="D70" s="125" t="s">
        <v>13</v>
      </c>
      <c r="E70" s="125" t="s">
        <v>51</v>
      </c>
    </row>
    <row r="71" spans="1:6">
      <c r="A71" s="126" t="s">
        <v>93</v>
      </c>
      <c r="B71" s="106">
        <v>5175052.3600000003</v>
      </c>
      <c r="C71" s="106">
        <f>+B79</f>
        <v>4916852.3600000003</v>
      </c>
      <c r="D71" s="106">
        <f>+C79</f>
        <v>13551269.43</v>
      </c>
      <c r="E71" s="106">
        <f>B71</f>
        <v>5175052.3600000003</v>
      </c>
    </row>
    <row r="72" spans="1:6">
      <c r="A72" s="126" t="s">
        <v>42</v>
      </c>
      <c r="B72" s="106">
        <v>0</v>
      </c>
      <c r="C72" s="106">
        <v>9375000</v>
      </c>
      <c r="D72" s="106">
        <v>19900000</v>
      </c>
      <c r="E72" s="106">
        <f>SUM(B72:D72)</f>
        <v>29275000</v>
      </c>
    </row>
    <row r="73" spans="1:6">
      <c r="A73" s="126"/>
      <c r="B73" s="106">
        <v>0</v>
      </c>
      <c r="C73" s="106">
        <v>0</v>
      </c>
      <c r="D73" s="106">
        <v>0</v>
      </c>
      <c r="E73" s="106">
        <f>SUM(B73:D73)</f>
        <v>0</v>
      </c>
    </row>
    <row r="74" spans="1:6">
      <c r="A74" s="1" t="s">
        <v>129</v>
      </c>
      <c r="B74" s="106">
        <v>0</v>
      </c>
      <c r="C74" s="106">
        <v>0</v>
      </c>
      <c r="D74" s="106">
        <v>0</v>
      </c>
      <c r="E74" s="106">
        <f>SUM(B74:D74)</f>
        <v>0</v>
      </c>
    </row>
    <row r="75" spans="1:6">
      <c r="A75" s="127" t="s">
        <v>43</v>
      </c>
      <c r="B75" s="128">
        <f>B72+B71+B73</f>
        <v>5175052.3600000003</v>
      </c>
      <c r="C75" s="128">
        <f t="shared" ref="C75:D75" si="4">C72+C71+C73</f>
        <v>14291852.359999999</v>
      </c>
      <c r="D75" s="128">
        <f t="shared" si="4"/>
        <v>33451269.43</v>
      </c>
      <c r="E75" s="128">
        <f>E72+E71+E73+E74</f>
        <v>34450052.359999999</v>
      </c>
    </row>
    <row r="76" spans="1:6">
      <c r="A76" s="129" t="s">
        <v>44</v>
      </c>
      <c r="B76" s="130">
        <f>B63</f>
        <v>258200</v>
      </c>
      <c r="C76" s="130">
        <f t="shared" ref="C76:D76" si="5">C63</f>
        <v>740582.92999999993</v>
      </c>
      <c r="D76" s="130">
        <f t="shared" si="5"/>
        <v>7740934.540000001</v>
      </c>
      <c r="E76" s="130">
        <f>SUM(B76:D76)</f>
        <v>8739717.4700000007</v>
      </c>
    </row>
    <row r="77" spans="1:6">
      <c r="A77" s="131" t="s">
        <v>123</v>
      </c>
      <c r="B77" s="106">
        <v>0</v>
      </c>
      <c r="C77" s="106">
        <v>0</v>
      </c>
      <c r="D77" s="106">
        <v>0</v>
      </c>
      <c r="E77" s="106">
        <f>SUM(B77:D77)</f>
        <v>0</v>
      </c>
      <c r="F77" s="20"/>
    </row>
    <row r="78" spans="1:6">
      <c r="A78" s="138" t="s">
        <v>118</v>
      </c>
      <c r="B78" s="106">
        <v>0</v>
      </c>
      <c r="C78" s="106">
        <v>0</v>
      </c>
      <c r="D78" s="106">
        <v>0</v>
      </c>
      <c r="E78" s="106">
        <f>SUM(B78:D78)</f>
        <v>0</v>
      </c>
      <c r="F78" s="20"/>
    </row>
    <row r="79" spans="1:6">
      <c r="A79" s="127" t="s">
        <v>45</v>
      </c>
      <c r="B79" s="128">
        <f>+B75-B76-B77</f>
        <v>4916852.3600000003</v>
      </c>
      <c r="C79" s="128">
        <f>+C75-C76-C77</f>
        <v>13551269.43</v>
      </c>
      <c r="D79" s="128">
        <f t="shared" ref="D79:E79" si="6">+D75-D76-D77</f>
        <v>25710334.890000001</v>
      </c>
      <c r="E79" s="128">
        <f t="shared" si="6"/>
        <v>25710334.890000001</v>
      </c>
      <c r="F79" s="209"/>
    </row>
    <row r="80" spans="1:6" ht="15.75" thickBot="1">
      <c r="A80" s="132"/>
      <c r="B80" s="132"/>
      <c r="C80" s="132"/>
      <c r="D80" s="132"/>
      <c r="E80" s="132"/>
    </row>
    <row r="81" spans="1:14" ht="15.75" thickTop="1">
      <c r="A81" s="94" t="s">
        <v>46</v>
      </c>
    </row>
    <row r="82" spans="1:14">
      <c r="A82" s="94"/>
      <c r="D82" s="20"/>
      <c r="L82" s="20"/>
      <c r="M82" s="20"/>
      <c r="N82" s="20"/>
    </row>
    <row r="83" spans="1:14">
      <c r="D83" s="20"/>
    </row>
    <row r="85" spans="1:14">
      <c r="A85" s="7" t="s">
        <v>117</v>
      </c>
      <c r="B85" s="20"/>
    </row>
  </sheetData>
  <mergeCells count="9">
    <mergeCell ref="A36:E36"/>
    <mergeCell ref="A66:E66"/>
    <mergeCell ref="A67:E67"/>
    <mergeCell ref="A1:F1"/>
    <mergeCell ref="A7:F7"/>
    <mergeCell ref="A8:F8"/>
    <mergeCell ref="A23:E23"/>
    <mergeCell ref="A24:E24"/>
    <mergeCell ref="A35:E35"/>
  </mergeCells>
  <pageMargins left="0.70866141732283472" right="0.70866141732283472" top="0.74803149606299213" bottom="0.74803149606299213" header="0.31496062992125984" footer="0.31496062992125984"/>
  <pageSetup scale="64" firstPageNumber="17" orientation="portrait" useFirstPageNumber="1" r:id="rId1"/>
  <headerFooter>
    <oddFooter>&amp;L&amp;R&amp;"-,Negrita"&amp;12&amp;P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M121"/>
  <sheetViews>
    <sheetView topLeftCell="A49" workbookViewId="0">
      <selection activeCell="E53" sqref="E53"/>
    </sheetView>
  </sheetViews>
  <sheetFormatPr baseColWidth="10" defaultColWidth="12.85546875" defaultRowHeight="15"/>
  <cols>
    <col min="1" max="1" width="42.5703125" style="7" customWidth="1"/>
    <col min="2" max="2" width="15.7109375" style="1" customWidth="1"/>
    <col min="3" max="3" width="13.85546875" style="1" bestFit="1" customWidth="1"/>
    <col min="4" max="4" width="14.140625" style="1" bestFit="1" customWidth="1"/>
    <col min="5" max="5" width="14.42578125" style="1" bestFit="1" customWidth="1"/>
    <col min="6" max="16384" width="12.85546875" style="1"/>
  </cols>
  <sheetData>
    <row r="1" spans="1:7">
      <c r="A1" s="217" t="s">
        <v>0</v>
      </c>
      <c r="B1" s="217"/>
      <c r="C1" s="217"/>
      <c r="D1" s="217"/>
      <c r="E1" s="217"/>
      <c r="F1" s="46"/>
      <c r="G1" s="46"/>
    </row>
    <row r="2" spans="1:7">
      <c r="A2" s="2" t="s">
        <v>1</v>
      </c>
      <c r="B2" s="3" t="s">
        <v>90</v>
      </c>
      <c r="D2" s="6"/>
      <c r="E2" s="6"/>
    </row>
    <row r="3" spans="1:7">
      <c r="A3" s="2" t="s">
        <v>2</v>
      </c>
      <c r="B3" s="4" t="s">
        <v>3</v>
      </c>
      <c r="C3" s="43"/>
      <c r="D3" s="43"/>
      <c r="E3" s="6"/>
    </row>
    <row r="4" spans="1:7">
      <c r="A4" s="2" t="s">
        <v>4</v>
      </c>
      <c r="B4" s="3" t="s">
        <v>5</v>
      </c>
      <c r="C4" s="43"/>
      <c r="D4" s="43"/>
      <c r="E4" s="6"/>
    </row>
    <row r="5" spans="1:7">
      <c r="A5" s="2" t="s">
        <v>6</v>
      </c>
      <c r="B5" s="5" t="s">
        <v>113</v>
      </c>
    </row>
    <row r="6" spans="1:7">
      <c r="A6" s="2"/>
      <c r="B6" s="5"/>
    </row>
    <row r="7" spans="1:7">
      <c r="A7" s="217" t="s">
        <v>7</v>
      </c>
      <c r="B7" s="217"/>
      <c r="C7" s="217"/>
      <c r="D7" s="217"/>
      <c r="E7" s="217"/>
      <c r="F7" s="217"/>
    </row>
    <row r="8" spans="1:7">
      <c r="A8" s="217" t="s">
        <v>8</v>
      </c>
      <c r="B8" s="217"/>
      <c r="C8" s="217"/>
      <c r="D8" s="217"/>
      <c r="E8" s="217"/>
      <c r="F8" s="217"/>
    </row>
    <row r="10" spans="1:7" ht="15.75" thickBot="1">
      <c r="A10" s="8" t="s">
        <v>9</v>
      </c>
      <c r="B10" s="9" t="s">
        <v>10</v>
      </c>
      <c r="C10" s="9" t="s">
        <v>17</v>
      </c>
      <c r="D10" s="9" t="s">
        <v>18</v>
      </c>
      <c r="E10" s="9" t="s">
        <v>19</v>
      </c>
      <c r="F10" s="9" t="s">
        <v>54</v>
      </c>
    </row>
    <row r="11" spans="1:7">
      <c r="A11" s="47"/>
      <c r="B11" s="70"/>
      <c r="C11" s="70"/>
      <c r="D11" s="70"/>
      <c r="E11" s="70"/>
      <c r="F11" s="70"/>
    </row>
    <row r="12" spans="1:7">
      <c r="A12" s="10" t="s">
        <v>74</v>
      </c>
      <c r="B12" s="12" t="s">
        <v>25</v>
      </c>
      <c r="C12" s="108">
        <v>58</v>
      </c>
      <c r="D12" s="108">
        <v>347</v>
      </c>
      <c r="E12" s="108">
        <v>720</v>
      </c>
      <c r="F12" s="108">
        <f>SUM(C12:E12)</f>
        <v>1125</v>
      </c>
    </row>
    <row r="13" spans="1:7">
      <c r="A13" s="10"/>
      <c r="B13" s="12"/>
      <c r="C13" s="115"/>
      <c r="D13" s="115"/>
      <c r="E13" s="115"/>
      <c r="F13" s="108">
        <f>SUM(C13:E13)</f>
        <v>0</v>
      </c>
    </row>
    <row r="14" spans="1:7">
      <c r="A14" s="13"/>
      <c r="C14" s="109"/>
      <c r="D14" s="109"/>
      <c r="E14" s="109"/>
      <c r="F14" s="109"/>
    </row>
    <row r="15" spans="1:7" ht="15.75" thickBot="1">
      <c r="A15" s="14" t="s">
        <v>26</v>
      </c>
      <c r="B15" s="15"/>
      <c r="C15" s="110">
        <f t="shared" ref="C15:E15" si="0">SUM(C12:C14)</f>
        <v>58</v>
      </c>
      <c r="D15" s="110">
        <f t="shared" si="0"/>
        <v>347</v>
      </c>
      <c r="E15" s="110">
        <f t="shared" si="0"/>
        <v>720</v>
      </c>
      <c r="F15" s="110">
        <f>SUM(F12:F14)</f>
        <v>1125</v>
      </c>
    </row>
    <row r="16" spans="1:7" ht="15.75" thickTop="1">
      <c r="A16" s="71" t="s">
        <v>48</v>
      </c>
    </row>
    <row r="17" spans="1:13">
      <c r="A17" s="71" t="s">
        <v>75</v>
      </c>
    </row>
    <row r="18" spans="1:13">
      <c r="A18" s="71" t="s">
        <v>84</v>
      </c>
    </row>
    <row r="20" spans="1:13">
      <c r="A20" s="226" t="s">
        <v>28</v>
      </c>
      <c r="B20" s="226"/>
      <c r="C20" s="226"/>
      <c r="D20" s="226"/>
      <c r="E20" s="226"/>
      <c r="J20" s="20"/>
    </row>
    <row r="21" spans="1:13">
      <c r="A21" s="217" t="s">
        <v>29</v>
      </c>
      <c r="B21" s="217"/>
      <c r="C21" s="217"/>
      <c r="D21" s="217"/>
      <c r="E21" s="217"/>
    </row>
    <row r="22" spans="1:13">
      <c r="A22" s="217" t="s">
        <v>60</v>
      </c>
      <c r="B22" s="217"/>
      <c r="C22" s="217"/>
      <c r="D22" s="217"/>
      <c r="E22" s="217"/>
    </row>
    <row r="24" spans="1:13" ht="15.75" thickBot="1">
      <c r="A24" s="8" t="s">
        <v>9</v>
      </c>
      <c r="B24" s="9" t="s">
        <v>17</v>
      </c>
      <c r="C24" s="9" t="s">
        <v>18</v>
      </c>
      <c r="D24" s="9" t="s">
        <v>19</v>
      </c>
      <c r="E24" s="9" t="s">
        <v>54</v>
      </c>
    </row>
    <row r="25" spans="1:13">
      <c r="A25" s="47"/>
      <c r="B25" s="70"/>
      <c r="C25" s="70"/>
      <c r="D25" s="70"/>
      <c r="E25" s="70"/>
    </row>
    <row r="26" spans="1:13">
      <c r="A26" s="10" t="s">
        <v>74</v>
      </c>
      <c r="B26" s="44">
        <v>0</v>
      </c>
      <c r="C26" s="44">
        <v>0</v>
      </c>
      <c r="D26" s="44">
        <v>4008960</v>
      </c>
      <c r="E26" s="44">
        <f>SUM(B26:D26)</f>
        <v>4008960</v>
      </c>
    </row>
    <row r="27" spans="1:13">
      <c r="A27" s="10"/>
      <c r="B27" s="44"/>
      <c r="C27" s="44"/>
      <c r="D27" s="44"/>
      <c r="E27" s="44">
        <f>SUM(B27:D27)</f>
        <v>0</v>
      </c>
    </row>
    <row r="28" spans="1:13">
      <c r="A28" s="18"/>
      <c r="B28" s="44"/>
      <c r="C28" s="212"/>
      <c r="D28" s="212"/>
      <c r="E28" s="212"/>
    </row>
    <row r="29" spans="1:13" ht="15.75" thickBot="1">
      <c r="A29" s="14" t="s">
        <v>26</v>
      </c>
      <c r="B29" s="213">
        <f t="shared" ref="B29:E29" si="1">SUM(B26:B28)</f>
        <v>0</v>
      </c>
      <c r="C29" s="213">
        <f t="shared" si="1"/>
        <v>0</v>
      </c>
      <c r="D29" s="213">
        <f t="shared" si="1"/>
        <v>4008960</v>
      </c>
      <c r="E29" s="213">
        <f t="shared" si="1"/>
        <v>4008960</v>
      </c>
    </row>
    <row r="30" spans="1:13" ht="15.75" thickTop="1">
      <c r="A30" s="71" t="s">
        <v>49</v>
      </c>
    </row>
    <row r="32" spans="1:13">
      <c r="A32" s="227" t="s">
        <v>33</v>
      </c>
      <c r="B32" s="227"/>
      <c r="C32" s="227"/>
      <c r="D32" s="227"/>
      <c r="E32" s="227"/>
      <c r="M32" s="21"/>
    </row>
    <row r="33" spans="1:13">
      <c r="A33" s="217" t="s">
        <v>29</v>
      </c>
      <c r="B33" s="217"/>
      <c r="C33" s="217"/>
      <c r="D33" s="217"/>
      <c r="E33" s="217"/>
      <c r="M33" s="21"/>
    </row>
    <row r="34" spans="1:13">
      <c r="A34" s="217" t="s">
        <v>60</v>
      </c>
      <c r="B34" s="217"/>
      <c r="C34" s="217"/>
      <c r="D34" s="217"/>
      <c r="E34" s="217"/>
    </row>
    <row r="36" spans="1:13" ht="15.75" thickBot="1">
      <c r="A36" s="8" t="s">
        <v>34</v>
      </c>
      <c r="B36" s="9" t="s">
        <v>17</v>
      </c>
      <c r="C36" s="9" t="s">
        <v>18</v>
      </c>
      <c r="D36" s="9" t="s">
        <v>19</v>
      </c>
      <c r="E36" s="9" t="s">
        <v>54</v>
      </c>
    </row>
    <row r="37" spans="1:13">
      <c r="A37" s="47"/>
      <c r="B37" s="116"/>
      <c r="C37" s="116"/>
      <c r="D37" s="116"/>
      <c r="E37" s="116"/>
    </row>
    <row r="38" spans="1:13">
      <c r="A38" s="7" t="s">
        <v>77</v>
      </c>
      <c r="B38" s="157">
        <v>0</v>
      </c>
      <c r="C38" s="157">
        <v>0</v>
      </c>
      <c r="D38" s="157">
        <v>2301800</v>
      </c>
      <c r="E38" s="170">
        <f>SUM(B38:D38)</f>
        <v>2301800</v>
      </c>
    </row>
    <row r="39" spans="1:13">
      <c r="A39" s="7" t="s">
        <v>78</v>
      </c>
      <c r="B39" s="157">
        <v>0</v>
      </c>
      <c r="C39" s="157">
        <v>0</v>
      </c>
      <c r="D39" s="157">
        <v>0</v>
      </c>
      <c r="E39" s="170">
        <f t="shared" ref="E39:E42" si="2">SUM(B39:D39)</f>
        <v>0</v>
      </c>
    </row>
    <row r="40" spans="1:13" ht="15.95" customHeight="1">
      <c r="A40" s="7" t="s">
        <v>79</v>
      </c>
      <c r="B40" s="157">
        <v>0</v>
      </c>
      <c r="C40" s="157">
        <v>0</v>
      </c>
      <c r="D40" s="157">
        <v>0</v>
      </c>
      <c r="E40" s="170">
        <f t="shared" si="2"/>
        <v>0</v>
      </c>
    </row>
    <row r="41" spans="1:13">
      <c r="A41" s="7" t="s">
        <v>80</v>
      </c>
      <c r="B41" s="157">
        <v>0</v>
      </c>
      <c r="C41" s="157">
        <v>0</v>
      </c>
      <c r="D41" s="157">
        <v>1707160</v>
      </c>
      <c r="E41" s="170">
        <f t="shared" si="2"/>
        <v>1707160</v>
      </c>
    </row>
    <row r="42" spans="1:13">
      <c r="A42" s="7" t="s">
        <v>81</v>
      </c>
      <c r="B42" s="157">
        <v>0</v>
      </c>
      <c r="C42" s="157">
        <v>0</v>
      </c>
      <c r="D42" s="157">
        <v>0</v>
      </c>
      <c r="E42" s="170">
        <f t="shared" si="2"/>
        <v>0</v>
      </c>
    </row>
    <row r="43" spans="1:13">
      <c r="B43" s="157"/>
      <c r="C43" s="160"/>
      <c r="D43" s="160"/>
      <c r="E43" s="160"/>
    </row>
    <row r="44" spans="1:13" ht="15.75" thickBot="1">
      <c r="A44" s="14" t="s">
        <v>26</v>
      </c>
      <c r="B44" s="171">
        <f t="shared" ref="B44:D44" si="3">SUM(B38:B43)</f>
        <v>0</v>
      </c>
      <c r="C44" s="171">
        <f t="shared" si="3"/>
        <v>0</v>
      </c>
      <c r="D44" s="171">
        <f t="shared" si="3"/>
        <v>4008960</v>
      </c>
      <c r="E44" s="171">
        <f>SUM(E38:E43)</f>
        <v>4008960</v>
      </c>
    </row>
    <row r="45" spans="1:13" ht="15.75" thickTop="1">
      <c r="A45" s="71" t="s">
        <v>49</v>
      </c>
    </row>
    <row r="47" spans="1:13">
      <c r="A47" s="227" t="s">
        <v>40</v>
      </c>
      <c r="B47" s="227"/>
      <c r="C47" s="227"/>
      <c r="D47" s="227"/>
      <c r="E47" s="227"/>
      <c r="F47" s="122"/>
    </row>
    <row r="48" spans="1:13">
      <c r="A48" s="227" t="s">
        <v>41</v>
      </c>
      <c r="B48" s="227"/>
      <c r="C48" s="227"/>
      <c r="D48" s="227"/>
      <c r="E48" s="227"/>
      <c r="F48" s="122"/>
    </row>
    <row r="49" spans="1:6">
      <c r="A49" s="227" t="s">
        <v>60</v>
      </c>
      <c r="B49" s="227"/>
      <c r="C49" s="227"/>
      <c r="D49" s="227"/>
      <c r="E49" s="227"/>
      <c r="F49" s="122"/>
    </row>
    <row r="50" spans="1:6">
      <c r="A50" s="140"/>
      <c r="B50" s="126"/>
      <c r="C50" s="126"/>
      <c r="D50" s="126"/>
      <c r="E50" s="126"/>
      <c r="F50" s="126"/>
    </row>
    <row r="51" spans="1:6" ht="15.75" thickBot="1">
      <c r="A51" s="124" t="s">
        <v>34</v>
      </c>
      <c r="B51" s="125" t="s">
        <v>17</v>
      </c>
      <c r="C51" s="125" t="s">
        <v>18</v>
      </c>
      <c r="D51" s="125" t="s">
        <v>19</v>
      </c>
      <c r="E51" s="125" t="s">
        <v>54</v>
      </c>
      <c r="F51" s="126"/>
    </row>
    <row r="52" spans="1:6">
      <c r="A52" s="126" t="s">
        <v>93</v>
      </c>
      <c r="B52" s="158">
        <f>'Prevención 2T'!E59</f>
        <v>1277800</v>
      </c>
      <c r="C52" s="158">
        <f t="shared" ref="C52:D52" si="4">B59</f>
        <v>1777800</v>
      </c>
      <c r="D52" s="158">
        <f t="shared" si="4"/>
        <v>3660230</v>
      </c>
      <c r="E52" s="158">
        <f>B52</f>
        <v>1277800</v>
      </c>
      <c r="F52" s="126"/>
    </row>
    <row r="53" spans="1:6">
      <c r="A53" s="126" t="s">
        <v>42</v>
      </c>
      <c r="B53" s="158">
        <v>500000</v>
      </c>
      <c r="C53" s="158">
        <v>4970800</v>
      </c>
      <c r="D53" s="158">
        <v>4028200</v>
      </c>
      <c r="E53" s="178">
        <f>SUM(B53:D53)</f>
        <v>9499000</v>
      </c>
      <c r="F53" s="126"/>
    </row>
    <row r="54" spans="1:6">
      <c r="A54" s="1" t="s">
        <v>109</v>
      </c>
      <c r="B54" s="158">
        <v>0</v>
      </c>
      <c r="C54" s="158">
        <v>0</v>
      </c>
      <c r="D54" s="158">
        <v>0</v>
      </c>
      <c r="E54" s="178">
        <f>SUM(B54:D54)</f>
        <v>0</v>
      </c>
      <c r="F54" s="126"/>
    </row>
    <row r="55" spans="1:6">
      <c r="A55" s="127" t="s">
        <v>43</v>
      </c>
      <c r="B55" s="159">
        <f t="shared" ref="B55:D55" si="5">+B52+B53</f>
        <v>1777800</v>
      </c>
      <c r="C55" s="159">
        <f t="shared" si="5"/>
        <v>6748600</v>
      </c>
      <c r="D55" s="159">
        <f t="shared" si="5"/>
        <v>7688430</v>
      </c>
      <c r="E55" s="159">
        <f>+E52+E53+E54</f>
        <v>10776800</v>
      </c>
      <c r="F55" s="126"/>
    </row>
    <row r="56" spans="1:6">
      <c r="A56" s="131" t="s">
        <v>44</v>
      </c>
      <c r="B56" s="158">
        <f>B44</f>
        <v>0</v>
      </c>
      <c r="C56" s="158">
        <f t="shared" ref="C56:E56" si="6">C44</f>
        <v>0</v>
      </c>
      <c r="D56" s="158">
        <f t="shared" si="6"/>
        <v>4008960</v>
      </c>
      <c r="E56" s="158">
        <f t="shared" si="6"/>
        <v>4008960</v>
      </c>
      <c r="F56" s="126"/>
    </row>
    <row r="57" spans="1:6" ht="16.5" customHeight="1">
      <c r="A57" s="131" t="s">
        <v>123</v>
      </c>
      <c r="B57" s="158">
        <v>0</v>
      </c>
      <c r="C57" s="158">
        <v>3088370</v>
      </c>
      <c r="D57" s="158">
        <v>0</v>
      </c>
      <c r="E57" s="158">
        <f>SUM(B57:D57)</f>
        <v>3088370</v>
      </c>
      <c r="F57" s="143"/>
    </row>
    <row r="58" spans="1:6" ht="16.5" customHeight="1">
      <c r="A58" s="138" t="s">
        <v>118</v>
      </c>
      <c r="B58" s="158">
        <v>0</v>
      </c>
      <c r="C58" s="158">
        <v>0</v>
      </c>
      <c r="D58" s="158">
        <v>0</v>
      </c>
      <c r="E58" s="158">
        <f>SUM(B58:D58)</f>
        <v>0</v>
      </c>
      <c r="F58" s="143"/>
    </row>
    <row r="59" spans="1:6">
      <c r="A59" s="127" t="s">
        <v>45</v>
      </c>
      <c r="B59" s="159">
        <f t="shared" ref="B59:D59" si="7">+B55-B56-B57</f>
        <v>1777800</v>
      </c>
      <c r="C59" s="159">
        <f t="shared" si="7"/>
        <v>3660230</v>
      </c>
      <c r="D59" s="159">
        <f t="shared" si="7"/>
        <v>3679470</v>
      </c>
      <c r="E59" s="159">
        <f>+E55-E56-E57-E58</f>
        <v>3679470</v>
      </c>
      <c r="F59" s="126"/>
    </row>
    <row r="60" spans="1:6" ht="15.75" thickBot="1">
      <c r="A60" s="132"/>
      <c r="B60" s="132"/>
      <c r="C60" s="132"/>
      <c r="D60" s="132"/>
      <c r="E60" s="132"/>
      <c r="F60" s="126"/>
    </row>
    <row r="61" spans="1:6" ht="15.75" thickTop="1">
      <c r="A61" s="153" t="s">
        <v>46</v>
      </c>
      <c r="B61" s="126"/>
      <c r="C61" s="126"/>
      <c r="D61" s="126"/>
      <c r="E61" s="126"/>
      <c r="F61" s="126"/>
    </row>
    <row r="62" spans="1:6">
      <c r="A62" s="1"/>
      <c r="D62" s="20"/>
    </row>
    <row r="63" spans="1:6">
      <c r="D63" s="20"/>
    </row>
    <row r="65" spans="1:12">
      <c r="A65" s="7" t="s">
        <v>127</v>
      </c>
      <c r="B65" s="20"/>
      <c r="C65" s="20"/>
    </row>
    <row r="73" spans="1:12">
      <c r="A73" s="1"/>
      <c r="B73" s="20"/>
      <c r="C73" s="20"/>
    </row>
    <row r="80" spans="1:12">
      <c r="A80" s="1"/>
      <c r="E80" s="45"/>
      <c r="F80" s="45"/>
      <c r="G80" s="45"/>
      <c r="H80" s="45"/>
      <c r="I80" s="45"/>
      <c r="J80" s="45"/>
      <c r="K80" s="45"/>
      <c r="L80" s="45"/>
    </row>
    <row r="81" spans="1:12">
      <c r="A81" s="1"/>
      <c r="E81" s="45"/>
      <c r="F81" s="45"/>
      <c r="G81" s="45"/>
      <c r="H81" s="45"/>
      <c r="I81" s="45"/>
      <c r="J81" s="45"/>
      <c r="K81" s="45"/>
      <c r="L81" s="45"/>
    </row>
    <row r="82" spans="1:12">
      <c r="A82" s="1"/>
      <c r="E82" s="45"/>
      <c r="F82" s="45"/>
      <c r="G82" s="45"/>
      <c r="H82" s="45"/>
      <c r="I82" s="45"/>
      <c r="J82" s="45"/>
      <c r="K82" s="45"/>
      <c r="L82" s="45"/>
    </row>
    <row r="83" spans="1:12">
      <c r="A83" s="1"/>
      <c r="E83" s="45"/>
      <c r="F83" s="45"/>
      <c r="G83" s="45"/>
      <c r="H83" s="45"/>
      <c r="I83" s="45"/>
      <c r="J83" s="45"/>
      <c r="K83" s="45"/>
      <c r="L83" s="45"/>
    </row>
    <row r="84" spans="1:12">
      <c r="A84" s="1"/>
      <c r="E84" s="45"/>
      <c r="F84" s="45"/>
      <c r="G84" s="45"/>
      <c r="H84" s="45"/>
      <c r="I84" s="45"/>
      <c r="J84" s="45"/>
      <c r="K84" s="45"/>
      <c r="L84" s="45"/>
    </row>
    <row r="85" spans="1:12">
      <c r="A85" s="1"/>
      <c r="E85" s="45"/>
      <c r="F85" s="45"/>
      <c r="G85" s="45"/>
      <c r="H85" s="45"/>
      <c r="I85" s="45"/>
      <c r="J85" s="45"/>
      <c r="K85" s="45"/>
      <c r="L85" s="45"/>
    </row>
    <row r="86" spans="1:12">
      <c r="A86" s="1"/>
      <c r="E86" s="45"/>
      <c r="F86" s="45"/>
      <c r="G86" s="45"/>
      <c r="H86" s="45"/>
      <c r="I86" s="45"/>
      <c r="J86" s="45"/>
      <c r="K86" s="45"/>
      <c r="L86" s="45"/>
    </row>
    <row r="87" spans="1:12">
      <c r="A87" s="1"/>
      <c r="E87" s="45"/>
      <c r="F87" s="45"/>
      <c r="G87" s="45"/>
      <c r="H87" s="45"/>
      <c r="I87" s="45"/>
      <c r="J87" s="45"/>
      <c r="K87" s="45"/>
      <c r="L87" s="45"/>
    </row>
    <row r="88" spans="1:12">
      <c r="A88" s="1"/>
      <c r="E88" s="45"/>
      <c r="F88" s="45"/>
      <c r="G88" s="45"/>
      <c r="H88" s="45"/>
      <c r="I88" s="45"/>
      <c r="J88" s="45"/>
      <c r="K88" s="45"/>
      <c r="L88" s="45"/>
    </row>
    <row r="89" spans="1:12">
      <c r="A89" s="1"/>
      <c r="E89" s="45"/>
      <c r="F89" s="45"/>
      <c r="G89" s="45"/>
      <c r="H89" s="45"/>
      <c r="I89" s="45"/>
      <c r="J89" s="45"/>
      <c r="K89" s="45"/>
      <c r="L89" s="45"/>
    </row>
    <row r="90" spans="1:12">
      <c r="A90" s="1"/>
      <c r="E90" s="45"/>
      <c r="F90" s="45"/>
      <c r="G90" s="45"/>
      <c r="H90" s="45"/>
      <c r="I90" s="45"/>
      <c r="J90" s="45"/>
      <c r="K90" s="45"/>
      <c r="L90" s="45"/>
    </row>
    <row r="91" spans="1:12">
      <c r="A91" s="1"/>
      <c r="E91" s="45"/>
      <c r="F91" s="45"/>
      <c r="G91" s="45"/>
      <c r="H91" s="45"/>
      <c r="I91" s="45"/>
      <c r="J91" s="45"/>
      <c r="K91" s="45"/>
      <c r="L91" s="45"/>
    </row>
    <row r="92" spans="1:12">
      <c r="A92" s="1"/>
      <c r="E92" s="45"/>
      <c r="F92" s="45"/>
      <c r="G92" s="45"/>
      <c r="H92" s="45"/>
      <c r="I92" s="45"/>
      <c r="J92" s="45"/>
      <c r="K92" s="45"/>
      <c r="L92" s="45"/>
    </row>
    <row r="93" spans="1:12">
      <c r="A93" s="1"/>
      <c r="E93" s="45"/>
      <c r="F93" s="45"/>
      <c r="G93" s="45"/>
      <c r="H93" s="45"/>
      <c r="I93" s="45"/>
      <c r="J93" s="45"/>
      <c r="K93" s="45"/>
      <c r="L93" s="45"/>
    </row>
    <row r="94" spans="1:12">
      <c r="A94" s="1"/>
      <c r="E94" s="45"/>
      <c r="F94" s="45"/>
      <c r="G94" s="45"/>
      <c r="H94" s="45"/>
      <c r="I94" s="45"/>
      <c r="J94" s="45"/>
      <c r="K94" s="45"/>
      <c r="L94" s="45"/>
    </row>
    <row r="95" spans="1:12">
      <c r="A95" s="1"/>
      <c r="E95" s="45"/>
      <c r="F95" s="45"/>
      <c r="G95" s="45"/>
      <c r="H95" s="45"/>
      <c r="I95" s="45"/>
      <c r="J95" s="45"/>
      <c r="K95" s="45"/>
      <c r="L95" s="45"/>
    </row>
    <row r="96" spans="1:12">
      <c r="A96" s="1"/>
      <c r="E96" s="45"/>
      <c r="F96" s="45"/>
      <c r="G96" s="45"/>
      <c r="H96" s="45"/>
      <c r="I96" s="45"/>
      <c r="J96" s="45"/>
      <c r="K96" s="45"/>
      <c r="L96" s="45"/>
    </row>
    <row r="97" spans="1:12">
      <c r="A97" s="1"/>
      <c r="E97" s="45"/>
      <c r="F97" s="45"/>
      <c r="G97" s="45"/>
      <c r="H97" s="45"/>
      <c r="I97" s="45"/>
      <c r="J97" s="45"/>
      <c r="K97" s="45"/>
      <c r="L97" s="45"/>
    </row>
    <row r="98" spans="1:12">
      <c r="A98" s="1"/>
      <c r="E98" s="45"/>
      <c r="F98" s="45"/>
      <c r="G98" s="45"/>
      <c r="H98" s="45"/>
      <c r="I98" s="45"/>
      <c r="J98" s="45"/>
      <c r="K98" s="45"/>
      <c r="L98" s="45"/>
    </row>
    <row r="99" spans="1:12">
      <c r="A99" s="1"/>
      <c r="E99" s="45"/>
      <c r="F99" s="45"/>
      <c r="G99" s="45"/>
      <c r="H99" s="45"/>
      <c r="I99" s="45"/>
      <c r="J99" s="45"/>
      <c r="K99" s="45"/>
      <c r="L99" s="45"/>
    </row>
    <row r="100" spans="1:12">
      <c r="A100" s="1"/>
      <c r="E100" s="45"/>
      <c r="F100" s="45"/>
      <c r="G100" s="45"/>
      <c r="H100" s="45"/>
      <c r="I100" s="45"/>
      <c r="J100" s="45"/>
      <c r="K100" s="45"/>
      <c r="L100" s="45"/>
    </row>
    <row r="101" spans="1:12">
      <c r="A101" s="1"/>
      <c r="E101" s="45"/>
      <c r="F101" s="45"/>
      <c r="G101" s="45"/>
      <c r="H101" s="45"/>
      <c r="I101" s="45"/>
      <c r="J101" s="45"/>
      <c r="K101" s="45"/>
      <c r="L101" s="45"/>
    </row>
    <row r="102" spans="1:12">
      <c r="A102" s="1"/>
      <c r="E102" s="45"/>
      <c r="F102" s="45"/>
      <c r="G102" s="45"/>
      <c r="H102" s="45"/>
      <c r="I102" s="45"/>
      <c r="J102" s="45"/>
      <c r="K102" s="45"/>
      <c r="L102" s="45"/>
    </row>
    <row r="103" spans="1:12">
      <c r="A103" s="1"/>
      <c r="E103" s="45"/>
      <c r="F103" s="45"/>
      <c r="G103" s="45"/>
      <c r="H103" s="45"/>
      <c r="I103" s="45"/>
      <c r="J103" s="45"/>
      <c r="K103" s="45"/>
      <c r="L103" s="45"/>
    </row>
    <row r="104" spans="1:12">
      <c r="A104" s="1"/>
      <c r="E104" s="45"/>
      <c r="F104" s="45"/>
      <c r="G104" s="45"/>
      <c r="H104" s="45"/>
      <c r="I104" s="45"/>
      <c r="J104" s="45"/>
      <c r="K104" s="45"/>
      <c r="L104" s="45"/>
    </row>
    <row r="105" spans="1:12">
      <c r="A105" s="1"/>
      <c r="E105" s="45"/>
      <c r="F105" s="45"/>
      <c r="G105" s="45"/>
      <c r="H105" s="45"/>
      <c r="I105" s="45"/>
      <c r="J105" s="45"/>
      <c r="K105" s="45"/>
      <c r="L105" s="45"/>
    </row>
    <row r="106" spans="1:12">
      <c r="A106" s="1"/>
      <c r="E106" s="45"/>
      <c r="F106" s="45"/>
      <c r="G106" s="45"/>
      <c r="H106" s="45"/>
      <c r="I106" s="45"/>
      <c r="J106" s="45"/>
      <c r="K106" s="45"/>
      <c r="L106" s="45"/>
    </row>
    <row r="107" spans="1:12">
      <c r="A107" s="1"/>
      <c r="E107" s="45"/>
      <c r="F107" s="45"/>
      <c r="G107" s="45"/>
      <c r="H107" s="45"/>
      <c r="I107" s="45"/>
      <c r="J107" s="45"/>
      <c r="K107" s="45"/>
      <c r="L107" s="45"/>
    </row>
    <row r="108" spans="1:12">
      <c r="A108" s="1"/>
      <c r="E108" s="45"/>
      <c r="F108" s="45"/>
      <c r="G108" s="45"/>
      <c r="H108" s="45"/>
      <c r="I108" s="45"/>
      <c r="J108" s="45"/>
      <c r="K108" s="45"/>
      <c r="L108" s="45"/>
    </row>
    <row r="109" spans="1:12">
      <c r="A109" s="1"/>
      <c r="E109" s="45"/>
      <c r="F109" s="45"/>
      <c r="G109" s="45"/>
      <c r="H109" s="45"/>
      <c r="I109" s="45"/>
      <c r="J109" s="45"/>
      <c r="K109" s="45"/>
      <c r="L109" s="45"/>
    </row>
    <row r="110" spans="1:12">
      <c r="A110" s="1"/>
      <c r="E110" s="45"/>
      <c r="F110" s="45"/>
      <c r="G110" s="45"/>
      <c r="H110" s="45"/>
      <c r="I110" s="45"/>
      <c r="J110" s="45"/>
      <c r="K110" s="45"/>
      <c r="L110" s="45"/>
    </row>
    <row r="111" spans="1:12">
      <c r="A111" s="1"/>
      <c r="E111" s="45"/>
      <c r="F111" s="45"/>
      <c r="G111" s="45"/>
      <c r="H111" s="45"/>
      <c r="I111" s="45"/>
      <c r="J111" s="45"/>
      <c r="K111" s="45"/>
      <c r="L111" s="45"/>
    </row>
    <row r="112" spans="1:12">
      <c r="A112" s="1"/>
      <c r="E112" s="45"/>
      <c r="F112" s="45"/>
      <c r="G112" s="45"/>
      <c r="H112" s="45"/>
      <c r="I112" s="45"/>
      <c r="J112" s="45"/>
      <c r="K112" s="45"/>
      <c r="L112" s="45"/>
    </row>
    <row r="113" spans="1:12">
      <c r="A113" s="1"/>
      <c r="E113" s="45"/>
      <c r="F113" s="45"/>
      <c r="G113" s="45"/>
      <c r="H113" s="45"/>
      <c r="I113" s="45"/>
      <c r="J113" s="45"/>
      <c r="K113" s="45"/>
      <c r="L113" s="45"/>
    </row>
    <row r="114" spans="1:12">
      <c r="A114" s="1"/>
      <c r="E114" s="45"/>
      <c r="F114" s="45"/>
      <c r="G114" s="45"/>
      <c r="H114" s="45"/>
      <c r="I114" s="45"/>
      <c r="J114" s="45"/>
      <c r="K114" s="45"/>
      <c r="L114" s="45"/>
    </row>
    <row r="115" spans="1:12">
      <c r="A115" s="1"/>
      <c r="E115" s="45"/>
      <c r="F115" s="45"/>
      <c r="G115" s="45"/>
      <c r="H115" s="45"/>
      <c r="I115" s="45"/>
      <c r="J115" s="45"/>
      <c r="K115" s="45"/>
      <c r="L115" s="45"/>
    </row>
    <row r="116" spans="1:12">
      <c r="A116" s="1"/>
      <c r="E116" s="45"/>
      <c r="F116" s="45"/>
      <c r="G116" s="45"/>
      <c r="H116" s="45"/>
      <c r="I116" s="45"/>
      <c r="J116" s="45"/>
      <c r="K116" s="45"/>
      <c r="L116" s="45"/>
    </row>
    <row r="117" spans="1:12">
      <c r="A117" s="1"/>
      <c r="E117" s="45"/>
      <c r="F117" s="45"/>
      <c r="G117" s="45"/>
      <c r="H117" s="45"/>
      <c r="I117" s="45"/>
      <c r="J117" s="45"/>
      <c r="K117" s="45"/>
      <c r="L117" s="45"/>
    </row>
    <row r="118" spans="1:12">
      <c r="A118" s="1"/>
      <c r="E118" s="45"/>
      <c r="F118" s="45"/>
      <c r="G118" s="45"/>
      <c r="H118" s="45"/>
      <c r="I118" s="45"/>
      <c r="J118" s="45"/>
      <c r="K118" s="45"/>
      <c r="L118" s="45"/>
    </row>
    <row r="119" spans="1:12">
      <c r="A119" s="1"/>
      <c r="E119" s="45"/>
      <c r="F119" s="45"/>
      <c r="G119" s="45"/>
      <c r="H119" s="45"/>
      <c r="I119" s="45"/>
      <c r="J119" s="45"/>
      <c r="K119" s="45"/>
      <c r="L119" s="45"/>
    </row>
    <row r="120" spans="1:12">
      <c r="A120" s="1"/>
      <c r="E120" s="45"/>
      <c r="F120" s="45"/>
      <c r="G120" s="45"/>
      <c r="H120" s="45"/>
      <c r="I120" s="45"/>
      <c r="J120" s="45"/>
      <c r="K120" s="45"/>
      <c r="L120" s="45"/>
    </row>
    <row r="121" spans="1:12">
      <c r="A121" s="1"/>
      <c r="E121" s="45"/>
      <c r="F121" s="45"/>
      <c r="G121" s="45"/>
      <c r="H121" s="45"/>
      <c r="I121" s="45"/>
      <c r="J121" s="45"/>
      <c r="K121" s="45"/>
      <c r="L121" s="45"/>
    </row>
  </sheetData>
  <mergeCells count="12">
    <mergeCell ref="A49:E49"/>
    <mergeCell ref="A33:E33"/>
    <mergeCell ref="A47:E47"/>
    <mergeCell ref="A48:E48"/>
    <mergeCell ref="A1:E1"/>
    <mergeCell ref="A20:E20"/>
    <mergeCell ref="A21:E21"/>
    <mergeCell ref="A32:E32"/>
    <mergeCell ref="A7:F7"/>
    <mergeCell ref="A8:F8"/>
    <mergeCell ref="A22:E22"/>
    <mergeCell ref="A34:E34"/>
  </mergeCells>
  <pageMargins left="0.70866141732283472" right="0.70866141732283472" top="0.74803149606299213" bottom="0.74803149606299213" header="0.31496062992125984" footer="0.31496062992125984"/>
  <pageSetup scale="64" firstPageNumber="26" orientation="portrait" useFirstPageNumber="1" r:id="rId1"/>
  <headerFooter>
    <oddFooter>&amp;R&amp;"-,Negrita"&amp;12&amp;P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M121"/>
  <sheetViews>
    <sheetView topLeftCell="A41" workbookViewId="0">
      <selection activeCell="E53" sqref="E53"/>
    </sheetView>
  </sheetViews>
  <sheetFormatPr baseColWidth="10" defaultColWidth="12.85546875" defaultRowHeight="15"/>
  <cols>
    <col min="1" max="1" width="42.5703125" style="7" customWidth="1"/>
    <col min="2" max="2" width="18.7109375" style="1" customWidth="1"/>
    <col min="3" max="3" width="14.140625" style="1" customWidth="1"/>
    <col min="4" max="4" width="18.28515625" style="1" customWidth="1"/>
    <col min="5" max="5" width="19.28515625" style="1" customWidth="1"/>
    <col min="6" max="16384" width="12.85546875" style="1"/>
  </cols>
  <sheetData>
    <row r="1" spans="1:7">
      <c r="A1" s="217" t="s">
        <v>0</v>
      </c>
      <c r="B1" s="217"/>
      <c r="C1" s="217"/>
      <c r="D1" s="217"/>
      <c r="E1" s="217"/>
      <c r="F1" s="46"/>
      <c r="G1" s="46"/>
    </row>
    <row r="2" spans="1:7">
      <c r="A2" s="2" t="s">
        <v>1</v>
      </c>
      <c r="B2" s="3" t="s">
        <v>90</v>
      </c>
      <c r="D2" s="6"/>
      <c r="E2" s="6"/>
    </row>
    <row r="3" spans="1:7">
      <c r="A3" s="2" t="s">
        <v>2</v>
      </c>
      <c r="B3" s="4" t="s">
        <v>3</v>
      </c>
      <c r="C3" s="43"/>
      <c r="D3" s="43"/>
      <c r="E3" s="6"/>
    </row>
    <row r="4" spans="1:7">
      <c r="A4" s="2" t="s">
        <v>4</v>
      </c>
      <c r="B4" s="3" t="s">
        <v>5</v>
      </c>
      <c r="C4" s="43"/>
      <c r="D4" s="43"/>
      <c r="E4" s="6"/>
    </row>
    <row r="5" spans="1:7">
      <c r="A5" s="2" t="s">
        <v>6</v>
      </c>
      <c r="B5" s="5" t="s">
        <v>112</v>
      </c>
    </row>
    <row r="6" spans="1:7">
      <c r="A6" s="2"/>
      <c r="B6" s="5"/>
    </row>
    <row r="7" spans="1:7">
      <c r="A7" s="217" t="s">
        <v>7</v>
      </c>
      <c r="B7" s="217"/>
      <c r="C7" s="217"/>
      <c r="D7" s="217"/>
      <c r="E7" s="217"/>
      <c r="F7" s="217"/>
    </row>
    <row r="8" spans="1:7">
      <c r="A8" s="217" t="s">
        <v>8</v>
      </c>
      <c r="B8" s="217"/>
      <c r="C8" s="217"/>
      <c r="D8" s="217"/>
      <c r="E8" s="217"/>
      <c r="F8" s="217"/>
    </row>
    <row r="10" spans="1:7" ht="15.75" thickBot="1">
      <c r="A10" s="8" t="s">
        <v>9</v>
      </c>
      <c r="B10" s="9" t="s">
        <v>10</v>
      </c>
      <c r="C10" s="9" t="s">
        <v>20</v>
      </c>
      <c r="D10" s="9" t="s">
        <v>47</v>
      </c>
      <c r="E10" s="9" t="s">
        <v>22</v>
      </c>
      <c r="F10" s="9" t="s">
        <v>55</v>
      </c>
    </row>
    <row r="11" spans="1:7">
      <c r="A11" s="47"/>
      <c r="B11" s="70"/>
      <c r="C11" s="70"/>
      <c r="D11" s="70"/>
      <c r="E11" s="70"/>
      <c r="F11" s="70"/>
    </row>
    <row r="12" spans="1:7">
      <c r="A12" s="10" t="s">
        <v>74</v>
      </c>
      <c r="B12" s="12" t="s">
        <v>25</v>
      </c>
      <c r="C12" s="182">
        <v>248</v>
      </c>
      <c r="D12" s="182">
        <v>568</v>
      </c>
      <c r="E12" s="182">
        <v>0</v>
      </c>
      <c r="F12" s="108">
        <f>SUM(C12:E12)</f>
        <v>816</v>
      </c>
    </row>
    <row r="13" spans="1:7">
      <c r="A13" s="10"/>
      <c r="B13" s="12"/>
      <c r="C13" s="109"/>
      <c r="D13" s="109"/>
      <c r="E13" s="109"/>
      <c r="F13" s="108">
        <f>SUM(C13:E13)</f>
        <v>0</v>
      </c>
    </row>
    <row r="14" spans="1:7">
      <c r="A14" s="13"/>
      <c r="C14" s="109"/>
      <c r="D14" s="109"/>
      <c r="E14" s="109"/>
      <c r="F14" s="109"/>
    </row>
    <row r="15" spans="1:7" ht="15.75" thickBot="1">
      <c r="A15" s="14" t="s">
        <v>26</v>
      </c>
      <c r="B15" s="15"/>
      <c r="C15" s="183">
        <f t="shared" ref="C15:E15" si="0">SUM(C12:C14)</f>
        <v>248</v>
      </c>
      <c r="D15" s="183">
        <f t="shared" si="0"/>
        <v>568</v>
      </c>
      <c r="E15" s="183">
        <f t="shared" si="0"/>
        <v>0</v>
      </c>
      <c r="F15" s="183">
        <f>SUM(F12:F14)</f>
        <v>816</v>
      </c>
    </row>
    <row r="16" spans="1:7" ht="15.75" thickTop="1">
      <c r="A16" s="71" t="s">
        <v>48</v>
      </c>
    </row>
    <row r="17" spans="1:13">
      <c r="A17" s="71" t="s">
        <v>75</v>
      </c>
    </row>
    <row r="18" spans="1:13">
      <c r="A18" s="71" t="s">
        <v>76</v>
      </c>
    </row>
    <row r="20" spans="1:13">
      <c r="A20" s="226" t="s">
        <v>28</v>
      </c>
      <c r="B20" s="226"/>
      <c r="C20" s="226"/>
      <c r="D20" s="226"/>
      <c r="E20" s="226"/>
      <c r="J20" s="20"/>
    </row>
    <row r="21" spans="1:13">
      <c r="A21" s="217" t="s">
        <v>29</v>
      </c>
      <c r="B21" s="217"/>
      <c r="C21" s="217"/>
      <c r="D21" s="217"/>
      <c r="E21" s="217"/>
    </row>
    <row r="22" spans="1:13">
      <c r="A22" s="217" t="s">
        <v>60</v>
      </c>
      <c r="B22" s="217"/>
      <c r="C22" s="217"/>
      <c r="D22" s="217"/>
      <c r="E22" s="217"/>
    </row>
    <row r="24" spans="1:13" ht="15.75" thickBot="1">
      <c r="A24" s="8" t="s">
        <v>9</v>
      </c>
      <c r="B24" s="9" t="s">
        <v>20</v>
      </c>
      <c r="C24" s="9" t="s">
        <v>47</v>
      </c>
      <c r="D24" s="9" t="s">
        <v>22</v>
      </c>
      <c r="E24" s="9" t="s">
        <v>55</v>
      </c>
    </row>
    <row r="25" spans="1:13">
      <c r="A25" s="47"/>
      <c r="B25" s="70"/>
      <c r="C25" s="70"/>
      <c r="D25" s="70"/>
      <c r="E25" s="70"/>
    </row>
    <row r="26" spans="1:13">
      <c r="A26" s="10" t="s">
        <v>74</v>
      </c>
      <c r="B26" s="157">
        <v>2750994</v>
      </c>
      <c r="C26" s="157">
        <v>0</v>
      </c>
      <c r="D26" s="157">
        <v>1959150</v>
      </c>
      <c r="E26" s="157">
        <f>SUM(B26:D26)</f>
        <v>4710144</v>
      </c>
    </row>
    <row r="27" spans="1:13">
      <c r="A27" s="10"/>
      <c r="B27" s="157"/>
      <c r="C27" s="157"/>
      <c r="D27" s="157"/>
      <c r="E27" s="157"/>
    </row>
    <row r="28" spans="1:13">
      <c r="A28" s="18"/>
      <c r="B28" s="160"/>
      <c r="C28" s="160"/>
      <c r="D28" s="160"/>
      <c r="E28" s="160"/>
    </row>
    <row r="29" spans="1:13" ht="15.75" thickBot="1">
      <c r="A29" s="14" t="s">
        <v>26</v>
      </c>
      <c r="B29" s="161">
        <f t="shared" ref="B29:E29" si="1">SUM(B26:B28)</f>
        <v>2750994</v>
      </c>
      <c r="C29" s="161">
        <f t="shared" si="1"/>
        <v>0</v>
      </c>
      <c r="D29" s="161">
        <f t="shared" si="1"/>
        <v>1959150</v>
      </c>
      <c r="E29" s="161">
        <f t="shared" si="1"/>
        <v>4710144</v>
      </c>
    </row>
    <row r="30" spans="1:13" ht="15.75" thickTop="1">
      <c r="A30" s="71" t="s">
        <v>49</v>
      </c>
    </row>
    <row r="32" spans="1:13">
      <c r="A32" s="227" t="s">
        <v>33</v>
      </c>
      <c r="B32" s="227"/>
      <c r="C32" s="227"/>
      <c r="D32" s="227"/>
      <c r="E32" s="227"/>
      <c r="M32" s="21"/>
    </row>
    <row r="33" spans="1:13">
      <c r="A33" s="217" t="s">
        <v>29</v>
      </c>
      <c r="B33" s="217"/>
      <c r="C33" s="217"/>
      <c r="D33" s="217"/>
      <c r="E33" s="217"/>
      <c r="M33" s="21"/>
    </row>
    <row r="34" spans="1:13">
      <c r="A34" s="217" t="s">
        <v>60</v>
      </c>
      <c r="B34" s="217"/>
      <c r="C34" s="217"/>
      <c r="D34" s="217"/>
      <c r="E34" s="217"/>
    </row>
    <row r="36" spans="1:13" ht="15.75" thickBot="1">
      <c r="A36" s="8" t="s">
        <v>34</v>
      </c>
      <c r="B36" s="9" t="s">
        <v>20</v>
      </c>
      <c r="C36" s="9" t="s">
        <v>21</v>
      </c>
      <c r="D36" s="9" t="s">
        <v>22</v>
      </c>
      <c r="E36" s="9" t="s">
        <v>55</v>
      </c>
    </row>
    <row r="37" spans="1:13">
      <c r="A37" s="47"/>
      <c r="B37" s="70"/>
      <c r="C37" s="70"/>
      <c r="D37" s="70"/>
      <c r="E37" s="70"/>
    </row>
    <row r="38" spans="1:13">
      <c r="A38" s="7" t="s">
        <v>77</v>
      </c>
      <c r="B38" s="20">
        <v>2750994</v>
      </c>
      <c r="C38" s="20">
        <v>0</v>
      </c>
      <c r="D38" s="20">
        <v>1959150</v>
      </c>
      <c r="E38" s="21">
        <f>SUM(B38:D38)</f>
        <v>4710144</v>
      </c>
    </row>
    <row r="39" spans="1:13">
      <c r="A39" s="7" t="s">
        <v>78</v>
      </c>
      <c r="B39" s="20">
        <v>0</v>
      </c>
      <c r="C39" s="20">
        <v>0</v>
      </c>
      <c r="D39" s="20">
        <v>0</v>
      </c>
      <c r="E39" s="21">
        <f t="shared" ref="E39:E42" si="2">SUM(B39:D39)</f>
        <v>0</v>
      </c>
    </row>
    <row r="40" spans="1:13" ht="15.95" customHeight="1">
      <c r="A40" s="7" t="s">
        <v>79</v>
      </c>
      <c r="B40" s="20">
        <v>0</v>
      </c>
      <c r="C40" s="20">
        <v>0</v>
      </c>
      <c r="D40" s="20">
        <v>0</v>
      </c>
      <c r="E40" s="21">
        <f t="shared" si="2"/>
        <v>0</v>
      </c>
    </row>
    <row r="41" spans="1:13">
      <c r="A41" s="7" t="s">
        <v>80</v>
      </c>
      <c r="B41" s="20">
        <v>0</v>
      </c>
      <c r="C41" s="20">
        <v>0</v>
      </c>
      <c r="D41" s="20"/>
      <c r="E41" s="21">
        <f t="shared" si="2"/>
        <v>0</v>
      </c>
    </row>
    <row r="42" spans="1:13">
      <c r="A42" s="7" t="s">
        <v>81</v>
      </c>
      <c r="B42" s="20">
        <v>0</v>
      </c>
      <c r="C42" s="20">
        <v>0</v>
      </c>
      <c r="D42" s="20">
        <v>0</v>
      </c>
      <c r="E42" s="21">
        <f t="shared" si="2"/>
        <v>0</v>
      </c>
    </row>
    <row r="43" spans="1:13">
      <c r="B43" s="20"/>
      <c r="C43" s="20"/>
      <c r="D43" s="20"/>
      <c r="E43" s="20"/>
    </row>
    <row r="44" spans="1:13" ht="15.75" thickBot="1">
      <c r="A44" s="14" t="s">
        <v>26</v>
      </c>
      <c r="B44" s="24">
        <f t="shared" ref="B44:D44" si="3">SUM(B38:B43)</f>
        <v>2750994</v>
      </c>
      <c r="C44" s="24">
        <f t="shared" si="3"/>
        <v>0</v>
      </c>
      <c r="D44" s="24">
        <f t="shared" si="3"/>
        <v>1959150</v>
      </c>
      <c r="E44" s="24">
        <f>SUM(E38:E43)</f>
        <v>4710144</v>
      </c>
    </row>
    <row r="45" spans="1:13" ht="15.75" thickTop="1">
      <c r="A45" s="71" t="s">
        <v>49</v>
      </c>
    </row>
    <row r="47" spans="1:13">
      <c r="A47" s="227" t="s">
        <v>40</v>
      </c>
      <c r="B47" s="227"/>
      <c r="C47" s="227"/>
      <c r="D47" s="227"/>
      <c r="E47" s="227"/>
    </row>
    <row r="48" spans="1:13">
      <c r="A48" s="227" t="s">
        <v>41</v>
      </c>
      <c r="B48" s="227"/>
      <c r="C48" s="227"/>
      <c r="D48" s="227"/>
      <c r="E48" s="227"/>
    </row>
    <row r="49" spans="1:6">
      <c r="A49" s="227" t="s">
        <v>60</v>
      </c>
      <c r="B49" s="227"/>
      <c r="C49" s="227"/>
      <c r="D49" s="227"/>
      <c r="E49" s="227"/>
    </row>
    <row r="50" spans="1:6">
      <c r="A50" s="140"/>
      <c r="B50" s="126"/>
      <c r="C50" s="126"/>
      <c r="D50" s="126"/>
      <c r="E50" s="126"/>
    </row>
    <row r="51" spans="1:6" ht="15.75" thickBot="1">
      <c r="A51" s="124" t="s">
        <v>34</v>
      </c>
      <c r="B51" s="125" t="s">
        <v>20</v>
      </c>
      <c r="C51" s="125" t="s">
        <v>21</v>
      </c>
      <c r="D51" s="125" t="s">
        <v>22</v>
      </c>
      <c r="E51" s="125" t="s">
        <v>55</v>
      </c>
    </row>
    <row r="52" spans="1:6">
      <c r="A52" s="126" t="s">
        <v>93</v>
      </c>
      <c r="B52" s="193">
        <f>'Prevención 3T'!E59</f>
        <v>3679470</v>
      </c>
      <c r="C52" s="193">
        <f>B59</f>
        <v>928476</v>
      </c>
      <c r="D52" s="193">
        <f>C59</f>
        <v>3429276</v>
      </c>
      <c r="E52" s="193">
        <f>B52</f>
        <v>3679470</v>
      </c>
    </row>
    <row r="53" spans="1:6">
      <c r="A53" s="126" t="s">
        <v>42</v>
      </c>
      <c r="B53" s="193">
        <v>0</v>
      </c>
      <c r="C53" s="193">
        <v>2500800</v>
      </c>
      <c r="D53" s="193">
        <v>0</v>
      </c>
      <c r="E53" s="193">
        <f>SUM(B53:D53)</f>
        <v>2500800</v>
      </c>
    </row>
    <row r="54" spans="1:6">
      <c r="A54" s="1" t="s">
        <v>109</v>
      </c>
      <c r="B54" s="193">
        <v>0</v>
      </c>
      <c r="C54" s="193">
        <v>0</v>
      </c>
      <c r="D54" s="193">
        <v>0</v>
      </c>
      <c r="E54" s="193">
        <f>SUM(B54:D54)</f>
        <v>0</v>
      </c>
    </row>
    <row r="55" spans="1:6">
      <c r="A55" s="127" t="s">
        <v>43</v>
      </c>
      <c r="B55" s="198">
        <f t="shared" ref="B55:D55" si="4">+B52+B53</f>
        <v>3679470</v>
      </c>
      <c r="C55" s="198">
        <f t="shared" si="4"/>
        <v>3429276</v>
      </c>
      <c r="D55" s="198">
        <f t="shared" si="4"/>
        <v>3429276</v>
      </c>
      <c r="E55" s="198">
        <f>+E52+E53+E54</f>
        <v>6180270</v>
      </c>
    </row>
    <row r="56" spans="1:6">
      <c r="A56" s="131" t="s">
        <v>83</v>
      </c>
      <c r="B56" s="193">
        <f>B44</f>
        <v>2750994</v>
      </c>
      <c r="C56" s="193">
        <f t="shared" ref="C56:E56" si="5">C44</f>
        <v>0</v>
      </c>
      <c r="D56" s="193">
        <v>0</v>
      </c>
      <c r="E56" s="193">
        <f>SUM(B56:D56)</f>
        <v>2750994</v>
      </c>
    </row>
    <row r="57" spans="1:6" ht="16.5" customHeight="1">
      <c r="A57" s="131" t="s">
        <v>124</v>
      </c>
      <c r="B57" s="193">
        <v>0</v>
      </c>
      <c r="C57" s="193">
        <v>0</v>
      </c>
      <c r="D57" s="193">
        <v>0</v>
      </c>
      <c r="E57" s="193">
        <f>SUM(B57:D57)</f>
        <v>0</v>
      </c>
      <c r="F57" s="20"/>
    </row>
    <row r="58" spans="1:6" ht="16.5" customHeight="1">
      <c r="A58" s="138" t="s">
        <v>118</v>
      </c>
      <c r="B58" s="193">
        <v>0</v>
      </c>
      <c r="C58" s="193">
        <v>0</v>
      </c>
      <c r="D58" s="193">
        <v>1959150</v>
      </c>
      <c r="E58" s="193">
        <f>SUM(B58:D58)</f>
        <v>1959150</v>
      </c>
      <c r="F58" s="20"/>
    </row>
    <row r="59" spans="1:6">
      <c r="A59" s="127" t="s">
        <v>45</v>
      </c>
      <c r="B59" s="198">
        <f t="shared" ref="B59:D59" si="6">+B55-B56-B57</f>
        <v>928476</v>
      </c>
      <c r="C59" s="198">
        <f>+C55-C56-C57</f>
        <v>3429276</v>
      </c>
      <c r="D59" s="198">
        <f t="shared" si="6"/>
        <v>3429276</v>
      </c>
      <c r="E59" s="198">
        <f>+E55-E56-E57-E58</f>
        <v>1470126</v>
      </c>
    </row>
    <row r="60" spans="1:6" ht="15.75" thickBot="1">
      <c r="A60" s="132"/>
      <c r="B60" s="132"/>
      <c r="C60" s="132"/>
      <c r="D60" s="132"/>
      <c r="E60" s="132"/>
    </row>
    <row r="61" spans="1:6" ht="15.75" thickTop="1">
      <c r="A61" s="153" t="s">
        <v>46</v>
      </c>
      <c r="B61" s="126"/>
      <c r="C61" s="126"/>
      <c r="D61" s="126"/>
      <c r="E61" s="126"/>
    </row>
    <row r="62" spans="1:6">
      <c r="A62" s="1"/>
      <c r="D62" s="20"/>
    </row>
    <row r="63" spans="1:6">
      <c r="D63" s="20"/>
    </row>
    <row r="64" spans="1:6">
      <c r="A64" s="7" t="s">
        <v>130</v>
      </c>
    </row>
    <row r="65" spans="1:12">
      <c r="B65" s="20"/>
      <c r="C65" s="20"/>
    </row>
    <row r="73" spans="1:12">
      <c r="A73" s="1"/>
      <c r="B73" s="20"/>
      <c r="C73" s="20"/>
    </row>
    <row r="80" spans="1:12">
      <c r="A80" s="1"/>
      <c r="E80" s="45"/>
      <c r="F80" s="45"/>
      <c r="G80" s="45"/>
      <c r="H80" s="45"/>
      <c r="I80" s="45"/>
      <c r="J80" s="45"/>
      <c r="K80" s="45"/>
      <c r="L80" s="45"/>
    </row>
    <row r="81" spans="1:12">
      <c r="A81" s="1"/>
      <c r="E81" s="45"/>
      <c r="F81" s="45"/>
      <c r="G81" s="45"/>
      <c r="H81" s="45"/>
      <c r="I81" s="45"/>
      <c r="J81" s="45"/>
      <c r="K81" s="45"/>
      <c r="L81" s="45"/>
    </row>
    <row r="82" spans="1:12">
      <c r="A82" s="1"/>
      <c r="E82" s="45"/>
      <c r="F82" s="45"/>
      <c r="G82" s="45"/>
      <c r="H82" s="45"/>
      <c r="I82" s="45"/>
      <c r="J82" s="45"/>
      <c r="K82" s="45"/>
      <c r="L82" s="45"/>
    </row>
    <row r="83" spans="1:12">
      <c r="A83" s="1"/>
      <c r="E83" s="45"/>
      <c r="F83" s="45"/>
      <c r="G83" s="45"/>
      <c r="H83" s="45"/>
      <c r="I83" s="45"/>
      <c r="J83" s="45"/>
      <c r="K83" s="45"/>
      <c r="L83" s="45"/>
    </row>
    <row r="84" spans="1:12">
      <c r="A84" s="1"/>
      <c r="E84" s="45"/>
      <c r="F84" s="45"/>
      <c r="G84" s="45"/>
      <c r="H84" s="45"/>
      <c r="I84" s="45"/>
      <c r="J84" s="45"/>
      <c r="K84" s="45"/>
      <c r="L84" s="45"/>
    </row>
    <row r="85" spans="1:12">
      <c r="A85" s="1"/>
      <c r="E85" s="45"/>
      <c r="F85" s="45"/>
      <c r="G85" s="45"/>
      <c r="H85" s="45"/>
      <c r="I85" s="45"/>
      <c r="J85" s="45"/>
      <c r="K85" s="45"/>
      <c r="L85" s="45"/>
    </row>
    <row r="86" spans="1:12">
      <c r="A86" s="1"/>
      <c r="E86" s="45"/>
      <c r="F86" s="45"/>
      <c r="G86" s="45"/>
      <c r="H86" s="45"/>
      <c r="I86" s="45"/>
      <c r="J86" s="45"/>
      <c r="K86" s="45"/>
      <c r="L86" s="45"/>
    </row>
    <row r="87" spans="1:12">
      <c r="A87" s="1"/>
      <c r="E87" s="45"/>
      <c r="F87" s="45"/>
      <c r="G87" s="45"/>
      <c r="H87" s="45"/>
      <c r="I87" s="45"/>
      <c r="J87" s="45"/>
      <c r="K87" s="45"/>
      <c r="L87" s="45"/>
    </row>
    <row r="88" spans="1:12">
      <c r="A88" s="1"/>
      <c r="E88" s="45"/>
      <c r="F88" s="45"/>
      <c r="G88" s="45"/>
      <c r="H88" s="45"/>
      <c r="I88" s="45"/>
      <c r="J88" s="45"/>
      <c r="K88" s="45"/>
      <c r="L88" s="45"/>
    </row>
    <row r="89" spans="1:12">
      <c r="A89" s="1"/>
      <c r="E89" s="45"/>
      <c r="F89" s="45"/>
      <c r="G89" s="45"/>
      <c r="H89" s="45"/>
      <c r="I89" s="45"/>
      <c r="J89" s="45"/>
      <c r="K89" s="45"/>
      <c r="L89" s="45"/>
    </row>
    <row r="90" spans="1:12">
      <c r="A90" s="1"/>
      <c r="E90" s="45"/>
      <c r="F90" s="45"/>
      <c r="G90" s="45"/>
      <c r="H90" s="45"/>
      <c r="I90" s="45"/>
      <c r="J90" s="45"/>
      <c r="K90" s="45"/>
      <c r="L90" s="45"/>
    </row>
    <row r="91" spans="1:12">
      <c r="A91" s="1"/>
      <c r="E91" s="45"/>
      <c r="F91" s="45"/>
      <c r="G91" s="45"/>
      <c r="H91" s="45"/>
      <c r="I91" s="45"/>
      <c r="J91" s="45"/>
      <c r="K91" s="45"/>
      <c r="L91" s="45"/>
    </row>
    <row r="92" spans="1:12">
      <c r="A92" s="1"/>
      <c r="E92" s="45"/>
      <c r="F92" s="45"/>
      <c r="G92" s="45"/>
      <c r="H92" s="45"/>
      <c r="I92" s="45"/>
      <c r="J92" s="45"/>
      <c r="K92" s="45"/>
      <c r="L92" s="45"/>
    </row>
    <row r="93" spans="1:12">
      <c r="A93" s="1"/>
      <c r="E93" s="45"/>
      <c r="F93" s="45"/>
      <c r="G93" s="45"/>
      <c r="H93" s="45"/>
      <c r="I93" s="45"/>
      <c r="J93" s="45"/>
      <c r="K93" s="45"/>
      <c r="L93" s="45"/>
    </row>
    <row r="94" spans="1:12">
      <c r="A94" s="1"/>
      <c r="E94" s="45"/>
      <c r="F94" s="45"/>
      <c r="G94" s="45"/>
      <c r="H94" s="45"/>
      <c r="I94" s="45"/>
      <c r="J94" s="45"/>
      <c r="K94" s="45"/>
      <c r="L94" s="45"/>
    </row>
    <row r="95" spans="1:12">
      <c r="A95" s="1"/>
      <c r="E95" s="45"/>
      <c r="F95" s="45"/>
      <c r="G95" s="45"/>
      <c r="H95" s="45"/>
      <c r="I95" s="45"/>
      <c r="J95" s="45"/>
      <c r="K95" s="45"/>
      <c r="L95" s="45"/>
    </row>
    <row r="96" spans="1:12">
      <c r="A96" s="1"/>
      <c r="E96" s="45"/>
      <c r="F96" s="45"/>
      <c r="G96" s="45"/>
      <c r="H96" s="45"/>
      <c r="I96" s="45"/>
      <c r="J96" s="45"/>
      <c r="K96" s="45"/>
      <c r="L96" s="45"/>
    </row>
    <row r="97" spans="1:12">
      <c r="A97" s="1"/>
      <c r="E97" s="45"/>
      <c r="F97" s="45"/>
      <c r="G97" s="45"/>
      <c r="H97" s="45"/>
      <c r="I97" s="45"/>
      <c r="J97" s="45"/>
      <c r="K97" s="45"/>
      <c r="L97" s="45"/>
    </row>
    <row r="98" spans="1:12">
      <c r="A98" s="1"/>
      <c r="E98" s="45"/>
      <c r="F98" s="45"/>
      <c r="G98" s="45"/>
      <c r="H98" s="45"/>
      <c r="I98" s="45"/>
      <c r="J98" s="45"/>
      <c r="K98" s="45"/>
      <c r="L98" s="45"/>
    </row>
    <row r="99" spans="1:12">
      <c r="A99" s="1"/>
      <c r="E99" s="45"/>
      <c r="F99" s="45"/>
      <c r="G99" s="45"/>
      <c r="H99" s="45"/>
      <c r="I99" s="45"/>
      <c r="J99" s="45"/>
      <c r="K99" s="45"/>
      <c r="L99" s="45"/>
    </row>
    <row r="100" spans="1:12">
      <c r="A100" s="1"/>
      <c r="E100" s="45"/>
      <c r="F100" s="45"/>
      <c r="G100" s="45"/>
      <c r="H100" s="45"/>
      <c r="I100" s="45"/>
      <c r="J100" s="45"/>
      <c r="K100" s="45"/>
      <c r="L100" s="45"/>
    </row>
    <row r="101" spans="1:12">
      <c r="A101" s="1"/>
      <c r="E101" s="45"/>
      <c r="F101" s="45"/>
      <c r="G101" s="45"/>
      <c r="H101" s="45"/>
      <c r="I101" s="45"/>
      <c r="J101" s="45"/>
      <c r="K101" s="45"/>
      <c r="L101" s="45"/>
    </row>
    <row r="102" spans="1:12">
      <c r="A102" s="1"/>
      <c r="E102" s="45"/>
      <c r="F102" s="45"/>
      <c r="G102" s="45"/>
      <c r="H102" s="45"/>
      <c r="I102" s="45"/>
      <c r="J102" s="45"/>
      <c r="K102" s="45"/>
      <c r="L102" s="45"/>
    </row>
    <row r="103" spans="1:12">
      <c r="A103" s="1"/>
      <c r="E103" s="45"/>
      <c r="F103" s="45"/>
      <c r="G103" s="45"/>
      <c r="H103" s="45"/>
      <c r="I103" s="45"/>
      <c r="J103" s="45"/>
      <c r="K103" s="45"/>
      <c r="L103" s="45"/>
    </row>
    <row r="104" spans="1:12">
      <c r="A104" s="1"/>
      <c r="E104" s="45"/>
      <c r="F104" s="45"/>
      <c r="G104" s="45"/>
      <c r="H104" s="45"/>
      <c r="I104" s="45"/>
      <c r="J104" s="45"/>
      <c r="K104" s="45"/>
      <c r="L104" s="45"/>
    </row>
    <row r="105" spans="1:12">
      <c r="A105" s="1"/>
      <c r="E105" s="45"/>
      <c r="F105" s="45"/>
      <c r="G105" s="45"/>
      <c r="H105" s="45"/>
      <c r="I105" s="45"/>
      <c r="J105" s="45"/>
      <c r="K105" s="45"/>
      <c r="L105" s="45"/>
    </row>
    <row r="106" spans="1:12">
      <c r="A106" s="1"/>
      <c r="E106" s="45"/>
      <c r="F106" s="45"/>
      <c r="G106" s="45"/>
      <c r="H106" s="45"/>
      <c r="I106" s="45"/>
      <c r="J106" s="45"/>
      <c r="K106" s="45"/>
      <c r="L106" s="45"/>
    </row>
    <row r="107" spans="1:12">
      <c r="A107" s="1"/>
      <c r="E107" s="45"/>
      <c r="F107" s="45"/>
      <c r="G107" s="45"/>
      <c r="H107" s="45"/>
      <c r="I107" s="45"/>
      <c r="J107" s="45"/>
      <c r="K107" s="45"/>
      <c r="L107" s="45"/>
    </row>
    <row r="108" spans="1:12">
      <c r="A108" s="1"/>
      <c r="E108" s="45"/>
      <c r="F108" s="45"/>
      <c r="G108" s="45"/>
      <c r="H108" s="45"/>
      <c r="I108" s="45"/>
      <c r="J108" s="45"/>
      <c r="K108" s="45"/>
      <c r="L108" s="45"/>
    </row>
    <row r="109" spans="1:12">
      <c r="A109" s="1"/>
      <c r="E109" s="45"/>
      <c r="F109" s="45"/>
      <c r="G109" s="45"/>
      <c r="H109" s="45"/>
      <c r="I109" s="45"/>
      <c r="J109" s="45"/>
      <c r="K109" s="45"/>
      <c r="L109" s="45"/>
    </row>
    <row r="110" spans="1:12">
      <c r="A110" s="1"/>
      <c r="E110" s="45"/>
      <c r="F110" s="45"/>
      <c r="G110" s="45"/>
      <c r="H110" s="45"/>
      <c r="I110" s="45"/>
      <c r="J110" s="45"/>
      <c r="K110" s="45"/>
      <c r="L110" s="45"/>
    </row>
    <row r="111" spans="1:12">
      <c r="A111" s="1"/>
      <c r="E111" s="45"/>
      <c r="F111" s="45"/>
      <c r="G111" s="45"/>
      <c r="H111" s="45"/>
      <c r="I111" s="45"/>
      <c r="J111" s="45"/>
      <c r="K111" s="45"/>
      <c r="L111" s="45"/>
    </row>
    <row r="112" spans="1:12">
      <c r="A112" s="1"/>
      <c r="E112" s="45"/>
      <c r="F112" s="45"/>
      <c r="G112" s="45"/>
      <c r="H112" s="45"/>
      <c r="I112" s="45"/>
      <c r="J112" s="45"/>
      <c r="K112" s="45"/>
      <c r="L112" s="45"/>
    </row>
    <row r="113" spans="1:12">
      <c r="A113" s="1"/>
      <c r="E113" s="45"/>
      <c r="F113" s="45"/>
      <c r="G113" s="45"/>
      <c r="H113" s="45"/>
      <c r="I113" s="45"/>
      <c r="J113" s="45"/>
      <c r="K113" s="45"/>
      <c r="L113" s="45"/>
    </row>
    <row r="114" spans="1:12">
      <c r="A114" s="1"/>
      <c r="E114" s="45"/>
      <c r="F114" s="45"/>
      <c r="G114" s="45"/>
      <c r="H114" s="45"/>
      <c r="I114" s="45"/>
      <c r="J114" s="45"/>
      <c r="K114" s="45"/>
      <c r="L114" s="45"/>
    </row>
    <row r="115" spans="1:12">
      <c r="A115" s="1"/>
      <c r="E115" s="45"/>
      <c r="F115" s="45"/>
      <c r="G115" s="45"/>
      <c r="H115" s="45"/>
      <c r="I115" s="45"/>
      <c r="J115" s="45"/>
      <c r="K115" s="45"/>
      <c r="L115" s="45"/>
    </row>
    <row r="116" spans="1:12">
      <c r="A116" s="1"/>
      <c r="E116" s="45"/>
      <c r="F116" s="45"/>
      <c r="G116" s="45"/>
      <c r="H116" s="45"/>
      <c r="I116" s="45"/>
      <c r="J116" s="45"/>
      <c r="K116" s="45"/>
      <c r="L116" s="45"/>
    </row>
    <row r="117" spans="1:12">
      <c r="A117" s="1"/>
      <c r="E117" s="45"/>
      <c r="F117" s="45"/>
      <c r="G117" s="45"/>
      <c r="H117" s="45"/>
      <c r="I117" s="45"/>
      <c r="J117" s="45"/>
      <c r="K117" s="45"/>
      <c r="L117" s="45"/>
    </row>
    <row r="118" spans="1:12">
      <c r="A118" s="1"/>
      <c r="E118" s="45"/>
      <c r="F118" s="45"/>
      <c r="G118" s="45"/>
      <c r="H118" s="45"/>
      <c r="I118" s="45"/>
      <c r="J118" s="45"/>
      <c r="K118" s="45"/>
      <c r="L118" s="45"/>
    </row>
    <row r="119" spans="1:12">
      <c r="A119" s="1"/>
      <c r="E119" s="45"/>
      <c r="F119" s="45"/>
      <c r="G119" s="45"/>
      <c r="H119" s="45"/>
      <c r="I119" s="45"/>
      <c r="J119" s="45"/>
      <c r="K119" s="45"/>
      <c r="L119" s="45"/>
    </row>
    <row r="120" spans="1:12">
      <c r="A120" s="1"/>
      <c r="E120" s="45"/>
      <c r="F120" s="45"/>
      <c r="G120" s="45"/>
      <c r="H120" s="45"/>
      <c r="I120" s="45"/>
      <c r="J120" s="45"/>
      <c r="K120" s="45"/>
      <c r="L120" s="45"/>
    </row>
    <row r="121" spans="1:12">
      <c r="A121" s="1"/>
      <c r="E121" s="45"/>
      <c r="F121" s="45"/>
      <c r="G121" s="45"/>
      <c r="H121" s="45"/>
      <c r="I121" s="45"/>
      <c r="J121" s="45"/>
      <c r="K121" s="45"/>
      <c r="L121" s="45"/>
    </row>
  </sheetData>
  <mergeCells count="12">
    <mergeCell ref="A49:E49"/>
    <mergeCell ref="A33:E33"/>
    <mergeCell ref="A47:E47"/>
    <mergeCell ref="A48:E48"/>
    <mergeCell ref="A1:E1"/>
    <mergeCell ref="A20:E20"/>
    <mergeCell ref="A21:E21"/>
    <mergeCell ref="A32:E32"/>
    <mergeCell ref="A8:F8"/>
    <mergeCell ref="A7:F7"/>
    <mergeCell ref="A22:E22"/>
    <mergeCell ref="A34:E34"/>
  </mergeCells>
  <pageMargins left="0.70866141732283472" right="0.70866141732283472" top="0.74803149606299213" bottom="0.74803149606299213" header="0.31496062992125984" footer="0.31496062992125984"/>
  <pageSetup scale="64" firstPageNumber="27" orientation="portrait" useFirstPageNumber="1" r:id="rId1"/>
  <headerFooter>
    <oddFooter>&amp;R&amp;"-,Negrita"&amp;12&amp;P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M121"/>
  <sheetViews>
    <sheetView topLeftCell="A40" workbookViewId="0">
      <selection activeCell="H49" sqref="H49"/>
    </sheetView>
  </sheetViews>
  <sheetFormatPr baseColWidth="10" defaultColWidth="12.85546875" defaultRowHeight="15"/>
  <cols>
    <col min="1" max="1" width="42.5703125" style="7" customWidth="1"/>
    <col min="2" max="16384" width="12.85546875" style="1"/>
  </cols>
  <sheetData>
    <row r="1" spans="1:7">
      <c r="A1" s="217" t="s">
        <v>0</v>
      </c>
      <c r="B1" s="217"/>
      <c r="C1" s="217"/>
      <c r="D1" s="217"/>
      <c r="E1" s="217"/>
      <c r="F1" s="46"/>
      <c r="G1" s="46"/>
    </row>
    <row r="2" spans="1:7">
      <c r="A2" s="2" t="s">
        <v>1</v>
      </c>
      <c r="B2" s="3" t="s">
        <v>90</v>
      </c>
      <c r="D2" s="6"/>
      <c r="E2" s="6"/>
    </row>
    <row r="3" spans="1:7">
      <c r="A3" s="2" t="s">
        <v>2</v>
      </c>
      <c r="B3" s="4" t="s">
        <v>3</v>
      </c>
      <c r="C3" s="43"/>
      <c r="D3" s="43"/>
      <c r="E3" s="6"/>
    </row>
    <row r="4" spans="1:7">
      <c r="A4" s="2" t="s">
        <v>4</v>
      </c>
      <c r="B4" s="3" t="s">
        <v>5</v>
      </c>
      <c r="C4" s="43"/>
      <c r="D4" s="43"/>
      <c r="E4" s="6"/>
    </row>
    <row r="5" spans="1:7">
      <c r="A5" s="2" t="s">
        <v>50</v>
      </c>
      <c r="B5" s="5" t="s">
        <v>114</v>
      </c>
    </row>
    <row r="6" spans="1:7">
      <c r="A6" s="2"/>
      <c r="B6" s="5"/>
    </row>
    <row r="7" spans="1:7">
      <c r="A7" s="217" t="s">
        <v>7</v>
      </c>
      <c r="B7" s="217"/>
      <c r="C7" s="217"/>
      <c r="D7" s="217"/>
      <c r="E7" s="217"/>
    </row>
    <row r="8" spans="1:7">
      <c r="A8" s="217" t="s">
        <v>8</v>
      </c>
      <c r="B8" s="217"/>
      <c r="C8" s="217"/>
      <c r="D8" s="217"/>
      <c r="E8" s="217"/>
    </row>
    <row r="10" spans="1:7" ht="15.75" thickBot="1">
      <c r="A10" s="8" t="s">
        <v>9</v>
      </c>
      <c r="B10" s="9" t="s">
        <v>10</v>
      </c>
      <c r="C10" s="9" t="s">
        <v>51</v>
      </c>
      <c r="D10" s="9" t="s">
        <v>52</v>
      </c>
      <c r="E10" s="9" t="s">
        <v>59</v>
      </c>
    </row>
    <row r="11" spans="1:7">
      <c r="A11" s="47"/>
      <c r="B11" s="70"/>
      <c r="C11" s="70"/>
      <c r="D11" s="70"/>
      <c r="E11" s="70"/>
    </row>
    <row r="12" spans="1:7">
      <c r="A12" s="10" t="s">
        <v>74</v>
      </c>
      <c r="B12" s="12" t="s">
        <v>25</v>
      </c>
      <c r="C12" s="182">
        <f>'Prevención I T'!F12</f>
        <v>0</v>
      </c>
      <c r="D12" s="182">
        <f>'Prevención 2T'!F12</f>
        <v>68</v>
      </c>
      <c r="E12" s="199">
        <f>SUM(C12:D12)</f>
        <v>68</v>
      </c>
    </row>
    <row r="13" spans="1:7">
      <c r="A13" s="10"/>
      <c r="B13" s="12"/>
      <c r="C13" s="182"/>
      <c r="D13" s="182"/>
      <c r="E13" s="199"/>
    </row>
    <row r="14" spans="1:7">
      <c r="A14" s="13"/>
      <c r="C14" s="182"/>
      <c r="D14" s="182"/>
      <c r="E14" s="182"/>
    </row>
    <row r="15" spans="1:7" ht="15.75" thickBot="1">
      <c r="A15" s="14" t="s">
        <v>26</v>
      </c>
      <c r="B15" s="15"/>
      <c r="C15" s="183">
        <f t="shared" ref="C15:D15" si="0">SUM(C12:C14)</f>
        <v>0</v>
      </c>
      <c r="D15" s="183">
        <f t="shared" si="0"/>
        <v>68</v>
      </c>
      <c r="E15" s="183">
        <f>SUM(E12:E14)</f>
        <v>68</v>
      </c>
    </row>
    <row r="16" spans="1:7" ht="15.75" thickTop="1">
      <c r="A16" s="71" t="s">
        <v>48</v>
      </c>
    </row>
    <row r="17" spans="1:13">
      <c r="A17" s="71" t="s">
        <v>75</v>
      </c>
    </row>
    <row r="18" spans="1:13">
      <c r="A18" s="71" t="s">
        <v>84</v>
      </c>
    </row>
    <row r="20" spans="1:13">
      <c r="A20" s="226" t="s">
        <v>28</v>
      </c>
      <c r="B20" s="226"/>
      <c r="C20" s="226"/>
      <c r="D20" s="226"/>
      <c r="E20" s="226"/>
      <c r="J20" s="20"/>
    </row>
    <row r="21" spans="1:13">
      <c r="A21" s="217" t="s">
        <v>29</v>
      </c>
      <c r="B21" s="217"/>
      <c r="C21" s="217"/>
      <c r="D21" s="217"/>
      <c r="E21" s="217"/>
    </row>
    <row r="22" spans="1:13">
      <c r="A22" s="217" t="s">
        <v>60</v>
      </c>
      <c r="B22" s="217"/>
      <c r="C22" s="217"/>
      <c r="D22" s="217"/>
      <c r="E22" s="17"/>
    </row>
    <row r="24" spans="1:13" ht="15.75" thickBot="1">
      <c r="A24" s="8" t="s">
        <v>9</v>
      </c>
      <c r="B24" s="9" t="s">
        <v>51</v>
      </c>
      <c r="C24" s="9" t="s">
        <v>52</v>
      </c>
      <c r="D24" s="9" t="s">
        <v>59</v>
      </c>
    </row>
    <row r="25" spans="1:13">
      <c r="A25" s="47"/>
      <c r="B25" s="70"/>
      <c r="C25" s="70"/>
      <c r="D25" s="70"/>
    </row>
    <row r="26" spans="1:13">
      <c r="A26" s="10" t="s">
        <v>74</v>
      </c>
      <c r="B26" s="203">
        <f>'Prevención I T'!E26</f>
        <v>0</v>
      </c>
      <c r="C26" s="203">
        <f>'Prevención 2T'!E26</f>
        <v>1810570</v>
      </c>
      <c r="D26" s="203">
        <f>SUM(B26:C26)</f>
        <v>1810570</v>
      </c>
    </row>
    <row r="27" spans="1:13">
      <c r="A27" s="10"/>
      <c r="B27" s="203"/>
      <c r="C27" s="203"/>
      <c r="D27" s="203"/>
    </row>
    <row r="28" spans="1:13">
      <c r="A28" s="18"/>
      <c r="B28" s="203"/>
      <c r="C28" s="203"/>
      <c r="D28" s="203"/>
    </row>
    <row r="29" spans="1:13" ht="15.75" thickBot="1">
      <c r="A29" s="14" t="s">
        <v>26</v>
      </c>
      <c r="B29" s="205">
        <f t="shared" ref="B29:D29" si="1">SUM(B26:B28)</f>
        <v>0</v>
      </c>
      <c r="C29" s="205">
        <f t="shared" si="1"/>
        <v>1810570</v>
      </c>
      <c r="D29" s="205">
        <f t="shared" si="1"/>
        <v>1810570</v>
      </c>
    </row>
    <row r="30" spans="1:13" ht="15.75" thickTop="1">
      <c r="A30" s="71" t="s">
        <v>49</v>
      </c>
    </row>
    <row r="32" spans="1:13">
      <c r="A32" s="227" t="s">
        <v>33</v>
      </c>
      <c r="B32" s="227"/>
      <c r="C32" s="227"/>
      <c r="D32" s="227"/>
      <c r="E32" s="227"/>
      <c r="M32" s="21"/>
    </row>
    <row r="33" spans="1:13">
      <c r="A33" s="217" t="s">
        <v>29</v>
      </c>
      <c r="B33" s="217"/>
      <c r="C33" s="217"/>
      <c r="D33" s="217"/>
      <c r="E33" s="217"/>
      <c r="M33" s="21"/>
    </row>
    <row r="34" spans="1:13">
      <c r="A34" s="217" t="s">
        <v>60</v>
      </c>
      <c r="B34" s="217"/>
      <c r="C34" s="217"/>
      <c r="D34" s="217"/>
      <c r="E34" s="17"/>
    </row>
    <row r="36" spans="1:13" ht="15.75" thickBot="1">
      <c r="A36" s="8" t="s">
        <v>34</v>
      </c>
      <c r="B36" s="9" t="s">
        <v>51</v>
      </c>
      <c r="C36" s="9" t="s">
        <v>52</v>
      </c>
      <c r="D36" s="9" t="s">
        <v>59</v>
      </c>
    </row>
    <row r="37" spans="1:13">
      <c r="A37" s="47"/>
      <c r="B37" s="70"/>
      <c r="C37" s="70"/>
      <c r="D37" s="70"/>
    </row>
    <row r="38" spans="1:13">
      <c r="A38" s="7" t="s">
        <v>77</v>
      </c>
      <c r="B38" s="203">
        <f>'Prevención I T'!E38</f>
        <v>0</v>
      </c>
      <c r="C38" s="203">
        <f>'Prevención 2T'!E38</f>
        <v>0</v>
      </c>
      <c r="D38" s="203">
        <f>SUM(B38:C38)</f>
        <v>0</v>
      </c>
    </row>
    <row r="39" spans="1:13">
      <c r="A39" s="7" t="s">
        <v>78</v>
      </c>
      <c r="B39" s="203">
        <f>'Prevención I T'!E39</f>
        <v>0</v>
      </c>
      <c r="C39" s="203">
        <f>'Prevención 2T'!E39</f>
        <v>0</v>
      </c>
      <c r="D39" s="203">
        <f t="shared" ref="D39:D42" si="2">SUM(B39:C39)</f>
        <v>0</v>
      </c>
    </row>
    <row r="40" spans="1:13" ht="15.95" customHeight="1">
      <c r="A40" s="7" t="s">
        <v>79</v>
      </c>
      <c r="B40" s="203">
        <f>'Prevención I T'!E40</f>
        <v>0</v>
      </c>
      <c r="C40" s="203">
        <f>'Prevención 2T'!E40</f>
        <v>0</v>
      </c>
      <c r="D40" s="203">
        <f t="shared" si="2"/>
        <v>0</v>
      </c>
    </row>
    <row r="41" spans="1:13">
      <c r="A41" s="7" t="s">
        <v>80</v>
      </c>
      <c r="B41" s="203">
        <f>'Prevención I T'!E41</f>
        <v>0</v>
      </c>
      <c r="C41" s="203">
        <f>'Prevención 2T'!E41</f>
        <v>1332745</v>
      </c>
      <c r="D41" s="203">
        <f t="shared" si="2"/>
        <v>1332745</v>
      </c>
    </row>
    <row r="42" spans="1:13">
      <c r="A42" s="7" t="s">
        <v>81</v>
      </c>
      <c r="B42" s="203">
        <f>'Prevención I T'!E41</f>
        <v>0</v>
      </c>
      <c r="C42" s="203">
        <f>'Prevención 2T'!E42</f>
        <v>477825</v>
      </c>
      <c r="D42" s="203">
        <f t="shared" si="2"/>
        <v>477825</v>
      </c>
    </row>
    <row r="43" spans="1:13">
      <c r="B43" s="203"/>
      <c r="C43" s="203"/>
      <c r="D43" s="203"/>
    </row>
    <row r="44" spans="1:13" ht="15.75" thickBot="1">
      <c r="A44" s="14" t="s">
        <v>26</v>
      </c>
      <c r="B44" s="204">
        <f t="shared" ref="B44" si="3">SUM(B38:B43)</f>
        <v>0</v>
      </c>
      <c r="C44" s="204">
        <f>SUM(C38:C43)</f>
        <v>1810570</v>
      </c>
      <c r="D44" s="204">
        <f>SUM(D38:D43)</f>
        <v>1810570</v>
      </c>
    </row>
    <row r="45" spans="1:13" ht="15.75" thickTop="1">
      <c r="A45" s="71" t="s">
        <v>49</v>
      </c>
    </row>
    <row r="47" spans="1:13">
      <c r="A47" s="217" t="s">
        <v>40</v>
      </c>
      <c r="B47" s="217"/>
      <c r="C47" s="217"/>
      <c r="D47" s="217"/>
      <c r="E47" s="217"/>
    </row>
    <row r="48" spans="1:13">
      <c r="A48" s="217" t="s">
        <v>41</v>
      </c>
      <c r="B48" s="217"/>
      <c r="C48" s="217"/>
      <c r="D48" s="217"/>
      <c r="E48" s="217"/>
    </row>
    <row r="49" spans="1:5">
      <c r="A49" s="217" t="s">
        <v>60</v>
      </c>
      <c r="B49" s="217"/>
      <c r="C49" s="217"/>
      <c r="D49" s="217"/>
      <c r="E49" s="17"/>
    </row>
    <row r="50" spans="1:5">
      <c r="A50" s="140"/>
      <c r="B50" s="126"/>
      <c r="C50" s="126"/>
      <c r="D50" s="126"/>
    </row>
    <row r="51" spans="1:5" ht="15.75" thickBot="1">
      <c r="A51" s="124" t="s">
        <v>34</v>
      </c>
      <c r="B51" s="125" t="s">
        <v>51</v>
      </c>
      <c r="C51" s="125" t="s">
        <v>52</v>
      </c>
      <c r="D51" s="125" t="s">
        <v>59</v>
      </c>
    </row>
    <row r="52" spans="1:5">
      <c r="A52" s="126" t="s">
        <v>93</v>
      </c>
      <c r="B52" s="200">
        <f>'Prevención I T'!E52</f>
        <v>3088370</v>
      </c>
      <c r="C52" s="200">
        <f>'Prevención 2T'!E52</f>
        <v>3088370</v>
      </c>
      <c r="D52" s="200">
        <f>B52</f>
        <v>3088370</v>
      </c>
    </row>
    <row r="53" spans="1:5">
      <c r="A53" s="126" t="s">
        <v>42</v>
      </c>
      <c r="B53" s="200">
        <f>'Prevención I T'!E53</f>
        <v>0</v>
      </c>
      <c r="C53" s="200">
        <f>'Prevención 2T'!E53</f>
        <v>0</v>
      </c>
      <c r="D53" s="200">
        <f>SUM(B53:C53)</f>
        <v>0</v>
      </c>
    </row>
    <row r="54" spans="1:5">
      <c r="A54" s="1" t="s">
        <v>109</v>
      </c>
      <c r="B54" s="200">
        <f>'Prevención I T'!E54</f>
        <v>0</v>
      </c>
      <c r="C54" s="200">
        <f>'Prevención 2T'!E54</f>
        <v>0</v>
      </c>
      <c r="D54" s="200">
        <f>SUM(B54:C54)</f>
        <v>0</v>
      </c>
    </row>
    <row r="55" spans="1:5">
      <c r="A55" s="127" t="s">
        <v>43</v>
      </c>
      <c r="B55" s="200">
        <f>'Prevención I T'!E55</f>
        <v>3088370</v>
      </c>
      <c r="C55" s="200">
        <f>'Prevención 2T'!E55</f>
        <v>3088370</v>
      </c>
      <c r="D55" s="201">
        <f>+D52+D53+D54</f>
        <v>3088370</v>
      </c>
    </row>
    <row r="56" spans="1:5">
      <c r="A56" s="131" t="s">
        <v>83</v>
      </c>
      <c r="B56" s="200">
        <f>'Prevención I T'!E56</f>
        <v>0</v>
      </c>
      <c r="C56" s="200">
        <f>'Prevención 2T'!E56</f>
        <v>0</v>
      </c>
      <c r="D56" s="200">
        <f>SUM(B56:C56)</f>
        <v>0</v>
      </c>
    </row>
    <row r="57" spans="1:5">
      <c r="A57" s="131" t="s">
        <v>124</v>
      </c>
      <c r="B57" s="200">
        <f>'Prevención I T'!E57</f>
        <v>0</v>
      </c>
      <c r="C57" s="200">
        <f>'Prevención 2T'!E57</f>
        <v>0</v>
      </c>
      <c r="D57" s="200">
        <f>SUM(B57:C57)</f>
        <v>0</v>
      </c>
      <c r="E57" s="20"/>
    </row>
    <row r="58" spans="1:5">
      <c r="A58" s="138" t="s">
        <v>118</v>
      </c>
      <c r="B58" s="200">
        <f>'Prevención I T'!E58</f>
        <v>0</v>
      </c>
      <c r="C58" s="200">
        <f>'Prevención 2T'!E58</f>
        <v>1810570</v>
      </c>
      <c r="D58" s="200">
        <f>SUM(B58:C58)</f>
        <v>1810570</v>
      </c>
      <c r="E58" s="20"/>
    </row>
    <row r="59" spans="1:5">
      <c r="A59" s="127" t="s">
        <v>45</v>
      </c>
      <c r="B59" s="200">
        <f>'Prevención I T'!E59</f>
        <v>3088370</v>
      </c>
      <c r="C59" s="200">
        <f>'Prevención 2T'!E59</f>
        <v>1277800</v>
      </c>
      <c r="D59" s="201">
        <f>+D55-D56-D57-D58</f>
        <v>1277800</v>
      </c>
    </row>
    <row r="60" spans="1:5" ht="15.75" thickBot="1">
      <c r="A60" s="132"/>
      <c r="B60" s="202"/>
      <c r="C60" s="202"/>
      <c r="D60" s="202"/>
    </row>
    <row r="61" spans="1:5" ht="15.75" thickTop="1">
      <c r="A61" s="71" t="s">
        <v>46</v>
      </c>
    </row>
    <row r="62" spans="1:5">
      <c r="A62" s="1"/>
      <c r="D62" s="20"/>
    </row>
    <row r="63" spans="1:5">
      <c r="D63" s="20"/>
    </row>
    <row r="64" spans="1:5">
      <c r="A64" s="7" t="s">
        <v>122</v>
      </c>
    </row>
    <row r="65" spans="1:12">
      <c r="B65" s="20"/>
      <c r="C65" s="20"/>
    </row>
    <row r="73" spans="1:12">
      <c r="A73" s="1"/>
      <c r="B73" s="20"/>
      <c r="C73" s="20"/>
    </row>
    <row r="80" spans="1:12">
      <c r="A80" s="1"/>
      <c r="E80" s="45"/>
      <c r="F80" s="45"/>
      <c r="G80" s="45"/>
      <c r="H80" s="45"/>
      <c r="I80" s="45"/>
      <c r="J80" s="45"/>
      <c r="K80" s="45"/>
      <c r="L80" s="45"/>
    </row>
    <row r="81" spans="1:12">
      <c r="A81" s="1"/>
      <c r="E81" s="45"/>
      <c r="F81" s="45"/>
      <c r="G81" s="45"/>
      <c r="H81" s="45"/>
      <c r="I81" s="45"/>
      <c r="J81" s="45"/>
      <c r="K81" s="45"/>
      <c r="L81" s="45"/>
    </row>
    <row r="82" spans="1:12">
      <c r="A82" s="1"/>
      <c r="E82" s="45"/>
      <c r="F82" s="45"/>
      <c r="G82" s="45"/>
      <c r="H82" s="45"/>
      <c r="I82" s="45"/>
      <c r="J82" s="45"/>
      <c r="K82" s="45"/>
      <c r="L82" s="45"/>
    </row>
    <row r="83" spans="1:12">
      <c r="A83" s="1"/>
      <c r="E83" s="45"/>
      <c r="F83" s="45"/>
      <c r="G83" s="45"/>
      <c r="H83" s="45"/>
      <c r="I83" s="45"/>
      <c r="J83" s="45"/>
      <c r="K83" s="45"/>
      <c r="L83" s="45"/>
    </row>
    <row r="84" spans="1:12">
      <c r="A84" s="1"/>
      <c r="E84" s="45"/>
      <c r="F84" s="45"/>
      <c r="G84" s="45"/>
      <c r="H84" s="45"/>
      <c r="I84" s="45"/>
      <c r="J84" s="45"/>
      <c r="K84" s="45"/>
      <c r="L84" s="45"/>
    </row>
    <row r="85" spans="1:12">
      <c r="A85" s="1"/>
      <c r="E85" s="45"/>
      <c r="F85" s="45"/>
      <c r="G85" s="45"/>
      <c r="H85" s="45"/>
      <c r="I85" s="45"/>
      <c r="J85" s="45"/>
      <c r="K85" s="45"/>
      <c r="L85" s="45"/>
    </row>
    <row r="86" spans="1:12">
      <c r="A86" s="1"/>
      <c r="E86" s="45"/>
      <c r="F86" s="45"/>
      <c r="G86" s="45"/>
      <c r="H86" s="45"/>
      <c r="I86" s="45"/>
      <c r="J86" s="45"/>
      <c r="K86" s="45"/>
      <c r="L86" s="45"/>
    </row>
    <row r="87" spans="1:12">
      <c r="A87" s="1"/>
      <c r="E87" s="45"/>
      <c r="F87" s="45"/>
      <c r="G87" s="45"/>
      <c r="H87" s="45"/>
      <c r="I87" s="45"/>
      <c r="J87" s="45"/>
      <c r="K87" s="45"/>
      <c r="L87" s="45"/>
    </row>
    <row r="88" spans="1:12">
      <c r="A88" s="1"/>
      <c r="E88" s="45"/>
      <c r="F88" s="45"/>
      <c r="G88" s="45"/>
      <c r="H88" s="45"/>
      <c r="I88" s="45"/>
      <c r="J88" s="45"/>
      <c r="K88" s="45"/>
      <c r="L88" s="45"/>
    </row>
    <row r="89" spans="1:12">
      <c r="A89" s="1"/>
      <c r="E89" s="45"/>
      <c r="F89" s="45"/>
      <c r="G89" s="45"/>
      <c r="H89" s="45"/>
      <c r="I89" s="45"/>
      <c r="J89" s="45"/>
      <c r="K89" s="45"/>
      <c r="L89" s="45"/>
    </row>
    <row r="90" spans="1:12">
      <c r="A90" s="1"/>
      <c r="E90" s="45"/>
      <c r="F90" s="45"/>
      <c r="G90" s="45"/>
      <c r="H90" s="45"/>
      <c r="I90" s="45"/>
      <c r="J90" s="45"/>
      <c r="K90" s="45"/>
      <c r="L90" s="45"/>
    </row>
    <row r="91" spans="1:12">
      <c r="A91" s="1"/>
      <c r="E91" s="45"/>
      <c r="F91" s="45"/>
      <c r="G91" s="45"/>
      <c r="H91" s="45"/>
      <c r="I91" s="45"/>
      <c r="J91" s="45"/>
      <c r="K91" s="45"/>
      <c r="L91" s="45"/>
    </row>
    <row r="92" spans="1:12">
      <c r="A92" s="1"/>
      <c r="E92" s="45"/>
      <c r="F92" s="45"/>
      <c r="G92" s="45"/>
      <c r="H92" s="45"/>
      <c r="I92" s="45"/>
      <c r="J92" s="45"/>
      <c r="K92" s="45"/>
      <c r="L92" s="45"/>
    </row>
    <row r="93" spans="1:12">
      <c r="A93" s="1"/>
      <c r="E93" s="45"/>
      <c r="F93" s="45"/>
      <c r="G93" s="45"/>
      <c r="H93" s="45"/>
      <c r="I93" s="45"/>
      <c r="J93" s="45"/>
      <c r="K93" s="45"/>
      <c r="L93" s="45"/>
    </row>
    <row r="94" spans="1:12">
      <c r="A94" s="1"/>
      <c r="E94" s="45"/>
      <c r="F94" s="45"/>
      <c r="G94" s="45"/>
      <c r="H94" s="45"/>
      <c r="I94" s="45"/>
      <c r="J94" s="45"/>
      <c r="K94" s="45"/>
      <c r="L94" s="45"/>
    </row>
    <row r="95" spans="1:12">
      <c r="A95" s="1"/>
      <c r="E95" s="45"/>
      <c r="F95" s="45"/>
      <c r="G95" s="45"/>
      <c r="H95" s="45"/>
      <c r="I95" s="45"/>
      <c r="J95" s="45"/>
      <c r="K95" s="45"/>
      <c r="L95" s="45"/>
    </row>
    <row r="96" spans="1:12">
      <c r="A96" s="1"/>
      <c r="E96" s="45"/>
      <c r="F96" s="45"/>
      <c r="G96" s="45"/>
      <c r="H96" s="45"/>
      <c r="I96" s="45"/>
      <c r="J96" s="45"/>
      <c r="K96" s="45"/>
      <c r="L96" s="45"/>
    </row>
    <row r="97" spans="1:12">
      <c r="A97" s="1"/>
      <c r="E97" s="45"/>
      <c r="F97" s="45"/>
      <c r="G97" s="45"/>
      <c r="H97" s="45"/>
      <c r="I97" s="45"/>
      <c r="J97" s="45"/>
      <c r="K97" s="45"/>
      <c r="L97" s="45"/>
    </row>
    <row r="98" spans="1:12">
      <c r="A98" s="1"/>
      <c r="E98" s="45"/>
      <c r="F98" s="45"/>
      <c r="G98" s="45"/>
      <c r="H98" s="45"/>
      <c r="I98" s="45"/>
      <c r="J98" s="45"/>
      <c r="K98" s="45"/>
      <c r="L98" s="45"/>
    </row>
    <row r="99" spans="1:12">
      <c r="A99" s="1"/>
      <c r="E99" s="45"/>
      <c r="F99" s="45"/>
      <c r="G99" s="45"/>
      <c r="H99" s="45"/>
      <c r="I99" s="45"/>
      <c r="J99" s="45"/>
      <c r="K99" s="45"/>
      <c r="L99" s="45"/>
    </row>
    <row r="100" spans="1:12">
      <c r="A100" s="1"/>
      <c r="E100" s="45"/>
      <c r="F100" s="45"/>
      <c r="G100" s="45"/>
      <c r="H100" s="45"/>
      <c r="I100" s="45"/>
      <c r="J100" s="45"/>
      <c r="K100" s="45"/>
      <c r="L100" s="45"/>
    </row>
    <row r="101" spans="1:12">
      <c r="A101" s="1"/>
      <c r="E101" s="45"/>
      <c r="F101" s="45"/>
      <c r="G101" s="45"/>
      <c r="H101" s="45"/>
      <c r="I101" s="45"/>
      <c r="J101" s="45"/>
      <c r="K101" s="45"/>
      <c r="L101" s="45"/>
    </row>
    <row r="102" spans="1:12">
      <c r="A102" s="1"/>
      <c r="E102" s="45"/>
      <c r="F102" s="45"/>
      <c r="G102" s="45"/>
      <c r="H102" s="45"/>
      <c r="I102" s="45"/>
      <c r="J102" s="45"/>
      <c r="K102" s="45"/>
      <c r="L102" s="45"/>
    </row>
    <row r="103" spans="1:12">
      <c r="A103" s="1"/>
      <c r="E103" s="45"/>
      <c r="F103" s="45"/>
      <c r="G103" s="45"/>
      <c r="H103" s="45"/>
      <c r="I103" s="45"/>
      <c r="J103" s="45"/>
      <c r="K103" s="45"/>
      <c r="L103" s="45"/>
    </row>
    <row r="104" spans="1:12">
      <c r="A104" s="1"/>
      <c r="E104" s="45"/>
      <c r="F104" s="45"/>
      <c r="G104" s="45"/>
      <c r="H104" s="45"/>
      <c r="I104" s="45"/>
      <c r="J104" s="45"/>
      <c r="K104" s="45"/>
      <c r="L104" s="45"/>
    </row>
    <row r="105" spans="1:12">
      <c r="A105" s="1"/>
      <c r="E105" s="45"/>
      <c r="F105" s="45"/>
      <c r="G105" s="45"/>
      <c r="H105" s="45"/>
      <c r="I105" s="45"/>
      <c r="J105" s="45"/>
      <c r="K105" s="45"/>
      <c r="L105" s="45"/>
    </row>
    <row r="106" spans="1:12">
      <c r="A106" s="1"/>
      <c r="E106" s="45"/>
      <c r="F106" s="45"/>
      <c r="G106" s="45"/>
      <c r="H106" s="45"/>
      <c r="I106" s="45"/>
      <c r="J106" s="45"/>
      <c r="K106" s="45"/>
      <c r="L106" s="45"/>
    </row>
    <row r="107" spans="1:12">
      <c r="A107" s="1"/>
      <c r="E107" s="45"/>
      <c r="F107" s="45"/>
      <c r="G107" s="45"/>
      <c r="H107" s="45"/>
      <c r="I107" s="45"/>
      <c r="J107" s="45"/>
      <c r="K107" s="45"/>
      <c r="L107" s="45"/>
    </row>
    <row r="108" spans="1:12">
      <c r="A108" s="1"/>
      <c r="E108" s="45"/>
      <c r="F108" s="45"/>
      <c r="G108" s="45"/>
      <c r="H108" s="45"/>
      <c r="I108" s="45"/>
      <c r="J108" s="45"/>
      <c r="K108" s="45"/>
      <c r="L108" s="45"/>
    </row>
    <row r="109" spans="1:12">
      <c r="A109" s="1"/>
      <c r="E109" s="45"/>
      <c r="F109" s="45"/>
      <c r="G109" s="45"/>
      <c r="H109" s="45"/>
      <c r="I109" s="45"/>
      <c r="J109" s="45"/>
      <c r="K109" s="45"/>
      <c r="L109" s="45"/>
    </row>
    <row r="110" spans="1:12">
      <c r="A110" s="1"/>
      <c r="E110" s="45"/>
      <c r="F110" s="45"/>
      <c r="G110" s="45"/>
      <c r="H110" s="45"/>
      <c r="I110" s="45"/>
      <c r="J110" s="45"/>
      <c r="K110" s="45"/>
      <c r="L110" s="45"/>
    </row>
    <row r="111" spans="1:12">
      <c r="A111" s="1"/>
      <c r="E111" s="45"/>
      <c r="F111" s="45"/>
      <c r="G111" s="45"/>
      <c r="H111" s="45"/>
      <c r="I111" s="45"/>
      <c r="J111" s="45"/>
      <c r="K111" s="45"/>
      <c r="L111" s="45"/>
    </row>
    <row r="112" spans="1:12">
      <c r="A112" s="1"/>
      <c r="E112" s="45"/>
      <c r="F112" s="45"/>
      <c r="G112" s="45"/>
      <c r="H112" s="45"/>
      <c r="I112" s="45"/>
      <c r="J112" s="45"/>
      <c r="K112" s="45"/>
      <c r="L112" s="45"/>
    </row>
    <row r="113" spans="1:12">
      <c r="A113" s="1"/>
      <c r="E113" s="45"/>
      <c r="F113" s="45"/>
      <c r="G113" s="45"/>
      <c r="H113" s="45"/>
      <c r="I113" s="45"/>
      <c r="J113" s="45"/>
      <c r="K113" s="45"/>
      <c r="L113" s="45"/>
    </row>
    <row r="114" spans="1:12">
      <c r="A114" s="1"/>
      <c r="E114" s="45"/>
      <c r="F114" s="45"/>
      <c r="G114" s="45"/>
      <c r="H114" s="45"/>
      <c r="I114" s="45"/>
      <c r="J114" s="45"/>
      <c r="K114" s="45"/>
      <c r="L114" s="45"/>
    </row>
    <row r="115" spans="1:12">
      <c r="A115" s="1"/>
      <c r="E115" s="45"/>
      <c r="F115" s="45"/>
      <c r="G115" s="45"/>
      <c r="H115" s="45"/>
      <c r="I115" s="45"/>
      <c r="J115" s="45"/>
      <c r="K115" s="45"/>
      <c r="L115" s="45"/>
    </row>
    <row r="116" spans="1:12">
      <c r="A116" s="1"/>
      <c r="E116" s="45"/>
      <c r="F116" s="45"/>
      <c r="G116" s="45"/>
      <c r="H116" s="45"/>
      <c r="I116" s="45"/>
      <c r="J116" s="45"/>
      <c r="K116" s="45"/>
      <c r="L116" s="45"/>
    </row>
    <row r="117" spans="1:12">
      <c r="A117" s="1"/>
      <c r="E117" s="45"/>
      <c r="F117" s="45"/>
      <c r="G117" s="45"/>
      <c r="H117" s="45"/>
      <c r="I117" s="45"/>
      <c r="J117" s="45"/>
      <c r="K117" s="45"/>
      <c r="L117" s="45"/>
    </row>
    <row r="118" spans="1:12">
      <c r="A118" s="1"/>
      <c r="E118" s="45"/>
      <c r="F118" s="45"/>
      <c r="G118" s="45"/>
      <c r="H118" s="45"/>
      <c r="I118" s="45"/>
      <c r="J118" s="45"/>
      <c r="K118" s="45"/>
      <c r="L118" s="45"/>
    </row>
    <row r="119" spans="1:12">
      <c r="A119" s="1"/>
      <c r="E119" s="45"/>
      <c r="F119" s="45"/>
      <c r="G119" s="45"/>
      <c r="H119" s="45"/>
      <c r="I119" s="45"/>
      <c r="J119" s="45"/>
      <c r="K119" s="45"/>
      <c r="L119" s="45"/>
    </row>
    <row r="120" spans="1:12">
      <c r="A120" s="1"/>
      <c r="E120" s="45"/>
      <c r="F120" s="45"/>
      <c r="G120" s="45"/>
      <c r="H120" s="45"/>
      <c r="I120" s="45"/>
      <c r="J120" s="45"/>
      <c r="K120" s="45"/>
      <c r="L120" s="45"/>
    </row>
    <row r="121" spans="1:12">
      <c r="A121" s="1"/>
      <c r="E121" s="45"/>
      <c r="F121" s="45"/>
      <c r="G121" s="45"/>
      <c r="H121" s="45"/>
      <c r="I121" s="45"/>
      <c r="J121" s="45"/>
      <c r="K121" s="45"/>
      <c r="L121" s="45"/>
    </row>
  </sheetData>
  <mergeCells count="12">
    <mergeCell ref="A49:D49"/>
    <mergeCell ref="A33:E33"/>
    <mergeCell ref="A47:E47"/>
    <mergeCell ref="A48:E48"/>
    <mergeCell ref="A1:E1"/>
    <mergeCell ref="A7:E7"/>
    <mergeCell ref="A8:E8"/>
    <mergeCell ref="A20:E20"/>
    <mergeCell ref="A21:E21"/>
    <mergeCell ref="A32:E32"/>
    <mergeCell ref="A22:D22"/>
    <mergeCell ref="A34:D34"/>
  </mergeCells>
  <pageMargins left="0.70866141732283472" right="0.70866141732283472" top="0.74803149606299213" bottom="0.74803149606299213" header="0.31496062992125984" footer="0.31496062992125984"/>
  <pageSetup scale="64" firstPageNumber="28" orientation="portrait" useFirstPageNumber="1" r:id="rId1"/>
  <headerFooter>
    <oddFooter>&amp;R&amp;"-,Negrita"&amp;12&amp;P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M121"/>
  <sheetViews>
    <sheetView topLeftCell="A50" workbookViewId="0">
      <selection activeCell="E64" sqref="E64"/>
    </sheetView>
  </sheetViews>
  <sheetFormatPr baseColWidth="10" defaultColWidth="12.85546875" defaultRowHeight="15"/>
  <cols>
    <col min="1" max="1" width="42.5703125" style="7" customWidth="1"/>
    <col min="2" max="3" width="13" style="1" bestFit="1" customWidth="1"/>
    <col min="4" max="4" width="16.85546875" style="1" customWidth="1"/>
    <col min="5" max="5" width="18.140625" style="1" customWidth="1"/>
    <col min="6" max="16384" width="12.85546875" style="1"/>
  </cols>
  <sheetData>
    <row r="1" spans="1:7">
      <c r="A1" s="217" t="s">
        <v>0</v>
      </c>
      <c r="B1" s="217"/>
      <c r="C1" s="217"/>
      <c r="D1" s="217"/>
      <c r="E1" s="217"/>
      <c r="F1" s="46"/>
      <c r="G1" s="46"/>
    </row>
    <row r="2" spans="1:7">
      <c r="A2" s="2" t="s">
        <v>1</v>
      </c>
      <c r="B2" s="3" t="s">
        <v>90</v>
      </c>
      <c r="D2" s="6"/>
      <c r="E2" s="6"/>
    </row>
    <row r="3" spans="1:7">
      <c r="A3" s="2" t="s">
        <v>2</v>
      </c>
      <c r="B3" s="4" t="s">
        <v>3</v>
      </c>
      <c r="C3" s="43"/>
      <c r="D3" s="43"/>
      <c r="E3" s="6"/>
    </row>
    <row r="4" spans="1:7">
      <c r="A4" s="2" t="s">
        <v>4</v>
      </c>
      <c r="B4" s="3" t="s">
        <v>5</v>
      </c>
      <c r="C4" s="43"/>
      <c r="D4" s="43"/>
      <c r="E4" s="6"/>
    </row>
    <row r="5" spans="1:7">
      <c r="A5" s="2" t="s">
        <v>50</v>
      </c>
      <c r="B5" s="5" t="s">
        <v>115</v>
      </c>
    </row>
    <row r="6" spans="1:7">
      <c r="A6" s="2"/>
      <c r="B6" s="5"/>
    </row>
    <row r="7" spans="1:7">
      <c r="A7" s="217" t="s">
        <v>7</v>
      </c>
      <c r="B7" s="217"/>
      <c r="C7" s="217"/>
      <c r="D7" s="217"/>
      <c r="E7" s="217"/>
    </row>
    <row r="8" spans="1:7">
      <c r="A8" s="217" t="s">
        <v>8</v>
      </c>
      <c r="B8" s="217"/>
      <c r="C8" s="217"/>
      <c r="D8" s="217"/>
      <c r="E8" s="217"/>
    </row>
    <row r="10" spans="1:7" ht="15.75" thickBot="1">
      <c r="A10" s="8" t="s">
        <v>9</v>
      </c>
      <c r="B10" s="9" t="s">
        <v>10</v>
      </c>
      <c r="C10" s="9" t="s">
        <v>51</v>
      </c>
      <c r="D10" s="9" t="s">
        <v>52</v>
      </c>
      <c r="E10" s="9" t="s">
        <v>54</v>
      </c>
      <c r="F10" s="9" t="s">
        <v>58</v>
      </c>
    </row>
    <row r="11" spans="1:7">
      <c r="A11" s="47"/>
      <c r="B11" s="70"/>
      <c r="C11" s="70"/>
      <c r="D11" s="70"/>
      <c r="E11" s="70"/>
      <c r="F11" s="70"/>
    </row>
    <row r="12" spans="1:7">
      <c r="A12" s="10" t="s">
        <v>74</v>
      </c>
      <c r="B12" s="12" t="s">
        <v>25</v>
      </c>
      <c r="C12" s="182">
        <f>'Prevención I T'!F12</f>
        <v>0</v>
      </c>
      <c r="D12" s="182">
        <f>'Prevención 2T'!F12</f>
        <v>68</v>
      </c>
      <c r="E12" s="182">
        <f>'Prevención 3T'!F12</f>
        <v>1125</v>
      </c>
      <c r="F12" s="199">
        <f>SUM(C12:E12)</f>
        <v>1193</v>
      </c>
    </row>
    <row r="13" spans="1:7">
      <c r="A13" s="10"/>
      <c r="B13" s="12"/>
      <c r="C13" s="182"/>
      <c r="D13" s="182"/>
      <c r="E13" s="182"/>
      <c r="F13" s="199"/>
    </row>
    <row r="14" spans="1:7">
      <c r="A14" s="13"/>
      <c r="C14" s="182"/>
      <c r="D14" s="182"/>
      <c r="E14" s="182"/>
      <c r="F14" s="182"/>
    </row>
    <row r="15" spans="1:7" ht="15.75" thickBot="1">
      <c r="A15" s="14" t="s">
        <v>26</v>
      </c>
      <c r="B15" s="15"/>
      <c r="C15" s="183">
        <f t="shared" ref="C15:E15" si="0">SUM(C12:C14)</f>
        <v>0</v>
      </c>
      <c r="D15" s="183">
        <f t="shared" si="0"/>
        <v>68</v>
      </c>
      <c r="E15" s="183">
        <f t="shared" si="0"/>
        <v>1125</v>
      </c>
      <c r="F15" s="183">
        <f>SUM(F12:F14)</f>
        <v>1193</v>
      </c>
    </row>
    <row r="16" spans="1:7" ht="15.75" thickTop="1">
      <c r="A16" s="71" t="s">
        <v>48</v>
      </c>
    </row>
    <row r="17" spans="1:13">
      <c r="A17" s="71" t="s">
        <v>75</v>
      </c>
    </row>
    <row r="18" spans="1:13">
      <c r="A18" s="71" t="s">
        <v>76</v>
      </c>
    </row>
    <row r="20" spans="1:13">
      <c r="A20" s="226" t="s">
        <v>28</v>
      </c>
      <c r="B20" s="226"/>
      <c r="C20" s="226"/>
      <c r="D20" s="226"/>
      <c r="E20" s="226"/>
      <c r="J20" s="20"/>
    </row>
    <row r="21" spans="1:13">
      <c r="A21" s="217" t="s">
        <v>29</v>
      </c>
      <c r="B21" s="217"/>
      <c r="C21" s="217"/>
      <c r="D21" s="217"/>
      <c r="E21" s="217"/>
    </row>
    <row r="22" spans="1:13">
      <c r="A22" s="217" t="s">
        <v>60</v>
      </c>
      <c r="B22" s="217"/>
      <c r="C22" s="217"/>
      <c r="D22" s="217"/>
      <c r="E22" s="217"/>
    </row>
    <row r="24" spans="1:13" ht="15.75" thickBot="1">
      <c r="A24" s="8" t="s">
        <v>9</v>
      </c>
      <c r="B24" s="9" t="s">
        <v>51</v>
      </c>
      <c r="C24" s="9" t="s">
        <v>52</v>
      </c>
      <c r="D24" s="9" t="s">
        <v>54</v>
      </c>
      <c r="E24" s="9" t="s">
        <v>58</v>
      </c>
    </row>
    <row r="25" spans="1:13">
      <c r="A25" s="47"/>
      <c r="B25" s="70"/>
      <c r="C25" s="70"/>
      <c r="D25" s="70"/>
      <c r="E25" s="70"/>
    </row>
    <row r="26" spans="1:13">
      <c r="A26" s="10" t="s">
        <v>74</v>
      </c>
      <c r="B26" s="157">
        <f>'Prevención I T'!E26</f>
        <v>0</v>
      </c>
      <c r="C26" s="157">
        <f>'Prevención 2T'!E26</f>
        <v>1810570</v>
      </c>
      <c r="D26" s="157">
        <f>'Prevención 3T'!E26</f>
        <v>4008960</v>
      </c>
      <c r="E26" s="157">
        <f>SUM(B26:D26)</f>
        <v>5819530</v>
      </c>
    </row>
    <row r="27" spans="1:13">
      <c r="A27" s="10"/>
      <c r="B27" s="157"/>
      <c r="C27" s="157"/>
      <c r="D27" s="157"/>
      <c r="E27" s="157"/>
    </row>
    <row r="28" spans="1:13">
      <c r="A28" s="18"/>
      <c r="B28" s="160"/>
      <c r="C28" s="160"/>
      <c r="D28" s="160"/>
      <c r="E28" s="160"/>
    </row>
    <row r="29" spans="1:13" ht="15.75" thickBot="1">
      <c r="A29" s="14" t="s">
        <v>26</v>
      </c>
      <c r="B29" s="161">
        <f t="shared" ref="B29:E29" si="1">SUM(B26:B28)</f>
        <v>0</v>
      </c>
      <c r="C29" s="161">
        <f t="shared" si="1"/>
        <v>1810570</v>
      </c>
      <c r="D29" s="161">
        <f t="shared" si="1"/>
        <v>4008960</v>
      </c>
      <c r="E29" s="161">
        <f t="shared" si="1"/>
        <v>5819530</v>
      </c>
    </row>
    <row r="30" spans="1:13" ht="15.75" thickTop="1">
      <c r="A30" s="71" t="s">
        <v>49</v>
      </c>
    </row>
    <row r="32" spans="1:13">
      <c r="A32" s="227" t="s">
        <v>33</v>
      </c>
      <c r="B32" s="227"/>
      <c r="C32" s="227"/>
      <c r="D32" s="227"/>
      <c r="E32" s="227"/>
      <c r="M32" s="21"/>
    </row>
    <row r="33" spans="1:13">
      <c r="A33" s="217" t="s">
        <v>29</v>
      </c>
      <c r="B33" s="217"/>
      <c r="C33" s="217"/>
      <c r="D33" s="217"/>
      <c r="E33" s="217"/>
      <c r="M33" s="21"/>
    </row>
    <row r="34" spans="1:13">
      <c r="A34" s="217" t="s">
        <v>60</v>
      </c>
      <c r="B34" s="217"/>
      <c r="C34" s="217"/>
      <c r="D34" s="217"/>
      <c r="E34" s="217"/>
    </row>
    <row r="36" spans="1:13" ht="15.75" thickBot="1">
      <c r="A36" s="8" t="s">
        <v>34</v>
      </c>
      <c r="B36" s="9" t="s">
        <v>51</v>
      </c>
      <c r="C36" s="9" t="s">
        <v>52</v>
      </c>
      <c r="D36" s="9" t="s">
        <v>54</v>
      </c>
      <c r="E36" s="9" t="s">
        <v>58</v>
      </c>
    </row>
    <row r="37" spans="1:13">
      <c r="A37" s="47"/>
      <c r="B37" s="70"/>
      <c r="C37" s="70"/>
      <c r="D37" s="70"/>
      <c r="E37" s="70"/>
    </row>
    <row r="38" spans="1:13">
      <c r="A38" s="7" t="s">
        <v>77</v>
      </c>
      <c r="B38" s="157">
        <f>'Prevención I T'!E38</f>
        <v>0</v>
      </c>
      <c r="C38" s="157">
        <f>'Prevención 2T'!E38</f>
        <v>0</v>
      </c>
      <c r="D38" s="157">
        <f>'Prevención 3T'!E38</f>
        <v>2301800</v>
      </c>
      <c r="E38" s="170">
        <f>SUM(B38:D38)</f>
        <v>2301800</v>
      </c>
    </row>
    <row r="39" spans="1:13">
      <c r="A39" s="7" t="s">
        <v>78</v>
      </c>
      <c r="B39" s="157">
        <f>'Prevención I T'!E39</f>
        <v>0</v>
      </c>
      <c r="C39" s="157">
        <f>'Prevención 2T'!E39</f>
        <v>0</v>
      </c>
      <c r="D39" s="157">
        <f>'Prevención 3T'!E39</f>
        <v>0</v>
      </c>
      <c r="E39" s="170">
        <f t="shared" ref="E39:E42" si="2">SUM(B39:D39)</f>
        <v>0</v>
      </c>
    </row>
    <row r="40" spans="1:13" ht="15.95" customHeight="1">
      <c r="A40" s="7" t="s">
        <v>79</v>
      </c>
      <c r="B40" s="157">
        <f>'Prevención I T'!E40</f>
        <v>0</v>
      </c>
      <c r="C40" s="157">
        <f>'Prevención 2T'!E40</f>
        <v>0</v>
      </c>
      <c r="D40" s="157">
        <f>'Prevención 3T'!E40</f>
        <v>0</v>
      </c>
      <c r="E40" s="170">
        <f t="shared" si="2"/>
        <v>0</v>
      </c>
    </row>
    <row r="41" spans="1:13">
      <c r="A41" s="7" t="s">
        <v>80</v>
      </c>
      <c r="B41" s="157">
        <f>'Prevención I T'!E41</f>
        <v>0</v>
      </c>
      <c r="C41" s="157">
        <f>'Prevención 2T'!E41</f>
        <v>1332745</v>
      </c>
      <c r="D41" s="157">
        <f>'Prevención 3T'!E41</f>
        <v>1707160</v>
      </c>
      <c r="E41" s="170">
        <f t="shared" si="2"/>
        <v>3039905</v>
      </c>
    </row>
    <row r="42" spans="1:13">
      <c r="A42" s="7" t="s">
        <v>81</v>
      </c>
      <c r="B42" s="157">
        <f>'Prevención I T'!E41</f>
        <v>0</v>
      </c>
      <c r="C42" s="157">
        <f>'Prevención 2T'!E42</f>
        <v>477825</v>
      </c>
      <c r="D42" s="157">
        <f>'Prevención 3T'!E42</f>
        <v>0</v>
      </c>
      <c r="E42" s="170">
        <f t="shared" si="2"/>
        <v>477825</v>
      </c>
    </row>
    <row r="43" spans="1:13">
      <c r="B43" s="160"/>
      <c r="C43" s="160"/>
      <c r="D43" s="160"/>
      <c r="E43" s="160"/>
    </row>
    <row r="44" spans="1:13" ht="15.75" thickBot="1">
      <c r="A44" s="14" t="s">
        <v>26</v>
      </c>
      <c r="B44" s="171">
        <f t="shared" ref="B44:D44" si="3">SUM(B38:B43)</f>
        <v>0</v>
      </c>
      <c r="C44" s="171">
        <f>SUM(C38:C43)</f>
        <v>1810570</v>
      </c>
      <c r="D44" s="171">
        <f t="shared" si="3"/>
        <v>4008960</v>
      </c>
      <c r="E44" s="171">
        <f>SUM(E38:E43)</f>
        <v>5819530</v>
      </c>
    </row>
    <row r="45" spans="1:13" ht="15.75" thickTop="1">
      <c r="A45" s="71" t="s">
        <v>49</v>
      </c>
    </row>
    <row r="47" spans="1:13">
      <c r="A47" s="217" t="s">
        <v>40</v>
      </c>
      <c r="B47" s="217"/>
      <c r="C47" s="217"/>
      <c r="D47" s="217"/>
      <c r="E47" s="217"/>
    </row>
    <row r="48" spans="1:13">
      <c r="A48" s="217" t="s">
        <v>41</v>
      </c>
      <c r="B48" s="217"/>
      <c r="C48" s="217"/>
      <c r="D48" s="217"/>
      <c r="E48" s="217"/>
    </row>
    <row r="49" spans="1:6">
      <c r="A49" s="217" t="s">
        <v>60</v>
      </c>
      <c r="B49" s="217"/>
      <c r="C49" s="217"/>
      <c r="D49" s="217"/>
      <c r="E49" s="217"/>
    </row>
    <row r="50" spans="1:6">
      <c r="A50" s="140"/>
      <c r="B50" s="126"/>
      <c r="C50" s="126"/>
      <c r="D50" s="126"/>
      <c r="E50" s="126"/>
      <c r="F50" s="126"/>
    </row>
    <row r="51" spans="1:6" ht="15.75" thickBot="1">
      <c r="A51" s="124" t="s">
        <v>34</v>
      </c>
      <c r="B51" s="125" t="s">
        <v>51</v>
      </c>
      <c r="C51" s="125" t="s">
        <v>52</v>
      </c>
      <c r="D51" s="125" t="s">
        <v>54</v>
      </c>
      <c r="E51" s="125" t="s">
        <v>58</v>
      </c>
      <c r="F51" s="126"/>
    </row>
    <row r="52" spans="1:6">
      <c r="A52" s="126" t="s">
        <v>93</v>
      </c>
      <c r="B52" s="197">
        <f>'Prevención I T'!E52</f>
        <v>3088370</v>
      </c>
      <c r="C52" s="197">
        <f>'Prevención 2T'!E52</f>
        <v>3088370</v>
      </c>
      <c r="D52" s="197">
        <f>'Prevención 3T'!E52</f>
        <v>1277800</v>
      </c>
      <c r="E52" s="158">
        <f>B52</f>
        <v>3088370</v>
      </c>
      <c r="F52" s="126"/>
    </row>
    <row r="53" spans="1:6">
      <c r="A53" s="126" t="s">
        <v>42</v>
      </c>
      <c r="B53" s="197">
        <f>'Prevención I T'!E53</f>
        <v>0</v>
      </c>
      <c r="C53" s="197">
        <f>'Prevención 2T'!E53</f>
        <v>0</v>
      </c>
      <c r="D53" s="197">
        <f>'Prevención 3T'!E53</f>
        <v>9499000</v>
      </c>
      <c r="E53" s="158">
        <f>SUM(B53:D53)</f>
        <v>9499000</v>
      </c>
      <c r="F53" s="126"/>
    </row>
    <row r="54" spans="1:6">
      <c r="A54" s="1" t="s">
        <v>109</v>
      </c>
      <c r="B54" s="197">
        <f>'Prevención I T'!E54</f>
        <v>0</v>
      </c>
      <c r="C54" s="197">
        <f>'Prevención 2T'!E54</f>
        <v>0</v>
      </c>
      <c r="D54" s="197">
        <f>'Prevención 3T'!E54</f>
        <v>0</v>
      </c>
      <c r="E54" s="158">
        <f>SUM(B54:D54)</f>
        <v>0</v>
      </c>
      <c r="F54" s="126"/>
    </row>
    <row r="55" spans="1:6">
      <c r="A55" s="127" t="s">
        <v>43</v>
      </c>
      <c r="B55" s="197">
        <f>'Prevención I T'!E55</f>
        <v>3088370</v>
      </c>
      <c r="C55" s="197">
        <f>'Prevención 2T'!E55</f>
        <v>3088370</v>
      </c>
      <c r="D55" s="197">
        <f>'Prevención 3T'!E55</f>
        <v>10776800</v>
      </c>
      <c r="E55" s="159">
        <f>+E52+E53+E54</f>
        <v>12587370</v>
      </c>
      <c r="F55" s="126"/>
    </row>
    <row r="56" spans="1:6">
      <c r="A56" s="131" t="s">
        <v>83</v>
      </c>
      <c r="B56" s="197">
        <f>'Prevención I T'!E56</f>
        <v>0</v>
      </c>
      <c r="C56" s="197">
        <f>'Prevención 2T'!E56</f>
        <v>0</v>
      </c>
      <c r="D56" s="197">
        <f>'Prevención 3T'!E56</f>
        <v>4008960</v>
      </c>
      <c r="E56" s="158">
        <f>SUM(B56:D56)</f>
        <v>4008960</v>
      </c>
      <c r="F56" s="126"/>
    </row>
    <row r="57" spans="1:6">
      <c r="A57" s="131" t="s">
        <v>124</v>
      </c>
      <c r="B57" s="197">
        <f>'Prevención I T'!E57</f>
        <v>0</v>
      </c>
      <c r="C57" s="197">
        <f>'Prevención 2T'!E57</f>
        <v>0</v>
      </c>
      <c r="D57" s="197">
        <f>'Prevención 3T'!E57</f>
        <v>3088370</v>
      </c>
      <c r="E57" s="158">
        <f>SUM(B57:D57)</f>
        <v>3088370</v>
      </c>
      <c r="F57" s="143"/>
    </row>
    <row r="58" spans="1:6">
      <c r="A58" s="138" t="s">
        <v>118</v>
      </c>
      <c r="B58" s="197">
        <f>'Prevención I T'!E58</f>
        <v>0</v>
      </c>
      <c r="C58" s="197">
        <f>'Prevención 2T'!E58</f>
        <v>1810570</v>
      </c>
      <c r="D58" s="197">
        <f>'Prevención 3T'!E58</f>
        <v>0</v>
      </c>
      <c r="E58" s="158">
        <f>SUM(B58:D58)</f>
        <v>1810570</v>
      </c>
      <c r="F58" s="143"/>
    </row>
    <row r="59" spans="1:6">
      <c r="A59" s="127" t="s">
        <v>45</v>
      </c>
      <c r="B59" s="197">
        <f>'Prevención I T'!E59</f>
        <v>3088370</v>
      </c>
      <c r="C59" s="197">
        <f>'Prevención 2T'!E59</f>
        <v>1277800</v>
      </c>
      <c r="D59" s="197">
        <f>'Prevención 3T'!E59</f>
        <v>3679470</v>
      </c>
      <c r="E59" s="159">
        <f>+E55-E56-E57-E58</f>
        <v>3679470</v>
      </c>
      <c r="F59" s="126"/>
    </row>
    <row r="60" spans="1:6" ht="15.75" thickBot="1">
      <c r="A60" s="132"/>
      <c r="B60" s="132"/>
      <c r="C60" s="132"/>
      <c r="D60" s="132"/>
      <c r="E60" s="132"/>
      <c r="F60" s="126"/>
    </row>
    <row r="61" spans="1:6" ht="15.75" thickTop="1">
      <c r="A61" s="153" t="s">
        <v>46</v>
      </c>
      <c r="B61" s="126"/>
      <c r="C61" s="126"/>
      <c r="D61" s="126"/>
      <c r="E61" s="126"/>
      <c r="F61" s="126"/>
    </row>
    <row r="62" spans="1:6">
      <c r="A62" s="1"/>
      <c r="D62" s="20"/>
    </row>
    <row r="63" spans="1:6">
      <c r="D63" s="20"/>
    </row>
    <row r="64" spans="1:6">
      <c r="A64" s="7" t="s">
        <v>127</v>
      </c>
    </row>
    <row r="65" spans="1:12">
      <c r="B65" s="20"/>
      <c r="C65" s="20"/>
    </row>
    <row r="66" spans="1:12">
      <c r="B66" s="71"/>
    </row>
    <row r="73" spans="1:12">
      <c r="A73" s="1"/>
      <c r="B73" s="20"/>
      <c r="C73" s="20"/>
    </row>
    <row r="80" spans="1:12">
      <c r="A80" s="1"/>
      <c r="E80" s="45"/>
      <c r="F80" s="45"/>
      <c r="G80" s="45"/>
      <c r="H80" s="45"/>
      <c r="I80" s="45"/>
      <c r="J80" s="45"/>
      <c r="K80" s="45"/>
      <c r="L80" s="45"/>
    </row>
    <row r="81" spans="1:12">
      <c r="A81" s="1"/>
      <c r="E81" s="45"/>
      <c r="F81" s="45"/>
      <c r="G81" s="45"/>
      <c r="H81" s="45"/>
      <c r="I81" s="45"/>
      <c r="J81" s="45"/>
      <c r="K81" s="45"/>
      <c r="L81" s="45"/>
    </row>
    <row r="82" spans="1:12">
      <c r="A82" s="1"/>
      <c r="E82" s="45"/>
      <c r="F82" s="45"/>
      <c r="G82" s="45"/>
      <c r="H82" s="45"/>
      <c r="I82" s="45"/>
      <c r="J82" s="45"/>
      <c r="K82" s="45"/>
      <c r="L82" s="45"/>
    </row>
    <row r="83" spans="1:12">
      <c r="A83" s="1"/>
      <c r="E83" s="45"/>
      <c r="F83" s="45"/>
      <c r="G83" s="45"/>
      <c r="H83" s="45"/>
      <c r="I83" s="45"/>
      <c r="J83" s="45"/>
      <c r="K83" s="45"/>
      <c r="L83" s="45"/>
    </row>
    <row r="84" spans="1:12">
      <c r="A84" s="1"/>
      <c r="E84" s="45"/>
      <c r="F84" s="45"/>
      <c r="G84" s="45"/>
      <c r="H84" s="45"/>
      <c r="I84" s="45"/>
      <c r="J84" s="45"/>
      <c r="K84" s="45"/>
      <c r="L84" s="45"/>
    </row>
    <row r="85" spans="1:12">
      <c r="A85" s="1"/>
      <c r="E85" s="45"/>
      <c r="F85" s="45"/>
      <c r="G85" s="45"/>
      <c r="H85" s="45"/>
      <c r="I85" s="45"/>
      <c r="J85" s="45"/>
      <c r="K85" s="45"/>
      <c r="L85" s="45"/>
    </row>
    <row r="86" spans="1:12">
      <c r="A86" s="1"/>
      <c r="E86" s="45"/>
      <c r="F86" s="45"/>
      <c r="G86" s="45"/>
      <c r="H86" s="45"/>
      <c r="I86" s="45"/>
      <c r="J86" s="45"/>
      <c r="K86" s="45"/>
      <c r="L86" s="45"/>
    </row>
    <row r="87" spans="1:12">
      <c r="A87" s="1"/>
      <c r="E87" s="45"/>
      <c r="F87" s="45"/>
      <c r="G87" s="45"/>
      <c r="H87" s="45"/>
      <c r="I87" s="45"/>
      <c r="J87" s="45"/>
      <c r="K87" s="45"/>
      <c r="L87" s="45"/>
    </row>
    <row r="88" spans="1:12">
      <c r="A88" s="1"/>
      <c r="E88" s="45"/>
      <c r="F88" s="45"/>
      <c r="G88" s="45"/>
      <c r="H88" s="45"/>
      <c r="I88" s="45"/>
      <c r="J88" s="45"/>
      <c r="K88" s="45"/>
      <c r="L88" s="45"/>
    </row>
    <row r="89" spans="1:12">
      <c r="A89" s="1"/>
      <c r="E89" s="45"/>
      <c r="F89" s="45"/>
      <c r="G89" s="45"/>
      <c r="H89" s="45"/>
      <c r="I89" s="45"/>
      <c r="J89" s="45"/>
      <c r="K89" s="45"/>
      <c r="L89" s="45"/>
    </row>
    <row r="90" spans="1:12">
      <c r="A90" s="1"/>
      <c r="E90" s="45"/>
      <c r="F90" s="45"/>
      <c r="G90" s="45"/>
      <c r="H90" s="45"/>
      <c r="I90" s="45"/>
      <c r="J90" s="45"/>
      <c r="K90" s="45"/>
      <c r="L90" s="45"/>
    </row>
    <row r="91" spans="1:12">
      <c r="A91" s="1"/>
      <c r="E91" s="45"/>
      <c r="F91" s="45"/>
      <c r="G91" s="45"/>
      <c r="H91" s="45"/>
      <c r="I91" s="45"/>
      <c r="J91" s="45"/>
      <c r="K91" s="45"/>
      <c r="L91" s="45"/>
    </row>
    <row r="92" spans="1:12">
      <c r="A92" s="1"/>
      <c r="E92" s="45"/>
      <c r="F92" s="45"/>
      <c r="G92" s="45"/>
      <c r="H92" s="45"/>
      <c r="I92" s="45"/>
      <c r="J92" s="45"/>
      <c r="K92" s="45"/>
      <c r="L92" s="45"/>
    </row>
    <row r="93" spans="1:12">
      <c r="A93" s="1"/>
      <c r="E93" s="45"/>
      <c r="F93" s="45"/>
      <c r="G93" s="45"/>
      <c r="H93" s="45"/>
      <c r="I93" s="45"/>
      <c r="J93" s="45"/>
      <c r="K93" s="45"/>
      <c r="L93" s="45"/>
    </row>
    <row r="94" spans="1:12">
      <c r="A94" s="1"/>
      <c r="E94" s="45"/>
      <c r="F94" s="45"/>
      <c r="G94" s="45"/>
      <c r="H94" s="45"/>
      <c r="I94" s="45"/>
      <c r="J94" s="45"/>
      <c r="K94" s="45"/>
      <c r="L94" s="45"/>
    </row>
    <row r="95" spans="1:12">
      <c r="A95" s="1"/>
      <c r="E95" s="45"/>
      <c r="F95" s="45"/>
      <c r="G95" s="45"/>
      <c r="H95" s="45"/>
      <c r="I95" s="45"/>
      <c r="J95" s="45"/>
      <c r="K95" s="45"/>
      <c r="L95" s="45"/>
    </row>
    <row r="96" spans="1:12">
      <c r="A96" s="1"/>
      <c r="E96" s="45"/>
      <c r="F96" s="45"/>
      <c r="G96" s="45"/>
      <c r="H96" s="45"/>
      <c r="I96" s="45"/>
      <c r="J96" s="45"/>
      <c r="K96" s="45"/>
      <c r="L96" s="45"/>
    </row>
    <row r="97" spans="1:12">
      <c r="A97" s="1"/>
      <c r="E97" s="45"/>
      <c r="F97" s="45"/>
      <c r="G97" s="45"/>
      <c r="H97" s="45"/>
      <c r="I97" s="45"/>
      <c r="J97" s="45"/>
      <c r="K97" s="45"/>
      <c r="L97" s="45"/>
    </row>
    <row r="98" spans="1:12">
      <c r="A98" s="1"/>
      <c r="E98" s="45"/>
      <c r="F98" s="45"/>
      <c r="G98" s="45"/>
      <c r="H98" s="45"/>
      <c r="I98" s="45"/>
      <c r="J98" s="45"/>
      <c r="K98" s="45"/>
      <c r="L98" s="45"/>
    </row>
    <row r="99" spans="1:12">
      <c r="A99" s="1"/>
      <c r="E99" s="45"/>
      <c r="F99" s="45"/>
      <c r="G99" s="45"/>
      <c r="H99" s="45"/>
      <c r="I99" s="45"/>
      <c r="J99" s="45"/>
      <c r="K99" s="45"/>
      <c r="L99" s="45"/>
    </row>
    <row r="100" spans="1:12">
      <c r="A100" s="1"/>
      <c r="E100" s="45"/>
      <c r="F100" s="45"/>
      <c r="G100" s="45"/>
      <c r="H100" s="45"/>
      <c r="I100" s="45"/>
      <c r="J100" s="45"/>
      <c r="K100" s="45"/>
      <c r="L100" s="45"/>
    </row>
    <row r="101" spans="1:12">
      <c r="A101" s="1"/>
      <c r="E101" s="45"/>
      <c r="F101" s="45"/>
      <c r="G101" s="45"/>
      <c r="H101" s="45"/>
      <c r="I101" s="45"/>
      <c r="J101" s="45"/>
      <c r="K101" s="45"/>
      <c r="L101" s="45"/>
    </row>
    <row r="102" spans="1:12">
      <c r="A102" s="1"/>
      <c r="E102" s="45"/>
      <c r="F102" s="45"/>
      <c r="G102" s="45"/>
      <c r="H102" s="45"/>
      <c r="I102" s="45"/>
      <c r="J102" s="45"/>
      <c r="K102" s="45"/>
      <c r="L102" s="45"/>
    </row>
    <row r="103" spans="1:12">
      <c r="A103" s="1"/>
      <c r="E103" s="45"/>
      <c r="F103" s="45"/>
      <c r="G103" s="45"/>
      <c r="H103" s="45"/>
      <c r="I103" s="45"/>
      <c r="J103" s="45"/>
      <c r="K103" s="45"/>
      <c r="L103" s="45"/>
    </row>
    <row r="104" spans="1:12">
      <c r="A104" s="1"/>
      <c r="E104" s="45"/>
      <c r="F104" s="45"/>
      <c r="G104" s="45"/>
      <c r="H104" s="45"/>
      <c r="I104" s="45"/>
      <c r="J104" s="45"/>
      <c r="K104" s="45"/>
      <c r="L104" s="45"/>
    </row>
    <row r="105" spans="1:12">
      <c r="A105" s="1"/>
      <c r="E105" s="45"/>
      <c r="F105" s="45"/>
      <c r="G105" s="45"/>
      <c r="H105" s="45"/>
      <c r="I105" s="45"/>
      <c r="J105" s="45"/>
      <c r="K105" s="45"/>
      <c r="L105" s="45"/>
    </row>
    <row r="106" spans="1:12">
      <c r="A106" s="1"/>
      <c r="E106" s="45"/>
      <c r="F106" s="45"/>
      <c r="G106" s="45"/>
      <c r="H106" s="45"/>
      <c r="I106" s="45"/>
      <c r="J106" s="45"/>
      <c r="K106" s="45"/>
      <c r="L106" s="45"/>
    </row>
    <row r="107" spans="1:12">
      <c r="A107" s="1"/>
      <c r="E107" s="45"/>
      <c r="F107" s="45"/>
      <c r="G107" s="45"/>
      <c r="H107" s="45"/>
      <c r="I107" s="45"/>
      <c r="J107" s="45"/>
      <c r="K107" s="45"/>
      <c r="L107" s="45"/>
    </row>
    <row r="108" spans="1:12">
      <c r="A108" s="1"/>
      <c r="E108" s="45"/>
      <c r="F108" s="45"/>
      <c r="G108" s="45"/>
      <c r="H108" s="45"/>
      <c r="I108" s="45"/>
      <c r="J108" s="45"/>
      <c r="K108" s="45"/>
      <c r="L108" s="45"/>
    </row>
    <row r="109" spans="1:12">
      <c r="A109" s="1"/>
      <c r="E109" s="45"/>
      <c r="F109" s="45"/>
      <c r="G109" s="45"/>
      <c r="H109" s="45"/>
      <c r="I109" s="45"/>
      <c r="J109" s="45"/>
      <c r="K109" s="45"/>
      <c r="L109" s="45"/>
    </row>
    <row r="110" spans="1:12">
      <c r="A110" s="1"/>
      <c r="E110" s="45"/>
      <c r="F110" s="45"/>
      <c r="G110" s="45"/>
      <c r="H110" s="45"/>
      <c r="I110" s="45"/>
      <c r="J110" s="45"/>
      <c r="K110" s="45"/>
      <c r="L110" s="45"/>
    </row>
    <row r="111" spans="1:12">
      <c r="A111" s="1"/>
      <c r="E111" s="45"/>
      <c r="F111" s="45"/>
      <c r="G111" s="45"/>
      <c r="H111" s="45"/>
      <c r="I111" s="45"/>
      <c r="J111" s="45"/>
      <c r="K111" s="45"/>
      <c r="L111" s="45"/>
    </row>
    <row r="112" spans="1:12">
      <c r="A112" s="1"/>
      <c r="E112" s="45"/>
      <c r="F112" s="45"/>
      <c r="G112" s="45"/>
      <c r="H112" s="45"/>
      <c r="I112" s="45"/>
      <c r="J112" s="45"/>
      <c r="K112" s="45"/>
      <c r="L112" s="45"/>
    </row>
    <row r="113" spans="1:12">
      <c r="A113" s="1"/>
      <c r="E113" s="45"/>
      <c r="F113" s="45"/>
      <c r="G113" s="45"/>
      <c r="H113" s="45"/>
      <c r="I113" s="45"/>
      <c r="J113" s="45"/>
      <c r="K113" s="45"/>
      <c r="L113" s="45"/>
    </row>
    <row r="114" spans="1:12">
      <c r="A114" s="1"/>
      <c r="E114" s="45"/>
      <c r="F114" s="45"/>
      <c r="G114" s="45"/>
      <c r="H114" s="45"/>
      <c r="I114" s="45"/>
      <c r="J114" s="45"/>
      <c r="K114" s="45"/>
      <c r="L114" s="45"/>
    </row>
    <row r="115" spans="1:12">
      <c r="A115" s="1"/>
      <c r="E115" s="45"/>
      <c r="F115" s="45"/>
      <c r="G115" s="45"/>
      <c r="H115" s="45"/>
      <c r="I115" s="45"/>
      <c r="J115" s="45"/>
      <c r="K115" s="45"/>
      <c r="L115" s="45"/>
    </row>
    <row r="116" spans="1:12">
      <c r="A116" s="1"/>
      <c r="E116" s="45"/>
      <c r="F116" s="45"/>
      <c r="G116" s="45"/>
      <c r="H116" s="45"/>
      <c r="I116" s="45"/>
      <c r="J116" s="45"/>
      <c r="K116" s="45"/>
      <c r="L116" s="45"/>
    </row>
    <row r="117" spans="1:12">
      <c r="A117" s="1"/>
      <c r="E117" s="45"/>
      <c r="F117" s="45"/>
      <c r="G117" s="45"/>
      <c r="H117" s="45"/>
      <c r="I117" s="45"/>
      <c r="J117" s="45"/>
      <c r="K117" s="45"/>
      <c r="L117" s="45"/>
    </row>
    <row r="118" spans="1:12">
      <c r="A118" s="1"/>
      <c r="E118" s="45"/>
      <c r="F118" s="45"/>
      <c r="G118" s="45"/>
      <c r="H118" s="45"/>
      <c r="I118" s="45"/>
      <c r="J118" s="45"/>
      <c r="K118" s="45"/>
      <c r="L118" s="45"/>
    </row>
    <row r="119" spans="1:12">
      <c r="A119" s="1"/>
      <c r="E119" s="45"/>
      <c r="F119" s="45"/>
      <c r="G119" s="45"/>
      <c r="H119" s="45"/>
      <c r="I119" s="45"/>
      <c r="J119" s="45"/>
      <c r="K119" s="45"/>
      <c r="L119" s="45"/>
    </row>
    <row r="120" spans="1:12">
      <c r="A120" s="1"/>
      <c r="E120" s="45"/>
      <c r="F120" s="45"/>
      <c r="G120" s="45"/>
      <c r="H120" s="45"/>
      <c r="I120" s="45"/>
      <c r="J120" s="45"/>
      <c r="K120" s="45"/>
      <c r="L120" s="45"/>
    </row>
    <row r="121" spans="1:12">
      <c r="A121" s="1"/>
      <c r="E121" s="45"/>
      <c r="F121" s="45"/>
      <c r="G121" s="45"/>
      <c r="H121" s="45"/>
      <c r="I121" s="45"/>
      <c r="J121" s="45"/>
      <c r="K121" s="45"/>
      <c r="L121" s="45"/>
    </row>
  </sheetData>
  <mergeCells count="12">
    <mergeCell ref="A1:E1"/>
    <mergeCell ref="A7:E7"/>
    <mergeCell ref="A8:E8"/>
    <mergeCell ref="A20:E20"/>
    <mergeCell ref="A21:E21"/>
    <mergeCell ref="A49:E49"/>
    <mergeCell ref="A34:E34"/>
    <mergeCell ref="A22:E22"/>
    <mergeCell ref="A33:E33"/>
    <mergeCell ref="A47:E47"/>
    <mergeCell ref="A48:E48"/>
    <mergeCell ref="A32:E32"/>
  </mergeCells>
  <pageMargins left="0.70866141732283472" right="0.70866141732283472" top="0.74803149606299213" bottom="0.74803149606299213" header="0.31496062992125984" footer="0.31496062992125984"/>
  <pageSetup scale="64" firstPageNumber="29" orientation="portrait" useFirstPageNumber="1" r:id="rId1"/>
  <headerFooter>
    <oddFooter>&amp;R&amp;"-,Negrita"&amp;12&amp;P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M121"/>
  <sheetViews>
    <sheetView tabSelected="1" topLeftCell="A48" zoomScale="90" zoomScaleNormal="90" workbookViewId="0">
      <selection activeCell="C12" sqref="C12"/>
    </sheetView>
  </sheetViews>
  <sheetFormatPr baseColWidth="10" defaultColWidth="12.85546875" defaultRowHeight="15"/>
  <cols>
    <col min="1" max="1" width="42.5703125" style="79" customWidth="1"/>
    <col min="2" max="2" width="20.85546875" style="62" customWidth="1"/>
    <col min="3" max="3" width="16.28515625" style="62" customWidth="1"/>
    <col min="4" max="4" width="17.28515625" style="62" customWidth="1"/>
    <col min="5" max="5" width="24.5703125" style="62" customWidth="1"/>
    <col min="6" max="6" width="16.42578125" style="62" customWidth="1"/>
    <col min="7" max="8" width="13" style="62" bestFit="1" customWidth="1"/>
    <col min="9" max="16384" width="12.85546875" style="62"/>
  </cols>
  <sheetData>
    <row r="1" spans="1:7">
      <c r="A1" s="224" t="s">
        <v>0</v>
      </c>
      <c r="B1" s="224"/>
      <c r="C1" s="224"/>
      <c r="D1" s="224"/>
      <c r="E1" s="224"/>
      <c r="F1" s="88"/>
      <c r="G1" s="88"/>
    </row>
    <row r="2" spans="1:7">
      <c r="A2" s="72" t="s">
        <v>1</v>
      </c>
      <c r="B2" s="3" t="s">
        <v>90</v>
      </c>
      <c r="D2" s="89"/>
      <c r="E2" s="89"/>
    </row>
    <row r="3" spans="1:7">
      <c r="A3" s="72" t="s">
        <v>2</v>
      </c>
      <c r="B3" s="74" t="s">
        <v>3</v>
      </c>
      <c r="C3" s="90"/>
      <c r="D3" s="90"/>
      <c r="E3" s="89"/>
    </row>
    <row r="4" spans="1:7">
      <c r="A4" s="72" t="s">
        <v>4</v>
      </c>
      <c r="B4" s="73" t="s">
        <v>5</v>
      </c>
      <c r="C4" s="90"/>
      <c r="D4" s="90"/>
      <c r="E4" s="89"/>
    </row>
    <row r="5" spans="1:7">
      <c r="A5" s="72" t="s">
        <v>50</v>
      </c>
      <c r="B5" s="75" t="s">
        <v>116</v>
      </c>
    </row>
    <row r="6" spans="1:7">
      <c r="A6" s="72"/>
      <c r="B6" s="75"/>
    </row>
    <row r="7" spans="1:7">
      <c r="A7" s="224" t="s">
        <v>7</v>
      </c>
      <c r="B7" s="224"/>
      <c r="C7" s="224"/>
      <c r="D7" s="224"/>
      <c r="E7" s="224"/>
      <c r="F7" s="224"/>
      <c r="G7" s="224"/>
    </row>
    <row r="8" spans="1:7">
      <c r="A8" s="224" t="s">
        <v>8</v>
      </c>
      <c r="B8" s="224"/>
      <c r="C8" s="224"/>
      <c r="D8" s="224"/>
      <c r="E8" s="224"/>
      <c r="F8" s="224"/>
      <c r="G8" s="224"/>
    </row>
    <row r="10" spans="1:7" ht="15.75" thickBot="1">
      <c r="A10" s="76" t="s">
        <v>9</v>
      </c>
      <c r="B10" s="77" t="s">
        <v>10</v>
      </c>
      <c r="C10" s="77" t="s">
        <v>51</v>
      </c>
      <c r="D10" s="77" t="s">
        <v>52</v>
      </c>
      <c r="E10" s="77" t="s">
        <v>54</v>
      </c>
      <c r="F10" s="77" t="s">
        <v>55</v>
      </c>
      <c r="G10" s="77" t="s">
        <v>57</v>
      </c>
    </row>
    <row r="11" spans="1:7">
      <c r="A11" s="91"/>
      <c r="B11" s="92"/>
      <c r="C11" s="92"/>
      <c r="D11" s="92"/>
      <c r="E11" s="92"/>
      <c r="F11" s="92"/>
      <c r="G11" s="92"/>
    </row>
    <row r="12" spans="1:7">
      <c r="A12" s="10" t="s">
        <v>74</v>
      </c>
      <c r="B12" s="79"/>
      <c r="C12" s="206">
        <f>'Prevención I T'!F12</f>
        <v>0</v>
      </c>
      <c r="D12" s="206">
        <f>'Prevención 2T'!F12</f>
        <v>68</v>
      </c>
      <c r="E12" s="206">
        <f>'Prevención 3T'!F12</f>
        <v>1125</v>
      </c>
      <c r="F12" s="207">
        <f>'Prevención 4T'!F12</f>
        <v>816</v>
      </c>
      <c r="G12" s="207">
        <f>SUM(C12:F12)</f>
        <v>2009</v>
      </c>
    </row>
    <row r="13" spans="1:7">
      <c r="A13" s="10"/>
      <c r="B13" s="67"/>
      <c r="C13" s="62">
        <f>'Prevención I T'!F13</f>
        <v>0</v>
      </c>
      <c r="D13" s="62">
        <f>'Prevención 2T'!F13</f>
        <v>0</v>
      </c>
      <c r="E13" s="62">
        <f>'Prevención 3T'!F13</f>
        <v>0</v>
      </c>
      <c r="F13" s="63">
        <f>'Prevención 4T'!F13</f>
        <v>0</v>
      </c>
      <c r="G13" s="63">
        <f>SUM(C13:F13)</f>
        <v>0</v>
      </c>
    </row>
    <row r="14" spans="1:7">
      <c r="A14" s="81"/>
    </row>
    <row r="15" spans="1:7" ht="15.75" thickBot="1">
      <c r="A15" s="82" t="s">
        <v>26</v>
      </c>
      <c r="B15" s="64"/>
      <c r="C15" s="65">
        <f t="shared" ref="C15:F15" si="0">SUM(C12:C14)</f>
        <v>0</v>
      </c>
      <c r="D15" s="65">
        <f t="shared" si="0"/>
        <v>68</v>
      </c>
      <c r="E15" s="65">
        <f t="shared" si="0"/>
        <v>1125</v>
      </c>
      <c r="F15" s="65">
        <f t="shared" si="0"/>
        <v>816</v>
      </c>
      <c r="G15" s="65">
        <f>SUM(G12:G14)</f>
        <v>2009</v>
      </c>
    </row>
    <row r="16" spans="1:7" ht="15.75" thickTop="1">
      <c r="A16" s="79" t="s">
        <v>48</v>
      </c>
    </row>
    <row r="17" spans="1:13">
      <c r="A17" s="93" t="s">
        <v>63</v>
      </c>
    </row>
    <row r="18" spans="1:13">
      <c r="A18" s="93" t="s">
        <v>62</v>
      </c>
    </row>
    <row r="20" spans="1:13">
      <c r="A20" s="228" t="s">
        <v>28</v>
      </c>
      <c r="B20" s="228"/>
      <c r="C20" s="228"/>
      <c r="D20" s="228"/>
      <c r="E20" s="228"/>
      <c r="F20" s="228"/>
    </row>
    <row r="21" spans="1:13">
      <c r="A21" s="224" t="s">
        <v>29</v>
      </c>
      <c r="B21" s="224"/>
      <c r="C21" s="224"/>
      <c r="D21" s="224"/>
      <c r="E21" s="224"/>
      <c r="F21" s="224"/>
    </row>
    <row r="22" spans="1:13">
      <c r="A22" s="224" t="s">
        <v>60</v>
      </c>
      <c r="B22" s="224"/>
      <c r="C22" s="224"/>
      <c r="D22" s="224"/>
      <c r="E22" s="224"/>
      <c r="F22" s="224"/>
    </row>
    <row r="24" spans="1:13" ht="15.75" thickBot="1">
      <c r="A24" s="76" t="s">
        <v>9</v>
      </c>
      <c r="B24" s="77" t="s">
        <v>51</v>
      </c>
      <c r="C24" s="77" t="s">
        <v>52</v>
      </c>
      <c r="D24" s="77" t="s">
        <v>54</v>
      </c>
      <c r="E24" s="77" t="s">
        <v>55</v>
      </c>
      <c r="F24" s="77" t="s">
        <v>57</v>
      </c>
    </row>
    <row r="25" spans="1:13">
      <c r="A25" s="91"/>
      <c r="B25" s="92"/>
      <c r="C25" s="92"/>
      <c r="D25" s="92"/>
      <c r="E25" s="92"/>
      <c r="F25" s="92"/>
    </row>
    <row r="26" spans="1:13">
      <c r="A26" s="10" t="s">
        <v>74</v>
      </c>
      <c r="B26" s="187">
        <f>'Prevención I T'!E26</f>
        <v>0</v>
      </c>
      <c r="C26" s="187">
        <f>'Prevención 2T'!E26</f>
        <v>1810570</v>
      </c>
      <c r="D26" s="187">
        <f>'Prevención 3T'!E26</f>
        <v>4008960</v>
      </c>
      <c r="E26" s="187">
        <f>'Prevención 4T'!E26</f>
        <v>4710144</v>
      </c>
      <c r="F26" s="187">
        <f>SUM(B26:E26)</f>
        <v>10529674</v>
      </c>
    </row>
    <row r="27" spans="1:13">
      <c r="A27" s="10"/>
      <c r="B27" s="63">
        <f>'Prevención I T'!E27</f>
        <v>0</v>
      </c>
      <c r="C27" s="63">
        <f>'Prevención 2T'!E27</f>
        <v>0</v>
      </c>
      <c r="D27" s="63">
        <f>'Prevención 3T'!E27</f>
        <v>0</v>
      </c>
      <c r="E27" s="63">
        <f>'Prevención 4T'!E27</f>
        <v>0</v>
      </c>
      <c r="F27" s="63">
        <f>SUM(B27:E27)</f>
        <v>0</v>
      </c>
    </row>
    <row r="28" spans="1:13">
      <c r="A28" s="85"/>
    </row>
    <row r="29" spans="1:13" ht="15.75" thickBot="1">
      <c r="A29" s="82" t="s">
        <v>26</v>
      </c>
      <c r="B29" s="65">
        <f t="shared" ref="B29:F29" si="1">SUM(B26:B28)</f>
        <v>0</v>
      </c>
      <c r="C29" s="65">
        <f t="shared" si="1"/>
        <v>1810570</v>
      </c>
      <c r="D29" s="65">
        <f t="shared" si="1"/>
        <v>4008960</v>
      </c>
      <c r="E29" s="65">
        <f t="shared" si="1"/>
        <v>4710144</v>
      </c>
      <c r="F29" s="65">
        <f t="shared" si="1"/>
        <v>10529674</v>
      </c>
    </row>
    <row r="30" spans="1:13" ht="15.75" thickTop="1">
      <c r="A30" s="79" t="s">
        <v>49</v>
      </c>
    </row>
    <row r="32" spans="1:13">
      <c r="A32" s="229" t="s">
        <v>33</v>
      </c>
      <c r="B32" s="229"/>
      <c r="C32" s="229"/>
      <c r="D32" s="229"/>
      <c r="E32" s="229"/>
      <c r="F32" s="229"/>
      <c r="M32" s="63"/>
    </row>
    <row r="33" spans="1:13">
      <c r="A33" s="224" t="s">
        <v>29</v>
      </c>
      <c r="B33" s="224"/>
      <c r="C33" s="224"/>
      <c r="D33" s="224"/>
      <c r="E33" s="224"/>
      <c r="F33" s="224"/>
      <c r="M33" s="63"/>
    </row>
    <row r="34" spans="1:13">
      <c r="A34" s="224" t="s">
        <v>60</v>
      </c>
      <c r="B34" s="224"/>
      <c r="C34" s="224"/>
      <c r="D34" s="224"/>
      <c r="E34" s="224"/>
      <c r="F34" s="224"/>
    </row>
    <row r="36" spans="1:13" ht="15.75" thickBot="1">
      <c r="A36" s="76" t="s">
        <v>34</v>
      </c>
      <c r="B36" s="77" t="s">
        <v>51</v>
      </c>
      <c r="C36" s="77" t="s">
        <v>52</v>
      </c>
      <c r="D36" s="77" t="s">
        <v>54</v>
      </c>
      <c r="E36" s="77" t="s">
        <v>55</v>
      </c>
      <c r="F36" s="77" t="s">
        <v>57</v>
      </c>
    </row>
    <row r="37" spans="1:13">
      <c r="A37" s="91"/>
      <c r="B37" s="92"/>
      <c r="C37" s="92"/>
      <c r="D37" s="92"/>
      <c r="E37" s="92"/>
      <c r="F37" s="92"/>
    </row>
    <row r="38" spans="1:13">
      <c r="A38" s="7" t="s">
        <v>77</v>
      </c>
      <c r="B38" s="187">
        <f>'Prevención I T'!E38</f>
        <v>0</v>
      </c>
      <c r="C38" s="187">
        <f>'Prevención 2T'!E38</f>
        <v>0</v>
      </c>
      <c r="D38" s="187">
        <f>'Prevención 3T'!E38</f>
        <v>2301800</v>
      </c>
      <c r="E38" s="187">
        <f>'Prevención 4T'!E38</f>
        <v>4710144</v>
      </c>
      <c r="F38" s="208">
        <f>SUM(B38:E38)</f>
        <v>7011944</v>
      </c>
    </row>
    <row r="39" spans="1:13">
      <c r="A39" s="7" t="s">
        <v>78</v>
      </c>
      <c r="B39" s="187">
        <f>'Prevención I T'!E39</f>
        <v>0</v>
      </c>
      <c r="C39" s="187">
        <f>'Prevención 2T'!E39</f>
        <v>0</v>
      </c>
      <c r="D39" s="187">
        <f>'Prevención 3T'!E39</f>
        <v>0</v>
      </c>
      <c r="E39" s="187">
        <f>'Prevención 4T'!E39</f>
        <v>0</v>
      </c>
      <c r="F39" s="208">
        <f t="shared" ref="F39:F42" si="2">SUM(B39:E39)</f>
        <v>0</v>
      </c>
    </row>
    <row r="40" spans="1:13" ht="15.95" customHeight="1">
      <c r="A40" s="7" t="s">
        <v>79</v>
      </c>
      <c r="B40" s="187">
        <f>'Prevención I T'!E40</f>
        <v>0</v>
      </c>
      <c r="C40" s="187">
        <f>'Prevención 2T'!E40</f>
        <v>0</v>
      </c>
      <c r="D40" s="187">
        <f>'Prevención 3T'!E40</f>
        <v>0</v>
      </c>
      <c r="E40" s="187">
        <f>'Prevención 4T'!E40</f>
        <v>0</v>
      </c>
      <c r="F40" s="208">
        <f t="shared" si="2"/>
        <v>0</v>
      </c>
    </row>
    <row r="41" spans="1:13">
      <c r="A41" s="7" t="s">
        <v>80</v>
      </c>
      <c r="B41" s="187">
        <f>'Prevención I T'!E41</f>
        <v>0</v>
      </c>
      <c r="C41" s="187">
        <f>'Prevención 2T'!E41</f>
        <v>1332745</v>
      </c>
      <c r="D41" s="187">
        <f>'Prevención 3T'!E41</f>
        <v>1707160</v>
      </c>
      <c r="E41" s="187">
        <f>'Prevención 4T'!E41</f>
        <v>0</v>
      </c>
      <c r="F41" s="208">
        <f t="shared" si="2"/>
        <v>3039905</v>
      </c>
    </row>
    <row r="42" spans="1:13">
      <c r="A42" s="7" t="s">
        <v>81</v>
      </c>
      <c r="B42" s="187">
        <f>'Prevención I T'!E42</f>
        <v>0</v>
      </c>
      <c r="C42" s="187">
        <f>'Prevención 2T'!E42</f>
        <v>477825</v>
      </c>
      <c r="D42" s="187">
        <f>'Prevención 3T'!E42</f>
        <v>0</v>
      </c>
      <c r="E42" s="187">
        <f>'Prevención 4T'!E42</f>
        <v>0</v>
      </c>
      <c r="F42" s="208">
        <f t="shared" si="2"/>
        <v>477825</v>
      </c>
    </row>
    <row r="43" spans="1:13">
      <c r="B43" s="100"/>
      <c r="C43" s="100"/>
      <c r="D43" s="100"/>
      <c r="E43" s="100"/>
      <c r="F43" s="100"/>
    </row>
    <row r="44" spans="1:13" ht="15.75" thickBot="1">
      <c r="A44" s="82" t="s">
        <v>26</v>
      </c>
      <c r="B44" s="103">
        <f t="shared" ref="B44:E44" si="3">SUM(B38:B43)</f>
        <v>0</v>
      </c>
      <c r="C44" s="103">
        <f>SUM(C38:C43)</f>
        <v>1810570</v>
      </c>
      <c r="D44" s="66">
        <f t="shared" si="3"/>
        <v>4008960</v>
      </c>
      <c r="E44" s="66">
        <f t="shared" si="3"/>
        <v>4710144</v>
      </c>
      <c r="F44" s="66">
        <f>SUM(F38:F43)</f>
        <v>10529674</v>
      </c>
    </row>
    <row r="45" spans="1:13" ht="15.75" thickTop="1">
      <c r="A45" s="79" t="s">
        <v>49</v>
      </c>
    </row>
    <row r="47" spans="1:13">
      <c r="A47" s="224" t="s">
        <v>40</v>
      </c>
      <c r="B47" s="224"/>
      <c r="C47" s="224"/>
      <c r="D47" s="224"/>
      <c r="E47" s="224"/>
      <c r="F47" s="224"/>
    </row>
    <row r="48" spans="1:13">
      <c r="A48" s="224" t="s">
        <v>41</v>
      </c>
      <c r="B48" s="224"/>
      <c r="C48" s="224"/>
      <c r="D48" s="224"/>
      <c r="E48" s="224"/>
      <c r="F48" s="224"/>
    </row>
    <row r="49" spans="1:6">
      <c r="A49" s="224" t="s">
        <v>60</v>
      </c>
      <c r="B49" s="224"/>
      <c r="C49" s="224"/>
      <c r="D49" s="224"/>
      <c r="E49" s="224"/>
      <c r="F49" s="224"/>
    </row>
    <row r="50" spans="1:6">
      <c r="A50" s="154"/>
      <c r="B50" s="141"/>
      <c r="C50" s="141"/>
      <c r="D50" s="141"/>
      <c r="E50" s="141"/>
      <c r="F50" s="141"/>
    </row>
    <row r="51" spans="1:6" ht="15.75" thickBot="1">
      <c r="A51" s="146" t="s">
        <v>34</v>
      </c>
      <c r="B51" s="147" t="s">
        <v>51</v>
      </c>
      <c r="C51" s="147" t="s">
        <v>52</v>
      </c>
      <c r="D51" s="147" t="s">
        <v>54</v>
      </c>
      <c r="E51" s="147" t="s">
        <v>55</v>
      </c>
      <c r="F51" s="147" t="s">
        <v>57</v>
      </c>
    </row>
    <row r="52" spans="1:6">
      <c r="A52" s="141" t="s">
        <v>93</v>
      </c>
      <c r="B52" s="179">
        <f>'Prevención I T'!E52</f>
        <v>3088370</v>
      </c>
      <c r="C52" s="179">
        <f>'Prevención 2T'!E52</f>
        <v>3088370</v>
      </c>
      <c r="D52" s="179">
        <f>'Prevención 3T'!E52</f>
        <v>1277800</v>
      </c>
      <c r="E52" s="179">
        <f>'Prevención 4T'!E52</f>
        <v>3679470</v>
      </c>
      <c r="F52" s="178">
        <f>B52</f>
        <v>3088370</v>
      </c>
    </row>
    <row r="53" spans="1:6">
      <c r="A53" s="141" t="s">
        <v>42</v>
      </c>
      <c r="B53" s="179">
        <f>'Prevención I T'!E53</f>
        <v>0</v>
      </c>
      <c r="C53" s="179">
        <f>'Prevención 2T'!E53</f>
        <v>0</v>
      </c>
      <c r="D53" s="179">
        <f>'Prevención 3T'!E53</f>
        <v>9499000</v>
      </c>
      <c r="E53" s="179">
        <f>'Prevención 4T'!E53</f>
        <v>2500800</v>
      </c>
      <c r="F53" s="178">
        <f>SUM(B53:E53)</f>
        <v>11999800</v>
      </c>
    </row>
    <row r="54" spans="1:6">
      <c r="A54" s="1" t="s">
        <v>109</v>
      </c>
      <c r="B54" s="179">
        <f>'Prevención I T'!E54</f>
        <v>0</v>
      </c>
      <c r="C54" s="179">
        <f>'Prevención 2T'!E54</f>
        <v>0</v>
      </c>
      <c r="D54" s="179">
        <f>'Prevención 3T'!E54</f>
        <v>0</v>
      </c>
      <c r="E54" s="179">
        <f>'Prevención 4T'!E54</f>
        <v>0</v>
      </c>
      <c r="F54" s="178">
        <f>SUM(B54:E54)</f>
        <v>0</v>
      </c>
    </row>
    <row r="55" spans="1:6">
      <c r="A55" s="148" t="s">
        <v>43</v>
      </c>
      <c r="B55" s="179">
        <f>'Prevención I T'!E55</f>
        <v>3088370</v>
      </c>
      <c r="C55" s="179">
        <f>'Prevención 2T'!E55</f>
        <v>3088370</v>
      </c>
      <c r="D55" s="179">
        <f>'Prevención 3T'!E55</f>
        <v>10776800</v>
      </c>
      <c r="E55" s="179">
        <f>'Prevención 4T'!E55</f>
        <v>6180270</v>
      </c>
      <c r="F55" s="180">
        <f>+F52+F53+F54</f>
        <v>15088170</v>
      </c>
    </row>
    <row r="56" spans="1:6">
      <c r="A56" s="150" t="s">
        <v>83</v>
      </c>
      <c r="B56" s="179">
        <f>'Prevención I T'!E56</f>
        <v>0</v>
      </c>
      <c r="C56" s="179">
        <f>'Prevención 2T'!E56</f>
        <v>0</v>
      </c>
      <c r="D56" s="179">
        <f>'Prevención 3T'!E56</f>
        <v>4008960</v>
      </c>
      <c r="E56" s="179">
        <f>'Prevención 4T'!E56</f>
        <v>2750994</v>
      </c>
      <c r="F56" s="178">
        <f>SUM(B56:E56)</f>
        <v>6759954</v>
      </c>
    </row>
    <row r="57" spans="1:6">
      <c r="A57" s="150" t="s">
        <v>124</v>
      </c>
      <c r="B57" s="179">
        <f>'Prevención I T'!E57</f>
        <v>0</v>
      </c>
      <c r="C57" s="179">
        <f>'Prevención 2T'!E57</f>
        <v>0</v>
      </c>
      <c r="D57" s="179">
        <f>'Prevención 3T'!E57</f>
        <v>3088370</v>
      </c>
      <c r="E57" s="179">
        <f>'Prevención 4T'!E57</f>
        <v>0</v>
      </c>
      <c r="F57" s="178">
        <f>SUM(B57:E57)</f>
        <v>3088370</v>
      </c>
    </row>
    <row r="58" spans="1:6">
      <c r="A58" s="138" t="s">
        <v>118</v>
      </c>
      <c r="B58" s="179">
        <f>'Prevención I T'!E58</f>
        <v>0</v>
      </c>
      <c r="C58" s="179">
        <f>'Prevención 2T'!E58</f>
        <v>1810570</v>
      </c>
      <c r="D58" s="179">
        <f>'Prevención 3T'!E58</f>
        <v>0</v>
      </c>
      <c r="E58" s="179">
        <f>'Prevención 4T'!E58</f>
        <v>1959150</v>
      </c>
      <c r="F58" s="178">
        <f>SUM(B58:E58)</f>
        <v>3769720</v>
      </c>
    </row>
    <row r="59" spans="1:6">
      <c r="A59" s="148" t="s">
        <v>45</v>
      </c>
      <c r="B59" s="179">
        <f>'Prevención I T'!E59</f>
        <v>3088370</v>
      </c>
      <c r="C59" s="179">
        <f>'Prevención 2T'!E59</f>
        <v>1277800</v>
      </c>
      <c r="D59" s="179">
        <f>'Prevención 3T'!E59</f>
        <v>3679470</v>
      </c>
      <c r="E59" s="179">
        <f>'Prevención 4T'!E59</f>
        <v>1470126</v>
      </c>
      <c r="F59" s="180">
        <f>+F55-F56-F57-F58</f>
        <v>1470126</v>
      </c>
    </row>
    <row r="60" spans="1:6" ht="15.75" thickBot="1">
      <c r="A60" s="151"/>
      <c r="B60" s="151"/>
      <c r="C60" s="151"/>
      <c r="D60" s="151"/>
      <c r="E60" s="151"/>
      <c r="F60" s="151"/>
    </row>
    <row r="61" spans="1:6" ht="15.75" thickTop="1">
      <c r="A61" s="152" t="s">
        <v>46</v>
      </c>
      <c r="B61" s="141"/>
      <c r="C61" s="141"/>
      <c r="D61" s="141"/>
      <c r="E61" s="141"/>
      <c r="F61" s="141"/>
    </row>
    <row r="62" spans="1:6">
      <c r="A62" s="141"/>
      <c r="B62" s="141"/>
      <c r="C62" s="141"/>
      <c r="D62" s="141"/>
      <c r="E62" s="141"/>
      <c r="F62" s="141"/>
    </row>
    <row r="65" spans="1:1">
      <c r="A65" s="7" t="s">
        <v>130</v>
      </c>
    </row>
    <row r="73" spans="1:1">
      <c r="A73" s="62"/>
    </row>
    <row r="80" spans="1:1">
      <c r="A80" s="62"/>
    </row>
    <row r="81" spans="1:1">
      <c r="A81" s="62"/>
    </row>
    <row r="82" spans="1:1">
      <c r="A82" s="62"/>
    </row>
    <row r="83" spans="1:1">
      <c r="A83" s="62"/>
    </row>
    <row r="84" spans="1:1">
      <c r="A84" s="62"/>
    </row>
    <row r="85" spans="1:1">
      <c r="A85" s="62"/>
    </row>
    <row r="86" spans="1:1">
      <c r="A86" s="62"/>
    </row>
    <row r="87" spans="1:1">
      <c r="A87" s="62"/>
    </row>
    <row r="88" spans="1:1">
      <c r="A88" s="62"/>
    </row>
    <row r="89" spans="1:1">
      <c r="A89" s="62"/>
    </row>
    <row r="90" spans="1:1">
      <c r="A90" s="62"/>
    </row>
    <row r="91" spans="1:1">
      <c r="A91" s="62"/>
    </row>
    <row r="92" spans="1:1">
      <c r="A92" s="62"/>
    </row>
    <row r="93" spans="1:1">
      <c r="A93" s="62"/>
    </row>
    <row r="94" spans="1:1">
      <c r="A94" s="62"/>
    </row>
    <row r="95" spans="1:1">
      <c r="A95" s="62"/>
    </row>
    <row r="96" spans="1:1">
      <c r="A96" s="62"/>
    </row>
    <row r="97" spans="1:1">
      <c r="A97" s="62"/>
    </row>
    <row r="98" spans="1:1">
      <c r="A98" s="62"/>
    </row>
    <row r="99" spans="1:1">
      <c r="A99" s="62"/>
    </row>
    <row r="100" spans="1:1">
      <c r="A100" s="62"/>
    </row>
    <row r="101" spans="1:1">
      <c r="A101" s="62"/>
    </row>
    <row r="102" spans="1:1">
      <c r="A102" s="62"/>
    </row>
    <row r="103" spans="1:1">
      <c r="A103" s="62"/>
    </row>
    <row r="104" spans="1:1">
      <c r="A104" s="62"/>
    </row>
    <row r="105" spans="1:1">
      <c r="A105" s="62"/>
    </row>
    <row r="106" spans="1:1">
      <c r="A106" s="62"/>
    </row>
    <row r="107" spans="1:1">
      <c r="A107" s="62"/>
    </row>
    <row r="108" spans="1:1">
      <c r="A108" s="62"/>
    </row>
    <row r="109" spans="1:1">
      <c r="A109" s="62"/>
    </row>
    <row r="110" spans="1:1">
      <c r="A110" s="62"/>
    </row>
    <row r="111" spans="1:1">
      <c r="A111" s="62"/>
    </row>
    <row r="112" spans="1:1">
      <c r="A112" s="62"/>
    </row>
    <row r="113" spans="1:1">
      <c r="A113" s="62"/>
    </row>
    <row r="114" spans="1:1">
      <c r="A114" s="62"/>
    </row>
    <row r="115" spans="1:1">
      <c r="A115" s="62"/>
    </row>
    <row r="116" spans="1:1">
      <c r="A116" s="62"/>
    </row>
    <row r="117" spans="1:1">
      <c r="A117" s="62"/>
    </row>
    <row r="118" spans="1:1">
      <c r="A118" s="62"/>
    </row>
    <row r="119" spans="1:1">
      <c r="A119" s="62"/>
    </row>
    <row r="120" spans="1:1">
      <c r="A120" s="62"/>
    </row>
    <row r="121" spans="1:1">
      <c r="A121" s="62"/>
    </row>
  </sheetData>
  <mergeCells count="12">
    <mergeCell ref="A34:F34"/>
    <mergeCell ref="A47:F47"/>
    <mergeCell ref="A48:F48"/>
    <mergeCell ref="A49:F49"/>
    <mergeCell ref="A1:E1"/>
    <mergeCell ref="A8:G8"/>
    <mergeCell ref="A7:G7"/>
    <mergeCell ref="A22:F22"/>
    <mergeCell ref="A20:F20"/>
    <mergeCell ref="A21:F21"/>
    <mergeCell ref="A32:F32"/>
    <mergeCell ref="A33:F33"/>
  </mergeCells>
  <pageMargins left="0.70866141732283472" right="0.70866141732283472" top="0.74803149606299213" bottom="0.74803149606299213" header="0.31496062992125984" footer="0.31496062992125984"/>
  <pageSetup scale="64" firstPageNumber="30" orientation="portrait" useFirstPageNumber="1" r:id="rId1"/>
  <headerFooter>
    <oddFooter>&amp;R&amp;"-,Negrita"&amp;12&amp;P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B44" sqref="B44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6"/>
  <sheetViews>
    <sheetView topLeftCell="A61" workbookViewId="0">
      <selection activeCell="A74" sqref="A74"/>
    </sheetView>
  </sheetViews>
  <sheetFormatPr baseColWidth="10" defaultColWidth="11.5703125" defaultRowHeight="15"/>
  <cols>
    <col min="1" max="1" width="40.7109375" style="31" customWidth="1"/>
    <col min="2" max="5" width="15.7109375" style="26" customWidth="1"/>
    <col min="6" max="6" width="11.42578125" style="26" bestFit="1" customWidth="1"/>
    <col min="7" max="7" width="13.5703125" style="26" customWidth="1"/>
    <col min="8" max="8" width="11.5703125" style="26" bestFit="1" customWidth="1"/>
    <col min="9" max="9" width="14.140625" style="26" bestFit="1" customWidth="1"/>
    <col min="10" max="10" width="11.5703125" style="26" bestFit="1" customWidth="1"/>
    <col min="11" max="11" width="11.140625" style="26" customWidth="1"/>
    <col min="12" max="13" width="12.28515625" style="26" bestFit="1" customWidth="1"/>
    <col min="14" max="15" width="12.5703125" style="26" bestFit="1" customWidth="1"/>
    <col min="16" max="16384" width="11.5703125" style="26"/>
  </cols>
  <sheetData>
    <row r="1" spans="1:10">
      <c r="A1" s="220" t="s">
        <v>0</v>
      </c>
      <c r="B1" s="220"/>
      <c r="C1" s="220"/>
      <c r="D1" s="220"/>
      <c r="E1" s="220"/>
      <c r="F1" s="220"/>
    </row>
    <row r="2" spans="1:10">
      <c r="A2" s="27" t="s">
        <v>1</v>
      </c>
      <c r="B2" s="3" t="s">
        <v>89</v>
      </c>
      <c r="C2" s="3"/>
      <c r="D2" s="3"/>
      <c r="E2" s="3"/>
      <c r="F2" s="3"/>
    </row>
    <row r="3" spans="1:10">
      <c r="A3" s="27" t="s">
        <v>2</v>
      </c>
      <c r="B3" s="29" t="s">
        <v>3</v>
      </c>
      <c r="C3" s="28"/>
      <c r="D3" s="28"/>
      <c r="E3" s="28"/>
      <c r="F3" s="28"/>
    </row>
    <row r="4" spans="1:10">
      <c r="A4" s="27" t="s">
        <v>4</v>
      </c>
      <c r="B4" s="28" t="s">
        <v>5</v>
      </c>
      <c r="C4" s="28"/>
      <c r="D4" s="28"/>
      <c r="E4" s="28"/>
      <c r="F4" s="28"/>
    </row>
    <row r="5" spans="1:10">
      <c r="A5" s="27" t="s">
        <v>50</v>
      </c>
      <c r="B5" s="30" t="s">
        <v>111</v>
      </c>
      <c r="C5" s="28"/>
      <c r="D5" s="28"/>
      <c r="E5" s="28"/>
      <c r="F5" s="28"/>
    </row>
    <row r="6" spans="1:10">
      <c r="A6" s="27"/>
      <c r="B6" s="30"/>
      <c r="C6" s="28"/>
      <c r="D6" s="28"/>
      <c r="E6" s="28"/>
      <c r="F6" s="28"/>
    </row>
    <row r="7" spans="1:10">
      <c r="A7" s="220" t="s">
        <v>7</v>
      </c>
      <c r="B7" s="220"/>
      <c r="C7" s="220"/>
      <c r="D7" s="220"/>
      <c r="E7" s="220"/>
      <c r="F7" s="220"/>
    </row>
    <row r="8" spans="1:10">
      <c r="A8" s="220" t="s">
        <v>8</v>
      </c>
      <c r="B8" s="220"/>
      <c r="C8" s="220"/>
      <c r="D8" s="220"/>
      <c r="E8" s="220"/>
      <c r="F8" s="220"/>
    </row>
    <row r="10" spans="1:10" ht="15.75" thickBot="1">
      <c r="A10" s="32" t="s">
        <v>9</v>
      </c>
      <c r="B10" s="33" t="s">
        <v>10</v>
      </c>
      <c r="C10" s="33" t="s">
        <v>14</v>
      </c>
      <c r="D10" s="33" t="s">
        <v>15</v>
      </c>
      <c r="E10" s="33" t="s">
        <v>16</v>
      </c>
      <c r="F10" s="33" t="s">
        <v>52</v>
      </c>
    </row>
    <row r="11" spans="1:10">
      <c r="A11" s="34" t="s">
        <v>23</v>
      </c>
      <c r="B11" s="31"/>
      <c r="C11" s="31"/>
      <c r="D11" s="31"/>
      <c r="E11" s="31"/>
      <c r="F11" s="31"/>
    </row>
    <row r="12" spans="1:10">
      <c r="A12" s="11" t="s">
        <v>64</v>
      </c>
      <c r="B12" s="31" t="s">
        <v>25</v>
      </c>
      <c r="C12" s="111">
        <v>13</v>
      </c>
      <c r="D12" s="111">
        <v>12</v>
      </c>
      <c r="E12" s="111">
        <v>6</v>
      </c>
      <c r="F12" s="112">
        <f>SUM(C12:E12)</f>
        <v>31</v>
      </c>
      <c r="H12" s="111"/>
      <c r="I12" s="111"/>
      <c r="J12" s="111"/>
    </row>
    <row r="13" spans="1:10">
      <c r="A13" s="11" t="s">
        <v>65</v>
      </c>
      <c r="B13" s="31" t="s">
        <v>25</v>
      </c>
      <c r="C13" s="111">
        <v>9</v>
      </c>
      <c r="D13" s="111">
        <v>16</v>
      </c>
      <c r="E13" s="111">
        <v>5</v>
      </c>
      <c r="F13" s="112">
        <f t="shared" ref="F13" si="0">SUM(C13:E13)</f>
        <v>30</v>
      </c>
      <c r="H13" s="111"/>
      <c r="I13" s="111"/>
      <c r="J13" s="111"/>
    </row>
    <row r="14" spans="1:10">
      <c r="A14" s="11" t="s">
        <v>66</v>
      </c>
      <c r="B14" s="31" t="s">
        <v>25</v>
      </c>
      <c r="C14" s="111">
        <v>28</v>
      </c>
      <c r="D14" s="111">
        <v>24</v>
      </c>
      <c r="E14" s="111">
        <v>25</v>
      </c>
      <c r="F14" s="112">
        <f>E14</f>
        <v>25</v>
      </c>
      <c r="H14" s="111"/>
      <c r="I14" s="111"/>
      <c r="J14" s="111"/>
    </row>
    <row r="15" spans="1:10">
      <c r="A15" s="10" t="s">
        <v>94</v>
      </c>
      <c r="B15" s="7" t="s">
        <v>85</v>
      </c>
      <c r="C15" s="111">
        <v>21</v>
      </c>
      <c r="D15" s="111">
        <v>31</v>
      </c>
      <c r="E15" s="111">
        <v>29</v>
      </c>
      <c r="F15" s="112">
        <f>AVERAGE(C15:E15)</f>
        <v>27</v>
      </c>
      <c r="H15" s="111"/>
      <c r="I15" s="111"/>
      <c r="J15" s="111"/>
    </row>
    <row r="16" spans="1:10">
      <c r="A16" s="34"/>
      <c r="B16" s="7" t="s">
        <v>25</v>
      </c>
      <c r="C16" s="112">
        <v>77</v>
      </c>
      <c r="D16" s="112">
        <v>109</v>
      </c>
      <c r="E16" s="112">
        <v>87</v>
      </c>
      <c r="F16" s="112">
        <f>AVERAGE(C16:E16)</f>
        <v>91</v>
      </c>
      <c r="H16" s="111"/>
      <c r="I16" s="111"/>
      <c r="J16" s="111"/>
    </row>
    <row r="17" spans="1:10">
      <c r="A17" s="34"/>
      <c r="B17" s="7" t="s">
        <v>86</v>
      </c>
      <c r="C17" s="111">
        <v>43</v>
      </c>
      <c r="D17" s="111">
        <v>57</v>
      </c>
      <c r="E17" s="111">
        <v>50</v>
      </c>
      <c r="F17" s="112">
        <f>SUM(C17:E17)</f>
        <v>150</v>
      </c>
      <c r="H17" s="111"/>
      <c r="I17" s="111"/>
      <c r="J17" s="111"/>
    </row>
    <row r="18" spans="1:10">
      <c r="A18" s="36"/>
      <c r="C18" s="113"/>
      <c r="D18" s="113"/>
      <c r="E18" s="113"/>
      <c r="F18" s="113"/>
    </row>
    <row r="19" spans="1:10" ht="15.75" thickBot="1">
      <c r="A19" s="14" t="s">
        <v>87</v>
      </c>
      <c r="B19" s="38"/>
      <c r="C19" s="114">
        <f>+C12+C16</f>
        <v>90</v>
      </c>
      <c r="D19" s="114">
        <f t="shared" ref="D19:F19" si="1">+D12+D16</f>
        <v>121</v>
      </c>
      <c r="E19" s="114">
        <f t="shared" si="1"/>
        <v>93</v>
      </c>
      <c r="F19" s="114">
        <f t="shared" si="1"/>
        <v>122</v>
      </c>
    </row>
    <row r="20" spans="1:10" ht="15.75" thickTop="1">
      <c r="A20" s="94" t="s">
        <v>88</v>
      </c>
      <c r="B20" s="55"/>
      <c r="C20" s="56"/>
      <c r="D20" s="56"/>
      <c r="E20" s="56"/>
      <c r="F20" s="57"/>
    </row>
    <row r="21" spans="1:10">
      <c r="A21" s="94" t="s">
        <v>27</v>
      </c>
    </row>
    <row r="23" spans="1:10">
      <c r="A23" s="221" t="s">
        <v>28</v>
      </c>
      <c r="B23" s="221"/>
      <c r="C23" s="221"/>
      <c r="D23" s="221"/>
      <c r="E23" s="221"/>
    </row>
    <row r="24" spans="1:10">
      <c r="A24" s="220" t="s">
        <v>29</v>
      </c>
      <c r="B24" s="220"/>
      <c r="C24" s="220"/>
      <c r="D24" s="220"/>
      <c r="E24" s="220"/>
    </row>
    <row r="25" spans="1:10">
      <c r="A25" s="27" t="s">
        <v>30</v>
      </c>
      <c r="B25" s="30" t="s">
        <v>31</v>
      </c>
      <c r="C25" s="35"/>
      <c r="D25" s="35"/>
      <c r="E25" s="35"/>
    </row>
    <row r="27" spans="1:10" ht="15.75" thickBot="1">
      <c r="A27" s="32" t="s">
        <v>9</v>
      </c>
      <c r="B27" s="33" t="s">
        <v>14</v>
      </c>
      <c r="C27" s="33" t="s">
        <v>15</v>
      </c>
      <c r="D27" s="33" t="s">
        <v>16</v>
      </c>
      <c r="E27" s="33" t="s">
        <v>52</v>
      </c>
    </row>
    <row r="28" spans="1:10">
      <c r="A28" s="39" t="s">
        <v>23</v>
      </c>
    </row>
    <row r="29" spans="1:10">
      <c r="A29" s="40" t="s">
        <v>24</v>
      </c>
      <c r="B29" s="59">
        <v>3373257.07</v>
      </c>
      <c r="C29" s="59">
        <v>8259655.4800000004</v>
      </c>
      <c r="D29" s="59">
        <v>2822669.1</v>
      </c>
      <c r="E29" s="59">
        <f>SUM(B29:D29)</f>
        <v>14455581.65</v>
      </c>
    </row>
    <row r="30" spans="1:10">
      <c r="A30" s="39" t="s">
        <v>95</v>
      </c>
      <c r="B30" s="59">
        <v>528140</v>
      </c>
      <c r="C30" s="59">
        <v>275110</v>
      </c>
      <c r="D30" s="59">
        <v>0</v>
      </c>
      <c r="E30" s="59">
        <f>SUM(B30:D30)</f>
        <v>803250</v>
      </c>
    </row>
    <row r="31" spans="1:10">
      <c r="A31" s="39"/>
      <c r="B31" s="59"/>
      <c r="C31" s="58"/>
      <c r="D31" s="58"/>
      <c r="E31" s="59"/>
    </row>
    <row r="32" spans="1:10" ht="15.75" thickBot="1">
      <c r="A32" s="37" t="s">
        <v>26</v>
      </c>
      <c r="B32" s="60">
        <f t="shared" ref="B32:D32" si="2">SUM(B29:B31)</f>
        <v>3901397.07</v>
      </c>
      <c r="C32" s="60">
        <f t="shared" si="2"/>
        <v>8534765.4800000004</v>
      </c>
      <c r="D32" s="60">
        <f t="shared" si="2"/>
        <v>2822669.1</v>
      </c>
      <c r="E32" s="61">
        <f>SUM(E29:E30)</f>
        <v>15258831.65</v>
      </c>
      <c r="F32" s="41"/>
    </row>
    <row r="33" spans="1:7" ht="15.75" thickTop="1">
      <c r="A33" s="94" t="s">
        <v>32</v>
      </c>
    </row>
    <row r="35" spans="1:7">
      <c r="A35" s="220" t="s">
        <v>33</v>
      </c>
      <c r="B35" s="220"/>
      <c r="C35" s="220"/>
      <c r="D35" s="220"/>
      <c r="E35" s="220"/>
    </row>
    <row r="36" spans="1:7">
      <c r="A36" s="220" t="s">
        <v>29</v>
      </c>
      <c r="B36" s="220"/>
      <c r="C36" s="220"/>
      <c r="D36" s="220"/>
      <c r="E36" s="220"/>
      <c r="G36" s="41"/>
    </row>
    <row r="37" spans="1:7">
      <c r="A37" s="27" t="s">
        <v>30</v>
      </c>
      <c r="B37" s="28" t="s">
        <v>31</v>
      </c>
      <c r="C37" s="35"/>
      <c r="D37" s="35"/>
      <c r="E37" s="35"/>
    </row>
    <row r="39" spans="1:7" ht="15.75" thickBot="1">
      <c r="A39" s="32" t="s">
        <v>34</v>
      </c>
      <c r="B39" s="33" t="s">
        <v>14</v>
      </c>
      <c r="C39" s="33" t="s">
        <v>15</v>
      </c>
      <c r="D39" s="33" t="s">
        <v>16</v>
      </c>
      <c r="E39" s="33" t="s">
        <v>52</v>
      </c>
    </row>
    <row r="40" spans="1:7" ht="15.95" customHeight="1">
      <c r="A40" s="7" t="s">
        <v>35</v>
      </c>
      <c r="B40" s="95">
        <v>1644939.67</v>
      </c>
      <c r="C40" s="95">
        <v>1455655.09</v>
      </c>
      <c r="D40" s="95">
        <v>1648310.15</v>
      </c>
      <c r="E40" s="96">
        <f t="shared" ref="E40:E61" si="3">SUM(B40:D40)</f>
        <v>4748904.91</v>
      </c>
    </row>
    <row r="41" spans="1:7">
      <c r="A41" s="7" t="s">
        <v>36</v>
      </c>
      <c r="B41" s="95">
        <v>0</v>
      </c>
      <c r="C41" s="95">
        <v>3529800</v>
      </c>
      <c r="D41" s="95">
        <v>0</v>
      </c>
      <c r="E41" s="96">
        <f t="shared" si="3"/>
        <v>3529800</v>
      </c>
    </row>
    <row r="42" spans="1:7">
      <c r="A42" s="7" t="s">
        <v>37</v>
      </c>
      <c r="B42" s="95">
        <v>469940</v>
      </c>
      <c r="C42" s="95">
        <v>430560</v>
      </c>
      <c r="D42" s="95">
        <v>300000</v>
      </c>
      <c r="E42" s="96">
        <f t="shared" si="3"/>
        <v>1200500</v>
      </c>
    </row>
    <row r="43" spans="1:7">
      <c r="A43" s="7" t="s">
        <v>38</v>
      </c>
      <c r="B43" s="95">
        <v>383990</v>
      </c>
      <c r="C43" s="95">
        <v>0</v>
      </c>
      <c r="D43" s="95">
        <v>0</v>
      </c>
      <c r="E43" s="96">
        <f t="shared" si="3"/>
        <v>383990</v>
      </c>
    </row>
    <row r="44" spans="1:7">
      <c r="A44" s="7" t="s">
        <v>39</v>
      </c>
      <c r="B44" s="95">
        <v>0</v>
      </c>
      <c r="C44" s="95">
        <v>74450</v>
      </c>
      <c r="D44" s="95">
        <v>630308.94999999995</v>
      </c>
      <c r="E44" s="96">
        <f t="shared" si="3"/>
        <v>704758.95</v>
      </c>
    </row>
    <row r="45" spans="1:7">
      <c r="A45" s="7" t="s">
        <v>68</v>
      </c>
      <c r="B45" s="95">
        <v>0</v>
      </c>
      <c r="C45" s="95">
        <v>0</v>
      </c>
      <c r="D45" s="95">
        <v>0</v>
      </c>
      <c r="E45" s="96">
        <f t="shared" si="3"/>
        <v>0</v>
      </c>
    </row>
    <row r="46" spans="1:7">
      <c r="A46" s="7" t="s">
        <v>69</v>
      </c>
      <c r="B46" s="95">
        <v>0</v>
      </c>
      <c r="C46" s="95">
        <v>22500</v>
      </c>
      <c r="D46" s="95">
        <v>0</v>
      </c>
      <c r="E46" s="96">
        <f t="shared" si="3"/>
        <v>22500</v>
      </c>
    </row>
    <row r="47" spans="1:7">
      <c r="A47" s="7" t="s">
        <v>70</v>
      </c>
      <c r="B47" s="95">
        <v>0</v>
      </c>
      <c r="C47" s="95">
        <v>0</v>
      </c>
      <c r="D47" s="95">
        <v>0</v>
      </c>
      <c r="E47" s="96">
        <f t="shared" si="3"/>
        <v>0</v>
      </c>
    </row>
    <row r="48" spans="1:7">
      <c r="A48" s="7" t="s">
        <v>71</v>
      </c>
      <c r="B48" s="95">
        <v>283200</v>
      </c>
      <c r="C48" s="95">
        <v>144550</v>
      </c>
      <c r="D48" s="95">
        <v>0</v>
      </c>
      <c r="E48" s="96">
        <f t="shared" si="3"/>
        <v>427750</v>
      </c>
    </row>
    <row r="49" spans="1:5">
      <c r="A49" s="7" t="s">
        <v>72</v>
      </c>
      <c r="B49" s="95">
        <v>37000</v>
      </c>
      <c r="C49" s="95">
        <v>24700</v>
      </c>
      <c r="D49" s="95">
        <v>0</v>
      </c>
      <c r="E49" s="96">
        <f t="shared" si="3"/>
        <v>61700</v>
      </c>
    </row>
    <row r="50" spans="1:5">
      <c r="A50" s="7" t="s">
        <v>73</v>
      </c>
      <c r="B50" s="95">
        <v>0</v>
      </c>
      <c r="C50" s="95">
        <v>0</v>
      </c>
      <c r="D50" s="95">
        <v>0</v>
      </c>
      <c r="E50" s="96">
        <f t="shared" si="3"/>
        <v>0</v>
      </c>
    </row>
    <row r="51" spans="1:5">
      <c r="A51" s="7" t="s">
        <v>96</v>
      </c>
      <c r="B51" s="95">
        <v>0</v>
      </c>
      <c r="C51" s="95">
        <v>26980</v>
      </c>
      <c r="D51" s="95">
        <v>0</v>
      </c>
      <c r="E51" s="96">
        <f t="shared" si="3"/>
        <v>26980</v>
      </c>
    </row>
    <row r="52" spans="1:5">
      <c r="A52" s="7" t="s">
        <v>102</v>
      </c>
      <c r="B52" s="95">
        <v>0</v>
      </c>
      <c r="C52" s="95">
        <v>158404.5</v>
      </c>
      <c r="D52" s="95">
        <v>13200</v>
      </c>
      <c r="E52" s="96">
        <f t="shared" si="3"/>
        <v>171604.5</v>
      </c>
    </row>
    <row r="53" spans="1:5">
      <c r="A53" s="7" t="s">
        <v>97</v>
      </c>
      <c r="B53" s="95">
        <v>0</v>
      </c>
      <c r="C53" s="95">
        <v>0</v>
      </c>
      <c r="D53" s="95">
        <v>183350</v>
      </c>
      <c r="E53" s="96">
        <f t="shared" si="3"/>
        <v>183350</v>
      </c>
    </row>
    <row r="54" spans="1:5">
      <c r="A54" s="7" t="s">
        <v>98</v>
      </c>
      <c r="B54" s="95">
        <v>897198.4</v>
      </c>
      <c r="C54" s="95">
        <v>898758</v>
      </c>
      <c r="D54" s="95">
        <v>70000</v>
      </c>
      <c r="E54" s="96">
        <f t="shared" si="3"/>
        <v>1865956.4</v>
      </c>
    </row>
    <row r="55" spans="1:5">
      <c r="A55" s="7" t="s">
        <v>99</v>
      </c>
      <c r="B55" s="95">
        <v>0</v>
      </c>
      <c r="C55" s="95">
        <v>1312041</v>
      </c>
      <c r="D55" s="95">
        <v>0</v>
      </c>
      <c r="E55" s="96">
        <f t="shared" si="3"/>
        <v>1312041</v>
      </c>
    </row>
    <row r="56" spans="1:5">
      <c r="A56" s="7" t="s">
        <v>100</v>
      </c>
      <c r="B56" s="95">
        <v>55099</v>
      </c>
      <c r="C56" s="95">
        <v>425406.89</v>
      </c>
      <c r="D56" s="95">
        <v>0</v>
      </c>
      <c r="E56" s="96">
        <f t="shared" si="3"/>
        <v>480505.89</v>
      </c>
    </row>
    <row r="57" spans="1:5">
      <c r="A57" s="7" t="s">
        <v>101</v>
      </c>
      <c r="B57" s="95">
        <v>87950</v>
      </c>
      <c r="C57" s="95">
        <v>30960</v>
      </c>
      <c r="D57" s="95">
        <v>-22500</v>
      </c>
      <c r="E57" s="96">
        <f t="shared" si="3"/>
        <v>96410</v>
      </c>
    </row>
    <row r="58" spans="1:5">
      <c r="A58" s="7" t="s">
        <v>104</v>
      </c>
      <c r="B58" s="95">
        <v>0</v>
      </c>
      <c r="C58" s="95">
        <v>0</v>
      </c>
      <c r="D58" s="95">
        <v>0</v>
      </c>
      <c r="E58" s="96">
        <f t="shared" si="3"/>
        <v>0</v>
      </c>
    </row>
    <row r="59" spans="1:5">
      <c r="A59" s="7" t="s">
        <v>103</v>
      </c>
      <c r="B59" s="95">
        <v>0</v>
      </c>
      <c r="C59" s="95">
        <v>0</v>
      </c>
      <c r="D59" s="95">
        <v>0</v>
      </c>
      <c r="E59" s="96">
        <f t="shared" si="3"/>
        <v>0</v>
      </c>
    </row>
    <row r="60" spans="1:5">
      <c r="A60" s="140" t="s">
        <v>108</v>
      </c>
      <c r="B60" s="210"/>
      <c r="C60" s="95"/>
      <c r="D60" s="210"/>
      <c r="E60" s="96">
        <f t="shared" si="3"/>
        <v>0</v>
      </c>
    </row>
    <row r="61" spans="1:5">
      <c r="A61" s="7" t="s">
        <v>105</v>
      </c>
      <c r="B61" s="95">
        <v>42080</v>
      </c>
      <c r="C61" s="95">
        <v>0</v>
      </c>
      <c r="D61" s="95">
        <v>0</v>
      </c>
      <c r="E61" s="96">
        <f t="shared" si="3"/>
        <v>42080</v>
      </c>
    </row>
    <row r="62" spans="1:5">
      <c r="B62" s="97"/>
      <c r="C62" s="95"/>
      <c r="D62" s="95"/>
      <c r="E62" s="96"/>
    </row>
    <row r="63" spans="1:5" ht="15.75" thickBot="1">
      <c r="A63" s="37" t="s">
        <v>26</v>
      </c>
      <c r="B63" s="98">
        <f>SUM(B40:B62)</f>
        <v>3901397.07</v>
      </c>
      <c r="C63" s="98">
        <f t="shared" ref="C63:E63" si="4">SUM(C40:C62)</f>
        <v>8534765.4800000004</v>
      </c>
      <c r="D63" s="119">
        <f t="shared" si="4"/>
        <v>2822669.0999999996</v>
      </c>
      <c r="E63" s="98">
        <f t="shared" si="4"/>
        <v>15258831.65</v>
      </c>
    </row>
    <row r="64" spans="1:5" ht="15.75" thickTop="1">
      <c r="A64" s="94" t="s">
        <v>32</v>
      </c>
    </row>
    <row r="66" spans="1:9">
      <c r="A66" s="220" t="s">
        <v>40</v>
      </c>
      <c r="B66" s="220"/>
      <c r="C66" s="220"/>
      <c r="D66" s="220"/>
      <c r="E66" s="220"/>
    </row>
    <row r="67" spans="1:9">
      <c r="A67" s="220" t="s">
        <v>41</v>
      </c>
      <c r="B67" s="220"/>
      <c r="C67" s="220"/>
      <c r="D67" s="220"/>
      <c r="E67" s="220"/>
    </row>
    <row r="68" spans="1:9">
      <c r="A68" s="27" t="s">
        <v>30</v>
      </c>
      <c r="B68" s="42" t="s">
        <v>31</v>
      </c>
      <c r="C68" s="35"/>
      <c r="D68" s="35"/>
      <c r="E68" s="35"/>
    </row>
    <row r="70" spans="1:9" ht="15.75" thickBot="1">
      <c r="A70" s="133" t="s">
        <v>34</v>
      </c>
      <c r="B70" s="134" t="s">
        <v>14</v>
      </c>
      <c r="C70" s="134" t="s">
        <v>15</v>
      </c>
      <c r="D70" s="134" t="s">
        <v>16</v>
      </c>
      <c r="E70" s="134" t="s">
        <v>52</v>
      </c>
    </row>
    <row r="71" spans="1:9">
      <c r="A71" s="135" t="s">
        <v>93</v>
      </c>
      <c r="B71" s="165">
        <f>'Tratamiento 1T'!E79</f>
        <v>25710334.890000001</v>
      </c>
      <c r="C71" s="165">
        <f>B79</f>
        <v>35818451.009999998</v>
      </c>
      <c r="D71" s="165">
        <f>C79</f>
        <v>28286007.059999999</v>
      </c>
      <c r="E71" s="165">
        <f>B71</f>
        <v>25710334.890000001</v>
      </c>
      <c r="G71" s="120"/>
      <c r="H71" s="120"/>
      <c r="I71" s="120"/>
    </row>
    <row r="72" spans="1:9">
      <c r="A72" s="135" t="s">
        <v>42</v>
      </c>
      <c r="B72" s="165">
        <v>10190528</v>
      </c>
      <c r="C72" s="165">
        <v>0</v>
      </c>
      <c r="D72" s="165">
        <v>4875000</v>
      </c>
      <c r="E72" s="165">
        <f>SUM(B72:D72)</f>
        <v>15065528</v>
      </c>
      <c r="G72" s="120"/>
      <c r="H72" s="120"/>
      <c r="I72" s="120"/>
    </row>
    <row r="73" spans="1:9">
      <c r="A73" s="1"/>
      <c r="B73" s="165">
        <v>0</v>
      </c>
      <c r="C73" s="165"/>
      <c r="D73" s="165">
        <v>0</v>
      </c>
      <c r="E73" s="165">
        <f>SUM(B73:D73)</f>
        <v>0</v>
      </c>
      <c r="G73" s="120"/>
      <c r="H73" s="120"/>
      <c r="I73" s="120"/>
    </row>
    <row r="74" spans="1:9">
      <c r="A74" s="1" t="s">
        <v>129</v>
      </c>
      <c r="B74" s="165">
        <v>0</v>
      </c>
      <c r="C74" s="165">
        <v>0</v>
      </c>
      <c r="D74" s="165">
        <v>0</v>
      </c>
      <c r="E74" s="165">
        <f>SUM(B74:D74)</f>
        <v>0</v>
      </c>
      <c r="G74" s="120"/>
      <c r="H74" s="120"/>
      <c r="I74" s="120"/>
    </row>
    <row r="75" spans="1:9">
      <c r="A75" s="136" t="s">
        <v>43</v>
      </c>
      <c r="B75" s="166">
        <f>B72+B71+B73</f>
        <v>35900862.890000001</v>
      </c>
      <c r="C75" s="166">
        <f t="shared" ref="C75:D75" si="5">C72+C71+C73</f>
        <v>35818451.009999998</v>
      </c>
      <c r="D75" s="166">
        <f t="shared" si="5"/>
        <v>33161007.059999999</v>
      </c>
      <c r="E75" s="166">
        <f>E72+E71+E73+E74</f>
        <v>40775862.890000001</v>
      </c>
      <c r="G75" s="120"/>
      <c r="H75" s="120"/>
      <c r="I75" s="120"/>
    </row>
    <row r="76" spans="1:9">
      <c r="A76" s="137" t="s">
        <v>44</v>
      </c>
      <c r="B76" s="215">
        <v>82411.88</v>
      </c>
      <c r="C76" s="215">
        <v>7532443.9500000002</v>
      </c>
      <c r="D76" s="215">
        <v>2822669.1</v>
      </c>
      <c r="E76" s="215">
        <f>SUM(B76:D76)</f>
        <v>10437524.93</v>
      </c>
      <c r="G76" s="120"/>
      <c r="H76" s="120"/>
      <c r="I76" s="120"/>
    </row>
    <row r="77" spans="1:9">
      <c r="A77" s="138" t="s">
        <v>123</v>
      </c>
      <c r="B77" s="215">
        <v>0</v>
      </c>
      <c r="C77" s="215">
        <v>0</v>
      </c>
      <c r="D77" s="215">
        <v>0</v>
      </c>
      <c r="E77" s="215">
        <f>SUM(B77:D77)</f>
        <v>0</v>
      </c>
      <c r="G77" s="120"/>
      <c r="H77" s="120"/>
      <c r="I77" s="120"/>
    </row>
    <row r="78" spans="1:9">
      <c r="A78" s="138" t="s">
        <v>118</v>
      </c>
      <c r="B78" s="215">
        <v>3818985.19</v>
      </c>
      <c r="C78" s="215">
        <v>1002321.53</v>
      </c>
      <c r="D78" s="215">
        <v>0</v>
      </c>
      <c r="E78" s="215">
        <f>SUM(B78:D78)</f>
        <v>4821306.72</v>
      </c>
      <c r="G78" s="120"/>
      <c r="H78" s="120"/>
      <c r="I78" s="120"/>
    </row>
    <row r="79" spans="1:9">
      <c r="A79" s="136" t="s">
        <v>45</v>
      </c>
      <c r="B79" s="216">
        <f t="shared" ref="B79:D79" si="6">+B75-B76-B77</f>
        <v>35818451.009999998</v>
      </c>
      <c r="C79" s="216">
        <f t="shared" si="6"/>
        <v>28286007.059999999</v>
      </c>
      <c r="D79" s="216">
        <f t="shared" si="6"/>
        <v>30338337.959999997</v>
      </c>
      <c r="E79" s="216">
        <f>+E75-E76-E77-E78</f>
        <v>25517031.240000002</v>
      </c>
      <c r="G79" s="120"/>
      <c r="H79" s="120"/>
      <c r="I79" s="120"/>
    </row>
    <row r="80" spans="1:9" ht="15.75" thickBot="1">
      <c r="A80" s="139"/>
      <c r="B80" s="139"/>
      <c r="C80" s="139"/>
      <c r="D80" s="139"/>
      <c r="E80" s="139"/>
    </row>
    <row r="81" spans="1:14" ht="15.75" thickTop="1">
      <c r="A81" s="94" t="s">
        <v>46</v>
      </c>
    </row>
    <row r="82" spans="1:14">
      <c r="A82" s="219" t="s">
        <v>119</v>
      </c>
      <c r="B82" s="219"/>
      <c r="C82" s="219"/>
      <c r="D82" s="219"/>
      <c r="E82" s="219"/>
      <c r="L82" s="41"/>
      <c r="M82" s="41"/>
      <c r="N82" s="41"/>
    </row>
    <row r="83" spans="1:14">
      <c r="A83" s="219" t="s">
        <v>120</v>
      </c>
      <c r="B83" s="219"/>
      <c r="C83" s="219"/>
      <c r="D83" s="219"/>
      <c r="E83" s="219"/>
    </row>
    <row r="84" spans="1:14" ht="28.5" customHeight="1">
      <c r="A84" s="219" t="s">
        <v>121</v>
      </c>
      <c r="B84" s="219"/>
      <c r="C84" s="219"/>
      <c r="D84" s="219"/>
      <c r="E84" s="219"/>
    </row>
    <row r="85" spans="1:14">
      <c r="A85" s="7" t="s">
        <v>122</v>
      </c>
      <c r="B85" s="41"/>
    </row>
    <row r="86" spans="1:14">
      <c r="A86" s="121" t="s">
        <v>92</v>
      </c>
    </row>
  </sheetData>
  <mergeCells count="12">
    <mergeCell ref="A35:E35"/>
    <mergeCell ref="A1:F1"/>
    <mergeCell ref="A7:F7"/>
    <mergeCell ref="A8:F8"/>
    <mergeCell ref="A23:E23"/>
    <mergeCell ref="A24:E24"/>
    <mergeCell ref="A82:E82"/>
    <mergeCell ref="A83:E83"/>
    <mergeCell ref="A84:E84"/>
    <mergeCell ref="A36:E36"/>
    <mergeCell ref="A66:E66"/>
    <mergeCell ref="A67:E67"/>
  </mergeCells>
  <pageMargins left="0.70866141732283472" right="0.70866141732283472" top="0.74803149606299213" bottom="0.74803149606299213" header="0.31496062992125984" footer="0.31496062992125984"/>
  <pageSetup scale="64" firstPageNumber="18" orientation="portrait" useFirstPageNumber="1" r:id="rId1"/>
  <headerFooter>
    <oddFooter>&amp;R&amp;"-,Negrita"&amp;12&amp;P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85"/>
  <sheetViews>
    <sheetView topLeftCell="A2" zoomScaleNormal="100" workbookViewId="0">
      <selection activeCell="A74" sqref="A74"/>
    </sheetView>
  </sheetViews>
  <sheetFormatPr baseColWidth="10" defaultColWidth="11.5703125" defaultRowHeight="15"/>
  <cols>
    <col min="1" max="1" width="40.7109375" style="7" customWidth="1"/>
    <col min="2" max="5" width="15.7109375" style="1" customWidth="1"/>
    <col min="6" max="6" width="11.42578125" style="1" bestFit="1" customWidth="1"/>
    <col min="7" max="7" width="11.5703125" style="1" customWidth="1"/>
    <col min="8" max="8" width="10.7109375" style="1" customWidth="1"/>
    <col min="9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10">
      <c r="A1" s="217" t="s">
        <v>0</v>
      </c>
      <c r="B1" s="217"/>
      <c r="C1" s="217"/>
      <c r="D1" s="217"/>
      <c r="E1" s="217"/>
      <c r="F1" s="217"/>
    </row>
    <row r="2" spans="1:10">
      <c r="A2" s="2" t="s">
        <v>1</v>
      </c>
      <c r="B2" s="3" t="s">
        <v>89</v>
      </c>
      <c r="C2" s="3"/>
      <c r="D2" s="3"/>
      <c r="E2" s="3"/>
      <c r="F2" s="3"/>
    </row>
    <row r="3" spans="1:10">
      <c r="A3" s="2" t="s">
        <v>2</v>
      </c>
      <c r="B3" s="4" t="s">
        <v>3</v>
      </c>
      <c r="C3" s="3"/>
      <c r="D3" s="3"/>
      <c r="E3" s="3"/>
      <c r="F3" s="3"/>
    </row>
    <row r="4" spans="1:10">
      <c r="A4" s="2" t="s">
        <v>4</v>
      </c>
      <c r="B4" s="3" t="s">
        <v>5</v>
      </c>
      <c r="C4" s="3"/>
      <c r="D4" s="3"/>
      <c r="E4" s="3"/>
      <c r="F4" s="3"/>
    </row>
    <row r="5" spans="1:10">
      <c r="A5" s="2" t="s">
        <v>50</v>
      </c>
      <c r="B5" s="5" t="s">
        <v>113</v>
      </c>
      <c r="C5" s="3"/>
      <c r="D5" s="3"/>
      <c r="E5" s="3"/>
      <c r="F5" s="3"/>
    </row>
    <row r="6" spans="1:10">
      <c r="A6" s="2"/>
      <c r="B6" s="5"/>
      <c r="C6" s="3"/>
      <c r="D6" s="3"/>
      <c r="E6" s="3"/>
      <c r="F6" s="3"/>
    </row>
    <row r="7" spans="1:10">
      <c r="A7" s="217" t="s">
        <v>7</v>
      </c>
      <c r="B7" s="217"/>
      <c r="C7" s="217"/>
      <c r="D7" s="217"/>
      <c r="E7" s="217"/>
      <c r="F7" s="217"/>
    </row>
    <row r="8" spans="1:10">
      <c r="A8" s="217" t="s">
        <v>8</v>
      </c>
      <c r="B8" s="217"/>
      <c r="C8" s="217"/>
      <c r="D8" s="217"/>
      <c r="E8" s="217"/>
      <c r="F8" s="217"/>
    </row>
    <row r="10" spans="1:10" ht="15.75" thickBot="1">
      <c r="A10" s="8" t="s">
        <v>9</v>
      </c>
      <c r="B10" s="9" t="s">
        <v>10</v>
      </c>
      <c r="C10" s="9" t="s">
        <v>17</v>
      </c>
      <c r="D10" s="9" t="s">
        <v>18</v>
      </c>
      <c r="E10" s="9" t="s">
        <v>53</v>
      </c>
      <c r="F10" s="9" t="s">
        <v>54</v>
      </c>
    </row>
    <row r="11" spans="1:10">
      <c r="A11" s="10" t="s">
        <v>23</v>
      </c>
      <c r="B11" s="7"/>
      <c r="C11" s="7"/>
      <c r="D11" s="7"/>
      <c r="E11" s="7"/>
      <c r="F11" s="7"/>
    </row>
    <row r="12" spans="1:10">
      <c r="A12" s="11" t="s">
        <v>64</v>
      </c>
      <c r="B12" s="7" t="s">
        <v>25</v>
      </c>
      <c r="C12" s="184">
        <v>18</v>
      </c>
      <c r="D12" s="184">
        <v>16</v>
      </c>
      <c r="E12" s="184">
        <v>12</v>
      </c>
      <c r="F12" s="184">
        <f>SUM(C12:E12)</f>
        <v>46</v>
      </c>
      <c r="H12" s="7"/>
      <c r="I12" s="7"/>
      <c r="J12" s="7"/>
    </row>
    <row r="13" spans="1:10">
      <c r="A13" s="11" t="s">
        <v>65</v>
      </c>
      <c r="B13" s="7" t="s">
        <v>25</v>
      </c>
      <c r="C13" s="184">
        <v>19</v>
      </c>
      <c r="D13" s="184">
        <v>17</v>
      </c>
      <c r="E13" s="184">
        <v>12</v>
      </c>
      <c r="F13" s="184">
        <f t="shared" ref="F13" si="0">SUM(C13:E13)</f>
        <v>48</v>
      </c>
      <c r="H13" s="7"/>
      <c r="I13" s="7"/>
      <c r="J13" s="7"/>
    </row>
    <row r="14" spans="1:10">
      <c r="A14" s="11" t="s">
        <v>66</v>
      </c>
      <c r="B14" s="7" t="s">
        <v>25</v>
      </c>
      <c r="C14" s="184">
        <v>24</v>
      </c>
      <c r="D14" s="184">
        <v>23</v>
      </c>
      <c r="E14" s="184">
        <v>23</v>
      </c>
      <c r="F14" s="184">
        <f>E14</f>
        <v>23</v>
      </c>
      <c r="H14" s="7"/>
      <c r="I14" s="7"/>
      <c r="J14" s="7"/>
    </row>
    <row r="15" spans="1:10">
      <c r="A15" s="10" t="s">
        <v>94</v>
      </c>
      <c r="B15" s="7" t="s">
        <v>85</v>
      </c>
      <c r="C15" s="184">
        <v>16</v>
      </c>
      <c r="D15" s="184">
        <v>24</v>
      </c>
      <c r="E15" s="184">
        <v>25</v>
      </c>
      <c r="F15" s="184">
        <f>AVERAGE(C15:E15)</f>
        <v>21.666666666666668</v>
      </c>
      <c r="H15" s="7"/>
      <c r="I15" s="7"/>
      <c r="J15" s="7"/>
    </row>
    <row r="16" spans="1:10">
      <c r="A16" s="10"/>
      <c r="B16" s="7" t="s">
        <v>25</v>
      </c>
      <c r="C16" s="184">
        <v>30</v>
      </c>
      <c r="D16" s="184">
        <v>79</v>
      </c>
      <c r="E16" s="184">
        <v>78</v>
      </c>
      <c r="F16" s="184">
        <f>AVERAGE(C16:E16)</f>
        <v>62.333333333333336</v>
      </c>
      <c r="H16" s="7"/>
      <c r="I16" s="7"/>
      <c r="J16" s="7"/>
    </row>
    <row r="17" spans="1:10">
      <c r="A17" s="10"/>
      <c r="B17" s="7" t="s">
        <v>86</v>
      </c>
      <c r="C17" s="184">
        <v>17</v>
      </c>
      <c r="D17" s="184">
        <v>43</v>
      </c>
      <c r="E17" s="184">
        <v>43</v>
      </c>
      <c r="F17" s="184">
        <f>SUM(C17:E17)</f>
        <v>103</v>
      </c>
      <c r="H17" s="7"/>
      <c r="I17" s="7"/>
      <c r="J17" s="7"/>
    </row>
    <row r="18" spans="1:10">
      <c r="A18" s="13"/>
      <c r="C18" s="185"/>
      <c r="D18" s="185"/>
      <c r="E18" s="185"/>
      <c r="F18" s="184"/>
    </row>
    <row r="19" spans="1:10" ht="15.75" thickBot="1">
      <c r="A19" s="14" t="s">
        <v>87</v>
      </c>
      <c r="B19" s="15"/>
      <c r="C19" s="186">
        <f>+C12+C16</f>
        <v>48</v>
      </c>
      <c r="D19" s="186">
        <f t="shared" ref="D19:E19" si="1">+D12+D16</f>
        <v>95</v>
      </c>
      <c r="E19" s="186">
        <f t="shared" si="1"/>
        <v>90</v>
      </c>
      <c r="F19" s="186">
        <f>+F12+F16</f>
        <v>108.33333333333334</v>
      </c>
    </row>
    <row r="20" spans="1:10" ht="15.75" thickTop="1">
      <c r="A20" s="94" t="s">
        <v>88</v>
      </c>
      <c r="B20" s="51"/>
      <c r="C20" s="52"/>
      <c r="D20" s="52"/>
      <c r="E20" s="52"/>
      <c r="F20" s="52"/>
    </row>
    <row r="21" spans="1:10">
      <c r="A21" s="94" t="s">
        <v>27</v>
      </c>
    </row>
    <row r="23" spans="1:10">
      <c r="A23" s="218" t="s">
        <v>28</v>
      </c>
      <c r="B23" s="218"/>
      <c r="C23" s="218"/>
      <c r="D23" s="218"/>
      <c r="E23" s="218"/>
    </row>
    <row r="24" spans="1:10">
      <c r="A24" s="217" t="s">
        <v>29</v>
      </c>
      <c r="B24" s="217"/>
      <c r="C24" s="217"/>
      <c r="D24" s="217"/>
      <c r="E24" s="217"/>
    </row>
    <row r="25" spans="1:10">
      <c r="A25" s="2" t="s">
        <v>30</v>
      </c>
      <c r="B25" s="5" t="s">
        <v>31</v>
      </c>
      <c r="C25" s="17"/>
      <c r="D25" s="17"/>
      <c r="E25" s="17"/>
    </row>
    <row r="27" spans="1:10" ht="15.75" thickBot="1">
      <c r="A27" s="8" t="s">
        <v>9</v>
      </c>
      <c r="B27" s="9" t="s">
        <v>17</v>
      </c>
      <c r="C27" s="9" t="s">
        <v>18</v>
      </c>
      <c r="D27" s="9" t="s">
        <v>53</v>
      </c>
      <c r="E27" s="9" t="s">
        <v>54</v>
      </c>
    </row>
    <row r="28" spans="1:10">
      <c r="A28" s="18" t="s">
        <v>23</v>
      </c>
      <c r="B28" s="20"/>
      <c r="C28" s="20"/>
      <c r="D28" s="20"/>
      <c r="E28" s="20"/>
    </row>
    <row r="29" spans="1:10">
      <c r="A29" s="19" t="s">
        <v>24</v>
      </c>
      <c r="B29" s="172">
        <v>5142253.82</v>
      </c>
      <c r="C29" s="172">
        <v>3090295.57</v>
      </c>
      <c r="D29" s="172">
        <v>7276426.04</v>
      </c>
      <c r="E29" s="96">
        <f t="shared" ref="E29" si="2">SUM(B29:D29)</f>
        <v>15508975.43</v>
      </c>
    </row>
    <row r="30" spans="1:10">
      <c r="A30" s="18" t="s">
        <v>95</v>
      </c>
      <c r="B30" s="172">
        <v>0</v>
      </c>
      <c r="C30" s="172">
        <v>454760</v>
      </c>
      <c r="D30" s="172">
        <v>517635</v>
      </c>
      <c r="E30" s="96">
        <f>SUM(B30:D30)</f>
        <v>972395</v>
      </c>
    </row>
    <row r="31" spans="1:10">
      <c r="A31" s="18"/>
      <c r="B31" s="173"/>
      <c r="C31" s="173"/>
      <c r="D31" s="173"/>
      <c r="E31" s="173"/>
    </row>
    <row r="32" spans="1:10" ht="15.75" thickBot="1">
      <c r="A32" s="14" t="s">
        <v>26</v>
      </c>
      <c r="B32" s="174">
        <f>SUM(B29:B30)</f>
        <v>5142253.82</v>
      </c>
      <c r="C32" s="175">
        <f t="shared" ref="C32:D32" si="3">SUM(C29:C31)</f>
        <v>3545055.57</v>
      </c>
      <c r="D32" s="175">
        <f t="shared" si="3"/>
        <v>7794061.04</v>
      </c>
      <c r="E32" s="176">
        <f>SUM(E29:E30)</f>
        <v>16481370.43</v>
      </c>
      <c r="F32" s="20"/>
    </row>
    <row r="33" spans="1:7" ht="15.75" thickTop="1">
      <c r="A33" s="7" t="s">
        <v>32</v>
      </c>
    </row>
    <row r="35" spans="1:7">
      <c r="A35" s="217" t="s">
        <v>33</v>
      </c>
      <c r="B35" s="217"/>
      <c r="C35" s="217"/>
      <c r="D35" s="217"/>
      <c r="E35" s="217"/>
    </row>
    <row r="36" spans="1:7">
      <c r="A36" s="217" t="s">
        <v>29</v>
      </c>
      <c r="B36" s="217"/>
      <c r="C36" s="217"/>
      <c r="D36" s="217"/>
      <c r="E36" s="217"/>
      <c r="G36" s="20"/>
    </row>
    <row r="37" spans="1:7">
      <c r="A37" s="217" t="s">
        <v>60</v>
      </c>
      <c r="B37" s="217"/>
      <c r="C37" s="217"/>
      <c r="D37" s="217"/>
      <c r="E37" s="217"/>
    </row>
    <row r="39" spans="1:7" ht="15.75" thickBot="1">
      <c r="A39" s="8" t="s">
        <v>34</v>
      </c>
      <c r="B39" s="9" t="s">
        <v>17</v>
      </c>
      <c r="C39" s="9" t="s">
        <v>18</v>
      </c>
      <c r="D39" s="9" t="s">
        <v>53</v>
      </c>
      <c r="E39" s="9" t="s">
        <v>54</v>
      </c>
    </row>
    <row r="40" spans="1:7" ht="15.95" customHeight="1">
      <c r="A40" s="7" t="s">
        <v>35</v>
      </c>
      <c r="B40" s="172">
        <v>1451064.62</v>
      </c>
      <c r="C40" s="172">
        <v>1686481.37</v>
      </c>
      <c r="D40" s="172">
        <v>1674116.04</v>
      </c>
      <c r="E40" s="172">
        <f t="shared" ref="E40:E61" si="4">SUM(B40:D40)</f>
        <v>4811662.03</v>
      </c>
    </row>
    <row r="41" spans="1:7">
      <c r="A41" s="7" t="s">
        <v>36</v>
      </c>
      <c r="B41" s="172">
        <v>3277800</v>
      </c>
      <c r="C41" s="172">
        <v>0</v>
      </c>
      <c r="D41" s="172">
        <v>3585200</v>
      </c>
      <c r="E41" s="172">
        <f t="shared" si="4"/>
        <v>6863000</v>
      </c>
    </row>
    <row r="42" spans="1:7">
      <c r="A42" s="7" t="s">
        <v>37</v>
      </c>
      <c r="B42" s="172">
        <v>125000</v>
      </c>
      <c r="C42" s="172">
        <v>263010</v>
      </c>
      <c r="D42" s="172">
        <v>672745</v>
      </c>
      <c r="E42" s="172">
        <f t="shared" si="4"/>
        <v>1060755</v>
      </c>
    </row>
    <row r="43" spans="1:7">
      <c r="A43" s="7" t="s">
        <v>38</v>
      </c>
      <c r="B43" s="172">
        <v>0</v>
      </c>
      <c r="C43" s="172">
        <v>230000</v>
      </c>
      <c r="D43" s="172">
        <v>224900</v>
      </c>
      <c r="E43" s="172">
        <f t="shared" si="4"/>
        <v>454900</v>
      </c>
    </row>
    <row r="44" spans="1:7">
      <c r="A44" s="7" t="s">
        <v>39</v>
      </c>
      <c r="B44" s="172">
        <v>241668.4</v>
      </c>
      <c r="C44" s="172">
        <v>0</v>
      </c>
      <c r="D44" s="172">
        <v>-457245</v>
      </c>
      <c r="E44" s="172">
        <f t="shared" si="4"/>
        <v>-215576.6</v>
      </c>
    </row>
    <row r="45" spans="1:7">
      <c r="A45" s="7" t="s">
        <v>68</v>
      </c>
      <c r="B45" s="172">
        <v>0</v>
      </c>
      <c r="C45" s="172">
        <v>0</v>
      </c>
      <c r="D45" s="172">
        <v>0</v>
      </c>
      <c r="E45" s="172">
        <f t="shared" si="4"/>
        <v>0</v>
      </c>
    </row>
    <row r="46" spans="1:7">
      <c r="A46" s="7" t="s">
        <v>69</v>
      </c>
      <c r="B46" s="172">
        <v>0</v>
      </c>
      <c r="C46" s="172">
        <v>0</v>
      </c>
      <c r="D46" s="172">
        <v>0</v>
      </c>
      <c r="E46" s="172">
        <f t="shared" si="4"/>
        <v>0</v>
      </c>
    </row>
    <row r="47" spans="1:7">
      <c r="A47" s="7" t="s">
        <v>70</v>
      </c>
      <c r="B47" s="172">
        <v>0</v>
      </c>
      <c r="C47" s="172">
        <v>0</v>
      </c>
      <c r="D47" s="172">
        <v>0</v>
      </c>
      <c r="E47" s="172">
        <f t="shared" si="4"/>
        <v>0</v>
      </c>
    </row>
    <row r="48" spans="1:7">
      <c r="A48" s="7" t="s">
        <v>71</v>
      </c>
      <c r="B48" s="172">
        <v>0</v>
      </c>
      <c r="C48" s="172">
        <v>191750</v>
      </c>
      <c r="D48" s="172">
        <v>369890</v>
      </c>
      <c r="E48" s="172">
        <f t="shared" si="4"/>
        <v>561640</v>
      </c>
    </row>
    <row r="49" spans="1:5">
      <c r="A49" s="7" t="s">
        <v>72</v>
      </c>
      <c r="B49" s="172">
        <v>0</v>
      </c>
      <c r="C49" s="172">
        <v>0</v>
      </c>
      <c r="D49" s="172">
        <v>0</v>
      </c>
      <c r="E49" s="172">
        <f t="shared" si="4"/>
        <v>0</v>
      </c>
    </row>
    <row r="50" spans="1:5">
      <c r="A50" s="7" t="s">
        <v>73</v>
      </c>
      <c r="B50" s="172">
        <v>0</v>
      </c>
      <c r="C50" s="172">
        <v>0</v>
      </c>
      <c r="D50" s="172">
        <v>0</v>
      </c>
      <c r="E50" s="172">
        <f t="shared" si="4"/>
        <v>0</v>
      </c>
    </row>
    <row r="51" spans="1:5">
      <c r="A51" s="7" t="s">
        <v>96</v>
      </c>
      <c r="B51" s="172">
        <v>0</v>
      </c>
      <c r="C51" s="172">
        <v>0</v>
      </c>
      <c r="D51" s="172">
        <v>0</v>
      </c>
      <c r="E51" s="172">
        <f t="shared" si="4"/>
        <v>0</v>
      </c>
    </row>
    <row r="52" spans="1:5">
      <c r="A52" s="7" t="s">
        <v>102</v>
      </c>
      <c r="B52" s="172">
        <v>0</v>
      </c>
      <c r="C52" s="172">
        <v>0</v>
      </c>
      <c r="D52" s="172">
        <v>0</v>
      </c>
      <c r="E52" s="172">
        <f t="shared" si="4"/>
        <v>0</v>
      </c>
    </row>
    <row r="53" spans="1:5">
      <c r="A53" s="7" t="s">
        <v>97</v>
      </c>
      <c r="B53" s="172">
        <v>0</v>
      </c>
      <c r="C53" s="172">
        <v>37600</v>
      </c>
      <c r="D53" s="172">
        <v>-99500</v>
      </c>
      <c r="E53" s="172">
        <f t="shared" si="4"/>
        <v>-61900</v>
      </c>
    </row>
    <row r="54" spans="1:5">
      <c r="A54" s="7" t="s">
        <v>98</v>
      </c>
      <c r="B54" s="172">
        <v>0</v>
      </c>
      <c r="C54" s="172">
        <v>0</v>
      </c>
      <c r="D54" s="172">
        <v>0</v>
      </c>
      <c r="E54" s="172">
        <f t="shared" si="4"/>
        <v>0</v>
      </c>
    </row>
    <row r="55" spans="1:5">
      <c r="A55" s="7" t="s">
        <v>99</v>
      </c>
      <c r="B55" s="172">
        <v>0</v>
      </c>
      <c r="C55" s="172">
        <v>0</v>
      </c>
      <c r="D55" s="172">
        <v>1527905</v>
      </c>
      <c r="E55" s="172">
        <f t="shared" si="4"/>
        <v>1527905</v>
      </c>
    </row>
    <row r="56" spans="1:5">
      <c r="A56" s="7" t="s">
        <v>100</v>
      </c>
      <c r="B56" s="172">
        <v>46720.800000000003</v>
      </c>
      <c r="C56" s="172">
        <v>47565</v>
      </c>
      <c r="D56" s="172">
        <v>0</v>
      </c>
      <c r="E56" s="172">
        <f t="shared" si="4"/>
        <v>94285.8</v>
      </c>
    </row>
    <row r="57" spans="1:5">
      <c r="A57" s="7" t="s">
        <v>101</v>
      </c>
      <c r="B57" s="172">
        <v>0</v>
      </c>
      <c r="C57" s="172">
        <v>282800</v>
      </c>
      <c r="D57" s="172">
        <v>0</v>
      </c>
      <c r="E57" s="172">
        <f t="shared" si="4"/>
        <v>282800</v>
      </c>
    </row>
    <row r="58" spans="1:5">
      <c r="A58" s="7" t="s">
        <v>104</v>
      </c>
      <c r="B58" s="172">
        <v>0</v>
      </c>
      <c r="C58" s="172">
        <v>0</v>
      </c>
      <c r="D58" s="172">
        <v>0</v>
      </c>
      <c r="E58" s="172">
        <f t="shared" si="4"/>
        <v>0</v>
      </c>
    </row>
    <row r="59" spans="1:5">
      <c r="A59" s="7" t="s">
        <v>103</v>
      </c>
      <c r="B59" s="172">
        <v>0</v>
      </c>
      <c r="C59" s="172">
        <v>0</v>
      </c>
      <c r="D59" s="172">
        <v>0</v>
      </c>
      <c r="E59" s="172">
        <f t="shared" si="4"/>
        <v>0</v>
      </c>
    </row>
    <row r="60" spans="1:5">
      <c r="A60" s="140" t="s">
        <v>108</v>
      </c>
      <c r="B60" s="172">
        <v>0</v>
      </c>
      <c r="C60" s="172">
        <v>805849.2</v>
      </c>
      <c r="D60" s="172">
        <v>296050</v>
      </c>
      <c r="E60" s="172">
        <f t="shared" si="4"/>
        <v>1101899.2</v>
      </c>
    </row>
    <row r="61" spans="1:5">
      <c r="A61" s="7" t="s">
        <v>105</v>
      </c>
      <c r="B61" s="172">
        <v>0</v>
      </c>
      <c r="C61" s="172">
        <v>0</v>
      </c>
      <c r="D61" s="172">
        <v>0</v>
      </c>
      <c r="E61" s="172">
        <f t="shared" si="4"/>
        <v>0</v>
      </c>
    </row>
    <row r="62" spans="1:5">
      <c r="B62" s="172"/>
      <c r="C62" s="172"/>
      <c r="D62" s="172"/>
      <c r="E62" s="177"/>
    </row>
    <row r="63" spans="1:5" ht="15.75" thickBot="1">
      <c r="A63" s="14" t="s">
        <v>26</v>
      </c>
      <c r="B63" s="175">
        <f>SUM(B40:B62)</f>
        <v>5142253.82</v>
      </c>
      <c r="C63" s="175">
        <f>SUM(C40:C62)</f>
        <v>3545055.5700000003</v>
      </c>
      <c r="D63" s="175">
        <f>SUM(D40:D62)</f>
        <v>7794061.04</v>
      </c>
      <c r="E63" s="176">
        <f>SUM(E40:E62)</f>
        <v>16481370.430000002</v>
      </c>
    </row>
    <row r="64" spans="1:5" ht="15.75" thickTop="1">
      <c r="A64" s="94" t="s">
        <v>32</v>
      </c>
    </row>
    <row r="66" spans="1:5">
      <c r="A66" s="217" t="s">
        <v>40</v>
      </c>
      <c r="B66" s="217"/>
      <c r="C66" s="217"/>
      <c r="D66" s="217"/>
      <c r="E66" s="217"/>
    </row>
    <row r="67" spans="1:5">
      <c r="A67" s="217" t="s">
        <v>41</v>
      </c>
      <c r="B67" s="217"/>
      <c r="C67" s="217"/>
      <c r="D67" s="217"/>
      <c r="E67" s="217"/>
    </row>
    <row r="68" spans="1:5">
      <c r="A68" s="217" t="s">
        <v>60</v>
      </c>
      <c r="B68" s="217"/>
      <c r="C68" s="217"/>
      <c r="D68" s="217"/>
      <c r="E68" s="217"/>
    </row>
    <row r="69" spans="1:5">
      <c r="A69" s="140"/>
      <c r="B69" s="126"/>
      <c r="C69" s="126"/>
      <c r="D69" s="126"/>
      <c r="E69" s="126"/>
    </row>
    <row r="70" spans="1:5" ht="15.75" thickBot="1">
      <c r="A70" s="124" t="s">
        <v>34</v>
      </c>
      <c r="B70" s="125" t="s">
        <v>17</v>
      </c>
      <c r="C70" s="125" t="s">
        <v>18</v>
      </c>
      <c r="D70" s="125" t="s">
        <v>53</v>
      </c>
      <c r="E70" s="125" t="s">
        <v>54</v>
      </c>
    </row>
    <row r="71" spans="1:5">
      <c r="A71" s="126" t="s">
        <v>93</v>
      </c>
      <c r="B71" s="178">
        <f>'Tratamiento 2T'!E79</f>
        <v>25517031.240000002</v>
      </c>
      <c r="C71" s="178">
        <f>B79</f>
        <v>25249777.420000002</v>
      </c>
      <c r="D71" s="178">
        <f>C79</f>
        <v>21435820.300000004</v>
      </c>
      <c r="E71" s="179">
        <f>B71</f>
        <v>25517031.240000002</v>
      </c>
    </row>
    <row r="72" spans="1:5">
      <c r="A72" s="126" t="s">
        <v>42</v>
      </c>
      <c r="B72" s="178">
        <v>4875000</v>
      </c>
      <c r="C72" s="178">
        <v>4875000</v>
      </c>
      <c r="D72" s="178">
        <v>5007850</v>
      </c>
      <c r="E72" s="179">
        <f>SUM(B72:D72)</f>
        <v>14757850</v>
      </c>
    </row>
    <row r="73" spans="1:5">
      <c r="A73" s="126"/>
      <c r="B73" s="178"/>
      <c r="C73" s="178"/>
      <c r="D73" s="178"/>
      <c r="E73" s="179">
        <f>SUM(B73:D73)</f>
        <v>0</v>
      </c>
    </row>
    <row r="74" spans="1:5">
      <c r="A74" s="1" t="s">
        <v>129</v>
      </c>
      <c r="B74" s="178">
        <v>0</v>
      </c>
      <c r="C74" s="178">
        <v>0</v>
      </c>
      <c r="D74" s="178">
        <v>0</v>
      </c>
      <c r="E74" s="179">
        <f>SUM(B74:D74)</f>
        <v>0</v>
      </c>
    </row>
    <row r="75" spans="1:5">
      <c r="A75" s="127" t="s">
        <v>43</v>
      </c>
      <c r="B75" s="180">
        <f>B72+B71+B73</f>
        <v>30392031.240000002</v>
      </c>
      <c r="C75" s="180">
        <f t="shared" ref="C75:D75" si="5">C72+C71+C73</f>
        <v>30124777.420000002</v>
      </c>
      <c r="D75" s="180">
        <f t="shared" si="5"/>
        <v>26443670.300000004</v>
      </c>
      <c r="E75" s="180">
        <f>E72+E71+E73+E74</f>
        <v>40274881.240000002</v>
      </c>
    </row>
    <row r="76" spans="1:5">
      <c r="A76" s="129" t="s">
        <v>44</v>
      </c>
      <c r="B76" s="181">
        <f>B63</f>
        <v>5142253.82</v>
      </c>
      <c r="C76" s="181">
        <v>3513904.76</v>
      </c>
      <c r="D76" s="181">
        <v>0</v>
      </c>
      <c r="E76" s="181">
        <f>SUM(B76:D76)</f>
        <v>8656158.5800000001</v>
      </c>
    </row>
    <row r="77" spans="1:5">
      <c r="A77" s="138" t="s">
        <v>123</v>
      </c>
      <c r="B77" s="178">
        <v>0</v>
      </c>
      <c r="C77" s="178">
        <v>5175052.3600000003</v>
      </c>
      <c r="D77" s="178">
        <v>0</v>
      </c>
      <c r="E77" s="179">
        <f>SUM(B77:D77)</f>
        <v>5175052.3600000003</v>
      </c>
    </row>
    <row r="78" spans="1:5">
      <c r="A78" s="138" t="s">
        <v>118</v>
      </c>
      <c r="B78" s="178">
        <v>0</v>
      </c>
      <c r="C78" s="178">
        <v>31158.81</v>
      </c>
      <c r="D78" s="178">
        <v>7794061.04</v>
      </c>
      <c r="E78" s="179">
        <f>SUM(B78:D78)</f>
        <v>7825219.8499999996</v>
      </c>
    </row>
    <row r="79" spans="1:5">
      <c r="A79" s="127" t="s">
        <v>45</v>
      </c>
      <c r="B79" s="180">
        <f t="shared" ref="B79:D79" si="6">+B75-B76-B77</f>
        <v>25249777.420000002</v>
      </c>
      <c r="C79" s="180">
        <f t="shared" si="6"/>
        <v>21435820.300000004</v>
      </c>
      <c r="D79" s="180">
        <f t="shared" si="6"/>
        <v>26443670.300000004</v>
      </c>
      <c r="E79" s="180">
        <f>+E75-E76-E77-E78</f>
        <v>18618450.450000003</v>
      </c>
    </row>
    <row r="80" spans="1:5" ht="15.75" thickBot="1">
      <c r="A80" s="132"/>
      <c r="B80" s="132"/>
      <c r="C80" s="132"/>
      <c r="D80" s="132"/>
      <c r="E80" s="132"/>
    </row>
    <row r="81" spans="1:14" ht="15.75" thickTop="1">
      <c r="A81" s="142" t="s">
        <v>46</v>
      </c>
      <c r="B81" s="126"/>
      <c r="C81" s="126"/>
      <c r="D81" s="126"/>
      <c r="E81" s="126"/>
    </row>
    <row r="82" spans="1:14" ht="35.25" customHeight="1">
      <c r="A82" s="222"/>
      <c r="B82" s="222"/>
      <c r="C82" s="222"/>
      <c r="D82" s="222"/>
      <c r="E82" s="222"/>
      <c r="L82" s="20"/>
      <c r="M82" s="20"/>
      <c r="N82" s="20"/>
    </row>
    <row r="83" spans="1:14">
      <c r="A83" s="222"/>
      <c r="B83" s="222"/>
      <c r="C83" s="222"/>
      <c r="D83" s="222"/>
      <c r="E83" s="222"/>
    </row>
    <row r="85" spans="1:14">
      <c r="A85" s="7" t="s">
        <v>127</v>
      </c>
      <c r="B85" s="20"/>
    </row>
  </sheetData>
  <mergeCells count="12">
    <mergeCell ref="A1:F1"/>
    <mergeCell ref="A8:F8"/>
    <mergeCell ref="A24:E24"/>
    <mergeCell ref="A7:F7"/>
    <mergeCell ref="A23:E23"/>
    <mergeCell ref="A82:E83"/>
    <mergeCell ref="A68:E68"/>
    <mergeCell ref="A35:E35"/>
    <mergeCell ref="A36:E36"/>
    <mergeCell ref="A37:E37"/>
    <mergeCell ref="A66:E66"/>
    <mergeCell ref="A67:E67"/>
  </mergeCells>
  <pageMargins left="0.70866141732283472" right="0.70866141732283472" top="0.74803149606299213" bottom="0.74803149606299213" header="0.31496062992125984" footer="0.31496062992125984"/>
  <pageSetup scale="64" firstPageNumber="19" orientation="portrait" useFirstPageNumber="1" r:id="rId1"/>
  <headerFooter>
    <oddFooter>&amp;R&amp;"-,Negrita"&amp;12&amp;P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89"/>
  <sheetViews>
    <sheetView topLeftCell="A65" workbookViewId="0">
      <selection activeCell="E72" sqref="E72"/>
    </sheetView>
  </sheetViews>
  <sheetFormatPr baseColWidth="10" defaultColWidth="11.5703125" defaultRowHeight="15"/>
  <cols>
    <col min="1" max="1" width="40.7109375" style="7" customWidth="1"/>
    <col min="2" max="5" width="15.7109375" style="1" customWidth="1"/>
    <col min="6" max="6" width="12.7109375" style="1" bestFit="1" customWidth="1"/>
    <col min="7" max="7" width="11.5703125" style="1" bestFit="1" customWidth="1"/>
    <col min="8" max="8" width="10.7109375" style="1" customWidth="1"/>
    <col min="9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6">
      <c r="A1" s="217" t="s">
        <v>0</v>
      </c>
      <c r="B1" s="217"/>
      <c r="C1" s="217"/>
      <c r="D1" s="217"/>
      <c r="E1" s="217"/>
      <c r="F1" s="217"/>
    </row>
    <row r="2" spans="1:6">
      <c r="A2" s="2" t="s">
        <v>1</v>
      </c>
      <c r="B2" s="3" t="s">
        <v>89</v>
      </c>
      <c r="C2" s="3"/>
      <c r="D2" s="3"/>
      <c r="E2" s="3"/>
      <c r="F2" s="3"/>
    </row>
    <row r="3" spans="1:6">
      <c r="A3" s="2" t="s">
        <v>2</v>
      </c>
      <c r="B3" s="4" t="s">
        <v>3</v>
      </c>
      <c r="C3" s="3"/>
      <c r="D3" s="3"/>
      <c r="E3" s="3"/>
      <c r="F3" s="3"/>
    </row>
    <row r="4" spans="1:6">
      <c r="A4" s="2" t="s">
        <v>4</v>
      </c>
      <c r="B4" s="3" t="s">
        <v>5</v>
      </c>
      <c r="C4" s="3"/>
      <c r="D4" s="3"/>
      <c r="E4" s="3"/>
      <c r="F4" s="3"/>
    </row>
    <row r="5" spans="1:6">
      <c r="A5" s="2" t="s">
        <v>50</v>
      </c>
      <c r="B5" s="5" t="s">
        <v>112</v>
      </c>
      <c r="C5" s="3"/>
      <c r="D5" s="3"/>
      <c r="E5" s="3"/>
      <c r="F5" s="3"/>
    </row>
    <row r="6" spans="1:6">
      <c r="A6" s="2"/>
      <c r="B6" s="5"/>
      <c r="C6" s="3"/>
      <c r="D6" s="3"/>
      <c r="E6" s="3"/>
      <c r="F6" s="3"/>
    </row>
    <row r="7" spans="1:6">
      <c r="A7" s="217" t="s">
        <v>7</v>
      </c>
      <c r="B7" s="217"/>
      <c r="C7" s="217"/>
      <c r="D7" s="217"/>
      <c r="E7" s="217"/>
      <c r="F7" s="217"/>
    </row>
    <row r="8" spans="1:6">
      <c r="A8" s="217" t="s">
        <v>8</v>
      </c>
      <c r="B8" s="217"/>
      <c r="C8" s="217"/>
      <c r="D8" s="217"/>
      <c r="E8" s="217"/>
      <c r="F8" s="217"/>
    </row>
    <row r="10" spans="1:6" ht="15.75" thickBot="1">
      <c r="A10" s="8" t="s">
        <v>9</v>
      </c>
      <c r="B10" s="9" t="s">
        <v>10</v>
      </c>
      <c r="C10" s="9" t="s">
        <v>20</v>
      </c>
      <c r="D10" s="9" t="s">
        <v>21</v>
      </c>
      <c r="E10" s="9" t="s">
        <v>22</v>
      </c>
      <c r="F10" s="9" t="s">
        <v>55</v>
      </c>
    </row>
    <row r="11" spans="1:6">
      <c r="A11" s="10" t="s">
        <v>23</v>
      </c>
      <c r="B11" s="7"/>
      <c r="F11" s="17"/>
    </row>
    <row r="12" spans="1:6">
      <c r="A12" s="11" t="s">
        <v>64</v>
      </c>
      <c r="B12" s="7" t="s">
        <v>25</v>
      </c>
      <c r="C12" s="108">
        <v>9</v>
      </c>
      <c r="D12" s="108">
        <v>16</v>
      </c>
      <c r="E12" s="108">
        <v>10</v>
      </c>
      <c r="F12" s="108">
        <f>SUM(C12:E12)</f>
        <v>35</v>
      </c>
    </row>
    <row r="13" spans="1:6">
      <c r="A13" s="11" t="s">
        <v>65</v>
      </c>
      <c r="B13" s="7" t="s">
        <v>25</v>
      </c>
      <c r="C13" s="108">
        <v>13</v>
      </c>
      <c r="D13" s="108">
        <v>13</v>
      </c>
      <c r="E13" s="108">
        <v>14</v>
      </c>
      <c r="F13" s="108">
        <f t="shared" ref="F13" si="0">SUM(C13:E13)</f>
        <v>40</v>
      </c>
    </row>
    <row r="14" spans="1:6">
      <c r="A14" s="11" t="s">
        <v>66</v>
      </c>
      <c r="B14" s="7" t="s">
        <v>25</v>
      </c>
      <c r="C14" s="108">
        <v>19</v>
      </c>
      <c r="D14" s="108">
        <v>23</v>
      </c>
      <c r="E14" s="108">
        <v>18</v>
      </c>
      <c r="F14" s="108">
        <f>E14</f>
        <v>18</v>
      </c>
    </row>
    <row r="15" spans="1:6">
      <c r="A15" s="10" t="s">
        <v>94</v>
      </c>
      <c r="B15" s="7" t="s">
        <v>85</v>
      </c>
      <c r="C15" s="108">
        <v>24</v>
      </c>
      <c r="D15" s="108">
        <v>26</v>
      </c>
      <c r="E15" s="108">
        <v>29</v>
      </c>
      <c r="F15" s="108">
        <f>AVERAGE(C15:E15)</f>
        <v>26.333333333333332</v>
      </c>
    </row>
    <row r="16" spans="1:6">
      <c r="A16" s="10"/>
      <c r="B16" s="7" t="s">
        <v>25</v>
      </c>
      <c r="C16" s="108">
        <v>84</v>
      </c>
      <c r="D16" s="108">
        <v>102</v>
      </c>
      <c r="E16" s="108">
        <v>126</v>
      </c>
      <c r="F16" s="108">
        <f>AVERAGE(C16:E16)</f>
        <v>104</v>
      </c>
    </row>
    <row r="17" spans="1:6">
      <c r="A17" s="10"/>
      <c r="B17" s="7" t="s">
        <v>86</v>
      </c>
      <c r="C17" s="108">
        <v>45</v>
      </c>
      <c r="D17" s="108">
        <v>70</v>
      </c>
      <c r="E17" s="108">
        <v>71</v>
      </c>
      <c r="F17" s="108">
        <f>SUM(C17:E17)</f>
        <v>186</v>
      </c>
    </row>
    <row r="18" spans="1:6">
      <c r="A18" s="13"/>
      <c r="C18" s="109"/>
      <c r="D18" s="109"/>
      <c r="E18" s="109"/>
      <c r="F18" s="109"/>
    </row>
    <row r="19" spans="1:6" ht="15.75" thickBot="1">
      <c r="A19" s="14" t="s">
        <v>87</v>
      </c>
      <c r="B19" s="15"/>
      <c r="C19" s="110">
        <f>+C12+C16</f>
        <v>93</v>
      </c>
      <c r="D19" s="110">
        <f t="shared" ref="D19:E19" si="1">+D12+D16</f>
        <v>118</v>
      </c>
      <c r="E19" s="110">
        <f t="shared" si="1"/>
        <v>136</v>
      </c>
      <c r="F19" s="110">
        <f>+F12+F16</f>
        <v>139</v>
      </c>
    </row>
    <row r="20" spans="1:6" ht="15.75" thickTop="1">
      <c r="A20" s="94" t="s">
        <v>88</v>
      </c>
      <c r="B20" s="51"/>
      <c r="C20" s="52"/>
      <c r="D20" s="52"/>
      <c r="E20" s="52"/>
      <c r="F20" s="52"/>
    </row>
    <row r="21" spans="1:6">
      <c r="A21" s="94" t="s">
        <v>27</v>
      </c>
    </row>
    <row r="23" spans="1:6">
      <c r="A23" s="218" t="s">
        <v>28</v>
      </c>
      <c r="B23" s="218"/>
      <c r="C23" s="218"/>
      <c r="D23" s="218"/>
      <c r="E23" s="218"/>
    </row>
    <row r="24" spans="1:6">
      <c r="A24" s="217" t="s">
        <v>29</v>
      </c>
      <c r="B24" s="217"/>
      <c r="C24" s="217"/>
      <c r="D24" s="217"/>
      <c r="E24" s="217"/>
    </row>
    <row r="25" spans="1:6">
      <c r="A25" s="217" t="s">
        <v>60</v>
      </c>
      <c r="B25" s="217"/>
      <c r="C25" s="217"/>
      <c r="D25" s="217"/>
      <c r="E25" s="217"/>
    </row>
    <row r="27" spans="1:6" ht="15.75" thickBot="1">
      <c r="A27" s="8" t="s">
        <v>9</v>
      </c>
      <c r="B27" s="9" t="s">
        <v>20</v>
      </c>
      <c r="C27" s="9" t="s">
        <v>21</v>
      </c>
      <c r="D27" s="9" t="s">
        <v>22</v>
      </c>
      <c r="E27" s="9" t="s">
        <v>55</v>
      </c>
    </row>
    <row r="28" spans="1:6">
      <c r="A28" s="18" t="s">
        <v>23</v>
      </c>
      <c r="B28" s="101"/>
      <c r="C28" s="101"/>
      <c r="D28" s="101"/>
      <c r="E28" s="101"/>
    </row>
    <row r="29" spans="1:6">
      <c r="A29" s="19" t="s">
        <v>24</v>
      </c>
      <c r="B29" s="187">
        <v>4694579.13</v>
      </c>
      <c r="C29" s="187">
        <v>3362037.7</v>
      </c>
      <c r="D29" s="187">
        <v>10705666.9</v>
      </c>
      <c r="E29" s="188">
        <f>SUM(B29:D29)</f>
        <v>18762283.73</v>
      </c>
    </row>
    <row r="30" spans="1:6">
      <c r="A30" s="18" t="s">
        <v>95</v>
      </c>
      <c r="B30" s="187">
        <v>0</v>
      </c>
      <c r="C30" s="187">
        <v>0</v>
      </c>
      <c r="D30" s="187">
        <v>3340055</v>
      </c>
      <c r="E30" s="188">
        <f>SUM(B30:D30)</f>
        <v>3340055</v>
      </c>
    </row>
    <row r="31" spans="1:6">
      <c r="A31" s="18"/>
      <c r="B31" s="188"/>
      <c r="C31" s="188"/>
      <c r="D31" s="188"/>
      <c r="E31" s="188"/>
    </row>
    <row r="32" spans="1:6" ht="15.75" thickBot="1">
      <c r="A32" s="14" t="s">
        <v>26</v>
      </c>
      <c r="B32" s="189">
        <f>SUM(B29:B30)</f>
        <v>4694579.13</v>
      </c>
      <c r="C32" s="189">
        <f>SUM(C29:C30)</f>
        <v>3362037.7</v>
      </c>
      <c r="D32" s="189">
        <f>SUM(D29:D30)</f>
        <v>14045721.9</v>
      </c>
      <c r="E32" s="189">
        <f>SUM(E29:E30)</f>
        <v>22102338.73</v>
      </c>
      <c r="F32" s="20"/>
    </row>
    <row r="33" spans="1:7" ht="15.75" thickTop="1">
      <c r="A33" s="94" t="s">
        <v>32</v>
      </c>
    </row>
    <row r="35" spans="1:7">
      <c r="A35" s="217" t="s">
        <v>33</v>
      </c>
      <c r="B35" s="217"/>
      <c r="C35" s="217"/>
      <c r="D35" s="217"/>
      <c r="E35" s="217"/>
    </row>
    <row r="36" spans="1:7">
      <c r="A36" s="217" t="s">
        <v>29</v>
      </c>
      <c r="B36" s="217"/>
      <c r="C36" s="217"/>
      <c r="D36" s="217"/>
      <c r="E36" s="217"/>
      <c r="G36" s="20"/>
    </row>
    <row r="37" spans="1:7">
      <c r="A37" s="217" t="s">
        <v>60</v>
      </c>
      <c r="B37" s="217"/>
      <c r="C37" s="217"/>
      <c r="D37" s="217"/>
      <c r="E37" s="217"/>
    </row>
    <row r="39" spans="1:7" ht="15.75" thickBot="1">
      <c r="A39" s="8" t="s">
        <v>34</v>
      </c>
      <c r="B39" s="9" t="s">
        <v>20</v>
      </c>
      <c r="C39" s="9" t="s">
        <v>21</v>
      </c>
      <c r="D39" s="9" t="s">
        <v>22</v>
      </c>
      <c r="E39" s="9" t="s">
        <v>55</v>
      </c>
    </row>
    <row r="40" spans="1:7" ht="15.95" customHeight="1">
      <c r="A40" s="7" t="s">
        <v>35</v>
      </c>
      <c r="B40" s="172">
        <v>1648889.13</v>
      </c>
      <c r="C40" s="172">
        <v>0</v>
      </c>
      <c r="D40" s="172">
        <v>4808126.1500000004</v>
      </c>
      <c r="E40" s="172">
        <f t="shared" ref="E40:E62" si="2">SUM(B40:D40)</f>
        <v>6457015.2800000003</v>
      </c>
    </row>
    <row r="41" spans="1:7">
      <c r="A41" s="7" t="s">
        <v>36</v>
      </c>
      <c r="B41" s="172">
        <v>1773000</v>
      </c>
      <c r="C41" s="172">
        <v>1782000</v>
      </c>
      <c r="D41" s="172">
        <v>3529800</v>
      </c>
      <c r="E41" s="172">
        <f t="shared" si="2"/>
        <v>7084800</v>
      </c>
    </row>
    <row r="42" spans="1:7">
      <c r="A42" s="7" t="s">
        <v>37</v>
      </c>
      <c r="B42" s="172">
        <v>100000</v>
      </c>
      <c r="C42" s="172">
        <v>276175</v>
      </c>
      <c r="D42" s="172">
        <v>2267025</v>
      </c>
      <c r="E42" s="172">
        <f t="shared" si="2"/>
        <v>2643200</v>
      </c>
    </row>
    <row r="43" spans="1:7">
      <c r="A43" s="7" t="s">
        <v>38</v>
      </c>
      <c r="B43" s="172">
        <v>259000</v>
      </c>
      <c r="C43" s="172">
        <v>294000</v>
      </c>
      <c r="D43" s="172">
        <v>1296890</v>
      </c>
      <c r="E43" s="172">
        <f t="shared" si="2"/>
        <v>1849890</v>
      </c>
    </row>
    <row r="44" spans="1:7">
      <c r="A44" s="7" t="s">
        <v>39</v>
      </c>
      <c r="B44" s="172">
        <v>0</v>
      </c>
      <c r="C44" s="172">
        <v>5671.7</v>
      </c>
      <c r="D44" s="172">
        <v>55895.75</v>
      </c>
      <c r="E44" s="172">
        <f t="shared" si="2"/>
        <v>61567.45</v>
      </c>
    </row>
    <row r="45" spans="1:7">
      <c r="A45" s="7" t="s">
        <v>68</v>
      </c>
      <c r="B45" s="172">
        <v>0</v>
      </c>
      <c r="C45" s="172">
        <v>98901</v>
      </c>
      <c r="D45" s="172">
        <v>70520</v>
      </c>
      <c r="E45" s="172">
        <f t="shared" si="2"/>
        <v>169421</v>
      </c>
    </row>
    <row r="46" spans="1:7">
      <c r="A46" s="7" t="s">
        <v>69</v>
      </c>
      <c r="B46" s="172">
        <v>0</v>
      </c>
      <c r="C46" s="172">
        <v>0</v>
      </c>
      <c r="D46" s="172">
        <v>0</v>
      </c>
      <c r="E46" s="172">
        <f t="shared" si="2"/>
        <v>0</v>
      </c>
    </row>
    <row r="47" spans="1:7">
      <c r="A47" s="7" t="s">
        <v>70</v>
      </c>
      <c r="B47" s="172">
        <v>0</v>
      </c>
      <c r="C47" s="172">
        <v>0</v>
      </c>
      <c r="D47" s="172">
        <v>0</v>
      </c>
      <c r="E47" s="172">
        <f t="shared" si="2"/>
        <v>0</v>
      </c>
    </row>
    <row r="48" spans="1:7">
      <c r="A48" s="7" t="s">
        <v>71</v>
      </c>
      <c r="B48" s="172">
        <v>0</v>
      </c>
      <c r="C48" s="172">
        <v>125710</v>
      </c>
      <c r="D48" s="172">
        <v>1648030</v>
      </c>
      <c r="E48" s="172">
        <f t="shared" si="2"/>
        <v>1773740</v>
      </c>
    </row>
    <row r="49" spans="1:5">
      <c r="A49" s="7" t="s">
        <v>72</v>
      </c>
      <c r="B49" s="172">
        <v>0</v>
      </c>
      <c r="C49" s="172">
        <v>0</v>
      </c>
      <c r="D49" s="172">
        <v>0</v>
      </c>
      <c r="E49" s="172">
        <f t="shared" si="2"/>
        <v>0</v>
      </c>
    </row>
    <row r="50" spans="1:5">
      <c r="A50" s="7" t="s">
        <v>73</v>
      </c>
      <c r="B50" s="172">
        <v>0</v>
      </c>
      <c r="C50" s="172">
        <v>0</v>
      </c>
      <c r="D50" s="172">
        <v>0</v>
      </c>
      <c r="E50" s="172">
        <f t="shared" si="2"/>
        <v>0</v>
      </c>
    </row>
    <row r="51" spans="1:5">
      <c r="A51" s="7" t="s">
        <v>96</v>
      </c>
      <c r="B51" s="172">
        <v>0</v>
      </c>
      <c r="C51" s="172">
        <v>0</v>
      </c>
      <c r="D51" s="172">
        <v>0</v>
      </c>
      <c r="E51" s="172">
        <f t="shared" si="2"/>
        <v>0</v>
      </c>
    </row>
    <row r="52" spans="1:5">
      <c r="A52" s="7" t="s">
        <v>102</v>
      </c>
      <c r="B52" s="172">
        <v>0</v>
      </c>
      <c r="C52" s="172">
        <v>0</v>
      </c>
      <c r="D52" s="172">
        <v>0</v>
      </c>
      <c r="E52" s="172">
        <f t="shared" si="2"/>
        <v>0</v>
      </c>
    </row>
    <row r="53" spans="1:5">
      <c r="A53" s="7" t="s">
        <v>97</v>
      </c>
      <c r="B53" s="172">
        <v>0</v>
      </c>
      <c r="C53" s="172">
        <v>0</v>
      </c>
      <c r="D53" s="172">
        <v>0</v>
      </c>
      <c r="E53" s="172">
        <f t="shared" si="2"/>
        <v>0</v>
      </c>
    </row>
    <row r="54" spans="1:5">
      <c r="A54" s="7" t="s">
        <v>98</v>
      </c>
      <c r="B54" s="172">
        <v>383340</v>
      </c>
      <c r="C54" s="172">
        <v>660780</v>
      </c>
      <c r="D54" s="172">
        <v>0</v>
      </c>
      <c r="E54" s="172">
        <f t="shared" si="2"/>
        <v>1044120</v>
      </c>
    </row>
    <row r="55" spans="1:5">
      <c r="A55" s="7" t="s">
        <v>99</v>
      </c>
      <c r="B55" s="172">
        <v>58000</v>
      </c>
      <c r="C55" s="172">
        <v>0</v>
      </c>
      <c r="D55" s="172">
        <v>0</v>
      </c>
      <c r="E55" s="172">
        <f t="shared" si="2"/>
        <v>58000</v>
      </c>
    </row>
    <row r="56" spans="1:5">
      <c r="A56" s="7" t="s">
        <v>100</v>
      </c>
      <c r="B56" s="172">
        <v>149850</v>
      </c>
      <c r="C56" s="172">
        <v>118800</v>
      </c>
      <c r="D56" s="172">
        <v>0</v>
      </c>
      <c r="E56" s="172">
        <f t="shared" si="2"/>
        <v>268650</v>
      </c>
    </row>
    <row r="57" spans="1:5">
      <c r="A57" s="7" t="s">
        <v>101</v>
      </c>
      <c r="B57" s="172">
        <v>0</v>
      </c>
      <c r="C57" s="172">
        <v>0</v>
      </c>
      <c r="D57" s="172">
        <v>0</v>
      </c>
      <c r="E57" s="172">
        <f t="shared" si="2"/>
        <v>0</v>
      </c>
    </row>
    <row r="58" spans="1:5">
      <c r="A58" s="7" t="s">
        <v>104</v>
      </c>
      <c r="B58" s="172">
        <v>0</v>
      </c>
      <c r="C58" s="172">
        <v>0</v>
      </c>
      <c r="D58" s="172">
        <v>0</v>
      </c>
      <c r="E58" s="172">
        <f t="shared" si="2"/>
        <v>0</v>
      </c>
    </row>
    <row r="59" spans="1:5">
      <c r="A59" s="7" t="s">
        <v>103</v>
      </c>
      <c r="B59" s="172">
        <v>0</v>
      </c>
      <c r="C59" s="172">
        <v>0</v>
      </c>
      <c r="D59" s="172">
        <v>369435</v>
      </c>
      <c r="E59" s="172">
        <f t="shared" si="2"/>
        <v>369435</v>
      </c>
    </row>
    <row r="60" spans="1:5">
      <c r="A60" s="140" t="s">
        <v>108</v>
      </c>
      <c r="B60" s="172">
        <v>322500</v>
      </c>
      <c r="C60" s="172">
        <v>0</v>
      </c>
      <c r="D60" s="172">
        <v>0</v>
      </c>
      <c r="E60" s="172">
        <f t="shared" si="2"/>
        <v>322500</v>
      </c>
    </row>
    <row r="61" spans="1:5">
      <c r="A61" s="7" t="s">
        <v>105</v>
      </c>
      <c r="B61" s="172">
        <v>0</v>
      </c>
      <c r="C61" s="172">
        <v>0</v>
      </c>
      <c r="D61" s="172">
        <v>0</v>
      </c>
      <c r="E61" s="172">
        <f t="shared" si="2"/>
        <v>0</v>
      </c>
    </row>
    <row r="62" spans="1:5">
      <c r="B62" s="177"/>
      <c r="C62" s="177"/>
      <c r="D62" s="177"/>
      <c r="E62" s="172">
        <f t="shared" si="2"/>
        <v>0</v>
      </c>
    </row>
    <row r="63" spans="1:5" ht="15.75" thickBot="1">
      <c r="A63" s="14" t="s">
        <v>26</v>
      </c>
      <c r="B63" s="176">
        <f t="shared" ref="B63:D63" si="3">SUM(B40:B62)</f>
        <v>4694579.13</v>
      </c>
      <c r="C63" s="176">
        <f t="shared" si="3"/>
        <v>3362037.7</v>
      </c>
      <c r="D63" s="176">
        <f t="shared" si="3"/>
        <v>14045721.9</v>
      </c>
      <c r="E63" s="176">
        <f>SUM(E40:E62)</f>
        <v>22102338.73</v>
      </c>
    </row>
    <row r="64" spans="1:5" ht="15.75" thickTop="1">
      <c r="A64" s="94" t="s">
        <v>32</v>
      </c>
    </row>
    <row r="66" spans="1:6">
      <c r="A66" s="217" t="s">
        <v>40</v>
      </c>
      <c r="B66" s="217"/>
      <c r="C66" s="217"/>
      <c r="D66" s="217"/>
      <c r="E66" s="217"/>
    </row>
    <row r="67" spans="1:6">
      <c r="A67" s="217" t="s">
        <v>41</v>
      </c>
      <c r="B67" s="217"/>
      <c r="C67" s="217"/>
      <c r="D67" s="217"/>
      <c r="E67" s="217"/>
    </row>
    <row r="68" spans="1:6">
      <c r="A68" s="217" t="s">
        <v>60</v>
      </c>
      <c r="B68" s="217"/>
      <c r="C68" s="217"/>
      <c r="D68" s="217"/>
      <c r="E68" s="217"/>
    </row>
    <row r="69" spans="1:6">
      <c r="A69" s="140"/>
      <c r="B69" s="126"/>
      <c r="C69" s="126"/>
      <c r="D69" s="126"/>
      <c r="E69" s="126"/>
    </row>
    <row r="70" spans="1:6" ht="15.75" thickBot="1">
      <c r="A70" s="124" t="s">
        <v>34</v>
      </c>
      <c r="B70" s="125" t="s">
        <v>20</v>
      </c>
      <c r="C70" s="125" t="s">
        <v>21</v>
      </c>
      <c r="D70" s="125" t="s">
        <v>22</v>
      </c>
      <c r="E70" s="125" t="s">
        <v>55</v>
      </c>
    </row>
    <row r="71" spans="1:6">
      <c r="A71" s="126" t="s">
        <v>93</v>
      </c>
      <c r="B71" s="178">
        <f>'Tratamiento 3T'!E79</f>
        <v>18618450.450000003</v>
      </c>
      <c r="C71" s="178">
        <f>B79</f>
        <v>18798871.320000004</v>
      </c>
      <c r="D71" s="178">
        <f>C79</f>
        <v>22836533.620000005</v>
      </c>
      <c r="E71" s="179">
        <f>B71</f>
        <v>18618450.450000003</v>
      </c>
    </row>
    <row r="72" spans="1:6">
      <c r="A72" s="126" t="s">
        <v>42</v>
      </c>
      <c r="B72" s="178">
        <v>4875000</v>
      </c>
      <c r="C72" s="178">
        <v>7399700</v>
      </c>
      <c r="D72" s="178">
        <v>0</v>
      </c>
      <c r="E72" s="179">
        <f>SUM(B72:D72)</f>
        <v>12274700</v>
      </c>
    </row>
    <row r="73" spans="1:6">
      <c r="A73" s="1" t="s">
        <v>128</v>
      </c>
      <c r="B73" s="178">
        <v>0</v>
      </c>
      <c r="C73" s="178">
        <v>0</v>
      </c>
      <c r="D73" s="178">
        <v>890366.27</v>
      </c>
      <c r="E73" s="179">
        <f>SUM(B73:D73)</f>
        <v>890366.27</v>
      </c>
    </row>
    <row r="74" spans="1:6">
      <c r="A74" s="1" t="s">
        <v>129</v>
      </c>
      <c r="B74" s="178">
        <v>0</v>
      </c>
      <c r="C74" s="178">
        <v>0</v>
      </c>
      <c r="D74" s="178">
        <v>132850</v>
      </c>
      <c r="E74" s="179">
        <f>SUM(B74:D74)</f>
        <v>132850</v>
      </c>
    </row>
    <row r="75" spans="1:6">
      <c r="A75" s="127" t="s">
        <v>43</v>
      </c>
      <c r="B75" s="180">
        <f>B72+B71+B73</f>
        <v>23493450.450000003</v>
      </c>
      <c r="C75" s="180">
        <f t="shared" ref="C75:D75" si="4">C72+C71+C73</f>
        <v>26198571.320000004</v>
      </c>
      <c r="D75" s="180">
        <f t="shared" si="4"/>
        <v>23726899.890000004</v>
      </c>
      <c r="E75" s="180">
        <f>E72+E71+E73+E74</f>
        <v>31916366.720000003</v>
      </c>
    </row>
    <row r="76" spans="1:6">
      <c r="A76" s="129" t="s">
        <v>44</v>
      </c>
      <c r="B76" s="181">
        <f>B63</f>
        <v>4694579.13</v>
      </c>
      <c r="C76" s="181">
        <f t="shared" ref="C76:E76" si="5">C63</f>
        <v>3362037.7</v>
      </c>
      <c r="D76" s="181">
        <f t="shared" si="5"/>
        <v>14045721.9</v>
      </c>
      <c r="E76" s="181">
        <f t="shared" si="5"/>
        <v>22102338.73</v>
      </c>
    </row>
    <row r="77" spans="1:6">
      <c r="A77" s="138" t="s">
        <v>123</v>
      </c>
      <c r="B77" s="178">
        <v>0</v>
      </c>
      <c r="C77" s="178">
        <v>0</v>
      </c>
      <c r="D77" s="178">
        <v>0</v>
      </c>
      <c r="E77" s="179">
        <f>SUM(B77:D77)</f>
        <v>0</v>
      </c>
      <c r="F77" s="20"/>
    </row>
    <row r="78" spans="1:6">
      <c r="A78" s="138" t="s">
        <v>118</v>
      </c>
      <c r="B78" s="178">
        <v>0</v>
      </c>
      <c r="C78" s="178">
        <v>0</v>
      </c>
      <c r="D78" s="178">
        <v>1156058.27</v>
      </c>
      <c r="E78" s="179">
        <f>SUM(B78:D78)</f>
        <v>1156058.27</v>
      </c>
      <c r="F78" s="20"/>
    </row>
    <row r="79" spans="1:6">
      <c r="A79" s="127" t="s">
        <v>45</v>
      </c>
      <c r="B79" s="180">
        <f t="shared" ref="B79:D79" si="6">+B75-B76-B77</f>
        <v>18798871.320000004</v>
      </c>
      <c r="C79" s="180">
        <f t="shared" si="6"/>
        <v>22836533.620000005</v>
      </c>
      <c r="D79" s="180">
        <f t="shared" si="6"/>
        <v>9681177.9900000039</v>
      </c>
      <c r="E79" s="180">
        <f>+E75-E76-E77-E78</f>
        <v>8657969.7200000025</v>
      </c>
      <c r="F79" s="214"/>
    </row>
    <row r="80" spans="1:6" ht="15.75" thickBot="1">
      <c r="A80" s="132"/>
      <c r="B80" s="132"/>
      <c r="C80" s="132"/>
      <c r="D80" s="132"/>
      <c r="E80" s="132"/>
    </row>
    <row r="81" spans="1:14" ht="15.75" thickTop="1">
      <c r="A81" s="142" t="s">
        <v>46</v>
      </c>
      <c r="B81" s="126"/>
      <c r="C81" s="126"/>
      <c r="D81" s="126"/>
      <c r="E81" s="126"/>
    </row>
    <row r="82" spans="1:14">
      <c r="A82" s="142" t="s">
        <v>106</v>
      </c>
      <c r="B82" s="126"/>
      <c r="C82" s="126"/>
      <c r="D82" s="143"/>
      <c r="E82" s="126"/>
      <c r="L82" s="20"/>
      <c r="M82" s="20"/>
      <c r="N82" s="20"/>
    </row>
    <row r="83" spans="1:14">
      <c r="D83" s="20"/>
    </row>
    <row r="85" spans="1:14">
      <c r="A85" s="7" t="s">
        <v>130</v>
      </c>
      <c r="B85" s="20"/>
    </row>
    <row r="89" spans="1:14">
      <c r="C89" s="94"/>
    </row>
  </sheetData>
  <mergeCells count="12">
    <mergeCell ref="A68:E68"/>
    <mergeCell ref="A36:E36"/>
    <mergeCell ref="A66:E66"/>
    <mergeCell ref="A67:E67"/>
    <mergeCell ref="A1:F1"/>
    <mergeCell ref="A7:F7"/>
    <mergeCell ref="A8:F8"/>
    <mergeCell ref="A23:E23"/>
    <mergeCell ref="A24:E24"/>
    <mergeCell ref="A35:E35"/>
    <mergeCell ref="A25:E25"/>
    <mergeCell ref="A37:E37"/>
  </mergeCells>
  <pageMargins left="0.70866141732283472" right="0.70866141732283472" top="0.74803149606299213" bottom="0.74803149606299213" header="0.31496062992125984" footer="0.31496062992125984"/>
  <pageSetup scale="64" firstPageNumber="20" orientation="portrait" useFirstPageNumber="1" r:id="rId1"/>
  <headerFooter>
    <oddFooter>&amp;R&amp;"-,Negrita"&amp;12&amp;P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83"/>
  <sheetViews>
    <sheetView topLeftCell="A55" workbookViewId="0">
      <selection activeCell="A74" sqref="A74"/>
    </sheetView>
  </sheetViews>
  <sheetFormatPr baseColWidth="10" defaultColWidth="11.5703125" defaultRowHeight="15"/>
  <cols>
    <col min="1" max="1" width="39.7109375" style="7" customWidth="1"/>
    <col min="2" max="4" width="14.7109375" style="1" customWidth="1"/>
    <col min="5" max="5" width="14.140625" style="1" bestFit="1" customWidth="1"/>
    <col min="6" max="16384" width="11.5703125" style="1"/>
  </cols>
  <sheetData>
    <row r="1" spans="1:5">
      <c r="A1" s="217" t="s">
        <v>0</v>
      </c>
      <c r="B1" s="217"/>
      <c r="C1" s="217"/>
      <c r="D1" s="217"/>
      <c r="E1" s="217"/>
    </row>
    <row r="2" spans="1:5">
      <c r="A2" s="2" t="s">
        <v>1</v>
      </c>
      <c r="B2" s="3" t="s">
        <v>89</v>
      </c>
      <c r="C2" s="3"/>
      <c r="D2" s="3"/>
      <c r="E2" s="3"/>
    </row>
    <row r="3" spans="1:5">
      <c r="A3" s="2" t="s">
        <v>2</v>
      </c>
      <c r="B3" s="4" t="s">
        <v>3</v>
      </c>
      <c r="C3" s="3"/>
      <c r="D3" s="3"/>
      <c r="E3" s="3"/>
    </row>
    <row r="4" spans="1:5">
      <c r="A4" s="2" t="s">
        <v>4</v>
      </c>
      <c r="B4" s="3" t="s">
        <v>5</v>
      </c>
      <c r="C4" s="3"/>
      <c r="D4" s="3"/>
      <c r="E4" s="3"/>
    </row>
    <row r="5" spans="1:5">
      <c r="A5" s="2" t="s">
        <v>50</v>
      </c>
      <c r="B5" s="5" t="s">
        <v>114</v>
      </c>
      <c r="C5" s="3"/>
      <c r="D5" s="3"/>
      <c r="E5" s="3"/>
    </row>
    <row r="6" spans="1:5">
      <c r="A6" s="2"/>
      <c r="B6" s="5"/>
      <c r="C6" s="3"/>
      <c r="D6" s="3"/>
      <c r="E6" s="3"/>
    </row>
    <row r="7" spans="1:5">
      <c r="A7" s="217" t="s">
        <v>7</v>
      </c>
      <c r="B7" s="217"/>
      <c r="C7" s="217"/>
      <c r="D7" s="217"/>
      <c r="E7" s="217"/>
    </row>
    <row r="8" spans="1:5">
      <c r="A8" s="46" t="s">
        <v>8</v>
      </c>
      <c r="B8" s="46"/>
      <c r="C8" s="46"/>
      <c r="D8" s="46"/>
      <c r="E8" s="46"/>
    </row>
    <row r="10" spans="1:5" ht="15.75" thickBot="1">
      <c r="A10" s="8" t="s">
        <v>9</v>
      </c>
      <c r="B10" s="9" t="s">
        <v>10</v>
      </c>
      <c r="C10" s="9" t="s">
        <v>51</v>
      </c>
      <c r="D10" s="9" t="s">
        <v>52</v>
      </c>
      <c r="E10" s="9" t="s">
        <v>56</v>
      </c>
    </row>
    <row r="11" spans="1:5">
      <c r="A11" s="10" t="s">
        <v>23</v>
      </c>
      <c r="B11" s="7"/>
      <c r="C11" s="7"/>
      <c r="D11" s="7"/>
      <c r="E11" s="7"/>
    </row>
    <row r="12" spans="1:5">
      <c r="A12" s="11" t="s">
        <v>64</v>
      </c>
      <c r="B12" s="7" t="s">
        <v>25</v>
      </c>
      <c r="C12" s="67">
        <f>'Tratamiento 1T'!F12</f>
        <v>58</v>
      </c>
      <c r="D12" s="67">
        <f>'Tratamiento 2T'!F12</f>
        <v>31</v>
      </c>
      <c r="E12" s="67">
        <f>SUM(C12:D12)</f>
        <v>89</v>
      </c>
    </row>
    <row r="13" spans="1:5">
      <c r="A13" s="11" t="s">
        <v>65</v>
      </c>
      <c r="B13" s="7" t="s">
        <v>25</v>
      </c>
      <c r="C13" s="67">
        <f>'Tratamiento 1T'!F13</f>
        <v>34</v>
      </c>
      <c r="D13" s="67">
        <f>'Tratamiento 2T'!F13</f>
        <v>30</v>
      </c>
      <c r="E13" s="67">
        <f t="shared" ref="E13:E17" si="0">SUM(C13:D13)</f>
        <v>64</v>
      </c>
    </row>
    <row r="14" spans="1:5">
      <c r="A14" s="11" t="s">
        <v>66</v>
      </c>
      <c r="B14" s="7" t="s">
        <v>25</v>
      </c>
      <c r="C14" s="67">
        <f>'Tratamiento 1T'!F14</f>
        <v>24</v>
      </c>
      <c r="D14" s="67">
        <f>'Tratamiento 2T'!F14</f>
        <v>25</v>
      </c>
      <c r="E14" s="67">
        <f t="shared" si="0"/>
        <v>49</v>
      </c>
    </row>
    <row r="15" spans="1:5">
      <c r="A15" s="10" t="s">
        <v>95</v>
      </c>
      <c r="B15" s="7" t="s">
        <v>85</v>
      </c>
      <c r="C15" s="67">
        <f>'Tratamiento 1T'!F15</f>
        <v>24.333333333333332</v>
      </c>
      <c r="D15" s="67">
        <f>'Tratamiento 2T'!F15</f>
        <v>27</v>
      </c>
      <c r="E15" s="67">
        <f>SUM(C15:D15)</f>
        <v>51.333333333333329</v>
      </c>
    </row>
    <row r="16" spans="1:5">
      <c r="A16" s="10"/>
      <c r="B16" s="7" t="s">
        <v>25</v>
      </c>
      <c r="C16" s="67">
        <f>'Tratamiento 1T'!F16</f>
        <v>88.666666666666671</v>
      </c>
      <c r="D16" s="67">
        <f>'Tratamiento 2T'!F16</f>
        <v>91</v>
      </c>
      <c r="E16" s="67">
        <f>SUM(C16:D16)</f>
        <v>179.66666666666669</v>
      </c>
    </row>
    <row r="17" spans="1:5">
      <c r="A17" s="10"/>
      <c r="B17" s="7" t="s">
        <v>86</v>
      </c>
      <c r="C17" s="67">
        <f>'Tratamiento 1T'!F17</f>
        <v>153</v>
      </c>
      <c r="D17" s="67">
        <f>'Tratamiento 2T'!F17</f>
        <v>150</v>
      </c>
      <c r="E17" s="67">
        <f t="shared" si="0"/>
        <v>303</v>
      </c>
    </row>
    <row r="18" spans="1:5">
      <c r="A18" s="13"/>
      <c r="C18" s="67"/>
      <c r="D18" s="63"/>
      <c r="E18" s="67"/>
    </row>
    <row r="19" spans="1:5" ht="15.75" thickBot="1">
      <c r="A19" s="14" t="s">
        <v>87</v>
      </c>
      <c r="B19" s="15"/>
      <c r="C19" s="65">
        <f>+C12+C16</f>
        <v>146.66666666666669</v>
      </c>
      <c r="D19" s="65">
        <f t="shared" ref="D19:E19" si="1">+D12+D16</f>
        <v>122</v>
      </c>
      <c r="E19" s="65">
        <f t="shared" si="1"/>
        <v>268.66666666666669</v>
      </c>
    </row>
    <row r="20" spans="1:5" ht="15.75" thickTop="1">
      <c r="A20" s="94" t="s">
        <v>67</v>
      </c>
      <c r="B20" s="51"/>
      <c r="C20" s="68"/>
      <c r="D20" s="68"/>
      <c r="E20" s="68"/>
    </row>
    <row r="21" spans="1:5">
      <c r="A21" s="94" t="s">
        <v>27</v>
      </c>
    </row>
    <row r="23" spans="1:5">
      <c r="A23" s="218" t="s">
        <v>28</v>
      </c>
      <c r="B23" s="218"/>
      <c r="C23" s="218"/>
      <c r="D23" s="218"/>
      <c r="E23" s="218"/>
    </row>
    <row r="24" spans="1:5">
      <c r="A24" s="46" t="s">
        <v>29</v>
      </c>
      <c r="B24" s="46"/>
      <c r="C24" s="46"/>
      <c r="D24" s="46"/>
      <c r="E24" s="46"/>
    </row>
    <row r="25" spans="1:5">
      <c r="A25" s="217" t="s">
        <v>60</v>
      </c>
      <c r="B25" s="217"/>
      <c r="C25" s="217"/>
      <c r="D25" s="217"/>
      <c r="E25" s="17"/>
    </row>
    <row r="27" spans="1:5" ht="15.75" thickBot="1">
      <c r="A27" s="8" t="s">
        <v>9</v>
      </c>
      <c r="B27" s="9" t="s">
        <v>51</v>
      </c>
      <c r="C27" s="9" t="s">
        <v>52</v>
      </c>
      <c r="D27" s="9" t="s">
        <v>56</v>
      </c>
    </row>
    <row r="28" spans="1:5">
      <c r="A28" s="18" t="s">
        <v>23</v>
      </c>
      <c r="B28" s="101"/>
      <c r="C28" s="101"/>
      <c r="D28" s="101"/>
    </row>
    <row r="29" spans="1:5">
      <c r="A29" s="19" t="s">
        <v>24</v>
      </c>
      <c r="B29" s="62">
        <f>'Tratamiento 1T'!E29</f>
        <v>7968187.4699999997</v>
      </c>
      <c r="C29" s="117">
        <f>'Tratamiento 2T'!E29</f>
        <v>14455581.65</v>
      </c>
      <c r="D29" s="62">
        <f>SUM(B29:C29)</f>
        <v>22423769.120000001</v>
      </c>
    </row>
    <row r="30" spans="1:5">
      <c r="A30" s="18" t="s">
        <v>95</v>
      </c>
      <c r="B30" s="62">
        <f>'Tratamiento 1T'!E30</f>
        <v>771530</v>
      </c>
      <c r="C30" s="117">
        <f>'Tratamiento 2T'!E30</f>
        <v>803250</v>
      </c>
      <c r="D30" s="62">
        <f>SUM(B30:C30)</f>
        <v>1574780</v>
      </c>
    </row>
    <row r="31" spans="1:5">
      <c r="A31" s="18"/>
      <c r="B31" s="62"/>
      <c r="C31" s="63"/>
      <c r="D31" s="62"/>
    </row>
    <row r="32" spans="1:5" ht="15.75" thickBot="1">
      <c r="A32" s="14" t="s">
        <v>26</v>
      </c>
      <c r="B32" s="65">
        <f t="shared" ref="B32:C32" si="2">SUM(B29:B31)</f>
        <v>8739717.4699999988</v>
      </c>
      <c r="C32" s="65">
        <f t="shared" si="2"/>
        <v>15258831.65</v>
      </c>
      <c r="D32" s="66">
        <f>SUM(D29:D30)</f>
        <v>23998549.120000001</v>
      </c>
      <c r="E32" s="20"/>
    </row>
    <row r="33" spans="1:5" ht="15.75" thickTop="1">
      <c r="A33" s="94" t="s">
        <v>32</v>
      </c>
    </row>
    <row r="35" spans="1:5">
      <c r="A35" s="217" t="s">
        <v>33</v>
      </c>
      <c r="B35" s="217"/>
      <c r="C35" s="217"/>
      <c r="D35" s="217"/>
      <c r="E35" s="217"/>
    </row>
    <row r="36" spans="1:5">
      <c r="A36" s="46" t="s">
        <v>29</v>
      </c>
      <c r="B36" s="46"/>
      <c r="C36" s="46"/>
      <c r="D36" s="46"/>
      <c r="E36" s="46"/>
    </row>
    <row r="37" spans="1:5">
      <c r="A37" s="217" t="s">
        <v>60</v>
      </c>
      <c r="B37" s="217"/>
      <c r="C37" s="217"/>
      <c r="D37" s="217"/>
      <c r="E37" s="17"/>
    </row>
    <row r="39" spans="1:5" ht="15.75" thickBot="1">
      <c r="A39" s="8" t="s">
        <v>34</v>
      </c>
      <c r="B39" s="9" t="s">
        <v>51</v>
      </c>
      <c r="C39" s="9" t="s">
        <v>52</v>
      </c>
      <c r="D39" s="9" t="s">
        <v>56</v>
      </c>
    </row>
    <row r="40" spans="1:5" ht="15.95" customHeight="1">
      <c r="A40" s="7" t="s">
        <v>35</v>
      </c>
      <c r="B40" s="190">
        <f>'Tratamiento 1T'!E40</f>
        <v>3284254.97</v>
      </c>
      <c r="C40" s="190">
        <f>'Tratamiento 2T'!E40</f>
        <v>4748904.91</v>
      </c>
      <c r="D40" s="191">
        <f t="shared" ref="D40:D56" si="3">SUM(B40:C40)</f>
        <v>8033159.8800000008</v>
      </c>
    </row>
    <row r="41" spans="1:5">
      <c r="A41" s="7" t="s">
        <v>36</v>
      </c>
      <c r="B41" s="190">
        <f>'Tratamiento 1T'!E41</f>
        <v>3205400</v>
      </c>
      <c r="C41" s="190">
        <f>'Tratamiento 2T'!E41</f>
        <v>3529800</v>
      </c>
      <c r="D41" s="191">
        <f t="shared" si="3"/>
        <v>6735200</v>
      </c>
    </row>
    <row r="42" spans="1:5">
      <c r="A42" s="7" t="s">
        <v>37</v>
      </c>
      <c r="B42" s="190">
        <f>'Tratamiento 1T'!E42</f>
        <v>830780</v>
      </c>
      <c r="C42" s="190">
        <f>'Tratamiento 2T'!E42</f>
        <v>1200500</v>
      </c>
      <c r="D42" s="191">
        <f t="shared" si="3"/>
        <v>2031280</v>
      </c>
    </row>
    <row r="43" spans="1:5">
      <c r="A43" s="7" t="s">
        <v>38</v>
      </c>
      <c r="B43" s="190">
        <f>'Tratamiento 1T'!E43</f>
        <v>0</v>
      </c>
      <c r="C43" s="190">
        <f>'Tratamiento 2T'!E43</f>
        <v>383990</v>
      </c>
      <c r="D43" s="191">
        <f t="shared" si="3"/>
        <v>383990</v>
      </c>
    </row>
    <row r="44" spans="1:5">
      <c r="A44" s="7" t="s">
        <v>39</v>
      </c>
      <c r="B44" s="190">
        <f>'Tratamiento 1T'!E44</f>
        <v>305990.95</v>
      </c>
      <c r="C44" s="190">
        <f>'Tratamiento 2T'!E44</f>
        <v>704758.95</v>
      </c>
      <c r="D44" s="191">
        <f t="shared" si="3"/>
        <v>1010749.8999999999</v>
      </c>
    </row>
    <row r="45" spans="1:5">
      <c r="A45" s="7" t="s">
        <v>68</v>
      </c>
      <c r="B45" s="190">
        <f>'Tratamiento 1T'!E45</f>
        <v>0</v>
      </c>
      <c r="C45" s="190">
        <f>'Tratamiento 2T'!E45</f>
        <v>0</v>
      </c>
      <c r="D45" s="191">
        <f t="shared" si="3"/>
        <v>0</v>
      </c>
    </row>
    <row r="46" spans="1:5">
      <c r="A46" s="7" t="s">
        <v>69</v>
      </c>
      <c r="B46" s="190">
        <f>'Tratamiento 1T'!E46</f>
        <v>0</v>
      </c>
      <c r="C46" s="190">
        <f>'Tratamiento 2T'!E46</f>
        <v>22500</v>
      </c>
      <c r="D46" s="191">
        <f t="shared" si="3"/>
        <v>22500</v>
      </c>
    </row>
    <row r="47" spans="1:5">
      <c r="A47" s="7" t="s">
        <v>70</v>
      </c>
      <c r="B47" s="190">
        <f>'Tratamiento 1T'!E47</f>
        <v>0</v>
      </c>
      <c r="C47" s="190">
        <f>'Tratamiento 2T'!E47</f>
        <v>0</v>
      </c>
      <c r="D47" s="191">
        <f t="shared" si="3"/>
        <v>0</v>
      </c>
    </row>
    <row r="48" spans="1:5">
      <c r="A48" s="7" t="s">
        <v>71</v>
      </c>
      <c r="B48" s="190">
        <f>'Tratamiento 1T'!E48</f>
        <v>613600</v>
      </c>
      <c r="C48" s="190">
        <f>'Tratamiento 2T'!E48</f>
        <v>427750</v>
      </c>
      <c r="D48" s="191">
        <f t="shared" si="3"/>
        <v>1041350</v>
      </c>
    </row>
    <row r="49" spans="1:4">
      <c r="A49" s="7" t="s">
        <v>72</v>
      </c>
      <c r="B49" s="190">
        <f>'Tratamiento 1T'!E49</f>
        <v>0</v>
      </c>
      <c r="C49" s="190">
        <f>'Tratamiento 2T'!E49</f>
        <v>61700</v>
      </c>
      <c r="D49" s="191">
        <f t="shared" si="3"/>
        <v>61700</v>
      </c>
    </row>
    <row r="50" spans="1:4">
      <c r="A50" s="7" t="s">
        <v>73</v>
      </c>
      <c r="B50" s="190">
        <f>'Tratamiento 1T'!E50</f>
        <v>0</v>
      </c>
      <c r="C50" s="190">
        <f>'Tratamiento 2T'!E50</f>
        <v>0</v>
      </c>
      <c r="D50" s="191">
        <f t="shared" si="3"/>
        <v>0</v>
      </c>
    </row>
    <row r="51" spans="1:4">
      <c r="A51" s="7" t="s">
        <v>96</v>
      </c>
      <c r="B51" s="190">
        <f>'Tratamiento 1T'!E51</f>
        <v>1332.73</v>
      </c>
      <c r="C51" s="190">
        <f>'Tratamiento 2T'!E51</f>
        <v>26980</v>
      </c>
      <c r="D51" s="191">
        <f t="shared" si="3"/>
        <v>28312.73</v>
      </c>
    </row>
    <row r="52" spans="1:4">
      <c r="A52" s="7" t="s">
        <v>102</v>
      </c>
      <c r="B52" s="190">
        <f>'Tratamiento 1T'!E52</f>
        <v>0</v>
      </c>
      <c r="C52" s="190">
        <f>'Tratamiento 2T'!E52</f>
        <v>171604.5</v>
      </c>
      <c r="D52" s="191">
        <f t="shared" si="3"/>
        <v>171604.5</v>
      </c>
    </row>
    <row r="53" spans="1:4">
      <c r="A53" s="7" t="s">
        <v>97</v>
      </c>
      <c r="B53" s="190">
        <f>'Tratamiento 1T'!E53</f>
        <v>29725</v>
      </c>
      <c r="C53" s="190">
        <f>'Tratamiento 2T'!E53</f>
        <v>183350</v>
      </c>
      <c r="D53" s="191">
        <f t="shared" si="3"/>
        <v>213075</v>
      </c>
    </row>
    <row r="54" spans="1:4">
      <c r="A54" s="7" t="s">
        <v>98</v>
      </c>
      <c r="B54" s="190">
        <f>'Tratamiento 1T'!E54</f>
        <v>0</v>
      </c>
      <c r="C54" s="190">
        <f>'Tratamiento 2T'!E54</f>
        <v>1865956.4</v>
      </c>
      <c r="D54" s="191">
        <f t="shared" si="3"/>
        <v>1865956.4</v>
      </c>
    </row>
    <row r="55" spans="1:4">
      <c r="A55" s="7" t="s">
        <v>99</v>
      </c>
      <c r="B55" s="190">
        <f>'Tratamiento 1T'!E55</f>
        <v>99084.91</v>
      </c>
      <c r="C55" s="190">
        <f>'Tratamiento 2T'!E55</f>
        <v>1312041</v>
      </c>
      <c r="D55" s="191">
        <f t="shared" si="3"/>
        <v>1411125.91</v>
      </c>
    </row>
    <row r="56" spans="1:4">
      <c r="A56" s="7" t="s">
        <v>100</v>
      </c>
      <c r="B56" s="190">
        <f>'Tratamiento 1T'!E56</f>
        <v>0</v>
      </c>
      <c r="C56" s="190">
        <f>'Tratamiento 2T'!E56</f>
        <v>480505.89</v>
      </c>
      <c r="D56" s="191">
        <f t="shared" si="3"/>
        <v>480505.89</v>
      </c>
    </row>
    <row r="57" spans="1:4">
      <c r="A57" s="7" t="s">
        <v>101</v>
      </c>
      <c r="B57" s="190">
        <f>'Tratamiento 1T'!E57</f>
        <v>369548.91</v>
      </c>
      <c r="C57" s="190">
        <f>'Tratamiento 2T'!E57</f>
        <v>96410</v>
      </c>
      <c r="D57" s="191">
        <f t="shared" ref="D57:D61" si="4">SUM(B57:C57)</f>
        <v>465958.91</v>
      </c>
    </row>
    <row r="58" spans="1:4">
      <c r="A58" s="7" t="s">
        <v>104</v>
      </c>
      <c r="B58" s="190">
        <f>'Tratamiento 1T'!E58</f>
        <v>0</v>
      </c>
      <c r="C58" s="190">
        <f>'Tratamiento 2T'!E58</f>
        <v>0</v>
      </c>
      <c r="D58" s="191">
        <f t="shared" si="4"/>
        <v>0</v>
      </c>
    </row>
    <row r="59" spans="1:4">
      <c r="A59" s="7" t="s">
        <v>103</v>
      </c>
      <c r="B59" s="190">
        <f>'Tratamiento 1T'!E59</f>
        <v>0</v>
      </c>
      <c r="C59" s="190">
        <f>'Tratamiento 2T'!E59</f>
        <v>0</v>
      </c>
      <c r="D59" s="191">
        <f t="shared" si="4"/>
        <v>0</v>
      </c>
    </row>
    <row r="60" spans="1:4">
      <c r="A60" s="140" t="s">
        <v>108</v>
      </c>
      <c r="B60" s="190">
        <f>'Tratamiento 1T'!E60</f>
        <v>0</v>
      </c>
      <c r="C60" s="190">
        <f>'Tratamiento 2T'!E60</f>
        <v>0</v>
      </c>
      <c r="D60" s="191">
        <f t="shared" si="4"/>
        <v>0</v>
      </c>
    </row>
    <row r="61" spans="1:4">
      <c r="A61" s="7" t="s">
        <v>105</v>
      </c>
      <c r="B61" s="190">
        <f>'Tratamiento 1T'!E61</f>
        <v>0</v>
      </c>
      <c r="C61" s="190">
        <f>'Tratamiento 2T'!E61</f>
        <v>42080</v>
      </c>
      <c r="D61" s="191">
        <f t="shared" si="4"/>
        <v>42080</v>
      </c>
    </row>
    <row r="62" spans="1:4">
      <c r="B62" s="63"/>
      <c r="C62" s="118">
        <f>'Tratamiento 2T'!E62</f>
        <v>0</v>
      </c>
      <c r="D62" s="62"/>
    </row>
    <row r="63" spans="1:4" ht="15.75" thickBot="1">
      <c r="A63" s="14" t="s">
        <v>26</v>
      </c>
      <c r="B63" s="192">
        <f>SUM(B40:B62)</f>
        <v>8739717.4700000007</v>
      </c>
      <c r="C63" s="189">
        <f>'Tratamiento 2T'!E63</f>
        <v>15258831.65</v>
      </c>
      <c r="D63" s="189">
        <f>SUM(D40:D62)</f>
        <v>23998549.120000001</v>
      </c>
    </row>
    <row r="64" spans="1:4" ht="15.75" thickTop="1">
      <c r="A64" s="94" t="s">
        <v>32</v>
      </c>
    </row>
    <row r="66" spans="1:5">
      <c r="A66" s="217" t="s">
        <v>40</v>
      </c>
      <c r="B66" s="217"/>
      <c r="C66" s="217"/>
      <c r="D66" s="217"/>
      <c r="E66" s="217"/>
    </row>
    <row r="67" spans="1:5">
      <c r="A67" s="46" t="s">
        <v>41</v>
      </c>
      <c r="B67" s="46"/>
      <c r="C67" s="46"/>
      <c r="D67" s="46"/>
      <c r="E67" s="46"/>
    </row>
    <row r="68" spans="1:5">
      <c r="A68" s="217" t="s">
        <v>60</v>
      </c>
      <c r="B68" s="217"/>
      <c r="C68" s="217"/>
      <c r="D68" s="217"/>
      <c r="E68" s="17"/>
    </row>
    <row r="70" spans="1:5" ht="15.75" thickBot="1">
      <c r="A70" s="124" t="s">
        <v>34</v>
      </c>
      <c r="B70" s="125" t="s">
        <v>51</v>
      </c>
      <c r="C70" s="125" t="s">
        <v>52</v>
      </c>
      <c r="D70" s="125" t="s">
        <v>56</v>
      </c>
      <c r="E70" s="126"/>
    </row>
    <row r="71" spans="1:5">
      <c r="A71" s="126" t="s">
        <v>93</v>
      </c>
      <c r="B71" s="178">
        <f>'Tratamiento 1T'!E71</f>
        <v>5175052.3600000003</v>
      </c>
      <c r="C71" s="178">
        <f>'Tratamiento 2T'!E71</f>
        <v>25710334.890000001</v>
      </c>
      <c r="D71" s="178">
        <f>B71</f>
        <v>5175052.3600000003</v>
      </c>
      <c r="E71" s="126"/>
    </row>
    <row r="72" spans="1:5">
      <c r="A72" s="126" t="s">
        <v>42</v>
      </c>
      <c r="B72" s="178">
        <f>'Tratamiento 1T'!E72</f>
        <v>29275000</v>
      </c>
      <c r="C72" s="178">
        <f>'Tratamiento 2T'!E72</f>
        <v>15065528</v>
      </c>
      <c r="D72" s="178">
        <f>SUM(B72:C72)</f>
        <v>44340528</v>
      </c>
      <c r="E72" s="126"/>
    </row>
    <row r="73" spans="1:5">
      <c r="A73" s="126"/>
      <c r="B73" s="178">
        <f>'Tratamiento 1T'!E73</f>
        <v>0</v>
      </c>
      <c r="C73" s="178">
        <f>'Tratamiento 2T'!E73</f>
        <v>0</v>
      </c>
      <c r="D73" s="178">
        <f>SUM(B73:C73)</f>
        <v>0</v>
      </c>
      <c r="E73" s="126"/>
    </row>
    <row r="74" spans="1:5">
      <c r="A74" s="1" t="s">
        <v>129</v>
      </c>
      <c r="B74" s="178">
        <f>'Tratamiento 1T'!E74</f>
        <v>0</v>
      </c>
      <c r="C74" s="178">
        <f>'Tratamiento 2T'!E74</f>
        <v>0</v>
      </c>
      <c r="D74" s="178">
        <f>SUM(B74:C74)</f>
        <v>0</v>
      </c>
      <c r="E74" s="126"/>
    </row>
    <row r="75" spans="1:5">
      <c r="A75" s="127" t="s">
        <v>43</v>
      </c>
      <c r="B75" s="178">
        <f>'Tratamiento 1T'!E75</f>
        <v>34450052.359999999</v>
      </c>
      <c r="C75" s="178">
        <f>'Tratamiento 2T'!E75</f>
        <v>40775862.890000001</v>
      </c>
      <c r="D75" s="178">
        <f>D71+D72+D73+D74</f>
        <v>49515580.359999999</v>
      </c>
      <c r="E75" s="126"/>
    </row>
    <row r="76" spans="1:5">
      <c r="A76" s="129" t="s">
        <v>44</v>
      </c>
      <c r="B76" s="178">
        <f>'Tratamiento 1T'!E76</f>
        <v>8739717.4700000007</v>
      </c>
      <c r="C76" s="178">
        <f>'Tratamiento 2T'!E76</f>
        <v>10437524.93</v>
      </c>
      <c r="D76" s="178">
        <f>SUM(B76:C76)</f>
        <v>19177242.399999999</v>
      </c>
      <c r="E76" s="126"/>
    </row>
    <row r="77" spans="1:5">
      <c r="A77" s="138" t="s">
        <v>123</v>
      </c>
      <c r="B77" s="178">
        <f>'Tratamiento 1T'!E77</f>
        <v>0</v>
      </c>
      <c r="C77" s="178">
        <f>'Tratamiento 2T'!E77</f>
        <v>0</v>
      </c>
      <c r="D77" s="178">
        <f>SUM(B77:C77)</f>
        <v>0</v>
      </c>
      <c r="E77" s="126"/>
    </row>
    <row r="78" spans="1:5">
      <c r="A78" s="138" t="s">
        <v>118</v>
      </c>
      <c r="B78" s="178">
        <f>'Tratamiento 1T'!E78</f>
        <v>0</v>
      </c>
      <c r="C78" s="178">
        <f>'Tratamiento 2T'!E78</f>
        <v>4821306.72</v>
      </c>
      <c r="D78" s="178">
        <f>SUM(B78:C78)</f>
        <v>4821306.72</v>
      </c>
      <c r="E78" s="126"/>
    </row>
    <row r="79" spans="1:5">
      <c r="A79" s="127" t="s">
        <v>45</v>
      </c>
      <c r="B79" s="178">
        <f>'Tratamiento 1T'!E79</f>
        <v>25710334.890000001</v>
      </c>
      <c r="C79" s="178">
        <f>'Tratamiento 2T'!E79</f>
        <v>25517031.240000002</v>
      </c>
      <c r="D79" s="178">
        <f>+D75-D76-D77-D78</f>
        <v>25517031.240000002</v>
      </c>
      <c r="E79" s="126"/>
    </row>
    <row r="80" spans="1:5" ht="15.75" thickBot="1">
      <c r="A80" s="132"/>
      <c r="B80" s="132"/>
      <c r="C80" s="132"/>
      <c r="D80" s="132"/>
      <c r="E80" s="144"/>
    </row>
    <row r="81" spans="1:5" ht="15.75" thickTop="1">
      <c r="A81" s="142" t="s">
        <v>46</v>
      </c>
      <c r="B81" s="126"/>
      <c r="C81" s="126"/>
      <c r="D81" s="126"/>
      <c r="E81" s="126"/>
    </row>
    <row r="82" spans="1:5">
      <c r="A82" s="140"/>
      <c r="B82" s="126"/>
      <c r="C82" s="126"/>
      <c r="D82" s="126"/>
      <c r="E82" s="126"/>
    </row>
    <row r="83" spans="1:5">
      <c r="A83" s="7" t="s">
        <v>122</v>
      </c>
    </row>
  </sheetData>
  <mergeCells count="8">
    <mergeCell ref="A1:E1"/>
    <mergeCell ref="A7:E7"/>
    <mergeCell ref="A23:E23"/>
    <mergeCell ref="A68:D68"/>
    <mergeCell ref="A35:E35"/>
    <mergeCell ref="A66:E66"/>
    <mergeCell ref="A25:D25"/>
    <mergeCell ref="A37:D37"/>
  </mergeCells>
  <printOptions horizontalCentered="1"/>
  <pageMargins left="0" right="0" top="0.74803149606299213" bottom="0.74803149606299213" header="0.31496062992125984" footer="0.31496062992125984"/>
  <pageSetup scale="64" firstPageNumber="21" orientation="portrait" useFirstPageNumber="1" r:id="rId1"/>
  <headerFooter>
    <oddFooter>&amp;R&amp;"-,Negrita"&amp;12&amp;P</oddFooter>
  </headerFooter>
  <ignoredErrors>
    <ignoredError sqref="C6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N86"/>
  <sheetViews>
    <sheetView topLeftCell="A61" workbookViewId="0">
      <selection activeCell="E79" sqref="E79"/>
    </sheetView>
  </sheetViews>
  <sheetFormatPr baseColWidth="10" defaultColWidth="11.5703125" defaultRowHeight="15"/>
  <cols>
    <col min="1" max="1" width="40" style="7" customWidth="1"/>
    <col min="2" max="2" width="14" style="1" customWidth="1"/>
    <col min="3" max="5" width="14.140625" style="1" bestFit="1" customWidth="1"/>
    <col min="6" max="6" width="12.7109375" style="1" bestFit="1" customWidth="1"/>
    <col min="7" max="7" width="11.5703125" style="1" bestFit="1" customWidth="1"/>
    <col min="8" max="8" width="10.7109375" style="1" customWidth="1"/>
    <col min="9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6">
      <c r="A1" s="217" t="s">
        <v>0</v>
      </c>
      <c r="B1" s="217"/>
      <c r="C1" s="217"/>
      <c r="D1" s="217"/>
      <c r="E1" s="217"/>
      <c r="F1" s="217"/>
    </row>
    <row r="2" spans="1:6">
      <c r="A2" s="2" t="s">
        <v>1</v>
      </c>
      <c r="B2" s="3" t="s">
        <v>89</v>
      </c>
      <c r="C2" s="3"/>
      <c r="D2" s="3"/>
      <c r="E2" s="3"/>
      <c r="F2" s="3"/>
    </row>
    <row r="3" spans="1:6">
      <c r="A3" s="2" t="s">
        <v>2</v>
      </c>
      <c r="B3" s="4" t="s">
        <v>3</v>
      </c>
      <c r="C3" s="3"/>
      <c r="D3" s="3"/>
      <c r="E3" s="3"/>
      <c r="F3" s="3"/>
    </row>
    <row r="4" spans="1:6">
      <c r="A4" s="2" t="s">
        <v>4</v>
      </c>
      <c r="B4" s="3" t="s">
        <v>5</v>
      </c>
      <c r="C4" s="3"/>
      <c r="D4" s="3"/>
      <c r="E4" s="3"/>
      <c r="F4" s="3"/>
    </row>
    <row r="5" spans="1:6">
      <c r="A5" s="2" t="s">
        <v>50</v>
      </c>
      <c r="B5" s="5" t="s">
        <v>115</v>
      </c>
      <c r="C5" s="3"/>
      <c r="D5" s="3"/>
      <c r="E5" s="3"/>
      <c r="F5" s="3"/>
    </row>
    <row r="6" spans="1:6">
      <c r="A6" s="2"/>
      <c r="B6" s="5"/>
      <c r="C6" s="3"/>
      <c r="D6" s="3"/>
      <c r="E6" s="3"/>
      <c r="F6" s="3"/>
    </row>
    <row r="7" spans="1:6">
      <c r="A7" s="217" t="s">
        <v>7</v>
      </c>
      <c r="B7" s="217"/>
      <c r="C7" s="217"/>
      <c r="D7" s="217"/>
      <c r="E7" s="217"/>
    </row>
    <row r="8" spans="1:6">
      <c r="A8" s="217" t="s">
        <v>8</v>
      </c>
      <c r="B8" s="217"/>
      <c r="C8" s="217"/>
      <c r="D8" s="217"/>
      <c r="E8" s="217"/>
    </row>
    <row r="10" spans="1:6" ht="15.75" thickBot="1">
      <c r="A10" s="8" t="s">
        <v>9</v>
      </c>
      <c r="B10" s="9" t="s">
        <v>10</v>
      </c>
      <c r="C10" s="9" t="s">
        <v>51</v>
      </c>
      <c r="D10" s="9" t="s">
        <v>52</v>
      </c>
      <c r="E10" s="9" t="s">
        <v>54</v>
      </c>
      <c r="F10" s="9" t="s">
        <v>58</v>
      </c>
    </row>
    <row r="11" spans="1:6">
      <c r="A11" s="10" t="s">
        <v>23</v>
      </c>
      <c r="B11" s="7"/>
      <c r="C11" s="7"/>
      <c r="D11" s="7"/>
      <c r="E11" s="7"/>
      <c r="F11" s="7"/>
    </row>
    <row r="12" spans="1:6">
      <c r="A12" s="11" t="s">
        <v>64</v>
      </c>
      <c r="B12" s="7" t="s">
        <v>25</v>
      </c>
      <c r="C12" s="49">
        <f>'Tratamiento 1T'!F12</f>
        <v>58</v>
      </c>
      <c r="D12" s="107">
        <f>'Tratamiento 2T'!F12</f>
        <v>31</v>
      </c>
      <c r="E12" s="107">
        <f>'Tratamiento 3T'!F12</f>
        <v>46</v>
      </c>
      <c r="F12" s="49">
        <f>SUM(C12:E12)</f>
        <v>135</v>
      </c>
    </row>
    <row r="13" spans="1:6">
      <c r="A13" s="11" t="s">
        <v>65</v>
      </c>
      <c r="B13" s="7" t="s">
        <v>25</v>
      </c>
      <c r="C13" s="49">
        <f>'Tratamiento 1T'!F13</f>
        <v>34</v>
      </c>
      <c r="D13" s="107">
        <f>'Tratamiento 2T'!F13</f>
        <v>30</v>
      </c>
      <c r="E13" s="107">
        <f>'Tratamiento 3T'!F13</f>
        <v>48</v>
      </c>
      <c r="F13" s="49">
        <f t="shared" ref="F13:F14" si="0">SUM(C13:E13)</f>
        <v>112</v>
      </c>
    </row>
    <row r="14" spans="1:6">
      <c r="A14" s="11" t="s">
        <v>66</v>
      </c>
      <c r="B14" s="7" t="s">
        <v>25</v>
      </c>
      <c r="C14" s="49">
        <f>'Tratamiento 1T'!F14</f>
        <v>24</v>
      </c>
      <c r="D14" s="107">
        <f>'Tratamiento 2T'!F14</f>
        <v>25</v>
      </c>
      <c r="E14" s="107">
        <f>'Tratamiento 3T'!F14</f>
        <v>23</v>
      </c>
      <c r="F14" s="49">
        <f t="shared" si="0"/>
        <v>72</v>
      </c>
    </row>
    <row r="15" spans="1:6">
      <c r="A15" s="10" t="s">
        <v>95</v>
      </c>
      <c r="B15" s="7" t="s">
        <v>85</v>
      </c>
      <c r="C15" s="49">
        <f>'Tratamiento 1T'!F15</f>
        <v>24.333333333333332</v>
      </c>
      <c r="D15" s="107">
        <f>'Tratamiento 2T'!F15</f>
        <v>27</v>
      </c>
      <c r="E15" s="107">
        <f>'Tratamiento 3T'!F15</f>
        <v>21.666666666666668</v>
      </c>
      <c r="F15" s="49">
        <f>SUM(C15:E15)</f>
        <v>73</v>
      </c>
    </row>
    <row r="16" spans="1:6">
      <c r="A16" s="10"/>
      <c r="B16" s="7" t="s">
        <v>25</v>
      </c>
      <c r="C16" s="49">
        <f>'Tratamiento 1T'!F16</f>
        <v>88.666666666666671</v>
      </c>
      <c r="D16" s="107">
        <f>'Tratamiento 2T'!F16</f>
        <v>91</v>
      </c>
      <c r="E16" s="107">
        <f>'Tratamiento 3T'!F16</f>
        <v>62.333333333333336</v>
      </c>
      <c r="F16" s="49">
        <f>SUM(C16:E16)</f>
        <v>242.00000000000003</v>
      </c>
    </row>
    <row r="17" spans="1:6">
      <c r="A17" s="10"/>
      <c r="B17" s="7" t="s">
        <v>86</v>
      </c>
      <c r="C17" s="49">
        <f>'Tratamiento 1T'!F17</f>
        <v>153</v>
      </c>
      <c r="D17" s="107">
        <f>'Tratamiento 2T'!F17</f>
        <v>150</v>
      </c>
      <c r="E17" s="107">
        <f>'Tratamiento 3T'!F17</f>
        <v>103</v>
      </c>
      <c r="F17" s="49">
        <f>SUM(C17:E17)</f>
        <v>406</v>
      </c>
    </row>
    <row r="18" spans="1:6">
      <c r="A18" s="13"/>
      <c r="C18" s="48"/>
      <c r="D18" s="109"/>
      <c r="E18" s="109"/>
      <c r="F18" s="48"/>
    </row>
    <row r="19" spans="1:6" ht="15.75" thickBot="1">
      <c r="A19" s="14" t="s">
        <v>87</v>
      </c>
      <c r="B19" s="15"/>
      <c r="C19" s="50">
        <f>+C12+C16</f>
        <v>146.66666666666669</v>
      </c>
      <c r="D19" s="50">
        <f t="shared" ref="D19:F19" si="1">+D12+D16</f>
        <v>122</v>
      </c>
      <c r="E19" s="50">
        <f t="shared" si="1"/>
        <v>108.33333333333334</v>
      </c>
      <c r="F19" s="50">
        <f t="shared" si="1"/>
        <v>377</v>
      </c>
    </row>
    <row r="20" spans="1:6" ht="15.75" thickTop="1">
      <c r="A20" s="54" t="s">
        <v>67</v>
      </c>
      <c r="B20" s="51"/>
      <c r="C20" s="49"/>
      <c r="D20" s="53"/>
      <c r="E20" s="52"/>
      <c r="F20" s="49"/>
    </row>
    <row r="21" spans="1:6">
      <c r="A21" s="7" t="s">
        <v>27</v>
      </c>
    </row>
    <row r="23" spans="1:6">
      <c r="A23" s="218" t="s">
        <v>28</v>
      </c>
      <c r="B23" s="218"/>
      <c r="C23" s="218"/>
      <c r="D23" s="218"/>
      <c r="E23" s="218"/>
    </row>
    <row r="24" spans="1:6">
      <c r="A24" s="217" t="s">
        <v>29</v>
      </c>
      <c r="B24" s="217"/>
      <c r="C24" s="217"/>
      <c r="D24" s="217"/>
      <c r="E24" s="217"/>
    </row>
    <row r="25" spans="1:6">
      <c r="A25" s="217" t="s">
        <v>60</v>
      </c>
      <c r="B25" s="217"/>
      <c r="C25" s="217"/>
      <c r="D25" s="217"/>
      <c r="E25" s="217"/>
    </row>
    <row r="27" spans="1:6" ht="15.75" thickBot="1">
      <c r="A27" s="8" t="s">
        <v>9</v>
      </c>
      <c r="B27" s="9" t="s">
        <v>51</v>
      </c>
      <c r="C27" s="9" t="s">
        <v>52</v>
      </c>
      <c r="D27" s="9" t="s">
        <v>54</v>
      </c>
      <c r="E27" s="9" t="s">
        <v>58</v>
      </c>
    </row>
    <row r="28" spans="1:6">
      <c r="A28" s="18" t="s">
        <v>23</v>
      </c>
    </row>
    <row r="29" spans="1:6">
      <c r="A29" s="19" t="s">
        <v>24</v>
      </c>
      <c r="B29" s="160">
        <f>'Tratamiento 1T'!E29</f>
        <v>7968187.4699999997</v>
      </c>
      <c r="C29" s="193">
        <f>'Tratamiento 2T'!E29</f>
        <v>14455581.65</v>
      </c>
      <c r="D29" s="193">
        <f>'Tratamiento 3T'!E29</f>
        <v>15508975.43</v>
      </c>
      <c r="E29" s="160">
        <f>SUM(B29:D29)</f>
        <v>37932744.549999997</v>
      </c>
    </row>
    <row r="30" spans="1:6">
      <c r="A30" s="18" t="s">
        <v>95</v>
      </c>
      <c r="B30" s="160">
        <f>'Tratamiento 1T'!E30</f>
        <v>771530</v>
      </c>
      <c r="C30" s="193">
        <f>'Tratamiento 2T'!E30</f>
        <v>803250</v>
      </c>
      <c r="D30" s="193">
        <f>'Tratamiento 3T'!E30</f>
        <v>972395</v>
      </c>
      <c r="E30" s="160">
        <f>SUM(B30:D30)</f>
        <v>2547175</v>
      </c>
    </row>
    <row r="31" spans="1:6">
      <c r="A31" s="18"/>
      <c r="B31" s="160"/>
      <c r="C31" s="157"/>
      <c r="D31" s="157"/>
      <c r="E31" s="160"/>
    </row>
    <row r="32" spans="1:6" ht="15.75" thickBot="1">
      <c r="A32" s="14" t="s">
        <v>26</v>
      </c>
      <c r="B32" s="161">
        <f t="shared" ref="B32:D32" si="2">SUM(B29:B31)</f>
        <v>8739717.4699999988</v>
      </c>
      <c r="C32" s="161">
        <f>SUM(C29:C31)</f>
        <v>15258831.65</v>
      </c>
      <c r="D32" s="161">
        <f t="shared" si="2"/>
        <v>16481370.43</v>
      </c>
      <c r="E32" s="171">
        <f>SUM(E29:E30)</f>
        <v>40479919.549999997</v>
      </c>
      <c r="F32" s="20"/>
    </row>
    <row r="33" spans="1:7" ht="15.75" thickTop="1">
      <c r="A33" s="7" t="s">
        <v>32</v>
      </c>
    </row>
    <row r="35" spans="1:7">
      <c r="A35" s="217" t="s">
        <v>33</v>
      </c>
      <c r="B35" s="217"/>
      <c r="C35" s="217"/>
      <c r="D35" s="217"/>
      <c r="E35" s="217"/>
    </row>
    <row r="36" spans="1:7">
      <c r="A36" s="217" t="s">
        <v>29</v>
      </c>
      <c r="B36" s="217"/>
      <c r="C36" s="217"/>
      <c r="D36" s="217"/>
      <c r="E36" s="217"/>
      <c r="G36" s="20"/>
    </row>
    <row r="37" spans="1:7">
      <c r="A37" s="217" t="s">
        <v>60</v>
      </c>
      <c r="B37" s="217"/>
      <c r="C37" s="217"/>
      <c r="D37" s="217"/>
      <c r="E37" s="217"/>
    </row>
    <row r="39" spans="1:7" ht="15.75" thickBot="1">
      <c r="A39" s="8" t="s">
        <v>34</v>
      </c>
      <c r="B39" s="9" t="s">
        <v>51</v>
      </c>
      <c r="C39" s="9" t="s">
        <v>52</v>
      </c>
      <c r="D39" s="9" t="s">
        <v>54</v>
      </c>
      <c r="E39" s="9" t="s">
        <v>58</v>
      </c>
    </row>
    <row r="40" spans="1:7" ht="15.95" customHeight="1">
      <c r="A40" s="7" t="s">
        <v>35</v>
      </c>
      <c r="B40" s="157">
        <f>'Tratamiento 1T'!E40</f>
        <v>3284254.97</v>
      </c>
      <c r="C40" s="157">
        <f>'Tratamiento 2T'!E40</f>
        <v>4748904.91</v>
      </c>
      <c r="D40" s="157">
        <f>'Tratamiento 3T'!E40</f>
        <v>4811662.03</v>
      </c>
      <c r="E40" s="157">
        <f t="shared" ref="E40:E56" si="3">SUM(B40:D40)</f>
        <v>12844821.91</v>
      </c>
    </row>
    <row r="41" spans="1:7">
      <c r="A41" s="7" t="s">
        <v>36</v>
      </c>
      <c r="B41" s="157">
        <f>'Tratamiento 1T'!E41</f>
        <v>3205400</v>
      </c>
      <c r="C41" s="157">
        <f>'Tratamiento 2T'!E41</f>
        <v>3529800</v>
      </c>
      <c r="D41" s="157">
        <f>'Tratamiento 3T'!E41</f>
        <v>6863000</v>
      </c>
      <c r="E41" s="157">
        <f t="shared" si="3"/>
        <v>13598200</v>
      </c>
    </row>
    <row r="42" spans="1:7">
      <c r="A42" s="7" t="s">
        <v>37</v>
      </c>
      <c r="B42" s="157">
        <f>'Tratamiento 1T'!E42</f>
        <v>830780</v>
      </c>
      <c r="C42" s="157">
        <f>'Tratamiento 2T'!E42</f>
        <v>1200500</v>
      </c>
      <c r="D42" s="157">
        <f>'Tratamiento 3T'!E42</f>
        <v>1060755</v>
      </c>
      <c r="E42" s="157">
        <f t="shared" si="3"/>
        <v>3092035</v>
      </c>
    </row>
    <row r="43" spans="1:7">
      <c r="A43" s="7" t="s">
        <v>38</v>
      </c>
      <c r="B43" s="157">
        <f>'Tratamiento 1T'!E43</f>
        <v>0</v>
      </c>
      <c r="C43" s="157">
        <f>'Tratamiento 2T'!E43</f>
        <v>383990</v>
      </c>
      <c r="D43" s="157">
        <f>'Tratamiento 3T'!E43</f>
        <v>454900</v>
      </c>
      <c r="E43" s="157">
        <f t="shared" si="3"/>
        <v>838890</v>
      </c>
    </row>
    <row r="44" spans="1:7">
      <c r="A44" s="7" t="s">
        <v>39</v>
      </c>
      <c r="B44" s="157">
        <f>'Tratamiento 1T'!E44</f>
        <v>305990.95</v>
      </c>
      <c r="C44" s="157">
        <f>'Tratamiento 2T'!E44</f>
        <v>704758.95</v>
      </c>
      <c r="D44" s="157">
        <f>'Tratamiento 3T'!E44</f>
        <v>-215576.6</v>
      </c>
      <c r="E44" s="157">
        <f t="shared" si="3"/>
        <v>795173.29999999993</v>
      </c>
    </row>
    <row r="45" spans="1:7">
      <c r="A45" s="7" t="s">
        <v>68</v>
      </c>
      <c r="B45" s="157">
        <f>'Tratamiento 1T'!E45</f>
        <v>0</v>
      </c>
      <c r="C45" s="157">
        <f>'Tratamiento 2T'!E45</f>
        <v>0</v>
      </c>
      <c r="D45" s="157">
        <f>'Tratamiento 3T'!E45</f>
        <v>0</v>
      </c>
      <c r="E45" s="157">
        <f t="shared" si="3"/>
        <v>0</v>
      </c>
    </row>
    <row r="46" spans="1:7">
      <c r="A46" s="7" t="s">
        <v>69</v>
      </c>
      <c r="B46" s="157">
        <f>'Tratamiento 1T'!E46</f>
        <v>0</v>
      </c>
      <c r="C46" s="157">
        <f>'Tratamiento 2T'!E46</f>
        <v>22500</v>
      </c>
      <c r="D46" s="157">
        <f>'Tratamiento 3T'!E46</f>
        <v>0</v>
      </c>
      <c r="E46" s="157">
        <f t="shared" si="3"/>
        <v>22500</v>
      </c>
    </row>
    <row r="47" spans="1:7">
      <c r="A47" s="7" t="s">
        <v>70</v>
      </c>
      <c r="B47" s="157">
        <f>'Tratamiento 1T'!E47</f>
        <v>0</v>
      </c>
      <c r="C47" s="157">
        <f>'Tratamiento 2T'!E47</f>
        <v>0</v>
      </c>
      <c r="D47" s="157">
        <f>'Tratamiento 3T'!E47</f>
        <v>0</v>
      </c>
      <c r="E47" s="157">
        <f t="shared" si="3"/>
        <v>0</v>
      </c>
    </row>
    <row r="48" spans="1:7">
      <c r="A48" s="7" t="s">
        <v>71</v>
      </c>
      <c r="B48" s="157">
        <f>'Tratamiento 1T'!E48</f>
        <v>613600</v>
      </c>
      <c r="C48" s="157">
        <f>'Tratamiento 2T'!E48</f>
        <v>427750</v>
      </c>
      <c r="D48" s="157">
        <f>'Tratamiento 3T'!E48</f>
        <v>561640</v>
      </c>
      <c r="E48" s="157">
        <f t="shared" si="3"/>
        <v>1602990</v>
      </c>
    </row>
    <row r="49" spans="1:5">
      <c r="A49" s="7" t="s">
        <v>72</v>
      </c>
      <c r="B49" s="157">
        <f>'Tratamiento 1T'!E49</f>
        <v>0</v>
      </c>
      <c r="C49" s="157">
        <f>'Tratamiento 2T'!E49</f>
        <v>61700</v>
      </c>
      <c r="D49" s="157">
        <f>'Tratamiento 3T'!E49</f>
        <v>0</v>
      </c>
      <c r="E49" s="157">
        <f t="shared" si="3"/>
        <v>61700</v>
      </c>
    </row>
    <row r="50" spans="1:5">
      <c r="A50" s="7" t="s">
        <v>73</v>
      </c>
      <c r="B50" s="157">
        <f>'Tratamiento 1T'!E50</f>
        <v>0</v>
      </c>
      <c r="C50" s="157">
        <f>'Tratamiento 2T'!E50</f>
        <v>0</v>
      </c>
      <c r="D50" s="157">
        <f>'Tratamiento 3T'!E50</f>
        <v>0</v>
      </c>
      <c r="E50" s="157">
        <f t="shared" si="3"/>
        <v>0</v>
      </c>
    </row>
    <row r="51" spans="1:5">
      <c r="A51" s="7" t="s">
        <v>96</v>
      </c>
      <c r="B51" s="157">
        <f>'Tratamiento 1T'!E51</f>
        <v>1332.73</v>
      </c>
      <c r="C51" s="157">
        <f>'Tratamiento 2T'!E51</f>
        <v>26980</v>
      </c>
      <c r="D51" s="157">
        <f>'Tratamiento 3T'!E51</f>
        <v>0</v>
      </c>
      <c r="E51" s="157">
        <f t="shared" si="3"/>
        <v>28312.73</v>
      </c>
    </row>
    <row r="52" spans="1:5">
      <c r="A52" s="7" t="s">
        <v>102</v>
      </c>
      <c r="B52" s="157">
        <f>'Tratamiento 1T'!E52</f>
        <v>0</v>
      </c>
      <c r="C52" s="157">
        <f>'Tratamiento 2T'!E52</f>
        <v>171604.5</v>
      </c>
      <c r="D52" s="157">
        <f>'Tratamiento 3T'!E52</f>
        <v>0</v>
      </c>
      <c r="E52" s="157">
        <f t="shared" si="3"/>
        <v>171604.5</v>
      </c>
    </row>
    <row r="53" spans="1:5">
      <c r="A53" s="7" t="s">
        <v>97</v>
      </c>
      <c r="B53" s="157">
        <f>'Tratamiento 1T'!E53</f>
        <v>29725</v>
      </c>
      <c r="C53" s="157">
        <f>'Tratamiento 2T'!E53</f>
        <v>183350</v>
      </c>
      <c r="D53" s="157">
        <f>'Tratamiento 3T'!E53</f>
        <v>-61900</v>
      </c>
      <c r="E53" s="157">
        <f t="shared" si="3"/>
        <v>151175</v>
      </c>
    </row>
    <row r="54" spans="1:5">
      <c r="A54" s="7" t="s">
        <v>98</v>
      </c>
      <c r="B54" s="157">
        <f>'Tratamiento 1T'!E54</f>
        <v>0</v>
      </c>
      <c r="C54" s="157">
        <f>'Tratamiento 2T'!E54</f>
        <v>1865956.4</v>
      </c>
      <c r="D54" s="157">
        <f>'Tratamiento 3T'!E54</f>
        <v>0</v>
      </c>
      <c r="E54" s="157">
        <f t="shared" si="3"/>
        <v>1865956.4</v>
      </c>
    </row>
    <row r="55" spans="1:5">
      <c r="A55" s="7" t="s">
        <v>99</v>
      </c>
      <c r="B55" s="157">
        <f>'Tratamiento 1T'!E55</f>
        <v>99084.91</v>
      </c>
      <c r="C55" s="157">
        <f>'Tratamiento 2T'!E55</f>
        <v>1312041</v>
      </c>
      <c r="D55" s="157">
        <f>'Tratamiento 3T'!E55</f>
        <v>1527905</v>
      </c>
      <c r="E55" s="157">
        <f t="shared" si="3"/>
        <v>2939030.91</v>
      </c>
    </row>
    <row r="56" spans="1:5">
      <c r="A56" s="7" t="s">
        <v>100</v>
      </c>
      <c r="B56" s="157">
        <f>'Tratamiento 1T'!E56</f>
        <v>0</v>
      </c>
      <c r="C56" s="157">
        <f>'Tratamiento 2T'!E56</f>
        <v>480505.89</v>
      </c>
      <c r="D56" s="157">
        <f>'Tratamiento 3T'!E56</f>
        <v>94285.8</v>
      </c>
      <c r="E56" s="157">
        <f t="shared" si="3"/>
        <v>574791.69000000006</v>
      </c>
    </row>
    <row r="57" spans="1:5">
      <c r="A57" s="7" t="s">
        <v>101</v>
      </c>
      <c r="B57" s="157">
        <f>'Tratamiento 1T'!E57</f>
        <v>369548.91</v>
      </c>
      <c r="C57" s="157">
        <f>'Tratamiento 2T'!E57</f>
        <v>96410</v>
      </c>
      <c r="D57" s="157">
        <f>'Tratamiento 3T'!E57</f>
        <v>282800</v>
      </c>
      <c r="E57" s="157">
        <f t="shared" ref="E57:E61" si="4">SUM(B57:D57)</f>
        <v>748758.90999999992</v>
      </c>
    </row>
    <row r="58" spans="1:5">
      <c r="A58" s="7" t="s">
        <v>104</v>
      </c>
      <c r="B58" s="157">
        <f>'Tratamiento 1T'!E58</f>
        <v>0</v>
      </c>
      <c r="C58" s="157">
        <f>'Tratamiento 2T'!E58</f>
        <v>0</v>
      </c>
      <c r="D58" s="157">
        <f>'Tratamiento 3T'!E58</f>
        <v>0</v>
      </c>
      <c r="E58" s="157">
        <f t="shared" si="4"/>
        <v>0</v>
      </c>
    </row>
    <row r="59" spans="1:5">
      <c r="A59" s="7" t="s">
        <v>103</v>
      </c>
      <c r="B59" s="157">
        <f>'Tratamiento 1T'!E59</f>
        <v>0</v>
      </c>
      <c r="C59" s="157">
        <f>'Tratamiento 2T'!E59</f>
        <v>0</v>
      </c>
      <c r="D59" s="157">
        <f>'Tratamiento 3T'!E59</f>
        <v>0</v>
      </c>
      <c r="E59" s="157">
        <f t="shared" si="4"/>
        <v>0</v>
      </c>
    </row>
    <row r="60" spans="1:5">
      <c r="A60" s="140" t="s">
        <v>108</v>
      </c>
      <c r="B60" s="157">
        <f>'Tratamiento 1T'!E60</f>
        <v>0</v>
      </c>
      <c r="C60" s="157">
        <f>'Tratamiento 2T'!E60</f>
        <v>0</v>
      </c>
      <c r="D60" s="157">
        <f>'Tratamiento 3T'!E60</f>
        <v>1101899.2</v>
      </c>
      <c r="E60" s="157">
        <f t="shared" si="4"/>
        <v>1101899.2</v>
      </c>
    </row>
    <row r="61" spans="1:5">
      <c r="A61" s="7" t="s">
        <v>105</v>
      </c>
      <c r="B61" s="157">
        <f>'Tratamiento 1T'!E61</f>
        <v>0</v>
      </c>
      <c r="C61" s="157">
        <f>'Tratamiento 2T'!E61</f>
        <v>42080</v>
      </c>
      <c r="D61" s="157">
        <f>'Tratamiento 3T'!E61</f>
        <v>0</v>
      </c>
      <c r="E61" s="157">
        <f t="shared" si="4"/>
        <v>42080</v>
      </c>
    </row>
    <row r="62" spans="1:5">
      <c r="B62" s="108"/>
      <c r="C62" s="108"/>
      <c r="D62" s="108"/>
      <c r="E62" s="109"/>
    </row>
    <row r="63" spans="1:5" ht="15.75" thickBot="1">
      <c r="A63" s="14" t="s">
        <v>26</v>
      </c>
      <c r="B63" s="161">
        <f>SUM(B40:B62)</f>
        <v>8739717.4700000007</v>
      </c>
      <c r="C63" s="161">
        <f>SUM(C40:C62)</f>
        <v>15258831.65</v>
      </c>
      <c r="D63" s="161">
        <f t="shared" ref="D63" si="5">SUM(D40:D62)</f>
        <v>16481370.430000002</v>
      </c>
      <c r="E63" s="171">
        <f>SUM(E40:E62)</f>
        <v>40479919.549999997</v>
      </c>
    </row>
    <row r="64" spans="1:5" ht="15.75" thickTop="1">
      <c r="A64" s="54" t="s">
        <v>32</v>
      </c>
    </row>
    <row r="66" spans="1:6">
      <c r="A66" s="217" t="s">
        <v>40</v>
      </c>
      <c r="B66" s="217"/>
      <c r="C66" s="217"/>
      <c r="D66" s="217"/>
      <c r="E66" s="217"/>
    </row>
    <row r="67" spans="1:6">
      <c r="A67" s="217" t="s">
        <v>41</v>
      </c>
      <c r="B67" s="217"/>
      <c r="C67" s="217"/>
      <c r="D67" s="217"/>
      <c r="E67" s="217"/>
    </row>
    <row r="68" spans="1:6">
      <c r="A68" s="217" t="s">
        <v>60</v>
      </c>
      <c r="B68" s="217"/>
      <c r="C68" s="217"/>
      <c r="D68" s="217"/>
      <c r="E68" s="217"/>
    </row>
    <row r="70" spans="1:6" ht="15.75" thickBot="1">
      <c r="A70" s="124" t="s">
        <v>34</v>
      </c>
      <c r="B70" s="125" t="s">
        <v>51</v>
      </c>
      <c r="C70" s="125" t="s">
        <v>52</v>
      </c>
      <c r="D70" s="125" t="s">
        <v>54</v>
      </c>
      <c r="E70" s="125" t="s">
        <v>58</v>
      </c>
    </row>
    <row r="71" spans="1:6">
      <c r="A71" s="126" t="s">
        <v>93</v>
      </c>
      <c r="B71" s="155">
        <f>'Tratamiento 1T'!E71</f>
        <v>5175052.3600000003</v>
      </c>
      <c r="C71" s="155">
        <f>'Tratamiento 2T'!E71</f>
        <v>25710334.890000001</v>
      </c>
      <c r="D71" s="155">
        <f>'Tratamiento 3T'!E71</f>
        <v>25517031.240000002</v>
      </c>
      <c r="E71" s="155">
        <f>B71</f>
        <v>5175052.3600000003</v>
      </c>
      <c r="F71" s="122"/>
    </row>
    <row r="72" spans="1:6">
      <c r="A72" s="126" t="s">
        <v>42</v>
      </c>
      <c r="B72" s="155">
        <f>'Tratamiento 1T'!E72</f>
        <v>29275000</v>
      </c>
      <c r="C72" s="155">
        <f>'Tratamiento 2T'!E72</f>
        <v>15065528</v>
      </c>
      <c r="D72" s="155">
        <f>'Tratamiento 3T'!E72</f>
        <v>14757850</v>
      </c>
      <c r="E72" s="155">
        <f>SUM(B72:D72)</f>
        <v>59098378</v>
      </c>
      <c r="F72" s="122"/>
    </row>
    <row r="73" spans="1:6">
      <c r="A73" s="126"/>
      <c r="B73" s="155">
        <f>'Tratamiento 1T'!E73</f>
        <v>0</v>
      </c>
      <c r="C73" s="155">
        <f>'Tratamiento 2T'!E73</f>
        <v>0</v>
      </c>
      <c r="D73" s="155">
        <f>'Tratamiento 3T'!E73</f>
        <v>0</v>
      </c>
      <c r="E73" s="155">
        <f>SUM(B73:D73)</f>
        <v>0</v>
      </c>
      <c r="F73" s="122"/>
    </row>
    <row r="74" spans="1:6">
      <c r="A74" s="1" t="s">
        <v>129</v>
      </c>
      <c r="B74" s="155">
        <f>'Tratamiento 1T'!E74</f>
        <v>0</v>
      </c>
      <c r="C74" s="155">
        <f>'Tratamiento 2T'!E74</f>
        <v>0</v>
      </c>
      <c r="D74" s="155">
        <f>'Tratamiento 3T'!E74</f>
        <v>0</v>
      </c>
      <c r="E74" s="155">
        <f>SUM(B74:D74)</f>
        <v>0</v>
      </c>
      <c r="F74" s="122"/>
    </row>
    <row r="75" spans="1:6">
      <c r="A75" s="127" t="s">
        <v>43</v>
      </c>
      <c r="B75" s="155">
        <f>'Tratamiento 1T'!E75</f>
        <v>34450052.359999999</v>
      </c>
      <c r="C75" s="155">
        <f>'Tratamiento 2T'!E75</f>
        <v>40775862.890000001</v>
      </c>
      <c r="D75" s="155">
        <f>'Tratamiento 3T'!E75</f>
        <v>40274881.240000002</v>
      </c>
      <c r="E75" s="164">
        <f>E71+E72+E73+E74</f>
        <v>64273430.359999999</v>
      </c>
      <c r="F75" s="122"/>
    </row>
    <row r="76" spans="1:6">
      <c r="A76" s="129" t="s">
        <v>44</v>
      </c>
      <c r="B76" s="155">
        <f>'Tratamiento 1T'!E76</f>
        <v>8739717.4700000007</v>
      </c>
      <c r="C76" s="155">
        <f>'Tratamiento 2T'!E76</f>
        <v>10437524.93</v>
      </c>
      <c r="D76" s="155">
        <f>'Tratamiento 3T'!E76</f>
        <v>8656158.5800000001</v>
      </c>
      <c r="E76" s="155">
        <f>SUM(B76:D76)</f>
        <v>27833400.979999997</v>
      </c>
      <c r="F76" s="122"/>
    </row>
    <row r="77" spans="1:6">
      <c r="A77" s="138" t="s">
        <v>123</v>
      </c>
      <c r="B77" s="155">
        <f>'Tratamiento 1T'!E77</f>
        <v>0</v>
      </c>
      <c r="C77" s="155">
        <f>'Tratamiento 2T'!E77</f>
        <v>0</v>
      </c>
      <c r="D77" s="155">
        <f>'Tratamiento 3T'!E77</f>
        <v>5175052.3600000003</v>
      </c>
      <c r="E77" s="155">
        <f>SUM(B77:D77)</f>
        <v>5175052.3600000003</v>
      </c>
      <c r="F77" s="122"/>
    </row>
    <row r="78" spans="1:6">
      <c r="A78" s="138" t="s">
        <v>118</v>
      </c>
      <c r="B78" s="155">
        <f>'Tratamiento 1T'!E78</f>
        <v>0</v>
      </c>
      <c r="C78" s="155">
        <f>'Tratamiento 2T'!E78</f>
        <v>4821306.72</v>
      </c>
      <c r="D78" s="155">
        <f>'Tratamiento 3T'!E78</f>
        <v>7825219.8499999996</v>
      </c>
      <c r="E78" s="155">
        <f>SUM(B78:D78)</f>
        <v>12646526.57</v>
      </c>
      <c r="F78" s="122"/>
    </row>
    <row r="79" spans="1:6">
      <c r="A79" s="127" t="s">
        <v>45</v>
      </c>
      <c r="B79" s="155">
        <f>'Tratamiento 1T'!E79</f>
        <v>25710334.890000001</v>
      </c>
      <c r="C79" s="155">
        <f>'Tratamiento 2T'!E79</f>
        <v>25517031.240000002</v>
      </c>
      <c r="D79" s="155">
        <f>'Tratamiento 3T'!E79</f>
        <v>18618450.450000003</v>
      </c>
      <c r="E79" s="164">
        <f>+E75-E76-E77-E78</f>
        <v>18618450.450000003</v>
      </c>
      <c r="F79" s="122"/>
    </row>
    <row r="80" spans="1:6" ht="15.75" thickBot="1">
      <c r="A80" s="132"/>
      <c r="B80" s="132"/>
      <c r="C80" s="132"/>
      <c r="D80" s="132"/>
      <c r="E80" s="132"/>
      <c r="F80" s="122"/>
    </row>
    <row r="81" spans="1:14" ht="15.75" thickTop="1">
      <c r="A81" s="145" t="s">
        <v>46</v>
      </c>
      <c r="B81" s="126"/>
      <c r="C81" s="126"/>
      <c r="D81" s="126"/>
      <c r="E81" s="126"/>
    </row>
    <row r="82" spans="1:14" ht="29.25" customHeight="1">
      <c r="A82" s="223"/>
      <c r="B82" s="223"/>
      <c r="C82" s="223"/>
      <c r="D82" s="223"/>
      <c r="E82" s="223"/>
      <c r="L82" s="20"/>
      <c r="M82" s="20"/>
      <c r="N82" s="20"/>
    </row>
    <row r="83" spans="1:14">
      <c r="A83" s="223"/>
      <c r="B83" s="223"/>
      <c r="C83" s="223"/>
      <c r="D83" s="223"/>
      <c r="E83" s="223"/>
    </row>
    <row r="85" spans="1:14">
      <c r="B85" s="20"/>
    </row>
    <row r="86" spans="1:14">
      <c r="A86" s="7" t="s">
        <v>127</v>
      </c>
    </row>
  </sheetData>
  <mergeCells count="13">
    <mergeCell ref="A35:E35"/>
    <mergeCell ref="A25:E25"/>
    <mergeCell ref="A37:E37"/>
    <mergeCell ref="A1:F1"/>
    <mergeCell ref="A7:E7"/>
    <mergeCell ref="A8:E8"/>
    <mergeCell ref="A23:E23"/>
    <mergeCell ref="A24:E24"/>
    <mergeCell ref="A82:E83"/>
    <mergeCell ref="A68:E68"/>
    <mergeCell ref="A36:E36"/>
    <mergeCell ref="A66:E66"/>
    <mergeCell ref="A67:E67"/>
  </mergeCells>
  <pageMargins left="0.70866141732283472" right="0.70866141732283472" top="0.74803149606299213" bottom="0.74803149606299213" header="0.31496062992125984" footer="0.31496062992125984"/>
  <pageSetup scale="64" firstPageNumber="22" orientation="portrait" useFirstPageNumber="1" r:id="rId1"/>
  <headerFooter>
    <oddFooter>&amp;R&amp;"-,Negrita"&amp;12&amp;P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84"/>
  <sheetViews>
    <sheetView topLeftCell="A7" workbookViewId="0">
      <selection activeCell="C16" sqref="C16:F16"/>
    </sheetView>
  </sheetViews>
  <sheetFormatPr baseColWidth="10" defaultColWidth="11.5703125" defaultRowHeight="15"/>
  <cols>
    <col min="1" max="1" width="40" style="79" customWidth="1"/>
    <col min="2" max="2" width="14" style="62" customWidth="1"/>
    <col min="3" max="4" width="14.28515625" style="62" bestFit="1" customWidth="1"/>
    <col min="5" max="5" width="17.85546875" style="62" customWidth="1"/>
    <col min="6" max="6" width="18.85546875" style="62" customWidth="1"/>
    <col min="7" max="7" width="12.5703125" style="62" bestFit="1" customWidth="1"/>
    <col min="8" max="8" width="10.7109375" style="62" customWidth="1"/>
    <col min="9" max="10" width="11.7109375" style="62" bestFit="1" customWidth="1"/>
    <col min="11" max="11" width="11.140625" style="62" customWidth="1"/>
    <col min="12" max="13" width="12.28515625" style="62" bestFit="1" customWidth="1"/>
    <col min="14" max="15" width="12.5703125" style="62" bestFit="1" customWidth="1"/>
    <col min="16" max="16384" width="11.5703125" style="62"/>
  </cols>
  <sheetData>
    <row r="1" spans="1:7">
      <c r="A1" s="224" t="s">
        <v>0</v>
      </c>
      <c r="B1" s="224"/>
      <c r="C1" s="224"/>
      <c r="D1" s="224"/>
      <c r="E1" s="224"/>
      <c r="F1" s="224"/>
    </row>
    <row r="2" spans="1:7">
      <c r="A2" s="72" t="s">
        <v>1</v>
      </c>
      <c r="B2" s="3" t="s">
        <v>89</v>
      </c>
      <c r="C2" s="3"/>
      <c r="D2" s="3"/>
      <c r="E2" s="3"/>
      <c r="F2" s="3"/>
    </row>
    <row r="3" spans="1:7">
      <c r="A3" s="72" t="s">
        <v>2</v>
      </c>
      <c r="B3" s="74" t="s">
        <v>3</v>
      </c>
      <c r="C3" s="73"/>
      <c r="D3" s="73"/>
      <c r="E3" s="73"/>
      <c r="F3" s="73"/>
    </row>
    <row r="4" spans="1:7">
      <c r="A4" s="72" t="s">
        <v>4</v>
      </c>
      <c r="B4" s="73" t="s">
        <v>5</v>
      </c>
      <c r="C4" s="73"/>
      <c r="D4" s="73"/>
      <c r="E4" s="73"/>
      <c r="F4" s="73"/>
    </row>
    <row r="5" spans="1:7">
      <c r="A5" s="72" t="s">
        <v>50</v>
      </c>
      <c r="B5" s="75" t="s">
        <v>116</v>
      </c>
      <c r="C5" s="73"/>
      <c r="D5" s="73"/>
      <c r="E5" s="73"/>
      <c r="F5" s="73"/>
    </row>
    <row r="6" spans="1:7">
      <c r="A6" s="72"/>
      <c r="B6" s="75"/>
      <c r="C6" s="73"/>
      <c r="D6" s="73"/>
      <c r="E6" s="73"/>
      <c r="F6" s="73"/>
    </row>
    <row r="7" spans="1:7">
      <c r="A7" s="224" t="s">
        <v>7</v>
      </c>
      <c r="B7" s="224"/>
      <c r="C7" s="224"/>
      <c r="D7" s="224"/>
      <c r="E7" s="224"/>
      <c r="F7" s="224"/>
      <c r="G7" s="224"/>
    </row>
    <row r="8" spans="1:7">
      <c r="A8" s="224" t="s">
        <v>8</v>
      </c>
      <c r="B8" s="224"/>
      <c r="C8" s="224"/>
      <c r="D8" s="224"/>
      <c r="E8" s="224"/>
      <c r="F8" s="224"/>
      <c r="G8" s="224"/>
    </row>
    <row r="10" spans="1:7" ht="15.75" thickBot="1">
      <c r="A10" s="76" t="s">
        <v>9</v>
      </c>
      <c r="B10" s="77" t="s">
        <v>10</v>
      </c>
      <c r="C10" s="77" t="s">
        <v>51</v>
      </c>
      <c r="D10" s="77" t="s">
        <v>52</v>
      </c>
      <c r="E10" s="77" t="s">
        <v>54</v>
      </c>
      <c r="F10" s="77" t="s">
        <v>55</v>
      </c>
      <c r="G10" s="77" t="s">
        <v>57</v>
      </c>
    </row>
    <row r="11" spans="1:7">
      <c r="A11" s="78" t="s">
        <v>23</v>
      </c>
      <c r="B11" s="79"/>
      <c r="C11" s="79"/>
      <c r="D11" s="79"/>
      <c r="E11" s="79"/>
      <c r="F11" s="79"/>
      <c r="G11" s="79"/>
    </row>
    <row r="12" spans="1:7">
      <c r="A12" s="80" t="s">
        <v>64</v>
      </c>
      <c r="B12" s="79" t="s">
        <v>25</v>
      </c>
      <c r="C12" s="67">
        <f>'Tratamiento 1T'!F12</f>
        <v>58</v>
      </c>
      <c r="D12" s="67">
        <f>'Tratamiento 2T'!F12</f>
        <v>31</v>
      </c>
      <c r="E12" s="67">
        <f>'Tratamiento 3T'!F12</f>
        <v>46</v>
      </c>
      <c r="F12" s="67">
        <f>'Tratamiento 4T'!F12</f>
        <v>35</v>
      </c>
      <c r="G12" s="67">
        <f>SUM(C12:F12)</f>
        <v>170</v>
      </c>
    </row>
    <row r="13" spans="1:7">
      <c r="A13" s="80" t="s">
        <v>65</v>
      </c>
      <c r="B13" s="79" t="s">
        <v>25</v>
      </c>
      <c r="C13" s="67">
        <f>'Tratamiento 1T'!F13</f>
        <v>34</v>
      </c>
      <c r="D13" s="67">
        <f>'Tratamiento 2T'!F13</f>
        <v>30</v>
      </c>
      <c r="E13" s="67">
        <f>'Tratamiento 3T'!F13</f>
        <v>48</v>
      </c>
      <c r="F13" s="67">
        <f>'Tratamiento 4T'!F13</f>
        <v>40</v>
      </c>
      <c r="G13" s="67">
        <f t="shared" ref="G13:G16" si="0">SUM(C13:F13)</f>
        <v>152</v>
      </c>
    </row>
    <row r="14" spans="1:7">
      <c r="A14" s="80" t="s">
        <v>66</v>
      </c>
      <c r="B14" s="79" t="s">
        <v>25</v>
      </c>
      <c r="C14" s="67">
        <f>'Tratamiento 1T'!F14</f>
        <v>24</v>
      </c>
      <c r="D14" s="67">
        <f>'Tratamiento 2T'!F14</f>
        <v>25</v>
      </c>
      <c r="E14" s="67">
        <f>'Tratamiento 3T'!F14</f>
        <v>23</v>
      </c>
      <c r="F14" s="67">
        <f>'Tratamiento 4T'!F14</f>
        <v>18</v>
      </c>
      <c r="G14" s="67">
        <f t="shared" si="0"/>
        <v>90</v>
      </c>
    </row>
    <row r="15" spans="1:7">
      <c r="A15" s="78" t="s">
        <v>95</v>
      </c>
      <c r="B15" s="7" t="s">
        <v>85</v>
      </c>
      <c r="C15" s="67">
        <f>'Tratamiento 1T'!F15</f>
        <v>24.333333333333332</v>
      </c>
      <c r="D15" s="67">
        <f>'Tratamiento 2T'!F15</f>
        <v>27</v>
      </c>
      <c r="E15" s="67">
        <f>'Tratamiento 3T'!F15</f>
        <v>21.666666666666668</v>
      </c>
      <c r="F15" s="67">
        <f>'Tratamiento 4T'!F15</f>
        <v>26.333333333333332</v>
      </c>
      <c r="G15" s="67">
        <f t="shared" si="0"/>
        <v>99.333333333333329</v>
      </c>
    </row>
    <row r="16" spans="1:7">
      <c r="A16" s="78"/>
      <c r="B16" s="7" t="s">
        <v>25</v>
      </c>
      <c r="C16" s="67">
        <f>'Tratamiento 1T'!F16</f>
        <v>88.666666666666671</v>
      </c>
      <c r="D16" s="67">
        <f>'Tratamiento 2T'!F16</f>
        <v>91</v>
      </c>
      <c r="E16" s="67">
        <f>'Tratamiento 3T'!F16</f>
        <v>62.333333333333336</v>
      </c>
      <c r="F16" s="67">
        <f>'Tratamiento 4T'!F16</f>
        <v>104</v>
      </c>
      <c r="G16" s="67">
        <f t="shared" si="0"/>
        <v>346</v>
      </c>
    </row>
    <row r="17" spans="1:7">
      <c r="A17" s="78"/>
      <c r="B17" s="7" t="s">
        <v>86</v>
      </c>
      <c r="C17" s="67">
        <f>'Tratamiento 1T'!F17</f>
        <v>153</v>
      </c>
      <c r="D17" s="67">
        <f>'Tratamiento 2T'!F17</f>
        <v>150</v>
      </c>
      <c r="E17" s="67">
        <f>'Tratamiento 3T'!F17</f>
        <v>103</v>
      </c>
      <c r="F17" s="67">
        <f>'Tratamiento 4T'!F17</f>
        <v>186</v>
      </c>
      <c r="G17" s="67">
        <f>SUM(C17:F17)</f>
        <v>592</v>
      </c>
    </row>
    <row r="18" spans="1:7">
      <c r="A18" s="81"/>
      <c r="C18" s="67"/>
      <c r="G18" s="67"/>
    </row>
    <row r="19" spans="1:7" ht="15.75" thickBot="1">
      <c r="A19" s="14" t="s">
        <v>87</v>
      </c>
      <c r="B19" s="64"/>
      <c r="C19" s="65">
        <f>+C12+C16</f>
        <v>146.66666666666669</v>
      </c>
      <c r="D19" s="65">
        <f t="shared" ref="D19:G19" si="1">+D12+D16</f>
        <v>122</v>
      </c>
      <c r="E19" s="65">
        <f t="shared" si="1"/>
        <v>108.33333333333334</v>
      </c>
      <c r="F19" s="65">
        <f t="shared" si="1"/>
        <v>139</v>
      </c>
      <c r="G19" s="65">
        <f t="shared" si="1"/>
        <v>516</v>
      </c>
    </row>
    <row r="20" spans="1:7" ht="15.75" thickTop="1">
      <c r="A20" s="83" t="s">
        <v>67</v>
      </c>
      <c r="B20" s="84"/>
      <c r="C20" s="68"/>
      <c r="D20" s="68"/>
      <c r="E20" s="68"/>
      <c r="F20" s="68"/>
      <c r="G20" s="68"/>
    </row>
    <row r="21" spans="1:7">
      <c r="A21" s="79" t="s">
        <v>27</v>
      </c>
    </row>
    <row r="23" spans="1:7">
      <c r="A23" s="225" t="s">
        <v>28</v>
      </c>
      <c r="B23" s="225"/>
      <c r="C23" s="225"/>
      <c r="D23" s="225"/>
      <c r="E23" s="225"/>
      <c r="F23" s="225"/>
    </row>
    <row r="24" spans="1:7">
      <c r="A24" s="224" t="s">
        <v>29</v>
      </c>
      <c r="B24" s="224"/>
      <c r="C24" s="224"/>
      <c r="D24" s="224"/>
      <c r="E24" s="224"/>
      <c r="F24" s="224"/>
    </row>
    <row r="25" spans="1:7">
      <c r="A25" s="224" t="s">
        <v>60</v>
      </c>
      <c r="B25" s="224"/>
      <c r="C25" s="224"/>
      <c r="D25" s="224"/>
      <c r="E25" s="224"/>
      <c r="F25" s="224"/>
    </row>
    <row r="27" spans="1:7" ht="15.75" thickBot="1">
      <c r="A27" s="76" t="s">
        <v>9</v>
      </c>
      <c r="B27" s="77" t="s">
        <v>51</v>
      </c>
      <c r="C27" s="77" t="s">
        <v>52</v>
      </c>
      <c r="D27" s="77" t="s">
        <v>54</v>
      </c>
      <c r="E27" s="77" t="s">
        <v>55</v>
      </c>
      <c r="F27" s="77" t="s">
        <v>57</v>
      </c>
    </row>
    <row r="28" spans="1:7">
      <c r="A28" s="85" t="s">
        <v>23</v>
      </c>
      <c r="B28" s="100"/>
      <c r="C28" s="100"/>
      <c r="D28" s="100"/>
      <c r="E28" s="100"/>
      <c r="F28" s="100"/>
    </row>
    <row r="29" spans="1:7">
      <c r="A29" s="86" t="s">
        <v>24</v>
      </c>
      <c r="B29" s="100">
        <f>'Tratamiento 1T'!E29</f>
        <v>7968187.4699999997</v>
      </c>
      <c r="C29" s="104">
        <f>'Tratamiento 2T'!E29</f>
        <v>14455581.65</v>
      </c>
      <c r="D29" s="104">
        <f>'Tratamiento 3T'!E29</f>
        <v>15508975.43</v>
      </c>
      <c r="E29" s="104">
        <f>'Tratamiento 4T'!E29</f>
        <v>18762283.73</v>
      </c>
      <c r="F29" s="100">
        <f>SUM(B29:E29)</f>
        <v>56695028.280000001</v>
      </c>
    </row>
    <row r="30" spans="1:7">
      <c r="A30" s="85" t="s">
        <v>95</v>
      </c>
      <c r="B30" s="100">
        <f>'Tratamiento 1T'!E30</f>
        <v>771530</v>
      </c>
      <c r="C30" s="104">
        <f>'Tratamiento 2T'!E30</f>
        <v>803250</v>
      </c>
      <c r="D30" s="104">
        <f>'Tratamiento 3T'!E30</f>
        <v>972395</v>
      </c>
      <c r="E30" s="104">
        <f>'Tratamiento 4T'!E30</f>
        <v>3340055</v>
      </c>
      <c r="F30" s="100">
        <f t="shared" ref="F30" si="2">SUM(B30:E30)</f>
        <v>5887230</v>
      </c>
    </row>
    <row r="31" spans="1:7">
      <c r="A31" s="85"/>
      <c r="B31" s="100"/>
      <c r="C31" s="99"/>
      <c r="D31" s="99"/>
      <c r="E31" s="99"/>
      <c r="F31" s="100"/>
    </row>
    <row r="32" spans="1:7" ht="15.75" thickBot="1">
      <c r="A32" s="82" t="s">
        <v>26</v>
      </c>
      <c r="B32" s="102">
        <f t="shared" ref="B32:E32" si="3">SUM(B29:B31)</f>
        <v>8739717.4699999988</v>
      </c>
      <c r="C32" s="102">
        <f>SUM(C29:C31)</f>
        <v>15258831.65</v>
      </c>
      <c r="D32" s="102">
        <f t="shared" si="3"/>
        <v>16481370.43</v>
      </c>
      <c r="E32" s="102">
        <f t="shared" si="3"/>
        <v>22102338.73</v>
      </c>
      <c r="F32" s="103">
        <f>SUM(F29:F30)</f>
        <v>62582258.280000001</v>
      </c>
    </row>
    <row r="33" spans="1:6" ht="15.75" thickTop="1">
      <c r="A33" s="83" t="s">
        <v>32</v>
      </c>
    </row>
    <row r="35" spans="1:6">
      <c r="A35" s="224" t="s">
        <v>33</v>
      </c>
      <c r="B35" s="224"/>
      <c r="C35" s="224"/>
      <c r="D35" s="224"/>
      <c r="E35" s="224"/>
      <c r="F35" s="224"/>
    </row>
    <row r="36" spans="1:6">
      <c r="A36" s="224" t="s">
        <v>29</v>
      </c>
      <c r="B36" s="224"/>
      <c r="C36" s="224"/>
      <c r="D36" s="224"/>
      <c r="E36" s="224"/>
      <c r="F36" s="224"/>
    </row>
    <row r="37" spans="1:6">
      <c r="A37" s="224" t="s">
        <v>60</v>
      </c>
      <c r="B37" s="224"/>
      <c r="C37" s="224"/>
      <c r="D37" s="224"/>
      <c r="E37" s="224"/>
      <c r="F37" s="224"/>
    </row>
    <row r="39" spans="1:6" ht="15.75" thickBot="1">
      <c r="A39" s="76" t="s">
        <v>34</v>
      </c>
      <c r="B39" s="77" t="s">
        <v>51</v>
      </c>
      <c r="C39" s="77" t="s">
        <v>52</v>
      </c>
      <c r="D39" s="77" t="s">
        <v>54</v>
      </c>
      <c r="E39" s="77" t="s">
        <v>55</v>
      </c>
      <c r="F39" s="77" t="s">
        <v>57</v>
      </c>
    </row>
    <row r="40" spans="1:6" ht="15.95" customHeight="1">
      <c r="A40" s="7" t="s">
        <v>35</v>
      </c>
      <c r="B40" s="191">
        <f>'Tratamiento 1T'!E40</f>
        <v>3284254.97</v>
      </c>
      <c r="C40" s="191">
        <f>'Tratamiento 2T'!E40</f>
        <v>4748904.91</v>
      </c>
      <c r="D40" s="191">
        <f>'Tratamiento 3T'!E40</f>
        <v>4811662.03</v>
      </c>
      <c r="E40" s="191">
        <f>'Tratamiento 4T'!E40</f>
        <v>6457015.2800000003</v>
      </c>
      <c r="F40" s="191">
        <f>SUM(B40:E40)</f>
        <v>19301837.190000001</v>
      </c>
    </row>
    <row r="41" spans="1:6">
      <c r="A41" s="7" t="s">
        <v>36</v>
      </c>
      <c r="B41" s="191">
        <f>'Tratamiento 1T'!E41</f>
        <v>3205400</v>
      </c>
      <c r="C41" s="191">
        <f>'Tratamiento 2T'!E41</f>
        <v>3529800</v>
      </c>
      <c r="D41" s="191">
        <f>'Tratamiento 3T'!E41</f>
        <v>6863000</v>
      </c>
      <c r="E41" s="191">
        <f>'Tratamiento 4T'!E41</f>
        <v>7084800</v>
      </c>
      <c r="F41" s="191">
        <f t="shared" ref="F41:F62" si="4">SUM(B41:E41)</f>
        <v>20683000</v>
      </c>
    </row>
    <row r="42" spans="1:6">
      <c r="A42" s="7" t="s">
        <v>37</v>
      </c>
      <c r="B42" s="191">
        <f>'Tratamiento 1T'!E42</f>
        <v>830780</v>
      </c>
      <c r="C42" s="191">
        <f>'Tratamiento 2T'!E42</f>
        <v>1200500</v>
      </c>
      <c r="D42" s="191">
        <f>'Tratamiento 3T'!E42</f>
        <v>1060755</v>
      </c>
      <c r="E42" s="191">
        <f>'Tratamiento 4T'!E42</f>
        <v>2643200</v>
      </c>
      <c r="F42" s="191">
        <f t="shared" si="4"/>
        <v>5735235</v>
      </c>
    </row>
    <row r="43" spans="1:6">
      <c r="A43" s="7" t="s">
        <v>38</v>
      </c>
      <c r="B43" s="191">
        <f>'Tratamiento 1T'!E43</f>
        <v>0</v>
      </c>
      <c r="C43" s="191">
        <f>'Tratamiento 2T'!E43</f>
        <v>383990</v>
      </c>
      <c r="D43" s="191">
        <f>'Tratamiento 3T'!E43</f>
        <v>454900</v>
      </c>
      <c r="E43" s="191">
        <f>'Tratamiento 4T'!E43</f>
        <v>1849890</v>
      </c>
      <c r="F43" s="191">
        <f t="shared" si="4"/>
        <v>2688780</v>
      </c>
    </row>
    <row r="44" spans="1:6">
      <c r="A44" s="7" t="s">
        <v>39</v>
      </c>
      <c r="B44" s="191">
        <f>'Tratamiento 1T'!E44</f>
        <v>305990.95</v>
      </c>
      <c r="C44" s="191">
        <f>'Tratamiento 2T'!E44</f>
        <v>704758.95</v>
      </c>
      <c r="D44" s="191">
        <f>'Tratamiento 3T'!E44</f>
        <v>-215576.6</v>
      </c>
      <c r="E44" s="191">
        <f>'Tratamiento 4T'!E44</f>
        <v>61567.45</v>
      </c>
      <c r="F44" s="191">
        <f t="shared" si="4"/>
        <v>856740.74999999988</v>
      </c>
    </row>
    <row r="45" spans="1:6">
      <c r="A45" s="7" t="s">
        <v>68</v>
      </c>
      <c r="B45" s="191">
        <f>'Tratamiento 1T'!E45</f>
        <v>0</v>
      </c>
      <c r="C45" s="191">
        <f>'Tratamiento 2T'!E45</f>
        <v>0</v>
      </c>
      <c r="D45" s="191">
        <f>'Tratamiento 3T'!E45</f>
        <v>0</v>
      </c>
      <c r="E45" s="191">
        <f>'Tratamiento 4T'!E45</f>
        <v>169421</v>
      </c>
      <c r="F45" s="191">
        <f t="shared" si="4"/>
        <v>169421</v>
      </c>
    </row>
    <row r="46" spans="1:6">
      <c r="A46" s="7" t="s">
        <v>69</v>
      </c>
      <c r="B46" s="191">
        <f>'Tratamiento 1T'!E46</f>
        <v>0</v>
      </c>
      <c r="C46" s="191">
        <f>'Tratamiento 2T'!E46</f>
        <v>22500</v>
      </c>
      <c r="D46" s="191">
        <f>'Tratamiento 3T'!E46</f>
        <v>0</v>
      </c>
      <c r="E46" s="191">
        <f>'Tratamiento 4T'!E46</f>
        <v>0</v>
      </c>
      <c r="F46" s="191">
        <f t="shared" si="4"/>
        <v>22500</v>
      </c>
    </row>
    <row r="47" spans="1:6">
      <c r="A47" s="7" t="s">
        <v>70</v>
      </c>
      <c r="B47" s="191">
        <f>'Tratamiento 1T'!E47</f>
        <v>0</v>
      </c>
      <c r="C47" s="191">
        <f>'Tratamiento 2T'!E47</f>
        <v>0</v>
      </c>
      <c r="D47" s="191">
        <f>'Tratamiento 3T'!E47</f>
        <v>0</v>
      </c>
      <c r="E47" s="191">
        <f>'Tratamiento 4T'!E47</f>
        <v>0</v>
      </c>
      <c r="F47" s="191">
        <f t="shared" si="4"/>
        <v>0</v>
      </c>
    </row>
    <row r="48" spans="1:6">
      <c r="A48" s="7" t="s">
        <v>71</v>
      </c>
      <c r="B48" s="191">
        <f>'Tratamiento 1T'!E48</f>
        <v>613600</v>
      </c>
      <c r="C48" s="191">
        <f>'Tratamiento 2T'!E48</f>
        <v>427750</v>
      </c>
      <c r="D48" s="191">
        <f>'Tratamiento 3T'!E48</f>
        <v>561640</v>
      </c>
      <c r="E48" s="191">
        <f>'Tratamiento 4T'!E48</f>
        <v>1773740</v>
      </c>
      <c r="F48" s="191">
        <f t="shared" si="4"/>
        <v>3376730</v>
      </c>
    </row>
    <row r="49" spans="1:6">
      <c r="A49" s="7" t="s">
        <v>72</v>
      </c>
      <c r="B49" s="191">
        <f>'Tratamiento 1T'!E49</f>
        <v>0</v>
      </c>
      <c r="C49" s="191">
        <f>'Tratamiento 2T'!E49</f>
        <v>61700</v>
      </c>
      <c r="D49" s="191">
        <f>'Tratamiento 3T'!E49</f>
        <v>0</v>
      </c>
      <c r="E49" s="191">
        <f>'Tratamiento 4T'!E49</f>
        <v>0</v>
      </c>
      <c r="F49" s="191">
        <f t="shared" si="4"/>
        <v>61700</v>
      </c>
    </row>
    <row r="50" spans="1:6">
      <c r="A50" s="7" t="s">
        <v>73</v>
      </c>
      <c r="B50" s="191">
        <f>'Tratamiento 1T'!E50</f>
        <v>0</v>
      </c>
      <c r="C50" s="191">
        <f>'Tratamiento 2T'!E50</f>
        <v>0</v>
      </c>
      <c r="D50" s="191">
        <f>'Tratamiento 3T'!E50</f>
        <v>0</v>
      </c>
      <c r="E50" s="191">
        <f>'Tratamiento 4T'!E50</f>
        <v>0</v>
      </c>
      <c r="F50" s="191">
        <f t="shared" si="4"/>
        <v>0</v>
      </c>
    </row>
    <row r="51" spans="1:6">
      <c r="A51" s="7" t="s">
        <v>96</v>
      </c>
      <c r="B51" s="191">
        <f>'Tratamiento 1T'!E51</f>
        <v>1332.73</v>
      </c>
      <c r="C51" s="191">
        <f>'Tratamiento 2T'!E51</f>
        <v>26980</v>
      </c>
      <c r="D51" s="191">
        <f>'Tratamiento 3T'!E51</f>
        <v>0</v>
      </c>
      <c r="E51" s="191">
        <f>'Tratamiento 4T'!E51</f>
        <v>0</v>
      </c>
      <c r="F51" s="191">
        <f t="shared" si="4"/>
        <v>28312.73</v>
      </c>
    </row>
    <row r="52" spans="1:6">
      <c r="A52" s="7" t="s">
        <v>102</v>
      </c>
      <c r="B52" s="191">
        <f>'Tratamiento 1T'!E52</f>
        <v>0</v>
      </c>
      <c r="C52" s="191">
        <f>'Tratamiento 2T'!E52</f>
        <v>171604.5</v>
      </c>
      <c r="D52" s="191">
        <f>'Tratamiento 3T'!E52</f>
        <v>0</v>
      </c>
      <c r="E52" s="191">
        <f>'Tratamiento 4T'!E52</f>
        <v>0</v>
      </c>
      <c r="F52" s="191">
        <f t="shared" si="4"/>
        <v>171604.5</v>
      </c>
    </row>
    <row r="53" spans="1:6">
      <c r="A53" s="7" t="s">
        <v>97</v>
      </c>
      <c r="B53" s="191">
        <f>'Tratamiento 1T'!E53</f>
        <v>29725</v>
      </c>
      <c r="C53" s="191">
        <f>'Tratamiento 2T'!E53</f>
        <v>183350</v>
      </c>
      <c r="D53" s="191">
        <f>'Tratamiento 3T'!E53</f>
        <v>-61900</v>
      </c>
      <c r="E53" s="191">
        <f>'Tratamiento 4T'!E53</f>
        <v>0</v>
      </c>
      <c r="F53" s="191">
        <f t="shared" si="4"/>
        <v>151175</v>
      </c>
    </row>
    <row r="54" spans="1:6">
      <c r="A54" s="7" t="s">
        <v>98</v>
      </c>
      <c r="B54" s="191">
        <f>'Tratamiento 1T'!E54</f>
        <v>0</v>
      </c>
      <c r="C54" s="191">
        <f>'Tratamiento 2T'!E54</f>
        <v>1865956.4</v>
      </c>
      <c r="D54" s="191">
        <f>'Tratamiento 3T'!E54</f>
        <v>0</v>
      </c>
      <c r="E54" s="191">
        <f>'Tratamiento 4T'!E54</f>
        <v>1044120</v>
      </c>
      <c r="F54" s="191">
        <f t="shared" si="4"/>
        <v>2910076.4</v>
      </c>
    </row>
    <row r="55" spans="1:6">
      <c r="A55" s="7" t="s">
        <v>99</v>
      </c>
      <c r="B55" s="191">
        <f>'Tratamiento 1T'!E55</f>
        <v>99084.91</v>
      </c>
      <c r="C55" s="191">
        <f>'Tratamiento 2T'!E55</f>
        <v>1312041</v>
      </c>
      <c r="D55" s="191">
        <f>'Tratamiento 3T'!E55</f>
        <v>1527905</v>
      </c>
      <c r="E55" s="191">
        <f>'Tratamiento 4T'!E55</f>
        <v>58000</v>
      </c>
      <c r="F55" s="191">
        <f t="shared" si="4"/>
        <v>2997030.91</v>
      </c>
    </row>
    <row r="56" spans="1:6">
      <c r="A56" s="7" t="s">
        <v>100</v>
      </c>
      <c r="B56" s="191">
        <f>'Tratamiento 1T'!E56</f>
        <v>0</v>
      </c>
      <c r="C56" s="191">
        <f>'Tratamiento 2T'!E56</f>
        <v>480505.89</v>
      </c>
      <c r="D56" s="191">
        <f>'Tratamiento 3T'!E56</f>
        <v>94285.8</v>
      </c>
      <c r="E56" s="191">
        <f>'Tratamiento 4T'!E56</f>
        <v>268650</v>
      </c>
      <c r="F56" s="191">
        <f t="shared" si="4"/>
        <v>843441.69000000006</v>
      </c>
    </row>
    <row r="57" spans="1:6">
      <c r="A57" s="7" t="s">
        <v>101</v>
      </c>
      <c r="B57" s="191">
        <f>'Tratamiento 1T'!E57</f>
        <v>369548.91</v>
      </c>
      <c r="C57" s="191">
        <f>'Tratamiento 2T'!E57</f>
        <v>96410</v>
      </c>
      <c r="D57" s="191">
        <f>'Tratamiento 3T'!E57</f>
        <v>282800</v>
      </c>
      <c r="E57" s="191">
        <f>'Tratamiento 4T'!E57</f>
        <v>0</v>
      </c>
      <c r="F57" s="191">
        <f t="shared" si="4"/>
        <v>748758.90999999992</v>
      </c>
    </row>
    <row r="58" spans="1:6">
      <c r="A58" s="7" t="s">
        <v>104</v>
      </c>
      <c r="B58" s="191">
        <f>'Tratamiento 1T'!E58</f>
        <v>0</v>
      </c>
      <c r="C58" s="191">
        <f>'Tratamiento 2T'!E58</f>
        <v>0</v>
      </c>
      <c r="D58" s="191">
        <f>'Tratamiento 3T'!E58</f>
        <v>0</v>
      </c>
      <c r="E58" s="191">
        <f>'Tratamiento 4T'!E58</f>
        <v>0</v>
      </c>
      <c r="F58" s="191">
        <f t="shared" si="4"/>
        <v>0</v>
      </c>
    </row>
    <row r="59" spans="1:6">
      <c r="A59" s="7" t="s">
        <v>103</v>
      </c>
      <c r="B59" s="191">
        <f>'Tratamiento 1T'!E59</f>
        <v>0</v>
      </c>
      <c r="C59" s="191">
        <f>'Tratamiento 2T'!E59</f>
        <v>0</v>
      </c>
      <c r="D59" s="191">
        <f>'Tratamiento 3T'!E59</f>
        <v>0</v>
      </c>
      <c r="E59" s="191">
        <f>'Tratamiento 4T'!E59</f>
        <v>369435</v>
      </c>
      <c r="F59" s="191">
        <f t="shared" si="4"/>
        <v>369435</v>
      </c>
    </row>
    <row r="60" spans="1:6">
      <c r="A60" s="140" t="s">
        <v>108</v>
      </c>
      <c r="B60" s="191">
        <f>'Tratamiento 1T'!E60</f>
        <v>0</v>
      </c>
      <c r="C60" s="191">
        <f>'Tratamiento 2T'!E60</f>
        <v>0</v>
      </c>
      <c r="D60" s="191">
        <f>'Tratamiento 3T'!E60</f>
        <v>1101899.2</v>
      </c>
      <c r="E60" s="191">
        <f>'Tratamiento 4T'!E60</f>
        <v>322500</v>
      </c>
      <c r="F60" s="191">
        <f t="shared" si="4"/>
        <v>1424399.2</v>
      </c>
    </row>
    <row r="61" spans="1:6">
      <c r="A61" s="7" t="s">
        <v>105</v>
      </c>
      <c r="B61" s="191">
        <f>'Tratamiento 1T'!E61</f>
        <v>0</v>
      </c>
      <c r="C61" s="191">
        <f>'Tratamiento 2T'!E61</f>
        <v>42080</v>
      </c>
      <c r="D61" s="191">
        <f>'Tratamiento 3T'!E61</f>
        <v>0</v>
      </c>
      <c r="E61" s="191">
        <f>'Tratamiento 4T'!E61</f>
        <v>0</v>
      </c>
      <c r="F61" s="191">
        <f t="shared" si="4"/>
        <v>42080</v>
      </c>
    </row>
    <row r="62" spans="1:6">
      <c r="B62" s="191">
        <f>'Tratamiento 1T'!E62</f>
        <v>0</v>
      </c>
      <c r="C62" s="191">
        <f>'Tratamiento 2T'!E62</f>
        <v>0</v>
      </c>
      <c r="D62" s="191">
        <f>'Tratamiento 3T'!E62</f>
        <v>0</v>
      </c>
      <c r="E62" s="191">
        <f>'Tratamiento 4T'!E62</f>
        <v>0</v>
      </c>
      <c r="F62" s="191">
        <f t="shared" si="4"/>
        <v>0</v>
      </c>
    </row>
    <row r="63" spans="1:6" ht="15.75" thickBot="1">
      <c r="A63" s="82" t="s">
        <v>26</v>
      </c>
      <c r="B63" s="194">
        <f>SUM(B40:B62)</f>
        <v>8739717.4700000007</v>
      </c>
      <c r="C63" s="194">
        <f>SUM(C40:C62)</f>
        <v>15258831.65</v>
      </c>
      <c r="D63" s="194">
        <f t="shared" ref="D63:E63" si="5">SUM(D40:D62)</f>
        <v>16481370.430000002</v>
      </c>
      <c r="E63" s="194">
        <f t="shared" si="5"/>
        <v>22102338.73</v>
      </c>
      <c r="F63" s="195">
        <f>SUM(F40:F62)</f>
        <v>62582258.279999986</v>
      </c>
    </row>
    <row r="64" spans="1:6" ht="15.75" thickTop="1">
      <c r="A64" s="83" t="s">
        <v>32</v>
      </c>
    </row>
    <row r="66" spans="1:8">
      <c r="A66" s="224" t="s">
        <v>40</v>
      </c>
      <c r="B66" s="224"/>
      <c r="C66" s="224"/>
      <c r="D66" s="224"/>
      <c r="E66" s="224"/>
      <c r="F66" s="224"/>
    </row>
    <row r="67" spans="1:8">
      <c r="A67" s="224" t="s">
        <v>41</v>
      </c>
      <c r="B67" s="224"/>
      <c r="C67" s="224"/>
      <c r="D67" s="224"/>
      <c r="E67" s="224"/>
      <c r="F67" s="224"/>
    </row>
    <row r="68" spans="1:8">
      <c r="A68" s="224" t="s">
        <v>60</v>
      </c>
      <c r="B68" s="224"/>
      <c r="C68" s="224"/>
      <c r="D68" s="224"/>
      <c r="E68" s="224"/>
      <c r="F68" s="224"/>
    </row>
    <row r="70" spans="1:8" ht="15.75" thickBot="1">
      <c r="A70" s="146" t="s">
        <v>34</v>
      </c>
      <c r="B70" s="147" t="s">
        <v>51</v>
      </c>
      <c r="C70" s="147" t="s">
        <v>52</v>
      </c>
      <c r="D70" s="147" t="s">
        <v>54</v>
      </c>
      <c r="E70" s="147" t="s">
        <v>55</v>
      </c>
      <c r="F70" s="147" t="s">
        <v>57</v>
      </c>
    </row>
    <row r="71" spans="1:8">
      <c r="A71" s="141" t="s">
        <v>93</v>
      </c>
      <c r="B71" s="190">
        <f>'Tratamiento 1T'!E71</f>
        <v>5175052.3600000003</v>
      </c>
      <c r="C71" s="190">
        <f>'Tratamiento 2T'!E71</f>
        <v>25710334.890000001</v>
      </c>
      <c r="D71" s="190">
        <f>'Tratamiento 3T'!E71</f>
        <v>25517031.240000002</v>
      </c>
      <c r="E71" s="190">
        <f>'Tratamiento 4T'!E71</f>
        <v>18618450.450000003</v>
      </c>
      <c r="F71" s="190">
        <f>B71</f>
        <v>5175052.3600000003</v>
      </c>
      <c r="H71" s="87"/>
    </row>
    <row r="72" spans="1:8">
      <c r="A72" s="141" t="s">
        <v>42</v>
      </c>
      <c r="B72" s="190">
        <f>'Tratamiento 1T'!E72</f>
        <v>29275000</v>
      </c>
      <c r="C72" s="190">
        <f>'Tratamiento 2T'!E72</f>
        <v>15065528</v>
      </c>
      <c r="D72" s="190">
        <f>'Tratamiento 3T'!E72</f>
        <v>14757850</v>
      </c>
      <c r="E72" s="190">
        <f>'Tratamiento 4T'!E72</f>
        <v>12274700</v>
      </c>
      <c r="F72" s="190">
        <f>SUM(B72:E72)</f>
        <v>71373078</v>
      </c>
    </row>
    <row r="73" spans="1:8">
      <c r="A73" s="1" t="s">
        <v>128</v>
      </c>
      <c r="B73" s="190">
        <f>'Tratamiento 1T'!E73</f>
        <v>0</v>
      </c>
      <c r="C73" s="190">
        <f>'Tratamiento 2T'!E73</f>
        <v>0</v>
      </c>
      <c r="D73" s="190">
        <f>'Tratamiento 3T'!E73</f>
        <v>0</v>
      </c>
      <c r="E73" s="190">
        <f>'Tratamiento 4T'!E73</f>
        <v>890366.27</v>
      </c>
      <c r="F73" s="190">
        <f>SUM(B73:E73)</f>
        <v>890366.27</v>
      </c>
    </row>
    <row r="74" spans="1:8">
      <c r="A74" s="1" t="s">
        <v>129</v>
      </c>
      <c r="B74" s="190">
        <f>'Tratamiento 1T'!E74</f>
        <v>0</v>
      </c>
      <c r="C74" s="190">
        <f>'Tratamiento 2T'!E74</f>
        <v>0</v>
      </c>
      <c r="D74" s="190">
        <f>'Tratamiento 3T'!E74</f>
        <v>0</v>
      </c>
      <c r="E74" s="190">
        <f>'Tratamiento 4T'!E74</f>
        <v>132850</v>
      </c>
      <c r="F74" s="190">
        <f>SUM(B74:E74)</f>
        <v>132850</v>
      </c>
    </row>
    <row r="75" spans="1:8">
      <c r="A75" s="148" t="s">
        <v>43</v>
      </c>
      <c r="B75" s="190">
        <f>'Tratamiento 1T'!E75</f>
        <v>34450052.359999999</v>
      </c>
      <c r="C75" s="190">
        <f>'Tratamiento 2T'!E75</f>
        <v>40775862.890000001</v>
      </c>
      <c r="D75" s="190">
        <f>'Tratamiento 3T'!E75</f>
        <v>40274881.240000002</v>
      </c>
      <c r="E75" s="190">
        <f>'Tratamiento 4T'!E75</f>
        <v>31916366.720000003</v>
      </c>
      <c r="F75" s="196">
        <f>F71+F72+F73+F74</f>
        <v>77571346.629999995</v>
      </c>
    </row>
    <row r="76" spans="1:8">
      <c r="A76" s="149" t="s">
        <v>44</v>
      </c>
      <c r="B76" s="190">
        <f>'Tratamiento 1T'!E76</f>
        <v>8739717.4700000007</v>
      </c>
      <c r="C76" s="190">
        <f>'Tratamiento 2T'!E76</f>
        <v>10437524.93</v>
      </c>
      <c r="D76" s="190">
        <f>'Tratamiento 3T'!E76</f>
        <v>8656158.5800000001</v>
      </c>
      <c r="E76" s="190">
        <f>'Tratamiento 4T'!E76</f>
        <v>22102338.73</v>
      </c>
      <c r="F76" s="190">
        <f>SUM(B76:E76)</f>
        <v>49935739.709999993</v>
      </c>
    </row>
    <row r="77" spans="1:8">
      <c r="A77" s="138" t="s">
        <v>123</v>
      </c>
      <c r="B77" s="190">
        <f>'Tratamiento 1T'!E77</f>
        <v>0</v>
      </c>
      <c r="C77" s="190">
        <f>'Tratamiento 2T'!E77</f>
        <v>0</v>
      </c>
      <c r="D77" s="190">
        <f>'Tratamiento 3T'!E77</f>
        <v>5175052.3600000003</v>
      </c>
      <c r="E77" s="190">
        <f>'Tratamiento 4T'!E77</f>
        <v>0</v>
      </c>
      <c r="F77" s="190">
        <f>SUM(B77:E77)</f>
        <v>5175052.3600000003</v>
      </c>
      <c r="H77" s="87"/>
    </row>
    <row r="78" spans="1:8">
      <c r="A78" s="138" t="s">
        <v>118</v>
      </c>
      <c r="B78" s="190">
        <f>'Tratamiento 1T'!E78</f>
        <v>0</v>
      </c>
      <c r="C78" s="190">
        <f>'Tratamiento 2T'!E78</f>
        <v>4821306.72</v>
      </c>
      <c r="D78" s="190">
        <f>'Tratamiento 3T'!E78</f>
        <v>7825219.8499999996</v>
      </c>
      <c r="E78" s="190">
        <f>'Tratamiento 4T'!E78</f>
        <v>1156058.27</v>
      </c>
      <c r="F78" s="190">
        <f>SUM(B78:E78)</f>
        <v>13802584.84</v>
      </c>
      <c r="H78" s="87"/>
    </row>
    <row r="79" spans="1:8">
      <c r="A79" s="148" t="s">
        <v>45</v>
      </c>
      <c r="B79" s="190">
        <f>'Tratamiento 1T'!E79</f>
        <v>25710334.890000001</v>
      </c>
      <c r="C79" s="190">
        <f>'Tratamiento 2T'!E79</f>
        <v>25517031.240000002</v>
      </c>
      <c r="D79" s="190">
        <f>'Tratamiento 3T'!E79</f>
        <v>18618450.450000003</v>
      </c>
      <c r="E79" s="190">
        <f>'Tratamiento 4T'!E79</f>
        <v>8657969.7200000025</v>
      </c>
      <c r="F79" s="196">
        <f>+F75-F76-F77-F78</f>
        <v>8657969.7200000025</v>
      </c>
    </row>
    <row r="80" spans="1:8" ht="15.75" thickBot="1">
      <c r="A80" s="151"/>
      <c r="B80" s="151"/>
      <c r="C80" s="151"/>
      <c r="D80" s="151"/>
      <c r="E80" s="151"/>
      <c r="F80" s="151"/>
    </row>
    <row r="81" spans="1:6" ht="15.75" thickTop="1">
      <c r="A81" s="152" t="s">
        <v>46</v>
      </c>
      <c r="B81" s="141"/>
      <c r="C81" s="141"/>
      <c r="D81" s="141"/>
      <c r="E81" s="141"/>
      <c r="F81" s="141"/>
    </row>
    <row r="82" spans="1:6">
      <c r="A82" s="141"/>
      <c r="B82" s="141"/>
      <c r="C82" s="141"/>
      <c r="D82" s="141"/>
      <c r="E82" s="141"/>
      <c r="F82" s="141"/>
    </row>
    <row r="84" spans="1:6">
      <c r="A84" s="7" t="s">
        <v>130</v>
      </c>
    </row>
  </sheetData>
  <mergeCells count="12">
    <mergeCell ref="A67:F67"/>
    <mergeCell ref="A68:F68"/>
    <mergeCell ref="A1:F1"/>
    <mergeCell ref="A25:F25"/>
    <mergeCell ref="A24:F24"/>
    <mergeCell ref="A23:F23"/>
    <mergeCell ref="A35:F35"/>
    <mergeCell ref="A36:F36"/>
    <mergeCell ref="A37:F37"/>
    <mergeCell ref="A66:F66"/>
    <mergeCell ref="A8:G8"/>
    <mergeCell ref="A7:G7"/>
  </mergeCells>
  <pageMargins left="0.70866141732283472" right="0.70866141732283472" top="0.74803149606299213" bottom="0.74803149606299213" header="0.31496062992125984" footer="0.31496062992125984"/>
  <pageSetup scale="64" firstPageNumber="23" orientation="portrait" useFirstPageNumber="1" r:id="rId1"/>
  <headerFooter>
    <oddFooter>&amp;R&amp;"-,Negrita"&amp;12&amp;P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121"/>
  <sheetViews>
    <sheetView topLeftCell="A41" workbookViewId="0">
      <selection activeCell="E60" sqref="E60"/>
    </sheetView>
  </sheetViews>
  <sheetFormatPr baseColWidth="10" defaultColWidth="12.85546875" defaultRowHeight="15"/>
  <cols>
    <col min="1" max="1" width="42.7109375" style="7" customWidth="1"/>
    <col min="2" max="5" width="12.85546875" style="1"/>
    <col min="6" max="6" width="14.28515625" style="1" customWidth="1"/>
    <col min="7" max="16384" width="12.85546875" style="1"/>
  </cols>
  <sheetData>
    <row r="1" spans="1:7">
      <c r="A1" s="217" t="s">
        <v>0</v>
      </c>
      <c r="B1" s="217"/>
      <c r="C1" s="217"/>
      <c r="D1" s="217"/>
      <c r="E1" s="217"/>
      <c r="F1" s="46"/>
      <c r="G1" s="46"/>
    </row>
    <row r="2" spans="1:7">
      <c r="A2" s="2" t="s">
        <v>1</v>
      </c>
      <c r="B2" s="3" t="s">
        <v>90</v>
      </c>
      <c r="D2" s="6"/>
      <c r="E2" s="6"/>
    </row>
    <row r="3" spans="1:7">
      <c r="A3" s="2" t="s">
        <v>2</v>
      </c>
      <c r="B3" s="4" t="s">
        <v>3</v>
      </c>
      <c r="C3" s="43"/>
      <c r="D3" s="43"/>
      <c r="E3" s="6"/>
    </row>
    <row r="4" spans="1:7">
      <c r="A4" s="2" t="s">
        <v>4</v>
      </c>
      <c r="B4" s="3" t="s">
        <v>5</v>
      </c>
      <c r="C4" s="43"/>
      <c r="D4" s="43"/>
      <c r="E4" s="6"/>
    </row>
    <row r="5" spans="1:7">
      <c r="A5" s="2" t="s">
        <v>6</v>
      </c>
      <c r="B5" s="5" t="s">
        <v>110</v>
      </c>
    </row>
    <row r="6" spans="1:7">
      <c r="A6" s="2"/>
      <c r="B6" s="5"/>
    </row>
    <row r="7" spans="1:7">
      <c r="A7" s="217" t="s">
        <v>7</v>
      </c>
      <c r="B7" s="217"/>
      <c r="C7" s="217"/>
      <c r="D7" s="217"/>
      <c r="E7" s="217"/>
      <c r="F7" s="217"/>
    </row>
    <row r="8" spans="1:7">
      <c r="A8" s="217" t="s">
        <v>8</v>
      </c>
      <c r="B8" s="217"/>
      <c r="C8" s="217"/>
      <c r="D8" s="217"/>
      <c r="E8" s="217"/>
      <c r="F8" s="217"/>
    </row>
    <row r="10" spans="1:7" ht="15.75" thickBot="1">
      <c r="A10" s="8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51</v>
      </c>
    </row>
    <row r="11" spans="1:7">
      <c r="A11" s="47"/>
      <c r="B11" s="70"/>
      <c r="C11" s="70"/>
      <c r="D11" s="70"/>
      <c r="E11" s="70"/>
      <c r="F11" s="70"/>
    </row>
    <row r="12" spans="1:7">
      <c r="A12" s="10" t="s">
        <v>74</v>
      </c>
      <c r="B12" s="12" t="s">
        <v>25</v>
      </c>
      <c r="C12" s="167">
        <v>0</v>
      </c>
      <c r="D12" s="167">
        <v>0</v>
      </c>
      <c r="E12" s="167">
        <v>0</v>
      </c>
      <c r="F12" s="168">
        <f>SUM(C12:E12)</f>
        <v>0</v>
      </c>
    </row>
    <row r="13" spans="1:7">
      <c r="A13" s="10"/>
      <c r="B13" s="12"/>
      <c r="C13" s="167"/>
      <c r="D13" s="167"/>
      <c r="E13" s="167"/>
      <c r="F13" s="168"/>
    </row>
    <row r="14" spans="1:7">
      <c r="A14" s="13"/>
      <c r="C14" s="168"/>
      <c r="D14" s="168"/>
      <c r="E14" s="168"/>
      <c r="F14" s="168"/>
    </row>
    <row r="15" spans="1:7" ht="15.75" thickBot="1">
      <c r="A15" s="14" t="s">
        <v>26</v>
      </c>
      <c r="B15" s="15"/>
      <c r="C15" s="169">
        <f>SUM(C12:C14)</f>
        <v>0</v>
      </c>
      <c r="D15" s="169">
        <f t="shared" ref="D15:E15" si="0">SUM(D12:D14)</f>
        <v>0</v>
      </c>
      <c r="E15" s="169">
        <f t="shared" si="0"/>
        <v>0</v>
      </c>
      <c r="F15" s="169">
        <f>SUM(F12:F14)</f>
        <v>0</v>
      </c>
    </row>
    <row r="16" spans="1:7" ht="15.75" thickTop="1">
      <c r="A16" s="71" t="s">
        <v>48</v>
      </c>
    </row>
    <row r="17" spans="1:13">
      <c r="A17" s="71" t="s">
        <v>107</v>
      </c>
    </row>
    <row r="18" spans="1:13">
      <c r="A18" s="71" t="s">
        <v>84</v>
      </c>
    </row>
    <row r="20" spans="1:13">
      <c r="A20" s="226" t="s">
        <v>28</v>
      </c>
      <c r="B20" s="226"/>
      <c r="C20" s="226"/>
      <c r="D20" s="226"/>
      <c r="E20" s="226"/>
      <c r="J20" s="20"/>
    </row>
    <row r="21" spans="1:13">
      <c r="A21" s="217" t="s">
        <v>29</v>
      </c>
      <c r="B21" s="217"/>
      <c r="C21" s="217"/>
      <c r="D21" s="217"/>
      <c r="E21" s="217"/>
    </row>
    <row r="22" spans="1:13">
      <c r="A22" s="217" t="s">
        <v>60</v>
      </c>
      <c r="B22" s="217"/>
      <c r="C22" s="217"/>
      <c r="D22" s="217"/>
      <c r="E22" s="217"/>
    </row>
    <row r="24" spans="1:13" ht="15.75" thickBot="1">
      <c r="A24" s="8" t="s">
        <v>9</v>
      </c>
      <c r="B24" s="9" t="s">
        <v>11</v>
      </c>
      <c r="C24" s="9" t="s">
        <v>12</v>
      </c>
      <c r="D24" s="9" t="s">
        <v>13</v>
      </c>
      <c r="E24" s="9" t="s">
        <v>51</v>
      </c>
    </row>
    <row r="25" spans="1:13">
      <c r="A25" s="47"/>
      <c r="B25" s="70"/>
      <c r="C25" s="70"/>
      <c r="D25" s="70"/>
      <c r="E25" s="70"/>
    </row>
    <row r="26" spans="1:13">
      <c r="A26" s="10" t="s">
        <v>74</v>
      </c>
      <c r="B26" s="157">
        <v>0</v>
      </c>
      <c r="C26" s="157">
        <v>0</v>
      </c>
      <c r="D26" s="157">
        <v>0</v>
      </c>
      <c r="E26" s="157">
        <f>SUM(B26:D26)</f>
        <v>0</v>
      </c>
    </row>
    <row r="27" spans="1:13">
      <c r="A27" s="10"/>
      <c r="B27" s="157"/>
      <c r="C27" s="157"/>
      <c r="D27" s="157"/>
      <c r="E27" s="157">
        <f>SUM(B27:D27)</f>
        <v>0</v>
      </c>
    </row>
    <row r="28" spans="1:13">
      <c r="A28" s="18"/>
      <c r="B28" s="157"/>
      <c r="C28" s="157"/>
      <c r="D28" s="157"/>
      <c r="E28" s="160"/>
    </row>
    <row r="29" spans="1:13" ht="15.75" thickBot="1">
      <c r="A29" s="14" t="s">
        <v>26</v>
      </c>
      <c r="B29" s="161">
        <f>SUM(B26:B28)</f>
        <v>0</v>
      </c>
      <c r="C29" s="161">
        <f t="shared" ref="C29:E29" si="1">SUM(C26:C28)</f>
        <v>0</v>
      </c>
      <c r="D29" s="161">
        <f t="shared" si="1"/>
        <v>0</v>
      </c>
      <c r="E29" s="161">
        <f t="shared" si="1"/>
        <v>0</v>
      </c>
    </row>
    <row r="30" spans="1:13" ht="15.75" thickTop="1">
      <c r="A30" s="71" t="s">
        <v>49</v>
      </c>
    </row>
    <row r="32" spans="1:13">
      <c r="A32" s="227" t="s">
        <v>33</v>
      </c>
      <c r="B32" s="227"/>
      <c r="C32" s="227"/>
      <c r="D32" s="227"/>
      <c r="E32" s="227"/>
      <c r="M32" s="21"/>
    </row>
    <row r="33" spans="1:13">
      <c r="A33" s="217" t="s">
        <v>29</v>
      </c>
      <c r="B33" s="217"/>
      <c r="C33" s="217"/>
      <c r="D33" s="217"/>
      <c r="E33" s="217"/>
      <c r="M33" s="21"/>
    </row>
    <row r="34" spans="1:13">
      <c r="A34" s="217" t="s">
        <v>60</v>
      </c>
      <c r="B34" s="217"/>
      <c r="C34" s="217"/>
      <c r="D34" s="217"/>
      <c r="E34" s="217"/>
    </row>
    <row r="36" spans="1:13" ht="15.75" thickBot="1">
      <c r="A36" s="8" t="s">
        <v>34</v>
      </c>
      <c r="B36" s="9" t="s">
        <v>11</v>
      </c>
      <c r="C36" s="9" t="s">
        <v>12</v>
      </c>
      <c r="D36" s="9" t="s">
        <v>13</v>
      </c>
      <c r="E36" s="9" t="s">
        <v>51</v>
      </c>
    </row>
    <row r="37" spans="1:13">
      <c r="A37" s="47"/>
      <c r="B37" s="70"/>
      <c r="C37" s="70"/>
      <c r="D37" s="70"/>
      <c r="E37" s="70"/>
    </row>
    <row r="38" spans="1:13">
      <c r="A38" s="7" t="s">
        <v>77</v>
      </c>
      <c r="B38" s="157">
        <v>0</v>
      </c>
      <c r="C38" s="157">
        <v>0</v>
      </c>
      <c r="D38" s="157">
        <v>0</v>
      </c>
      <c r="E38" s="170">
        <f>SUM(B38:D38)</f>
        <v>0</v>
      </c>
    </row>
    <row r="39" spans="1:13">
      <c r="A39" s="7" t="s">
        <v>78</v>
      </c>
      <c r="B39" s="157">
        <v>0</v>
      </c>
      <c r="C39" s="157">
        <v>0</v>
      </c>
      <c r="D39" s="157">
        <v>0</v>
      </c>
      <c r="E39" s="170">
        <f t="shared" ref="E39:E42" si="2">SUM(B39:D39)</f>
        <v>0</v>
      </c>
    </row>
    <row r="40" spans="1:13" ht="15.95" customHeight="1">
      <c r="A40" s="7" t="s">
        <v>79</v>
      </c>
      <c r="B40" s="157">
        <v>0</v>
      </c>
      <c r="C40" s="157">
        <v>0</v>
      </c>
      <c r="D40" s="157">
        <v>0</v>
      </c>
      <c r="E40" s="170">
        <f t="shared" si="2"/>
        <v>0</v>
      </c>
    </row>
    <row r="41" spans="1:13">
      <c r="A41" s="7" t="s">
        <v>80</v>
      </c>
      <c r="B41" s="157">
        <v>0</v>
      </c>
      <c r="C41" s="157">
        <v>0</v>
      </c>
      <c r="D41" s="157">
        <v>0</v>
      </c>
      <c r="E41" s="170">
        <f t="shared" si="2"/>
        <v>0</v>
      </c>
    </row>
    <row r="42" spans="1:13">
      <c r="A42" s="7" t="s">
        <v>81</v>
      </c>
      <c r="B42" s="157">
        <v>0</v>
      </c>
      <c r="C42" s="157">
        <v>0</v>
      </c>
      <c r="D42" s="157">
        <v>0</v>
      </c>
      <c r="E42" s="170">
        <f t="shared" si="2"/>
        <v>0</v>
      </c>
    </row>
    <row r="43" spans="1:13">
      <c r="B43" s="157"/>
      <c r="C43" s="157"/>
      <c r="D43" s="157"/>
      <c r="E43" s="160"/>
    </row>
    <row r="44" spans="1:13" ht="15.75" thickBot="1">
      <c r="A44" s="14" t="s">
        <v>26</v>
      </c>
      <c r="B44" s="161">
        <f t="shared" ref="B44:D44" si="3">SUM(B38:B43)</f>
        <v>0</v>
      </c>
      <c r="C44" s="161">
        <f t="shared" si="3"/>
        <v>0</v>
      </c>
      <c r="D44" s="161">
        <f t="shared" si="3"/>
        <v>0</v>
      </c>
      <c r="E44" s="171">
        <f>SUM(E38:E43)</f>
        <v>0</v>
      </c>
    </row>
    <row r="45" spans="1:13" ht="15.75" thickTop="1">
      <c r="A45" s="71" t="s">
        <v>49</v>
      </c>
    </row>
    <row r="47" spans="1:13">
      <c r="A47" s="227" t="s">
        <v>40</v>
      </c>
      <c r="B47" s="227"/>
      <c r="C47" s="227"/>
      <c r="D47" s="227"/>
      <c r="E47" s="227"/>
      <c r="F47" s="122"/>
    </row>
    <row r="48" spans="1:13">
      <c r="A48" s="227" t="s">
        <v>41</v>
      </c>
      <c r="B48" s="227"/>
      <c r="C48" s="227"/>
      <c r="D48" s="227"/>
      <c r="E48" s="227"/>
      <c r="F48" s="122"/>
    </row>
    <row r="49" spans="1:6">
      <c r="A49" s="227" t="s">
        <v>60</v>
      </c>
      <c r="B49" s="227"/>
      <c r="C49" s="227"/>
      <c r="D49" s="227"/>
      <c r="E49" s="227"/>
      <c r="F49" s="122"/>
    </row>
    <row r="50" spans="1:6">
      <c r="A50" s="140"/>
      <c r="B50" s="126"/>
      <c r="C50" s="126"/>
      <c r="D50" s="126"/>
      <c r="E50" s="126"/>
      <c r="F50" s="122"/>
    </row>
    <row r="51" spans="1:6" ht="15.75" thickBot="1">
      <c r="A51" s="124" t="s">
        <v>34</v>
      </c>
      <c r="B51" s="125" t="s">
        <v>11</v>
      </c>
      <c r="C51" s="125" t="s">
        <v>12</v>
      </c>
      <c r="D51" s="125" t="s">
        <v>13</v>
      </c>
      <c r="E51" s="125" t="s">
        <v>51</v>
      </c>
      <c r="F51" s="122"/>
    </row>
    <row r="52" spans="1:6">
      <c r="A52" s="126" t="s">
        <v>93</v>
      </c>
      <c r="B52" s="158">
        <v>3088370</v>
      </c>
      <c r="C52" s="158">
        <f>+B59</f>
        <v>3088370</v>
      </c>
      <c r="D52" s="158">
        <f>+C59</f>
        <v>3088370</v>
      </c>
      <c r="E52" s="158">
        <f>B52</f>
        <v>3088370</v>
      </c>
      <c r="F52" s="122"/>
    </row>
    <row r="53" spans="1:6">
      <c r="A53" s="126" t="s">
        <v>42</v>
      </c>
      <c r="B53" s="158">
        <v>0</v>
      </c>
      <c r="C53" s="158">
        <v>0</v>
      </c>
      <c r="D53" s="158">
        <v>0</v>
      </c>
      <c r="E53" s="158">
        <f>SUM(B53:D53)</f>
        <v>0</v>
      </c>
      <c r="F53" s="122"/>
    </row>
    <row r="54" spans="1:6">
      <c r="A54" s="1" t="s">
        <v>109</v>
      </c>
      <c r="B54" s="158">
        <v>0</v>
      </c>
      <c r="C54" s="158">
        <v>0</v>
      </c>
      <c r="D54" s="158">
        <v>0</v>
      </c>
      <c r="E54" s="158">
        <f>SUM(B54:D54)</f>
        <v>0</v>
      </c>
      <c r="F54" s="122"/>
    </row>
    <row r="55" spans="1:6">
      <c r="A55" s="127" t="s">
        <v>43</v>
      </c>
      <c r="B55" s="159">
        <f>+B52+B53</f>
        <v>3088370</v>
      </c>
      <c r="C55" s="159">
        <f>+C52+C53</f>
        <v>3088370</v>
      </c>
      <c r="D55" s="159">
        <f>+D52+D53</f>
        <v>3088370</v>
      </c>
      <c r="E55" s="159">
        <f>+E52+E53+E54</f>
        <v>3088370</v>
      </c>
      <c r="F55" s="122"/>
    </row>
    <row r="56" spans="1:6">
      <c r="A56" s="131" t="s">
        <v>44</v>
      </c>
      <c r="B56" s="158">
        <f>B44</f>
        <v>0</v>
      </c>
      <c r="C56" s="158">
        <f t="shared" ref="C56:D56" si="4">C44</f>
        <v>0</v>
      </c>
      <c r="D56" s="158">
        <f t="shared" si="4"/>
        <v>0</v>
      </c>
      <c r="E56" s="158">
        <f>SUM(B56:D56)</f>
        <v>0</v>
      </c>
      <c r="F56" s="122"/>
    </row>
    <row r="57" spans="1:6" ht="16.5" customHeight="1">
      <c r="A57" s="131" t="s">
        <v>123</v>
      </c>
      <c r="B57" s="158">
        <v>0</v>
      </c>
      <c r="C57" s="158">
        <v>0</v>
      </c>
      <c r="D57" s="158">
        <v>0</v>
      </c>
      <c r="E57" s="158">
        <f>SUM(B57:D57)</f>
        <v>0</v>
      </c>
      <c r="F57" s="123"/>
    </row>
    <row r="58" spans="1:6" ht="16.5" customHeight="1">
      <c r="A58" s="138" t="s">
        <v>118</v>
      </c>
      <c r="B58" s="158">
        <v>0</v>
      </c>
      <c r="C58" s="158">
        <v>0</v>
      </c>
      <c r="D58" s="158">
        <v>0</v>
      </c>
      <c r="E58" s="158">
        <f>SUM(B58:D58)</f>
        <v>0</v>
      </c>
      <c r="F58" s="123"/>
    </row>
    <row r="59" spans="1:6">
      <c r="A59" s="127" t="s">
        <v>45</v>
      </c>
      <c r="B59" s="159">
        <f>+B55-B56-B57</f>
        <v>3088370</v>
      </c>
      <c r="C59" s="159">
        <f t="shared" ref="C59:D59" si="5">+C55-C56-C57</f>
        <v>3088370</v>
      </c>
      <c r="D59" s="159">
        <f t="shared" si="5"/>
        <v>3088370</v>
      </c>
      <c r="E59" s="159">
        <f>+E55-E56-E57-E58</f>
        <v>3088370</v>
      </c>
      <c r="F59" s="122"/>
    </row>
    <row r="60" spans="1:6" ht="15.75" thickBot="1">
      <c r="A60" s="132"/>
      <c r="B60" s="132"/>
      <c r="C60" s="132"/>
      <c r="D60" s="132"/>
      <c r="E60" s="132"/>
      <c r="F60" s="122"/>
    </row>
    <row r="61" spans="1:6" ht="15.75" thickTop="1">
      <c r="A61" s="153" t="s">
        <v>46</v>
      </c>
      <c r="B61" s="126"/>
      <c r="C61" s="126"/>
      <c r="D61" s="126"/>
      <c r="E61" s="126"/>
      <c r="F61" s="122"/>
    </row>
    <row r="62" spans="1:6">
      <c r="A62" s="1"/>
      <c r="D62" s="20"/>
    </row>
    <row r="63" spans="1:6">
      <c r="D63" s="20"/>
    </row>
    <row r="65" spans="1:12">
      <c r="A65" s="7" t="s">
        <v>117</v>
      </c>
      <c r="B65" s="20"/>
      <c r="C65" s="20"/>
    </row>
    <row r="73" spans="1:12">
      <c r="A73" s="1"/>
      <c r="B73" s="20"/>
      <c r="C73" s="20"/>
    </row>
    <row r="80" spans="1:12">
      <c r="A80" s="1"/>
      <c r="E80" s="45"/>
      <c r="F80" s="45"/>
      <c r="G80" s="45"/>
      <c r="H80" s="45"/>
      <c r="I80" s="45"/>
      <c r="J80" s="45"/>
      <c r="K80" s="45"/>
      <c r="L80" s="45"/>
    </row>
    <row r="81" spans="1:12">
      <c r="A81" s="1"/>
      <c r="E81" s="45"/>
      <c r="F81" s="45"/>
      <c r="G81" s="45"/>
      <c r="H81" s="45"/>
      <c r="I81" s="45"/>
      <c r="J81" s="45"/>
      <c r="K81" s="45"/>
      <c r="L81" s="45"/>
    </row>
    <row r="82" spans="1:12">
      <c r="A82" s="1"/>
      <c r="E82" s="45"/>
      <c r="F82" s="45"/>
      <c r="G82" s="45"/>
      <c r="H82" s="45"/>
      <c r="I82" s="45"/>
      <c r="J82" s="45"/>
      <c r="K82" s="45"/>
      <c r="L82" s="45"/>
    </row>
    <row r="83" spans="1:12">
      <c r="A83" s="1"/>
      <c r="E83" s="45"/>
      <c r="F83" s="45"/>
      <c r="G83" s="45"/>
      <c r="H83" s="45"/>
      <c r="I83" s="45"/>
      <c r="J83" s="45"/>
      <c r="K83" s="45"/>
      <c r="L83" s="45"/>
    </row>
    <row r="84" spans="1:12">
      <c r="A84" s="1"/>
      <c r="E84" s="45"/>
      <c r="F84" s="45"/>
      <c r="G84" s="45"/>
      <c r="H84" s="45"/>
      <c r="I84" s="45"/>
      <c r="J84" s="45"/>
      <c r="K84" s="45"/>
      <c r="L84" s="45"/>
    </row>
    <row r="85" spans="1:12">
      <c r="A85" s="1"/>
      <c r="E85" s="45"/>
      <c r="F85" s="45"/>
      <c r="G85" s="45"/>
      <c r="H85" s="45"/>
      <c r="I85" s="45"/>
      <c r="J85" s="45"/>
      <c r="K85" s="45"/>
      <c r="L85" s="45"/>
    </row>
    <row r="86" spans="1:12">
      <c r="A86" s="1"/>
      <c r="E86" s="45"/>
      <c r="F86" s="45"/>
      <c r="G86" s="45"/>
      <c r="H86" s="45"/>
      <c r="I86" s="45"/>
      <c r="J86" s="45"/>
      <c r="K86" s="45"/>
      <c r="L86" s="45"/>
    </row>
    <row r="87" spans="1:12">
      <c r="A87" s="1"/>
      <c r="E87" s="45"/>
      <c r="F87" s="45"/>
      <c r="G87" s="45"/>
      <c r="H87" s="45"/>
      <c r="I87" s="45"/>
      <c r="J87" s="45"/>
      <c r="K87" s="45"/>
      <c r="L87" s="45"/>
    </row>
    <row r="88" spans="1:12">
      <c r="A88" s="1"/>
      <c r="E88" s="45"/>
      <c r="F88" s="45"/>
      <c r="G88" s="45"/>
      <c r="H88" s="45"/>
      <c r="I88" s="45"/>
      <c r="J88" s="45"/>
      <c r="K88" s="45"/>
      <c r="L88" s="45"/>
    </row>
    <row r="89" spans="1:12">
      <c r="A89" s="1"/>
      <c r="E89" s="45"/>
      <c r="F89" s="45"/>
      <c r="G89" s="45"/>
      <c r="H89" s="45"/>
      <c r="I89" s="45"/>
      <c r="J89" s="45"/>
      <c r="K89" s="45"/>
      <c r="L89" s="45"/>
    </row>
    <row r="90" spans="1:12">
      <c r="A90" s="1"/>
      <c r="E90" s="45"/>
      <c r="F90" s="45"/>
      <c r="G90" s="45"/>
      <c r="H90" s="45"/>
      <c r="I90" s="45"/>
      <c r="J90" s="45"/>
      <c r="K90" s="45"/>
      <c r="L90" s="45"/>
    </row>
    <row r="91" spans="1:12">
      <c r="A91" s="1"/>
      <c r="E91" s="45"/>
      <c r="F91" s="45"/>
      <c r="G91" s="45"/>
      <c r="H91" s="45"/>
      <c r="I91" s="45"/>
      <c r="J91" s="45"/>
      <c r="K91" s="45"/>
      <c r="L91" s="45"/>
    </row>
    <row r="92" spans="1:12">
      <c r="A92" s="1"/>
      <c r="E92" s="45"/>
      <c r="F92" s="45"/>
      <c r="G92" s="45"/>
      <c r="H92" s="45"/>
      <c r="I92" s="45"/>
      <c r="J92" s="45"/>
      <c r="K92" s="45"/>
      <c r="L92" s="45"/>
    </row>
    <row r="93" spans="1:12">
      <c r="A93" s="1"/>
      <c r="E93" s="45"/>
      <c r="F93" s="45"/>
      <c r="G93" s="45"/>
      <c r="H93" s="45"/>
      <c r="I93" s="45"/>
      <c r="J93" s="45"/>
      <c r="K93" s="45"/>
      <c r="L93" s="45"/>
    </row>
    <row r="94" spans="1:12">
      <c r="A94" s="1"/>
      <c r="E94" s="45"/>
      <c r="F94" s="45"/>
      <c r="G94" s="45"/>
      <c r="H94" s="45"/>
      <c r="I94" s="45"/>
      <c r="J94" s="45"/>
      <c r="K94" s="45"/>
      <c r="L94" s="45"/>
    </row>
    <row r="95" spans="1:12">
      <c r="A95" s="1"/>
      <c r="E95" s="45"/>
      <c r="F95" s="45"/>
      <c r="G95" s="45"/>
      <c r="H95" s="45"/>
      <c r="I95" s="45"/>
      <c r="J95" s="45"/>
      <c r="K95" s="45"/>
      <c r="L95" s="45"/>
    </row>
    <row r="96" spans="1:12">
      <c r="A96" s="1"/>
      <c r="E96" s="45"/>
      <c r="F96" s="45"/>
      <c r="G96" s="45"/>
      <c r="H96" s="45"/>
      <c r="I96" s="45"/>
      <c r="J96" s="45"/>
      <c r="K96" s="45"/>
      <c r="L96" s="45"/>
    </row>
    <row r="97" spans="1:12">
      <c r="A97" s="1"/>
      <c r="E97" s="45"/>
      <c r="F97" s="45"/>
      <c r="G97" s="45"/>
      <c r="H97" s="45"/>
      <c r="I97" s="45"/>
      <c r="J97" s="45"/>
      <c r="K97" s="45"/>
      <c r="L97" s="45"/>
    </row>
    <row r="98" spans="1:12">
      <c r="A98" s="1"/>
      <c r="E98" s="45"/>
      <c r="F98" s="45"/>
      <c r="G98" s="45"/>
      <c r="H98" s="45"/>
      <c r="I98" s="45"/>
      <c r="J98" s="45"/>
      <c r="K98" s="45"/>
      <c r="L98" s="45"/>
    </row>
    <row r="99" spans="1:12">
      <c r="A99" s="1"/>
      <c r="E99" s="45"/>
      <c r="F99" s="45"/>
      <c r="G99" s="45"/>
      <c r="H99" s="45"/>
      <c r="I99" s="45"/>
      <c r="J99" s="45"/>
      <c r="K99" s="45"/>
      <c r="L99" s="45"/>
    </row>
    <row r="100" spans="1:12">
      <c r="A100" s="1"/>
      <c r="E100" s="45"/>
      <c r="F100" s="45"/>
      <c r="G100" s="45"/>
      <c r="H100" s="45"/>
      <c r="I100" s="45"/>
      <c r="J100" s="45"/>
      <c r="K100" s="45"/>
      <c r="L100" s="45"/>
    </row>
    <row r="101" spans="1:12">
      <c r="A101" s="1"/>
      <c r="E101" s="45"/>
      <c r="F101" s="45"/>
      <c r="G101" s="45"/>
      <c r="H101" s="45"/>
      <c r="I101" s="45"/>
      <c r="J101" s="45"/>
      <c r="K101" s="45"/>
      <c r="L101" s="45"/>
    </row>
    <row r="102" spans="1:12">
      <c r="A102" s="1"/>
      <c r="E102" s="45"/>
      <c r="F102" s="45"/>
      <c r="G102" s="45"/>
      <c r="H102" s="45"/>
      <c r="I102" s="45"/>
      <c r="J102" s="45"/>
      <c r="K102" s="45"/>
      <c r="L102" s="45"/>
    </row>
    <row r="103" spans="1:12">
      <c r="A103" s="1"/>
      <c r="E103" s="45"/>
      <c r="F103" s="45"/>
      <c r="G103" s="45"/>
      <c r="H103" s="45"/>
      <c r="I103" s="45"/>
      <c r="J103" s="45"/>
      <c r="K103" s="45"/>
      <c r="L103" s="45"/>
    </row>
    <row r="104" spans="1:12">
      <c r="A104" s="1"/>
      <c r="E104" s="45"/>
      <c r="F104" s="45"/>
      <c r="G104" s="45"/>
      <c r="H104" s="45"/>
      <c r="I104" s="45"/>
      <c r="J104" s="45"/>
      <c r="K104" s="45"/>
      <c r="L104" s="45"/>
    </row>
    <row r="105" spans="1:12">
      <c r="A105" s="1"/>
      <c r="E105" s="45"/>
      <c r="F105" s="45"/>
      <c r="G105" s="45"/>
      <c r="H105" s="45"/>
      <c r="I105" s="45"/>
      <c r="J105" s="45"/>
      <c r="K105" s="45"/>
      <c r="L105" s="45"/>
    </row>
    <row r="106" spans="1:12">
      <c r="A106" s="1"/>
      <c r="E106" s="45"/>
      <c r="F106" s="45"/>
      <c r="G106" s="45"/>
      <c r="H106" s="45"/>
      <c r="I106" s="45"/>
      <c r="J106" s="45"/>
      <c r="K106" s="45"/>
      <c r="L106" s="45"/>
    </row>
    <row r="107" spans="1:12">
      <c r="A107" s="1"/>
      <c r="E107" s="45"/>
      <c r="F107" s="45"/>
      <c r="G107" s="45"/>
      <c r="H107" s="45"/>
      <c r="I107" s="45"/>
      <c r="J107" s="45"/>
      <c r="K107" s="45"/>
      <c r="L107" s="45"/>
    </row>
    <row r="108" spans="1:12">
      <c r="A108" s="1"/>
      <c r="E108" s="45"/>
      <c r="F108" s="45"/>
      <c r="G108" s="45"/>
      <c r="H108" s="45"/>
      <c r="I108" s="45"/>
      <c r="J108" s="45"/>
      <c r="K108" s="45"/>
      <c r="L108" s="45"/>
    </row>
    <row r="109" spans="1:12">
      <c r="A109" s="1"/>
      <c r="E109" s="45"/>
      <c r="F109" s="45"/>
      <c r="G109" s="45"/>
      <c r="H109" s="45"/>
      <c r="I109" s="45"/>
      <c r="J109" s="45"/>
      <c r="K109" s="45"/>
      <c r="L109" s="45"/>
    </row>
    <row r="110" spans="1:12">
      <c r="A110" s="1"/>
      <c r="E110" s="45"/>
      <c r="F110" s="45"/>
      <c r="G110" s="45"/>
      <c r="H110" s="45"/>
      <c r="I110" s="45"/>
      <c r="J110" s="45"/>
      <c r="K110" s="45"/>
      <c r="L110" s="45"/>
    </row>
    <row r="111" spans="1:12">
      <c r="A111" s="1"/>
      <c r="E111" s="45"/>
      <c r="F111" s="45"/>
      <c r="G111" s="45"/>
      <c r="H111" s="45"/>
      <c r="I111" s="45"/>
      <c r="J111" s="45"/>
      <c r="K111" s="45"/>
      <c r="L111" s="45"/>
    </row>
    <row r="112" spans="1:12">
      <c r="A112" s="1"/>
      <c r="E112" s="45"/>
      <c r="F112" s="45"/>
      <c r="G112" s="45"/>
      <c r="H112" s="45"/>
      <c r="I112" s="45"/>
      <c r="J112" s="45"/>
      <c r="K112" s="45"/>
      <c r="L112" s="45"/>
    </row>
    <row r="113" spans="1:12">
      <c r="A113" s="1"/>
      <c r="E113" s="45"/>
      <c r="F113" s="45"/>
      <c r="G113" s="45"/>
      <c r="H113" s="45"/>
      <c r="I113" s="45"/>
      <c r="J113" s="45"/>
      <c r="K113" s="45"/>
      <c r="L113" s="45"/>
    </row>
    <row r="114" spans="1:12">
      <c r="A114" s="1"/>
      <c r="E114" s="45"/>
      <c r="F114" s="45"/>
      <c r="G114" s="45"/>
      <c r="H114" s="45"/>
      <c r="I114" s="45"/>
      <c r="J114" s="45"/>
      <c r="K114" s="45"/>
      <c r="L114" s="45"/>
    </row>
    <row r="115" spans="1:12">
      <c r="A115" s="1"/>
      <c r="E115" s="45"/>
      <c r="F115" s="45"/>
      <c r="G115" s="45"/>
      <c r="H115" s="45"/>
      <c r="I115" s="45"/>
      <c r="J115" s="45"/>
      <c r="K115" s="45"/>
      <c r="L115" s="45"/>
    </row>
    <row r="116" spans="1:12">
      <c r="A116" s="1"/>
      <c r="E116" s="45"/>
      <c r="F116" s="45"/>
      <c r="G116" s="45"/>
      <c r="H116" s="45"/>
      <c r="I116" s="45"/>
      <c r="J116" s="45"/>
      <c r="K116" s="45"/>
      <c r="L116" s="45"/>
    </row>
    <row r="117" spans="1:12">
      <c r="A117" s="1"/>
      <c r="E117" s="45"/>
      <c r="F117" s="45"/>
      <c r="G117" s="45"/>
      <c r="H117" s="45"/>
      <c r="I117" s="45"/>
      <c r="J117" s="45"/>
      <c r="K117" s="45"/>
      <c r="L117" s="45"/>
    </row>
    <row r="118" spans="1:12">
      <c r="A118" s="1"/>
      <c r="E118" s="45"/>
      <c r="F118" s="45"/>
      <c r="G118" s="45"/>
      <c r="H118" s="45"/>
      <c r="I118" s="45"/>
      <c r="J118" s="45"/>
      <c r="K118" s="45"/>
      <c r="L118" s="45"/>
    </row>
    <row r="119" spans="1:12">
      <c r="A119" s="1"/>
      <c r="E119" s="45"/>
      <c r="F119" s="45"/>
      <c r="G119" s="45"/>
      <c r="H119" s="45"/>
      <c r="I119" s="45"/>
      <c r="J119" s="45"/>
      <c r="K119" s="45"/>
      <c r="L119" s="45"/>
    </row>
    <row r="120" spans="1:12">
      <c r="A120" s="1"/>
      <c r="E120" s="45"/>
      <c r="F120" s="45"/>
      <c r="G120" s="45"/>
      <c r="H120" s="45"/>
      <c r="I120" s="45"/>
      <c r="J120" s="45"/>
      <c r="K120" s="45"/>
      <c r="L120" s="45"/>
    </row>
    <row r="121" spans="1:12">
      <c r="A121" s="1"/>
      <c r="E121" s="45"/>
      <c r="F121" s="45"/>
      <c r="G121" s="45"/>
      <c r="H121" s="45"/>
      <c r="I121" s="45"/>
      <c r="J121" s="45"/>
      <c r="K121" s="45"/>
      <c r="L121" s="45"/>
    </row>
  </sheetData>
  <mergeCells count="12">
    <mergeCell ref="A1:E1"/>
    <mergeCell ref="A20:E20"/>
    <mergeCell ref="A21:E21"/>
    <mergeCell ref="A32:E32"/>
    <mergeCell ref="A49:E49"/>
    <mergeCell ref="A34:E34"/>
    <mergeCell ref="A22:E22"/>
    <mergeCell ref="A8:F8"/>
    <mergeCell ref="A7:F7"/>
    <mergeCell ref="A33:E33"/>
    <mergeCell ref="A47:E47"/>
    <mergeCell ref="A48:E48"/>
  </mergeCells>
  <pageMargins left="0.70866141732283472" right="0.70866141732283472" top="0.74803149606299213" bottom="0.74803149606299213" header="0.31496062992125984" footer="0.31496062992125984"/>
  <pageSetup scale="64" firstPageNumber="24" orientation="portrait" useFirstPageNumber="1" r:id="rId1"/>
  <headerFooter>
    <oddFooter>&amp;R&amp;"-,Negrita"&amp;12&amp;P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M121"/>
  <sheetViews>
    <sheetView workbookViewId="0">
      <selection activeCell="E59" sqref="E59"/>
    </sheetView>
  </sheetViews>
  <sheetFormatPr baseColWidth="10" defaultColWidth="12.85546875" defaultRowHeight="15"/>
  <cols>
    <col min="1" max="1" width="42.5703125" style="7" customWidth="1"/>
    <col min="2" max="2" width="13.140625" style="1" bestFit="1" customWidth="1"/>
    <col min="3" max="5" width="13.85546875" style="1" bestFit="1" customWidth="1"/>
    <col min="6" max="16384" width="12.85546875" style="1"/>
  </cols>
  <sheetData>
    <row r="1" spans="1:7">
      <c r="A1" s="217" t="s">
        <v>0</v>
      </c>
      <c r="B1" s="217"/>
      <c r="C1" s="217"/>
      <c r="D1" s="217"/>
      <c r="E1" s="217"/>
      <c r="F1" s="46"/>
      <c r="G1" s="46"/>
    </row>
    <row r="2" spans="1:7">
      <c r="A2" s="2" t="s">
        <v>1</v>
      </c>
      <c r="B2" s="3" t="s">
        <v>90</v>
      </c>
      <c r="D2" s="6"/>
      <c r="E2" s="6"/>
    </row>
    <row r="3" spans="1:7">
      <c r="A3" s="2" t="s">
        <v>2</v>
      </c>
      <c r="B3" s="4" t="s">
        <v>3</v>
      </c>
      <c r="C3" s="43"/>
      <c r="D3" s="43"/>
      <c r="E3" s="6"/>
    </row>
    <row r="4" spans="1:7">
      <c r="A4" s="2" t="s">
        <v>4</v>
      </c>
      <c r="B4" s="3" t="s">
        <v>5</v>
      </c>
      <c r="C4" s="43"/>
      <c r="D4" s="43"/>
      <c r="E4" s="6"/>
    </row>
    <row r="5" spans="1:7">
      <c r="A5" s="2" t="s">
        <v>6</v>
      </c>
      <c r="B5" s="5" t="s">
        <v>111</v>
      </c>
    </row>
    <row r="6" spans="1:7">
      <c r="A6" s="2"/>
      <c r="B6" s="5"/>
    </row>
    <row r="7" spans="1:7">
      <c r="A7" s="217" t="s">
        <v>7</v>
      </c>
      <c r="B7" s="217"/>
      <c r="C7" s="217"/>
      <c r="D7" s="217"/>
      <c r="E7" s="217"/>
      <c r="F7" s="217"/>
    </row>
    <row r="8" spans="1:7">
      <c r="A8" s="217" t="s">
        <v>8</v>
      </c>
      <c r="B8" s="217"/>
      <c r="C8" s="217"/>
      <c r="D8" s="217"/>
      <c r="E8" s="217"/>
      <c r="F8" s="217"/>
    </row>
    <row r="10" spans="1:7" ht="15.75" thickBot="1">
      <c r="A10" s="8" t="s">
        <v>9</v>
      </c>
      <c r="B10" s="9" t="s">
        <v>10</v>
      </c>
      <c r="C10" s="9" t="s">
        <v>14</v>
      </c>
      <c r="D10" s="9" t="s">
        <v>15</v>
      </c>
      <c r="E10" s="9" t="s">
        <v>16</v>
      </c>
      <c r="F10" s="9" t="s">
        <v>52</v>
      </c>
    </row>
    <row r="11" spans="1:7">
      <c r="A11" s="47"/>
      <c r="B11" s="70"/>
      <c r="C11" s="70"/>
      <c r="D11" s="70"/>
      <c r="E11" s="70"/>
      <c r="F11" s="70"/>
    </row>
    <row r="12" spans="1:7">
      <c r="A12" s="10" t="s">
        <v>74</v>
      </c>
      <c r="B12" s="12" t="s">
        <v>25</v>
      </c>
      <c r="C12" s="156">
        <v>0</v>
      </c>
      <c r="D12" s="156">
        <v>0</v>
      </c>
      <c r="E12" s="156">
        <v>68</v>
      </c>
      <c r="F12" s="108">
        <f>SUM(C12:E12)</f>
        <v>68</v>
      </c>
    </row>
    <row r="13" spans="1:7">
      <c r="A13" s="10"/>
      <c r="B13" s="12"/>
      <c r="C13" s="107"/>
      <c r="D13" s="107"/>
      <c r="E13" s="107"/>
      <c r="F13" s="108">
        <f>SUM(C13:E13)</f>
        <v>0</v>
      </c>
    </row>
    <row r="14" spans="1:7">
      <c r="A14" s="13"/>
      <c r="C14" s="109"/>
      <c r="D14" s="109"/>
      <c r="E14" s="109"/>
      <c r="F14" s="109"/>
    </row>
    <row r="15" spans="1:7" ht="15.75" thickBot="1">
      <c r="A15" s="14" t="s">
        <v>26</v>
      </c>
      <c r="B15" s="15"/>
      <c r="C15" s="110">
        <f t="shared" ref="C15:E15" si="0">SUM(C12:C14)</f>
        <v>0</v>
      </c>
      <c r="D15" s="110">
        <f t="shared" si="0"/>
        <v>0</v>
      </c>
      <c r="E15" s="110">
        <f t="shared" si="0"/>
        <v>68</v>
      </c>
      <c r="F15" s="110">
        <f>SUM(F12:F14)</f>
        <v>68</v>
      </c>
    </row>
    <row r="16" spans="1:7" ht="15.75" thickTop="1">
      <c r="A16" s="71" t="s">
        <v>48</v>
      </c>
    </row>
    <row r="17" spans="1:13">
      <c r="A17" s="71" t="s">
        <v>75</v>
      </c>
    </row>
    <row r="18" spans="1:13">
      <c r="A18" s="71" t="s">
        <v>76</v>
      </c>
    </row>
    <row r="20" spans="1:13">
      <c r="A20" s="226" t="s">
        <v>28</v>
      </c>
      <c r="B20" s="226"/>
      <c r="C20" s="226"/>
      <c r="D20" s="226"/>
      <c r="E20" s="226"/>
      <c r="J20" s="20"/>
    </row>
    <row r="21" spans="1:13">
      <c r="A21" s="217" t="s">
        <v>29</v>
      </c>
      <c r="B21" s="217"/>
      <c r="C21" s="217"/>
      <c r="D21" s="217"/>
      <c r="E21" s="217"/>
    </row>
    <row r="22" spans="1:13">
      <c r="A22" s="217" t="s">
        <v>61</v>
      </c>
      <c r="B22" s="217"/>
      <c r="C22" s="217"/>
      <c r="D22" s="217"/>
      <c r="E22" s="217"/>
    </row>
    <row r="24" spans="1:13" ht="15.75" thickBot="1">
      <c r="A24" s="8" t="s">
        <v>9</v>
      </c>
      <c r="B24" s="9" t="s">
        <v>14</v>
      </c>
      <c r="C24" s="9" t="s">
        <v>15</v>
      </c>
      <c r="D24" s="9" t="s">
        <v>16</v>
      </c>
      <c r="E24" s="9" t="s">
        <v>52</v>
      </c>
    </row>
    <row r="25" spans="1:13">
      <c r="A25" s="47"/>
      <c r="B25" s="70"/>
      <c r="C25" s="70"/>
      <c r="D25" s="70"/>
      <c r="E25" s="70"/>
    </row>
    <row r="26" spans="1:13">
      <c r="A26" s="10" t="s">
        <v>74</v>
      </c>
      <c r="B26" s="157">
        <v>477825</v>
      </c>
      <c r="C26" s="157">
        <v>0</v>
      </c>
      <c r="D26" s="157">
        <v>1332745</v>
      </c>
      <c r="E26" s="157">
        <f>SUM(B26:D26)</f>
        <v>1810570</v>
      </c>
    </row>
    <row r="27" spans="1:13">
      <c r="A27" s="10" t="s">
        <v>82</v>
      </c>
      <c r="B27" s="157">
        <v>0</v>
      </c>
      <c r="C27" s="157">
        <v>0</v>
      </c>
      <c r="D27" s="157">
        <v>0</v>
      </c>
      <c r="E27" s="157">
        <f>SUM(B27:D27)</f>
        <v>0</v>
      </c>
    </row>
    <row r="28" spans="1:13">
      <c r="A28" s="18"/>
      <c r="B28" s="105"/>
      <c r="C28" s="105"/>
      <c r="D28" s="105"/>
      <c r="E28" s="160"/>
    </row>
    <row r="29" spans="1:13" ht="15.75" thickBot="1">
      <c r="A29" s="14" t="s">
        <v>26</v>
      </c>
      <c r="B29" s="161">
        <f t="shared" ref="B29:E29" si="1">SUM(B26:B28)</f>
        <v>477825</v>
      </c>
      <c r="C29" s="161">
        <f t="shared" si="1"/>
        <v>0</v>
      </c>
      <c r="D29" s="161">
        <f t="shared" si="1"/>
        <v>1332745</v>
      </c>
      <c r="E29" s="161">
        <f t="shared" si="1"/>
        <v>1810570</v>
      </c>
    </row>
    <row r="30" spans="1:13" ht="15.75" thickTop="1">
      <c r="A30" s="71" t="s">
        <v>49</v>
      </c>
    </row>
    <row r="32" spans="1:13">
      <c r="A32" s="227" t="s">
        <v>33</v>
      </c>
      <c r="B32" s="227"/>
      <c r="C32" s="227"/>
      <c r="D32" s="227"/>
      <c r="E32" s="227"/>
      <c r="M32" s="21"/>
    </row>
    <row r="33" spans="1:13">
      <c r="A33" s="217" t="s">
        <v>29</v>
      </c>
      <c r="B33" s="217"/>
      <c r="C33" s="217"/>
      <c r="D33" s="217"/>
      <c r="E33" s="217"/>
      <c r="M33" s="21"/>
    </row>
    <row r="34" spans="1:13">
      <c r="A34" s="217" t="s">
        <v>60</v>
      </c>
      <c r="B34" s="217"/>
      <c r="C34" s="217"/>
      <c r="D34" s="217"/>
      <c r="E34" s="217"/>
    </row>
    <row r="36" spans="1:13" ht="15.75" thickBot="1">
      <c r="A36" s="8" t="s">
        <v>34</v>
      </c>
      <c r="B36" s="9" t="s">
        <v>14</v>
      </c>
      <c r="C36" s="9" t="s">
        <v>15</v>
      </c>
      <c r="D36" s="9" t="s">
        <v>16</v>
      </c>
      <c r="E36" s="9" t="s">
        <v>52</v>
      </c>
    </row>
    <row r="37" spans="1:13">
      <c r="A37" s="47"/>
      <c r="B37" s="70"/>
      <c r="C37" s="70"/>
      <c r="D37" s="70"/>
      <c r="E37" s="70"/>
    </row>
    <row r="38" spans="1:13">
      <c r="A38" s="7" t="s">
        <v>77</v>
      </c>
      <c r="B38" s="21">
        <v>0</v>
      </c>
      <c r="C38" s="21">
        <v>0</v>
      </c>
      <c r="D38" s="21">
        <v>0</v>
      </c>
      <c r="E38" s="162">
        <f>SUM(B38:D38)</f>
        <v>0</v>
      </c>
    </row>
    <row r="39" spans="1:13">
      <c r="A39" s="7" t="s">
        <v>78</v>
      </c>
      <c r="B39" s="21">
        <v>0</v>
      </c>
      <c r="C39" s="21">
        <v>0</v>
      </c>
      <c r="D39" s="21">
        <v>0</v>
      </c>
      <c r="E39" s="162">
        <f t="shared" ref="E39:E42" si="2">SUM(B39:D39)</f>
        <v>0</v>
      </c>
    </row>
    <row r="40" spans="1:13" ht="15.95" customHeight="1">
      <c r="A40" s="7" t="s">
        <v>79</v>
      </c>
      <c r="B40" s="21">
        <v>0</v>
      </c>
      <c r="C40" s="21">
        <v>0</v>
      </c>
      <c r="D40" s="21">
        <v>0</v>
      </c>
      <c r="E40" s="162">
        <f t="shared" si="2"/>
        <v>0</v>
      </c>
    </row>
    <row r="41" spans="1:13">
      <c r="A41" s="7" t="s">
        <v>80</v>
      </c>
      <c r="B41" s="21">
        <v>0</v>
      </c>
      <c r="C41" s="21">
        <v>0</v>
      </c>
      <c r="D41" s="21">
        <v>1332745</v>
      </c>
      <c r="E41" s="162">
        <f t="shared" si="2"/>
        <v>1332745</v>
      </c>
    </row>
    <row r="42" spans="1:13">
      <c r="A42" s="7" t="s">
        <v>81</v>
      </c>
      <c r="B42" s="21">
        <v>477825</v>
      </c>
      <c r="C42" s="21">
        <v>0</v>
      </c>
      <c r="D42" s="21">
        <v>0</v>
      </c>
      <c r="E42" s="162">
        <f t="shared" si="2"/>
        <v>477825</v>
      </c>
    </row>
    <row r="43" spans="1:13">
      <c r="B43" s="163"/>
      <c r="C43" s="21"/>
      <c r="D43" s="21"/>
      <c r="E43" s="20"/>
    </row>
    <row r="44" spans="1:13" ht="15.75" thickBot="1">
      <c r="A44" s="14" t="s">
        <v>26</v>
      </c>
      <c r="B44" s="23">
        <f t="shared" ref="B44:D44" si="3">SUM(B38:B43)</f>
        <v>477825</v>
      </c>
      <c r="C44" s="23">
        <f t="shared" si="3"/>
        <v>0</v>
      </c>
      <c r="D44" s="23">
        <f t="shared" si="3"/>
        <v>1332745</v>
      </c>
      <c r="E44" s="24">
        <f>SUM(E38:E43)</f>
        <v>1810570</v>
      </c>
    </row>
    <row r="45" spans="1:13" ht="15.75" thickTop="1">
      <c r="A45" s="71" t="s">
        <v>49</v>
      </c>
    </row>
    <row r="47" spans="1:13">
      <c r="A47" s="217" t="s">
        <v>40</v>
      </c>
      <c r="B47" s="217"/>
      <c r="C47" s="217"/>
      <c r="D47" s="217"/>
      <c r="E47" s="217"/>
    </row>
    <row r="48" spans="1:13">
      <c r="A48" s="227" t="s">
        <v>41</v>
      </c>
      <c r="B48" s="227"/>
      <c r="C48" s="227"/>
      <c r="D48" s="227"/>
      <c r="E48" s="227"/>
    </row>
    <row r="49" spans="1:6">
      <c r="A49" s="227" t="s">
        <v>60</v>
      </c>
      <c r="B49" s="227"/>
      <c r="C49" s="227"/>
      <c r="D49" s="227"/>
      <c r="E49" s="227"/>
    </row>
    <row r="50" spans="1:6">
      <c r="A50" s="140"/>
      <c r="B50" s="126"/>
      <c r="C50" s="126"/>
      <c r="D50" s="126"/>
      <c r="E50" s="126"/>
    </row>
    <row r="51" spans="1:6" ht="15.75" thickBot="1">
      <c r="A51" s="124" t="s">
        <v>34</v>
      </c>
      <c r="B51" s="125" t="s">
        <v>14</v>
      </c>
      <c r="C51" s="125" t="s">
        <v>15</v>
      </c>
      <c r="D51" s="125" t="s">
        <v>16</v>
      </c>
      <c r="E51" s="125" t="s">
        <v>52</v>
      </c>
    </row>
    <row r="52" spans="1:6">
      <c r="A52" s="126" t="s">
        <v>93</v>
      </c>
      <c r="B52" s="155">
        <f>'Prevención I T'!E59</f>
        <v>3088370</v>
      </c>
      <c r="C52" s="155">
        <f>B59</f>
        <v>3088370</v>
      </c>
      <c r="D52" s="155">
        <f>C59</f>
        <v>3088370</v>
      </c>
      <c r="E52" s="155">
        <f>B52</f>
        <v>3088370</v>
      </c>
    </row>
    <row r="53" spans="1:6">
      <c r="A53" s="126" t="s">
        <v>42</v>
      </c>
      <c r="B53" s="155">
        <v>0</v>
      </c>
      <c r="C53" s="155"/>
      <c r="D53" s="155">
        <v>0</v>
      </c>
      <c r="E53" s="155">
        <f>SUM(B53:D53)</f>
        <v>0</v>
      </c>
    </row>
    <row r="54" spans="1:6">
      <c r="A54" s="1" t="s">
        <v>109</v>
      </c>
      <c r="B54" s="155">
        <v>0</v>
      </c>
      <c r="C54" s="155">
        <v>0</v>
      </c>
      <c r="D54" s="155"/>
      <c r="E54" s="155">
        <f>SUM(B54:D54)</f>
        <v>0</v>
      </c>
    </row>
    <row r="55" spans="1:6">
      <c r="A55" s="127" t="s">
        <v>43</v>
      </c>
      <c r="B55" s="155">
        <f>SUM(B52:B53)</f>
        <v>3088370</v>
      </c>
      <c r="C55" s="155">
        <f t="shared" ref="C55:D55" si="4">SUM(C52:C53)</f>
        <v>3088370</v>
      </c>
      <c r="D55" s="155">
        <f t="shared" si="4"/>
        <v>3088370</v>
      </c>
      <c r="E55" s="155">
        <f>SUM(E52:E53)+E54</f>
        <v>3088370</v>
      </c>
    </row>
    <row r="56" spans="1:6">
      <c r="A56" s="131" t="s">
        <v>83</v>
      </c>
      <c r="B56" s="155">
        <v>0</v>
      </c>
      <c r="C56" s="155">
        <f t="shared" ref="C56" si="5">C44</f>
        <v>0</v>
      </c>
      <c r="D56" s="155">
        <v>0</v>
      </c>
      <c r="E56" s="155">
        <f>SUM(B56:D56)</f>
        <v>0</v>
      </c>
    </row>
    <row r="57" spans="1:6" ht="16.5" customHeight="1">
      <c r="A57" s="131" t="s">
        <v>123</v>
      </c>
      <c r="B57" s="155">
        <v>0</v>
      </c>
      <c r="C57" s="155">
        <v>0</v>
      </c>
      <c r="D57" s="155"/>
      <c r="E57" s="155">
        <f>SUM(B57:D57)</f>
        <v>0</v>
      </c>
      <c r="F57" s="20"/>
    </row>
    <row r="58" spans="1:6" ht="16.5" customHeight="1">
      <c r="A58" s="138" t="s">
        <v>118</v>
      </c>
      <c r="B58" s="155">
        <v>477825</v>
      </c>
      <c r="C58" s="155"/>
      <c r="D58" s="155">
        <v>1332745</v>
      </c>
      <c r="E58" s="155">
        <f>SUM(B58:D58)</f>
        <v>1810570</v>
      </c>
      <c r="F58" s="20"/>
    </row>
    <row r="59" spans="1:6">
      <c r="A59" s="127" t="s">
        <v>45</v>
      </c>
      <c r="B59" s="164">
        <f>+B55-B56-B57</f>
        <v>3088370</v>
      </c>
      <c r="C59" s="164">
        <f t="shared" ref="C59:D59" si="6">+C55-C56-C57</f>
        <v>3088370</v>
      </c>
      <c r="D59" s="164">
        <f t="shared" si="6"/>
        <v>3088370</v>
      </c>
      <c r="E59" s="164">
        <f>+E55-E56-E57-E58</f>
        <v>1277800</v>
      </c>
    </row>
    <row r="60" spans="1:6" ht="15.75" thickBot="1">
      <c r="A60" s="132"/>
      <c r="B60" s="132"/>
      <c r="C60" s="132"/>
      <c r="D60" s="132"/>
      <c r="E60" s="132"/>
    </row>
    <row r="61" spans="1:6" ht="15.75" thickTop="1">
      <c r="A61" s="153" t="s">
        <v>46</v>
      </c>
      <c r="B61" s="126"/>
      <c r="C61" s="126"/>
      <c r="D61" s="126"/>
      <c r="E61" s="126"/>
    </row>
    <row r="62" spans="1:6">
      <c r="A62" s="211" t="s">
        <v>125</v>
      </c>
      <c r="D62" s="20"/>
    </row>
    <row r="63" spans="1:6">
      <c r="A63" s="211" t="s">
        <v>126</v>
      </c>
      <c r="D63" s="20"/>
    </row>
    <row r="64" spans="1:6">
      <c r="A64" s="7" t="s">
        <v>122</v>
      </c>
    </row>
    <row r="65" spans="1:12">
      <c r="B65" s="20"/>
      <c r="C65" s="20"/>
    </row>
    <row r="73" spans="1:12">
      <c r="A73" s="1"/>
      <c r="B73" s="20"/>
      <c r="C73" s="20"/>
    </row>
    <row r="80" spans="1:12">
      <c r="A80" s="1"/>
      <c r="E80" s="45"/>
      <c r="F80" s="45"/>
      <c r="G80" s="45"/>
      <c r="H80" s="45"/>
      <c r="I80" s="45"/>
      <c r="J80" s="45"/>
      <c r="K80" s="45"/>
      <c r="L80" s="45"/>
    </row>
    <row r="81" spans="1:12">
      <c r="A81" s="1"/>
      <c r="E81" s="45"/>
      <c r="F81" s="45"/>
      <c r="G81" s="45"/>
      <c r="H81" s="45"/>
      <c r="I81" s="45"/>
      <c r="J81" s="45"/>
      <c r="K81" s="45"/>
      <c r="L81" s="45"/>
    </row>
    <row r="82" spans="1:12">
      <c r="A82" s="1"/>
      <c r="E82" s="45"/>
      <c r="F82" s="45"/>
      <c r="G82" s="45"/>
      <c r="H82" s="45"/>
      <c r="I82" s="45"/>
      <c r="J82" s="45"/>
      <c r="K82" s="45"/>
      <c r="L82" s="45"/>
    </row>
    <row r="83" spans="1:12">
      <c r="A83" s="1"/>
      <c r="E83" s="45"/>
      <c r="F83" s="45"/>
      <c r="G83" s="45"/>
      <c r="H83" s="45"/>
      <c r="I83" s="45"/>
      <c r="J83" s="45"/>
      <c r="K83" s="45"/>
      <c r="L83" s="45"/>
    </row>
    <row r="84" spans="1:12">
      <c r="A84" s="1"/>
      <c r="E84" s="45"/>
      <c r="F84" s="45"/>
      <c r="G84" s="45"/>
      <c r="H84" s="45"/>
      <c r="I84" s="45"/>
      <c r="J84" s="45"/>
      <c r="K84" s="45"/>
      <c r="L84" s="45"/>
    </row>
    <row r="85" spans="1:12">
      <c r="A85" s="1"/>
      <c r="E85" s="45"/>
      <c r="F85" s="45"/>
      <c r="G85" s="45"/>
      <c r="H85" s="45"/>
      <c r="I85" s="45"/>
      <c r="J85" s="45"/>
      <c r="K85" s="45"/>
      <c r="L85" s="45"/>
    </row>
    <row r="86" spans="1:12">
      <c r="A86" s="1"/>
      <c r="E86" s="45"/>
      <c r="F86" s="45"/>
      <c r="G86" s="45"/>
      <c r="H86" s="45"/>
      <c r="I86" s="45"/>
      <c r="J86" s="45"/>
      <c r="K86" s="45"/>
      <c r="L86" s="45"/>
    </row>
    <row r="87" spans="1:12">
      <c r="A87" s="1"/>
      <c r="E87" s="45"/>
      <c r="F87" s="45"/>
      <c r="G87" s="45"/>
      <c r="H87" s="45"/>
      <c r="I87" s="45"/>
      <c r="J87" s="45"/>
      <c r="K87" s="45"/>
      <c r="L87" s="45"/>
    </row>
    <row r="88" spans="1:12">
      <c r="A88" s="1"/>
      <c r="E88" s="45"/>
      <c r="F88" s="45"/>
      <c r="G88" s="45"/>
      <c r="H88" s="45"/>
      <c r="I88" s="45"/>
      <c r="J88" s="45"/>
      <c r="K88" s="45"/>
      <c r="L88" s="45"/>
    </row>
    <row r="89" spans="1:12">
      <c r="A89" s="1"/>
      <c r="E89" s="45"/>
      <c r="F89" s="45"/>
      <c r="G89" s="45"/>
      <c r="H89" s="45"/>
      <c r="I89" s="45"/>
      <c r="J89" s="45"/>
      <c r="K89" s="45"/>
      <c r="L89" s="45"/>
    </row>
    <row r="90" spans="1:12">
      <c r="A90" s="1"/>
      <c r="E90" s="45"/>
      <c r="F90" s="45"/>
      <c r="G90" s="45"/>
      <c r="H90" s="45"/>
      <c r="I90" s="45"/>
      <c r="J90" s="45"/>
      <c r="K90" s="45"/>
      <c r="L90" s="45"/>
    </row>
    <row r="91" spans="1:12">
      <c r="A91" s="1"/>
      <c r="E91" s="45"/>
      <c r="F91" s="45"/>
      <c r="G91" s="45"/>
      <c r="H91" s="45"/>
      <c r="I91" s="45"/>
      <c r="J91" s="45"/>
      <c r="K91" s="45"/>
      <c r="L91" s="45"/>
    </row>
    <row r="92" spans="1:12">
      <c r="A92" s="1"/>
      <c r="E92" s="45"/>
      <c r="F92" s="45"/>
      <c r="G92" s="45"/>
      <c r="H92" s="45"/>
      <c r="I92" s="45"/>
      <c r="J92" s="45"/>
      <c r="K92" s="45"/>
      <c r="L92" s="45"/>
    </row>
    <row r="93" spans="1:12">
      <c r="A93" s="1"/>
      <c r="E93" s="45"/>
      <c r="F93" s="45"/>
      <c r="G93" s="45"/>
      <c r="H93" s="45"/>
      <c r="I93" s="45"/>
      <c r="J93" s="45"/>
      <c r="K93" s="45"/>
      <c r="L93" s="45"/>
    </row>
    <row r="94" spans="1:12">
      <c r="A94" s="1"/>
      <c r="E94" s="45"/>
      <c r="F94" s="45"/>
      <c r="G94" s="45"/>
      <c r="H94" s="45"/>
      <c r="I94" s="45"/>
      <c r="J94" s="45"/>
      <c r="K94" s="45"/>
      <c r="L94" s="45"/>
    </row>
    <row r="95" spans="1:12">
      <c r="A95" s="1"/>
      <c r="E95" s="45"/>
      <c r="F95" s="45"/>
      <c r="G95" s="45"/>
      <c r="H95" s="45"/>
      <c r="I95" s="45"/>
      <c r="J95" s="45"/>
      <c r="K95" s="45"/>
      <c r="L95" s="45"/>
    </row>
    <row r="96" spans="1:12">
      <c r="A96" s="1"/>
      <c r="E96" s="45"/>
      <c r="F96" s="45"/>
      <c r="G96" s="45"/>
      <c r="H96" s="45"/>
      <c r="I96" s="45"/>
      <c r="J96" s="45"/>
      <c r="K96" s="45"/>
      <c r="L96" s="45"/>
    </row>
    <row r="97" spans="1:12">
      <c r="A97" s="1"/>
      <c r="E97" s="45"/>
      <c r="F97" s="45"/>
      <c r="G97" s="45"/>
      <c r="H97" s="45"/>
      <c r="I97" s="45"/>
      <c r="J97" s="45"/>
      <c r="K97" s="45"/>
      <c r="L97" s="45"/>
    </row>
    <row r="98" spans="1:12">
      <c r="A98" s="1"/>
      <c r="E98" s="45"/>
      <c r="F98" s="45"/>
      <c r="G98" s="45"/>
      <c r="H98" s="45"/>
      <c r="I98" s="45"/>
      <c r="J98" s="45"/>
      <c r="K98" s="45"/>
      <c r="L98" s="45"/>
    </row>
    <row r="99" spans="1:12">
      <c r="A99" s="1"/>
      <c r="E99" s="45"/>
      <c r="F99" s="45"/>
      <c r="G99" s="45"/>
      <c r="H99" s="45"/>
      <c r="I99" s="45"/>
      <c r="J99" s="45"/>
      <c r="K99" s="45"/>
      <c r="L99" s="45"/>
    </row>
    <row r="100" spans="1:12">
      <c r="A100" s="1"/>
      <c r="E100" s="45"/>
      <c r="F100" s="45"/>
      <c r="G100" s="45"/>
      <c r="H100" s="45"/>
      <c r="I100" s="45"/>
      <c r="J100" s="45"/>
      <c r="K100" s="45"/>
      <c r="L100" s="45"/>
    </row>
    <row r="101" spans="1:12">
      <c r="A101" s="1"/>
      <c r="E101" s="45"/>
      <c r="F101" s="45"/>
      <c r="G101" s="45"/>
      <c r="H101" s="45"/>
      <c r="I101" s="45"/>
      <c r="J101" s="45"/>
      <c r="K101" s="45"/>
      <c r="L101" s="45"/>
    </row>
    <row r="102" spans="1:12">
      <c r="A102" s="1"/>
      <c r="E102" s="45"/>
      <c r="F102" s="45"/>
      <c r="G102" s="45"/>
      <c r="H102" s="45"/>
      <c r="I102" s="45"/>
      <c r="J102" s="45"/>
      <c r="K102" s="45"/>
      <c r="L102" s="45"/>
    </row>
    <row r="103" spans="1:12">
      <c r="A103" s="1"/>
      <c r="E103" s="45"/>
      <c r="F103" s="45"/>
      <c r="G103" s="45"/>
      <c r="H103" s="45"/>
      <c r="I103" s="45"/>
      <c r="J103" s="45"/>
      <c r="K103" s="45"/>
      <c r="L103" s="45"/>
    </row>
    <row r="104" spans="1:12">
      <c r="A104" s="1"/>
      <c r="E104" s="45"/>
      <c r="F104" s="45"/>
      <c r="G104" s="45"/>
      <c r="H104" s="45"/>
      <c r="I104" s="45"/>
      <c r="J104" s="45"/>
      <c r="K104" s="45"/>
      <c r="L104" s="45"/>
    </row>
    <row r="105" spans="1:12">
      <c r="A105" s="1"/>
      <c r="E105" s="45"/>
      <c r="F105" s="45"/>
      <c r="G105" s="45"/>
      <c r="H105" s="45"/>
      <c r="I105" s="45"/>
      <c r="J105" s="45"/>
      <c r="K105" s="45"/>
      <c r="L105" s="45"/>
    </row>
    <row r="106" spans="1:12">
      <c r="A106" s="1"/>
      <c r="E106" s="45"/>
      <c r="F106" s="45"/>
      <c r="G106" s="45"/>
      <c r="H106" s="45"/>
      <c r="I106" s="45"/>
      <c r="J106" s="45"/>
      <c r="K106" s="45"/>
      <c r="L106" s="45"/>
    </row>
    <row r="107" spans="1:12">
      <c r="A107" s="1"/>
      <c r="E107" s="45"/>
      <c r="F107" s="45"/>
      <c r="G107" s="45"/>
      <c r="H107" s="45"/>
      <c r="I107" s="45"/>
      <c r="J107" s="45"/>
      <c r="K107" s="45"/>
      <c r="L107" s="45"/>
    </row>
    <row r="108" spans="1:12">
      <c r="A108" s="1"/>
      <c r="E108" s="45"/>
      <c r="F108" s="45"/>
      <c r="G108" s="45"/>
      <c r="H108" s="45"/>
      <c r="I108" s="45"/>
      <c r="J108" s="45"/>
      <c r="K108" s="45"/>
      <c r="L108" s="45"/>
    </row>
    <row r="109" spans="1:12">
      <c r="A109" s="1"/>
      <c r="E109" s="45"/>
      <c r="F109" s="45"/>
      <c r="G109" s="45"/>
      <c r="H109" s="45"/>
      <c r="I109" s="45"/>
      <c r="J109" s="45"/>
      <c r="K109" s="45"/>
      <c r="L109" s="45"/>
    </row>
    <row r="110" spans="1:12">
      <c r="A110" s="1"/>
      <c r="E110" s="45"/>
      <c r="F110" s="45"/>
      <c r="G110" s="45"/>
      <c r="H110" s="45"/>
      <c r="I110" s="45"/>
      <c r="J110" s="45"/>
      <c r="K110" s="45"/>
      <c r="L110" s="45"/>
    </row>
    <row r="111" spans="1:12">
      <c r="A111" s="1"/>
      <c r="E111" s="45"/>
      <c r="F111" s="45"/>
      <c r="G111" s="45"/>
      <c r="H111" s="45"/>
      <c r="I111" s="45"/>
      <c r="J111" s="45"/>
      <c r="K111" s="45"/>
      <c r="L111" s="45"/>
    </row>
    <row r="112" spans="1:12">
      <c r="A112" s="1"/>
      <c r="E112" s="45"/>
      <c r="F112" s="45"/>
      <c r="G112" s="45"/>
      <c r="H112" s="45"/>
      <c r="I112" s="45"/>
      <c r="J112" s="45"/>
      <c r="K112" s="45"/>
      <c r="L112" s="45"/>
    </row>
    <row r="113" spans="1:12">
      <c r="A113" s="1"/>
      <c r="E113" s="45"/>
      <c r="F113" s="45"/>
      <c r="G113" s="45"/>
      <c r="H113" s="45"/>
      <c r="I113" s="45"/>
      <c r="J113" s="45"/>
      <c r="K113" s="45"/>
      <c r="L113" s="45"/>
    </row>
    <row r="114" spans="1:12">
      <c r="A114" s="1"/>
      <c r="E114" s="45"/>
      <c r="F114" s="45"/>
      <c r="G114" s="45"/>
      <c r="H114" s="45"/>
      <c r="I114" s="45"/>
      <c r="J114" s="45"/>
      <c r="K114" s="45"/>
      <c r="L114" s="45"/>
    </row>
    <row r="115" spans="1:12">
      <c r="A115" s="1"/>
      <c r="E115" s="45"/>
      <c r="F115" s="45"/>
      <c r="G115" s="45"/>
      <c r="H115" s="45"/>
      <c r="I115" s="45"/>
      <c r="J115" s="45"/>
      <c r="K115" s="45"/>
      <c r="L115" s="45"/>
    </row>
    <row r="116" spans="1:12">
      <c r="A116" s="1"/>
      <c r="E116" s="45"/>
      <c r="F116" s="45"/>
      <c r="G116" s="45"/>
      <c r="H116" s="45"/>
      <c r="I116" s="45"/>
      <c r="J116" s="45"/>
      <c r="K116" s="45"/>
      <c r="L116" s="45"/>
    </row>
    <row r="117" spans="1:12">
      <c r="A117" s="1"/>
      <c r="E117" s="45"/>
      <c r="F117" s="45"/>
      <c r="G117" s="45"/>
      <c r="H117" s="45"/>
      <c r="I117" s="45"/>
      <c r="J117" s="45"/>
      <c r="K117" s="45"/>
      <c r="L117" s="45"/>
    </row>
    <row r="118" spans="1:12">
      <c r="A118" s="1"/>
      <c r="E118" s="45"/>
      <c r="F118" s="45"/>
      <c r="G118" s="45"/>
      <c r="H118" s="45"/>
      <c r="I118" s="45"/>
      <c r="J118" s="45"/>
      <c r="K118" s="45"/>
      <c r="L118" s="45"/>
    </row>
    <row r="119" spans="1:12">
      <c r="A119" s="1"/>
      <c r="E119" s="45"/>
      <c r="F119" s="45"/>
      <c r="G119" s="45"/>
      <c r="H119" s="45"/>
      <c r="I119" s="45"/>
      <c r="J119" s="45"/>
      <c r="K119" s="45"/>
      <c r="L119" s="45"/>
    </row>
    <row r="120" spans="1:12">
      <c r="A120" s="1"/>
      <c r="E120" s="45"/>
      <c r="F120" s="45"/>
      <c r="G120" s="45"/>
      <c r="H120" s="45"/>
      <c r="I120" s="45"/>
      <c r="J120" s="45"/>
      <c r="K120" s="45"/>
      <c r="L120" s="45"/>
    </row>
    <row r="121" spans="1:12">
      <c r="A121" s="1"/>
      <c r="E121" s="45"/>
      <c r="F121" s="45"/>
      <c r="G121" s="45"/>
      <c r="H121" s="45"/>
      <c r="I121" s="45"/>
      <c r="J121" s="45"/>
      <c r="K121" s="45"/>
      <c r="L121" s="45"/>
    </row>
  </sheetData>
  <mergeCells count="12">
    <mergeCell ref="A49:E49"/>
    <mergeCell ref="A33:E33"/>
    <mergeCell ref="A47:E47"/>
    <mergeCell ref="A48:E48"/>
    <mergeCell ref="A1:E1"/>
    <mergeCell ref="A20:E20"/>
    <mergeCell ref="A21:E21"/>
    <mergeCell ref="A32:E32"/>
    <mergeCell ref="A7:F7"/>
    <mergeCell ref="A8:F8"/>
    <mergeCell ref="A22:E22"/>
    <mergeCell ref="A34:E34"/>
  </mergeCells>
  <pageMargins left="0.70866141732283472" right="0.70866141732283472" top="0.74803149606299213" bottom="0.74803149606299213" header="0.31496062992125984" footer="0.31496062992125984"/>
  <pageSetup scale="64" firstPageNumber="25" orientation="portrait" useFirstPageNumber="1" r:id="rId1"/>
  <headerFooter>
    <oddFooter>&amp;R&amp;"-,Negrita"&amp;12&amp;P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Tratamiento 1T</vt:lpstr>
      <vt:lpstr>Tratamiento 2T</vt:lpstr>
      <vt:lpstr>Tratamiento 3T</vt:lpstr>
      <vt:lpstr>Tratamiento 4T</vt:lpstr>
      <vt:lpstr>Tratamiento I Semestre</vt:lpstr>
      <vt:lpstr>Tratamiento 3T Acum.</vt:lpstr>
      <vt:lpstr>Tratamiento Anual</vt:lpstr>
      <vt:lpstr>Prevención I T</vt:lpstr>
      <vt:lpstr>Prevención 2T</vt:lpstr>
      <vt:lpstr>Prevención 3T</vt:lpstr>
      <vt:lpstr>Prevención 4T</vt:lpstr>
      <vt:lpstr>Prevención Semestral</vt:lpstr>
      <vt:lpstr>Prevención 3T Acum.</vt:lpstr>
      <vt:lpstr>Prevención Anual</vt:lpstr>
      <vt:lpstr>Hoja1</vt:lpstr>
      <vt:lpstr>'Tratamiento I Semestre'!Títulos_a_imprimir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</cp:lastModifiedBy>
  <cp:lastPrinted>2013-04-18T17:47:06Z</cp:lastPrinted>
  <dcterms:created xsi:type="dcterms:W3CDTF">2012-03-21T16:41:13Z</dcterms:created>
  <dcterms:modified xsi:type="dcterms:W3CDTF">2018-02-27T17:34:09Z</dcterms:modified>
</cp:coreProperties>
</file>