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do\2017\Indicadores 2017\BANHVI\Informes trimestrales\I trimestre\"/>
    </mc:Choice>
  </mc:AlternateContent>
  <bookViews>
    <workbookView xWindow="0" yWindow="0" windowWidth="15600" windowHeight="9240" tabRatio="549" activeTab="3"/>
  </bookViews>
  <sheets>
    <sheet name="1T" sheetId="1" r:id="rId1"/>
    <sheet name="2T" sheetId="2" r:id="rId2"/>
    <sheet name="3T" sheetId="3" r:id="rId3"/>
    <sheet name="4T" sheetId="4" r:id="rId4"/>
    <sheet name="Semestral" sheetId="5" r:id="rId5"/>
    <sheet name="3T Acumulado" sheetId="6" r:id="rId6"/>
    <sheet name="Anual" sheetId="7" r:id="rId7"/>
  </sheets>
  <definedNames>
    <definedName name="_xlnm.Print_Area" localSheetId="0">'1T'!$A$2:$F$92</definedName>
    <definedName name="_xlnm.Print_Area" localSheetId="1">'2T'!$A$8:$F$92</definedName>
  </definedNames>
  <calcPr calcId="162913"/>
</workbook>
</file>

<file path=xl/calcChain.xml><?xml version="1.0" encoding="utf-8"?>
<calcChain xmlns="http://schemas.openxmlformats.org/spreadsheetml/2006/main">
  <c r="E74" i="3" l="1"/>
  <c r="D74" i="7" s="1"/>
  <c r="E74" i="4"/>
  <c r="E74" i="7" s="1"/>
  <c r="E74" i="1"/>
  <c r="B74" i="7"/>
  <c r="F74" i="7" s="1"/>
  <c r="E74" i="2"/>
  <c r="C74" i="7"/>
  <c r="C75" i="4"/>
  <c r="C89" i="4"/>
  <c r="D75" i="4"/>
  <c r="D89" i="4" s="1"/>
  <c r="B75" i="4"/>
  <c r="B89" i="4" s="1"/>
  <c r="C75" i="3"/>
  <c r="D75" i="3"/>
  <c r="B75" i="3"/>
  <c r="C75" i="2"/>
  <c r="D75" i="2"/>
  <c r="B75" i="2"/>
  <c r="C74" i="5"/>
  <c r="C74" i="6"/>
  <c r="C75" i="1"/>
  <c r="C89" i="1" s="1"/>
  <c r="E89" i="1" s="1"/>
  <c r="D75" i="1"/>
  <c r="B75" i="1"/>
  <c r="B74" i="6"/>
  <c r="B74" i="5"/>
  <c r="D74" i="5"/>
  <c r="C34" i="2"/>
  <c r="D34" i="2"/>
  <c r="E34" i="2"/>
  <c r="E53" i="3"/>
  <c r="D53" i="6"/>
  <c r="E54" i="3"/>
  <c r="D54" i="6" s="1"/>
  <c r="E55" i="3"/>
  <c r="D55" i="6" s="1"/>
  <c r="E55" i="6" s="1"/>
  <c r="E56" i="3"/>
  <c r="D56" i="7" s="1"/>
  <c r="D58" i="7" s="1"/>
  <c r="E57" i="3"/>
  <c r="D57" i="6" s="1"/>
  <c r="E53" i="2"/>
  <c r="C53" i="5" s="1"/>
  <c r="C53" i="7"/>
  <c r="E54" i="2"/>
  <c r="C54" i="5" s="1"/>
  <c r="E55" i="2"/>
  <c r="C55" i="6"/>
  <c r="E56" i="2"/>
  <c r="C56" i="5" s="1"/>
  <c r="E57" i="2"/>
  <c r="C57" i="6" s="1"/>
  <c r="C57" i="5"/>
  <c r="E53" i="1"/>
  <c r="B53" i="6"/>
  <c r="B53" i="5"/>
  <c r="E54" i="1"/>
  <c r="B54" i="5" s="1"/>
  <c r="E55" i="1"/>
  <c r="B55" i="5" s="1"/>
  <c r="D55" i="5" s="1"/>
  <c r="E56" i="1"/>
  <c r="B56" i="5" s="1"/>
  <c r="D56" i="5" s="1"/>
  <c r="E57" i="1"/>
  <c r="B57" i="6"/>
  <c r="E46" i="1"/>
  <c r="B46" i="5" s="1"/>
  <c r="E47" i="1"/>
  <c r="B47" i="5" s="1"/>
  <c r="D47" i="5" s="1"/>
  <c r="E48" i="1"/>
  <c r="B48" i="5" s="1"/>
  <c r="E49" i="1"/>
  <c r="B49" i="5" s="1"/>
  <c r="D49" i="5" s="1"/>
  <c r="B49" i="6"/>
  <c r="E50" i="1"/>
  <c r="B50" i="5"/>
  <c r="E46" i="2"/>
  <c r="C46" i="5" s="1"/>
  <c r="C46" i="7"/>
  <c r="E47" i="2"/>
  <c r="C47" i="7"/>
  <c r="E48" i="2"/>
  <c r="C48" i="5" s="1"/>
  <c r="E49" i="2"/>
  <c r="C49" i="6" s="1"/>
  <c r="E50" i="2"/>
  <c r="C50" i="5" s="1"/>
  <c r="D50" i="5" s="1"/>
  <c r="F27" i="1"/>
  <c r="C27" i="5"/>
  <c r="F29" i="1"/>
  <c r="C29" i="7" s="1"/>
  <c r="F31" i="1"/>
  <c r="C31" i="5" s="1"/>
  <c r="F33" i="1"/>
  <c r="C33" i="6" s="1"/>
  <c r="F27" i="2"/>
  <c r="D27" i="7" s="1"/>
  <c r="D35" i="7" s="1"/>
  <c r="F29" i="2"/>
  <c r="D29" i="7"/>
  <c r="F31" i="2"/>
  <c r="D31" i="7"/>
  <c r="F33" i="2"/>
  <c r="D33" i="5"/>
  <c r="F27" i="3"/>
  <c r="F29" i="3"/>
  <c r="E29" i="7" s="1"/>
  <c r="F31" i="3"/>
  <c r="E31" i="7" s="1"/>
  <c r="F33" i="3"/>
  <c r="E33" i="7" s="1"/>
  <c r="F27" i="4"/>
  <c r="F27" i="7" s="1"/>
  <c r="F29" i="4"/>
  <c r="F29" i="7" s="1"/>
  <c r="F31" i="4"/>
  <c r="F31" i="7" s="1"/>
  <c r="C31" i="7"/>
  <c r="F33" i="4"/>
  <c r="F33" i="7"/>
  <c r="D33" i="7"/>
  <c r="F26" i="1"/>
  <c r="C26" i="5"/>
  <c r="F28" i="1"/>
  <c r="C28" i="7"/>
  <c r="F30" i="1"/>
  <c r="C30" i="5" s="1"/>
  <c r="E30" i="5" s="1"/>
  <c r="F32" i="1"/>
  <c r="C32" i="7" s="1"/>
  <c r="F26" i="2"/>
  <c r="D26" i="5" s="1"/>
  <c r="D34" i="5" s="1"/>
  <c r="F28" i="2"/>
  <c r="D28" i="7"/>
  <c r="F30" i="2"/>
  <c r="D30" i="7" s="1"/>
  <c r="F32" i="2"/>
  <c r="D32" i="7" s="1"/>
  <c r="F26" i="3"/>
  <c r="E26" i="7" s="1"/>
  <c r="F28" i="3"/>
  <c r="E28" i="7"/>
  <c r="F30" i="3"/>
  <c r="E30" i="7" s="1"/>
  <c r="F32" i="3"/>
  <c r="E32" i="7" s="1"/>
  <c r="F26" i="4"/>
  <c r="F34" i="4" s="1"/>
  <c r="F28" i="4"/>
  <c r="F28" i="7" s="1"/>
  <c r="F30" i="4"/>
  <c r="F32" i="4"/>
  <c r="F32" i="7" s="1"/>
  <c r="F30" i="7"/>
  <c r="F15" i="1"/>
  <c r="C15" i="7"/>
  <c r="F17" i="1"/>
  <c r="C17" i="7" s="1"/>
  <c r="F19" i="1"/>
  <c r="C19" i="7" s="1"/>
  <c r="F21" i="1"/>
  <c r="C21" i="5" s="1"/>
  <c r="F15" i="2"/>
  <c r="D15" i="5"/>
  <c r="F17" i="2"/>
  <c r="D17" i="7" s="1"/>
  <c r="F19" i="2"/>
  <c r="D19" i="7" s="1"/>
  <c r="F21" i="2"/>
  <c r="D21" i="7" s="1"/>
  <c r="F15" i="3"/>
  <c r="E15" i="7"/>
  <c r="F17" i="3"/>
  <c r="E17" i="7" s="1"/>
  <c r="F19" i="3"/>
  <c r="E19" i="7" s="1"/>
  <c r="F21" i="3"/>
  <c r="E21" i="7" s="1"/>
  <c r="F15" i="4"/>
  <c r="F15" i="7"/>
  <c r="F17" i="4"/>
  <c r="F17" i="7" s="1"/>
  <c r="F19" i="4"/>
  <c r="F19" i="7" s="1"/>
  <c r="F21" i="4"/>
  <c r="F21" i="7" s="1"/>
  <c r="F14" i="1"/>
  <c r="C14" i="6"/>
  <c r="F16" i="1"/>
  <c r="C16" i="7"/>
  <c r="F18" i="1"/>
  <c r="C18" i="5" s="1"/>
  <c r="F20" i="1"/>
  <c r="C20" i="5" s="1"/>
  <c r="E20" i="5" s="1"/>
  <c r="F14" i="2"/>
  <c r="D14" i="7" s="1"/>
  <c r="D14" i="6"/>
  <c r="F16" i="2"/>
  <c r="D16" i="6"/>
  <c r="F18" i="2"/>
  <c r="D18" i="5" s="1"/>
  <c r="D22" i="5" s="1"/>
  <c r="F20" i="2"/>
  <c r="D20" i="5"/>
  <c r="F14" i="3"/>
  <c r="E14" i="6" s="1"/>
  <c r="F16" i="3"/>
  <c r="E16" i="7" s="1"/>
  <c r="F18" i="3"/>
  <c r="E18" i="6" s="1"/>
  <c r="F18" i="6" s="1"/>
  <c r="F20" i="3"/>
  <c r="E20" i="6" s="1"/>
  <c r="F20" i="6" s="1"/>
  <c r="F14" i="4"/>
  <c r="F14" i="7"/>
  <c r="F16" i="4"/>
  <c r="F22" i="4" s="1"/>
  <c r="F18" i="4"/>
  <c r="F18" i="7" s="1"/>
  <c r="F20" i="4"/>
  <c r="D16" i="7"/>
  <c r="F20" i="7"/>
  <c r="C20" i="7"/>
  <c r="D20" i="7"/>
  <c r="G20" i="7" s="1"/>
  <c r="E20" i="7"/>
  <c r="D14" i="5"/>
  <c r="E86" i="1"/>
  <c r="B86" i="5"/>
  <c r="D86" i="5" s="1"/>
  <c r="D88" i="5" s="1"/>
  <c r="E87" i="1"/>
  <c r="B87" i="7"/>
  <c r="B89" i="1"/>
  <c r="D89" i="1"/>
  <c r="B58" i="1"/>
  <c r="C58" i="1"/>
  <c r="D58" i="1"/>
  <c r="B58" i="4"/>
  <c r="C58" i="4"/>
  <c r="D58" i="4"/>
  <c r="B58" i="3"/>
  <c r="C58" i="3"/>
  <c r="D58" i="3"/>
  <c r="B58" i="2"/>
  <c r="C58" i="2"/>
  <c r="D58" i="2"/>
  <c r="C23" i="1"/>
  <c r="C34" i="4"/>
  <c r="D34" i="4"/>
  <c r="E34" i="4"/>
  <c r="C35" i="4"/>
  <c r="D35" i="4"/>
  <c r="E35" i="4"/>
  <c r="C23" i="4"/>
  <c r="D23" i="4"/>
  <c r="E23" i="4"/>
  <c r="C22" i="4"/>
  <c r="D22" i="4"/>
  <c r="E22" i="4"/>
  <c r="E87" i="4"/>
  <c r="E87" i="7" s="1"/>
  <c r="E87" i="2"/>
  <c r="C87" i="7"/>
  <c r="E87" i="3"/>
  <c r="D87" i="7" s="1"/>
  <c r="B86" i="7"/>
  <c r="F86" i="7"/>
  <c r="E73" i="4"/>
  <c r="E73" i="7" s="1"/>
  <c r="E73" i="1"/>
  <c r="B73" i="7" s="1"/>
  <c r="E73" i="2"/>
  <c r="C73" i="7" s="1"/>
  <c r="E73" i="3"/>
  <c r="D73" i="7" s="1"/>
  <c r="E72" i="4"/>
  <c r="E72" i="7"/>
  <c r="E72" i="1"/>
  <c r="B72" i="7" s="1"/>
  <c r="F72" i="7" s="1"/>
  <c r="E72" i="2"/>
  <c r="C72" i="7"/>
  <c r="C75" i="7" s="1"/>
  <c r="E72" i="3"/>
  <c r="D72" i="7" s="1"/>
  <c r="E71" i="4"/>
  <c r="E71" i="7" s="1"/>
  <c r="F71" i="7" s="1"/>
  <c r="E70" i="4"/>
  <c r="E70" i="7" s="1"/>
  <c r="E70" i="1"/>
  <c r="B70" i="7" s="1"/>
  <c r="F70" i="7" s="1"/>
  <c r="E70" i="2"/>
  <c r="C70" i="7"/>
  <c r="E70" i="3"/>
  <c r="D70" i="7"/>
  <c r="E69" i="4"/>
  <c r="E69" i="7" s="1"/>
  <c r="E69" i="1"/>
  <c r="B69" i="7" s="1"/>
  <c r="E69" i="2"/>
  <c r="C69" i="7"/>
  <c r="E69" i="3"/>
  <c r="D69" i="7" s="1"/>
  <c r="E68" i="4"/>
  <c r="E68" i="7" s="1"/>
  <c r="E57" i="4"/>
  <c r="E57" i="7"/>
  <c r="F57" i="7" s="1"/>
  <c r="E56" i="4"/>
  <c r="E56" i="7"/>
  <c r="C56" i="7"/>
  <c r="E55" i="4"/>
  <c r="E55" i="7" s="1"/>
  <c r="E54" i="4"/>
  <c r="E54" i="7" s="1"/>
  <c r="E53" i="4"/>
  <c r="E53" i="7" s="1"/>
  <c r="B54" i="7"/>
  <c r="C54" i="7"/>
  <c r="D54" i="7"/>
  <c r="D51" i="4"/>
  <c r="C51" i="4"/>
  <c r="B51" i="4"/>
  <c r="E50" i="4"/>
  <c r="E50" i="7" s="1"/>
  <c r="E49" i="4"/>
  <c r="E49" i="7" s="1"/>
  <c r="B49" i="7"/>
  <c r="C49" i="7"/>
  <c r="E49" i="3"/>
  <c r="D49" i="7" s="1"/>
  <c r="E48" i="4"/>
  <c r="E48" i="7" s="1"/>
  <c r="C48" i="7"/>
  <c r="E48" i="3"/>
  <c r="D48" i="7"/>
  <c r="E47" i="4"/>
  <c r="E47" i="7" s="1"/>
  <c r="B47" i="7"/>
  <c r="E47" i="3"/>
  <c r="D47" i="7" s="1"/>
  <c r="E46" i="4"/>
  <c r="E46" i="7" s="1"/>
  <c r="D89" i="3"/>
  <c r="C89" i="3"/>
  <c r="E89" i="3" s="1"/>
  <c r="B89" i="3"/>
  <c r="E71" i="3"/>
  <c r="D71" i="7"/>
  <c r="D71" i="6"/>
  <c r="D70" i="6"/>
  <c r="D69" i="6"/>
  <c r="E68" i="3"/>
  <c r="E75" i="3" s="1"/>
  <c r="D51" i="3"/>
  <c r="C51" i="3"/>
  <c r="B51" i="3"/>
  <c r="E50" i="3"/>
  <c r="D50" i="6" s="1"/>
  <c r="E46" i="3"/>
  <c r="D46" i="7" s="1"/>
  <c r="E35" i="3"/>
  <c r="D35" i="3"/>
  <c r="C35" i="3"/>
  <c r="E34" i="3"/>
  <c r="D34" i="3"/>
  <c r="C34" i="3"/>
  <c r="E31" i="6"/>
  <c r="E30" i="6"/>
  <c r="E23" i="3"/>
  <c r="D23" i="3"/>
  <c r="C23" i="3"/>
  <c r="E22" i="3"/>
  <c r="D22" i="3"/>
  <c r="C22" i="3"/>
  <c r="E17" i="6"/>
  <c r="E16" i="6"/>
  <c r="D89" i="2"/>
  <c r="C89" i="2"/>
  <c r="B89" i="2"/>
  <c r="C73" i="5"/>
  <c r="C72" i="5"/>
  <c r="E71" i="2"/>
  <c r="C71" i="5"/>
  <c r="D71" i="5" s="1"/>
  <c r="C70" i="5"/>
  <c r="C69" i="6"/>
  <c r="E68" i="2"/>
  <c r="D51" i="2"/>
  <c r="C51" i="2"/>
  <c r="B51" i="2"/>
  <c r="E35" i="2"/>
  <c r="D35" i="2"/>
  <c r="C35" i="2"/>
  <c r="E23" i="2"/>
  <c r="D23" i="2"/>
  <c r="C23" i="2"/>
  <c r="E22" i="2"/>
  <c r="D22" i="2"/>
  <c r="C22" i="2"/>
  <c r="B88" i="1"/>
  <c r="B90" i="1" s="1"/>
  <c r="C86" i="1" s="1"/>
  <c r="C88" i="1" s="1"/>
  <c r="C90" i="1" s="1"/>
  <c r="D86" i="1" s="1"/>
  <c r="D88" i="1" s="1"/>
  <c r="D90" i="1" s="1"/>
  <c r="B87" i="5"/>
  <c r="B73" i="5"/>
  <c r="B72" i="6"/>
  <c r="E71" i="1"/>
  <c r="B71" i="5"/>
  <c r="B69" i="5"/>
  <c r="E68" i="1"/>
  <c r="B68" i="5" s="1"/>
  <c r="B55" i="6"/>
  <c r="B53" i="7"/>
  <c r="D51" i="1"/>
  <c r="C51" i="1"/>
  <c r="B51" i="1"/>
  <c r="B47" i="6"/>
  <c r="E35" i="1"/>
  <c r="D35" i="1"/>
  <c r="C35" i="1"/>
  <c r="E34" i="1"/>
  <c r="D34" i="1"/>
  <c r="C34" i="1"/>
  <c r="E23" i="1"/>
  <c r="D23" i="1"/>
  <c r="E22" i="1"/>
  <c r="D22" i="1"/>
  <c r="C22" i="1"/>
  <c r="C68" i="7"/>
  <c r="B71" i="7"/>
  <c r="D50" i="7"/>
  <c r="D55" i="7"/>
  <c r="B55" i="7"/>
  <c r="F55" i="7" s="1"/>
  <c r="C32" i="6"/>
  <c r="C73" i="6"/>
  <c r="B87" i="6"/>
  <c r="C69" i="5"/>
  <c r="C71" i="6"/>
  <c r="B71" i="6"/>
  <c r="E71" i="6" s="1"/>
  <c r="C53" i="6"/>
  <c r="D29" i="6"/>
  <c r="D33" i="6"/>
  <c r="B73" i="6"/>
  <c r="C87" i="5"/>
  <c r="C71" i="7"/>
  <c r="E75" i="2"/>
  <c r="C55" i="7"/>
  <c r="C57" i="7"/>
  <c r="C48" i="6"/>
  <c r="D30" i="5"/>
  <c r="D30" i="6"/>
  <c r="D15" i="6"/>
  <c r="D20" i="6"/>
  <c r="D15" i="7"/>
  <c r="G15" i="7"/>
  <c r="B72" i="5"/>
  <c r="B69" i="6"/>
  <c r="B57" i="5"/>
  <c r="D57" i="5" s="1"/>
  <c r="B50" i="7"/>
  <c r="C31" i="6"/>
  <c r="C27" i="6"/>
  <c r="C35" i="6" s="1"/>
  <c r="C29" i="6"/>
  <c r="C26" i="7"/>
  <c r="C27" i="7"/>
  <c r="C16" i="6"/>
  <c r="F16" i="6" s="1"/>
  <c r="C16" i="5"/>
  <c r="C15" i="6"/>
  <c r="C15" i="5"/>
  <c r="E15" i="5"/>
  <c r="C14" i="5"/>
  <c r="C22" i="5" s="1"/>
  <c r="C14" i="7"/>
  <c r="D87" i="6"/>
  <c r="D72" i="6"/>
  <c r="E51" i="3"/>
  <c r="D48" i="6"/>
  <c r="C87" i="6"/>
  <c r="E87" i="6"/>
  <c r="D69" i="5"/>
  <c r="C70" i="6"/>
  <c r="C75" i="6" s="1"/>
  <c r="C72" i="6"/>
  <c r="C68" i="6"/>
  <c r="C68" i="5"/>
  <c r="C55" i="5"/>
  <c r="C46" i="6"/>
  <c r="D32" i="6"/>
  <c r="D28" i="5"/>
  <c r="D31" i="5"/>
  <c r="D29" i="5"/>
  <c r="D28" i="6"/>
  <c r="D32" i="5"/>
  <c r="F22" i="2"/>
  <c r="D19" i="6"/>
  <c r="D16" i="5"/>
  <c r="E16" i="5"/>
  <c r="D19" i="5"/>
  <c r="D18" i="6"/>
  <c r="D22" i="6"/>
  <c r="D18" i="7"/>
  <c r="B54" i="6"/>
  <c r="B46" i="6"/>
  <c r="B50" i="6"/>
  <c r="B46" i="7"/>
  <c r="F46" i="7" s="1"/>
  <c r="C19" i="5"/>
  <c r="C19" i="6"/>
  <c r="F22" i="1"/>
  <c r="D47" i="6"/>
  <c r="E27" i="6"/>
  <c r="E29" i="6"/>
  <c r="E27" i="7"/>
  <c r="E18" i="7"/>
  <c r="E89" i="2"/>
  <c r="C89" i="6" s="1"/>
  <c r="C54" i="6"/>
  <c r="C58" i="6" s="1"/>
  <c r="C56" i="6"/>
  <c r="C49" i="5"/>
  <c r="C47" i="5"/>
  <c r="D72" i="5"/>
  <c r="C28" i="6"/>
  <c r="F28" i="6" s="1"/>
  <c r="F29" i="6"/>
  <c r="C32" i="5"/>
  <c r="E32" i="5" s="1"/>
  <c r="F34" i="1"/>
  <c r="C26" i="6"/>
  <c r="C30" i="6"/>
  <c r="F30" i="6"/>
  <c r="C28" i="5"/>
  <c r="C17" i="5"/>
  <c r="C18" i="7"/>
  <c r="C17" i="6"/>
  <c r="F17" i="6" s="1"/>
  <c r="C20" i="6"/>
  <c r="E69" i="6"/>
  <c r="E53" i="6"/>
  <c r="D57" i="7"/>
  <c r="D53" i="7"/>
  <c r="E28" i="6"/>
  <c r="E32" i="6"/>
  <c r="F32" i="6" s="1"/>
  <c r="E15" i="6"/>
  <c r="E19" i="6"/>
  <c r="D87" i="5"/>
  <c r="D73" i="5"/>
  <c r="C47" i="6"/>
  <c r="F35" i="2"/>
  <c r="D27" i="6"/>
  <c r="D27" i="5"/>
  <c r="D31" i="6"/>
  <c r="D17" i="6"/>
  <c r="D17" i="5"/>
  <c r="B86" i="6"/>
  <c r="E86" i="6" s="1"/>
  <c r="E88" i="6" s="1"/>
  <c r="E88" i="1"/>
  <c r="B57" i="7"/>
  <c r="C29" i="5"/>
  <c r="C22" i="7"/>
  <c r="C18" i="6"/>
  <c r="E19" i="5"/>
  <c r="F19" i="6"/>
  <c r="E72" i="6"/>
  <c r="E47" i="6"/>
  <c r="C22" i="6"/>
  <c r="C89" i="7"/>
  <c r="C89" i="5"/>
  <c r="E28" i="5"/>
  <c r="F15" i="6"/>
  <c r="F27" i="6"/>
  <c r="D35" i="6"/>
  <c r="D35" i="5"/>
  <c r="E27" i="5"/>
  <c r="E17" i="5"/>
  <c r="B88" i="5"/>
  <c r="B88" i="7"/>
  <c r="B88" i="6"/>
  <c r="E29" i="5"/>
  <c r="E75" i="7" l="1"/>
  <c r="E89" i="4"/>
  <c r="E89" i="7" s="1"/>
  <c r="E58" i="4"/>
  <c r="F47" i="7"/>
  <c r="E51" i="7"/>
  <c r="F35" i="4"/>
  <c r="F23" i="7"/>
  <c r="F23" i="4"/>
  <c r="G18" i="7"/>
  <c r="D89" i="6"/>
  <c r="D89" i="7"/>
  <c r="F53" i="7"/>
  <c r="E58" i="7"/>
  <c r="G17" i="7"/>
  <c r="G23" i="7" s="1"/>
  <c r="G32" i="7"/>
  <c r="D54" i="5"/>
  <c r="B58" i="5"/>
  <c r="D23" i="7"/>
  <c r="G31" i="7"/>
  <c r="D48" i="5"/>
  <c r="D51" i="7"/>
  <c r="F69" i="7"/>
  <c r="E34" i="7"/>
  <c r="E31" i="5"/>
  <c r="B89" i="6"/>
  <c r="B89" i="5"/>
  <c r="D89" i="5" s="1"/>
  <c r="B89" i="7"/>
  <c r="E90" i="1"/>
  <c r="E23" i="6"/>
  <c r="F49" i="7"/>
  <c r="F54" i="7"/>
  <c r="F87" i="7"/>
  <c r="F88" i="7" s="1"/>
  <c r="D90" i="5"/>
  <c r="G14" i="7"/>
  <c r="D22" i="7"/>
  <c r="F35" i="7"/>
  <c r="G29" i="7"/>
  <c r="B51" i="5"/>
  <c r="D46" i="5"/>
  <c r="D51" i="5" s="1"/>
  <c r="C58" i="5"/>
  <c r="D53" i="5"/>
  <c r="D58" i="5" s="1"/>
  <c r="C35" i="7"/>
  <c r="D68" i="5"/>
  <c r="E22" i="6"/>
  <c r="F14" i="6"/>
  <c r="F22" i="6" s="1"/>
  <c r="E23" i="7"/>
  <c r="E21" i="5"/>
  <c r="E23" i="5" s="1"/>
  <c r="C23" i="5"/>
  <c r="E26" i="5"/>
  <c r="E34" i="5" s="1"/>
  <c r="C51" i="5"/>
  <c r="E35" i="7"/>
  <c r="E54" i="6"/>
  <c r="F73" i="7"/>
  <c r="E18" i="5"/>
  <c r="G19" i="7"/>
  <c r="G28" i="7"/>
  <c r="E57" i="6"/>
  <c r="F23" i="2"/>
  <c r="B51" i="7"/>
  <c r="F22" i="3"/>
  <c r="E75" i="1"/>
  <c r="D49" i="6"/>
  <c r="E49" i="6" s="1"/>
  <c r="B68" i="6"/>
  <c r="C50" i="7"/>
  <c r="F50" i="7" s="1"/>
  <c r="B70" i="6"/>
  <c r="E70" i="6" s="1"/>
  <c r="B56" i="7"/>
  <c r="F56" i="7" s="1"/>
  <c r="C33" i="5"/>
  <c r="E33" i="5" s="1"/>
  <c r="E35" i="5" s="1"/>
  <c r="C34" i="5"/>
  <c r="F34" i="2"/>
  <c r="D68" i="6"/>
  <c r="E51" i="1"/>
  <c r="D68" i="7"/>
  <c r="D75" i="7" s="1"/>
  <c r="C50" i="6"/>
  <c r="E50" i="6" s="1"/>
  <c r="B68" i="7"/>
  <c r="F16" i="7"/>
  <c r="F22" i="7" s="1"/>
  <c r="C21" i="7"/>
  <c r="G21" i="7" s="1"/>
  <c r="F26" i="7"/>
  <c r="F34" i="7" s="1"/>
  <c r="C30" i="7"/>
  <c r="E51" i="4"/>
  <c r="C34" i="6"/>
  <c r="F31" i="6"/>
  <c r="F35" i="6" s="1"/>
  <c r="D26" i="6"/>
  <c r="E58" i="3"/>
  <c r="F23" i="1"/>
  <c r="D21" i="5"/>
  <c r="D23" i="5" s="1"/>
  <c r="E51" i="2"/>
  <c r="E14" i="7"/>
  <c r="E22" i="7" s="1"/>
  <c r="B70" i="5"/>
  <c r="D70" i="5" s="1"/>
  <c r="C75" i="5"/>
  <c r="E33" i="6"/>
  <c r="F33" i="6" s="1"/>
  <c r="B58" i="7"/>
  <c r="C51" i="6"/>
  <c r="E58" i="1"/>
  <c r="E14" i="5"/>
  <c r="E22" i="5" s="1"/>
  <c r="C58" i="7"/>
  <c r="D26" i="7"/>
  <c r="E26" i="6"/>
  <c r="E34" i="6" s="1"/>
  <c r="E75" i="4"/>
  <c r="D46" i="6"/>
  <c r="D51" i="6" s="1"/>
  <c r="B56" i="6"/>
  <c r="E56" i="6" s="1"/>
  <c r="D21" i="6"/>
  <c r="D23" i="6" s="1"/>
  <c r="E21" i="6"/>
  <c r="F35" i="3"/>
  <c r="E58" i="2"/>
  <c r="C21" i="6"/>
  <c r="F21" i="6" s="1"/>
  <c r="F23" i="6" s="1"/>
  <c r="D73" i="6"/>
  <c r="E73" i="6" s="1"/>
  <c r="B48" i="7"/>
  <c r="F48" i="7" s="1"/>
  <c r="F51" i="7" s="1"/>
  <c r="C33" i="7"/>
  <c r="G33" i="7" s="1"/>
  <c r="D56" i="6"/>
  <c r="D58" i="6" s="1"/>
  <c r="D74" i="6"/>
  <c r="E74" i="6" s="1"/>
  <c r="G27" i="7"/>
  <c r="F34" i="3"/>
  <c r="F35" i="1"/>
  <c r="F23" i="3"/>
  <c r="B48" i="6"/>
  <c r="F58" i="7" l="1"/>
  <c r="E35" i="6"/>
  <c r="C23" i="7"/>
  <c r="F26" i="6"/>
  <c r="F34" i="6" s="1"/>
  <c r="D34" i="6"/>
  <c r="B75" i="7"/>
  <c r="F68" i="7"/>
  <c r="F75" i="7" s="1"/>
  <c r="G22" i="7"/>
  <c r="E46" i="6"/>
  <c r="G16" i="7"/>
  <c r="B90" i="6"/>
  <c r="B90" i="7"/>
  <c r="B90" i="5"/>
  <c r="B86" i="2"/>
  <c r="G35" i="7"/>
  <c r="B75" i="6"/>
  <c r="E68" i="6"/>
  <c r="E75" i="6" s="1"/>
  <c r="B75" i="5"/>
  <c r="F89" i="7"/>
  <c r="F90" i="7" s="1"/>
  <c r="C35" i="5"/>
  <c r="G30" i="7"/>
  <c r="C34" i="7"/>
  <c r="D75" i="6"/>
  <c r="C23" i="6"/>
  <c r="D75" i="5"/>
  <c r="C51" i="7"/>
  <c r="G26" i="7"/>
  <c r="D34" i="7"/>
  <c r="B51" i="6"/>
  <c r="E48" i="6"/>
  <c r="B58" i="6"/>
  <c r="E58" i="6" s="1"/>
  <c r="E89" i="6"/>
  <c r="E90" i="6" s="1"/>
  <c r="E86" i="2" l="1"/>
  <c r="B88" i="2"/>
  <c r="B90" i="2" s="1"/>
  <c r="C86" i="2" s="1"/>
  <c r="C88" i="2" s="1"/>
  <c r="C90" i="2" s="1"/>
  <c r="D86" i="2" s="1"/>
  <c r="D88" i="2" s="1"/>
  <c r="D90" i="2" s="1"/>
  <c r="G34" i="7"/>
  <c r="E51" i="6"/>
  <c r="C86" i="7" l="1"/>
  <c r="C86" i="6"/>
  <c r="C86" i="5"/>
  <c r="E88" i="2"/>
  <c r="C88" i="7" l="1"/>
  <c r="C88" i="6"/>
  <c r="E90" i="2"/>
  <c r="C88" i="5"/>
  <c r="B86" i="3" l="1"/>
  <c r="C90" i="6"/>
  <c r="C90" i="5"/>
  <c r="C90" i="7"/>
  <c r="B88" i="3" l="1"/>
  <c r="B90" i="3" s="1"/>
  <c r="C86" i="3" s="1"/>
  <c r="C88" i="3" s="1"/>
  <c r="C90" i="3" s="1"/>
  <c r="D86" i="3" s="1"/>
  <c r="D88" i="3" s="1"/>
  <c r="D90" i="3" s="1"/>
  <c r="E86" i="3"/>
  <c r="D86" i="6" l="1"/>
  <c r="E88" i="3"/>
  <c r="D86" i="7"/>
  <c r="D88" i="7" l="1"/>
  <c r="E90" i="3"/>
  <c r="D88" i="6"/>
  <c r="B86" i="4" l="1"/>
  <c r="D90" i="6"/>
  <c r="D90" i="7"/>
  <c r="E86" i="4" l="1"/>
  <c r="B88" i="4"/>
  <c r="B90" i="4" s="1"/>
  <c r="C86" i="4" s="1"/>
  <c r="C88" i="4" s="1"/>
  <c r="C90" i="4" s="1"/>
  <c r="D86" i="4" s="1"/>
  <c r="D88" i="4" s="1"/>
  <c r="D90" i="4" s="1"/>
  <c r="E86" i="7" l="1"/>
  <c r="E88" i="4"/>
  <c r="E90" i="4" l="1"/>
  <c r="E90" i="7" s="1"/>
  <c r="E88" i="7"/>
</calcChain>
</file>

<file path=xl/sharedStrings.xml><?xml version="1.0" encoding="utf-8"?>
<sst xmlns="http://schemas.openxmlformats.org/spreadsheetml/2006/main" count="752" uniqueCount="101">
  <si>
    <t>FODESAF</t>
  </si>
  <si>
    <t>Programa:</t>
  </si>
  <si>
    <t>Bono Familiar para la Vivienda</t>
  </si>
  <si>
    <t>Institución:</t>
  </si>
  <si>
    <t>Banco Hipotecario De La Vivienda</t>
  </si>
  <si>
    <t>Unidad Ejecutora:</t>
  </si>
  <si>
    <t>FOSUVI</t>
  </si>
  <si>
    <t>Período:</t>
  </si>
  <si>
    <t>Cuadro N°1</t>
  </si>
  <si>
    <t>Reporte de beneficios efectivos por el Fondo de Desarrollo Social y Asignaciones Familiares</t>
  </si>
  <si>
    <t>Beneficio</t>
  </si>
  <si>
    <t>Unidad</t>
  </si>
  <si>
    <t>Enero</t>
  </si>
  <si>
    <t>Febrero</t>
  </si>
  <si>
    <t>Marzo</t>
  </si>
  <si>
    <t>I Trimestre</t>
  </si>
  <si>
    <t>Bonos formalizados</t>
  </si>
  <si>
    <t>1. Construcción en Lote Propio (CLP)</t>
  </si>
  <si>
    <t>Familias</t>
  </si>
  <si>
    <t>Personas</t>
  </si>
  <si>
    <t>2. Compra de Lote y Construcción (LYC)</t>
  </si>
  <si>
    <t>3. Compra de Vivienda Existente (CVE) formalizados</t>
  </si>
  <si>
    <t>4. Reparación, Ampliación, mejoras y terminación de vivienda (RAMTE) Formalizados</t>
  </si>
  <si>
    <t>Total bonos formalizados</t>
  </si>
  <si>
    <t>Bonos entregados</t>
  </si>
  <si>
    <t>1. Construcción en Lote Propio (CLP) Entregados</t>
  </si>
  <si>
    <t>2. Compra de Lote y Construcción (LYC) Entregados</t>
  </si>
  <si>
    <t>3. Compra de Vivienda Existente (CVE)  Entregados</t>
  </si>
  <si>
    <t>4. Reparación, Ampliación, mejoras y terminación de vivienda (RAMTE) Entregados</t>
  </si>
  <si>
    <t>Total bonos entregados</t>
  </si>
  <si>
    <r>
      <t>Fuente:</t>
    </r>
    <r>
      <rPr>
        <sz val="11"/>
        <color rgb="FF000000"/>
        <rFont val="Calibri"/>
        <family val="2"/>
        <charset val="1"/>
      </rPr>
      <t xml:space="preserve"> Departamento de Análisis y Control, Dirección FOSUVI, BANHVI.</t>
    </r>
  </si>
  <si>
    <t>Cuadro  N°2</t>
  </si>
  <si>
    <t>Reporte de gastos efectivos por producto financiados por el Fondo de Desarrollo Social y Asignaciones Familiares</t>
  </si>
  <si>
    <t>Unidad: colones</t>
  </si>
  <si>
    <t>1. Construcción en Lote Propio (CLP)</t>
  </si>
  <si>
    <t>2. Compra de Lote y Construcción (LYC)</t>
  </si>
  <si>
    <t>3.  Compra de Vivienda Existente (CVE)</t>
  </si>
  <si>
    <t>4. Reparación, Ampliación, mejoras y terminación de vivienda (RAMTE)</t>
  </si>
  <si>
    <t>5. Gastos generales</t>
  </si>
  <si>
    <t>Total</t>
  </si>
  <si>
    <t>5. Gastos generales (estimados a los bonos entregados)</t>
  </si>
  <si>
    <r>
      <t>Fuente:</t>
    </r>
    <r>
      <rPr>
        <sz val="11"/>
        <color rgb="FF000000"/>
        <rFont val="Calibri"/>
        <family val="2"/>
        <charset val="1"/>
      </rPr>
      <t xml:space="preserve"> Departamento de Análisis y Control, Dirección FOSUVI y Departamento Financiero Contable, Dirección Administrativa, BANHVI.</t>
    </r>
  </si>
  <si>
    <t>Cuadro  N°3</t>
  </si>
  <si>
    <t>Reporte de gastos efectivos por rubro financiados por el Fondo de Desarrollo Social y Asignaciones Familiares</t>
  </si>
  <si>
    <t>Rubro por objeto de gasto</t>
  </si>
  <si>
    <t>Según Bonos formalizados</t>
  </si>
  <si>
    <t>1. Remuneraciones</t>
  </si>
  <si>
    <t>2. Servicios</t>
  </si>
  <si>
    <t>3. Materiales y Suministros</t>
  </si>
  <si>
    <t>4. Transferencias Corrientes</t>
  </si>
  <si>
    <t>1/ Por medio de las Entidades autorizadas, incluye desembolso de proyectos de Vivienda tramitados al amparo del art, 59 de la Ley del SFNV.</t>
  </si>
  <si>
    <t>Cuadro  N°4</t>
  </si>
  <si>
    <t>Reporte de ingresos efectivos girados por el Fondo de Desarrollo Social y Asignaciones Familiares</t>
  </si>
  <si>
    <r>
      <t xml:space="preserve">1. Saldo en caja inicial  (5 </t>
    </r>
    <r>
      <rPr>
        <sz val="11"/>
        <color rgb="FF000000"/>
        <rFont val="Times New Roman"/>
        <family val="1"/>
        <charset val="1"/>
      </rPr>
      <t xml:space="preserve">t-1) </t>
    </r>
  </si>
  <si>
    <t>2. Ingresos efectivos recibidos</t>
  </si>
  <si>
    <t>3. Recursos disponibles (1+2)</t>
  </si>
  <si>
    <t>4. Egresos efectivos pagados</t>
  </si>
  <si>
    <t>5. Saldo en caja final   (3-4)</t>
  </si>
  <si>
    <r>
      <t xml:space="preserve">Fuente: </t>
    </r>
    <r>
      <rPr>
        <sz val="11"/>
        <color rgb="FF000000"/>
        <rFont val="Calibri"/>
        <family val="2"/>
        <charset val="1"/>
      </rPr>
      <t>Departamento de Análisis y Control, Dirección FOSUVI y Departamento Financiero Contable, Dirección Administrativa, BANHVI.</t>
    </r>
  </si>
  <si>
    <t>Abril</t>
  </si>
  <si>
    <t>Mayo</t>
  </si>
  <si>
    <t>Junio</t>
  </si>
  <si>
    <t>II Trimestre</t>
  </si>
  <si>
    <t>Institución:</t>
  </si>
  <si>
    <t>BANCO HIPOTECARIO DE LA VIVIENDA</t>
  </si>
  <si>
    <t>Cuadro 1</t>
  </si>
  <si>
    <t>Julio</t>
  </si>
  <si>
    <t>Agosto</t>
  </si>
  <si>
    <t>Septiembre</t>
  </si>
  <si>
    <t>III Trimestre</t>
  </si>
  <si>
    <t>Fuente: Departamento de Análisis y Control, Dirección FOSUVI, BANHVI.</t>
  </si>
  <si>
    <t>Cuadro 2</t>
  </si>
  <si>
    <t>Unidad: Colones</t>
  </si>
  <si>
    <t>Cuadro 3</t>
  </si>
  <si>
    <t>Cuadro 4</t>
  </si>
  <si>
    <t>1. Saldo en caja inicial  (5 t-1)</t>
  </si>
  <si>
    <t>Fuente: Departamento de Análisis y Control, Dirección FOSUVI y Departamento Financiero Contable, Dirección Administrativa, BANHVI.</t>
  </si>
  <si>
    <t>Octubre</t>
  </si>
  <si>
    <t>Noviembre</t>
  </si>
  <si>
    <t>Diciembre</t>
  </si>
  <si>
    <t>IV Trimestre</t>
  </si>
  <si>
    <t/>
  </si>
  <si>
    <r>
      <t>Fuente</t>
    </r>
    <r>
      <rPr>
        <sz val="11"/>
        <color rgb="FF000000"/>
        <rFont val="Calibri"/>
        <family val="2"/>
        <charset val="1"/>
      </rPr>
      <t>: Departamento de Análisis y Control, Dirección FOSUVI y Departamento Financiero Contable, Dirección Administrativa, BANHVI.</t>
    </r>
  </si>
  <si>
    <t>I Semestre</t>
  </si>
  <si>
    <t>Acumulado</t>
  </si>
  <si>
    <t>Anual</t>
  </si>
  <si>
    <t>Colones</t>
  </si>
  <si>
    <t>|</t>
  </si>
  <si>
    <t>5. Bienes duraderos</t>
  </si>
  <si>
    <t>6. Transferencias Corrientes a Instituciones Financieras (costo operativo)</t>
  </si>
  <si>
    <t>7. Transferencias de Capital¹</t>
  </si>
  <si>
    <t>Primer Trimestre 2017</t>
  </si>
  <si>
    <t>Segundo Trimestre 2017</t>
  </si>
  <si>
    <t>Tercer Trimestre 2017</t>
  </si>
  <si>
    <t>Cuarto Trimestre 2017</t>
  </si>
  <si>
    <t>Primer Semestre 2017</t>
  </si>
  <si>
    <t>Tercer trimestre acumulado 2017</t>
  </si>
  <si>
    <t>Fecha de actualización: 29/05/2017</t>
  </si>
  <si>
    <t>Fecha de actualización: 04/09/2017</t>
  </si>
  <si>
    <t>Fecha de actualización: 10/01/2018</t>
  </si>
  <si>
    <t>Fecha de actualización: 12/02/2018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</si>
</sst>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_(* #,##0_);_(* \(#,##0\);_(* \-??_);_(@_)"/>
    <numFmt numFmtId="166" formatCode="_(* #,##0.000_);_(* \(#,##0.000\);_(* &quot;-&quot;??_);_(@_)"/>
  </numFmts>
  <fonts count="1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Times New Roman"/>
      <family val="1"/>
    </font>
    <font>
      <sz val="9"/>
      <color indexed="8"/>
      <name val="Calibri"/>
      <family val="2"/>
    </font>
    <font>
      <sz val="11"/>
      <color rgb="FFFF0000"/>
      <name val="Calibri"/>
      <family val="2"/>
    </font>
    <font>
      <sz val="11"/>
      <color rgb="FFFFC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8" fillId="0" borderId="0"/>
    <xf numFmtId="9" fontId="8" fillId="0" borderId="0"/>
  </cellStyleXfs>
  <cellXfs count="74">
    <xf numFmtId="0" fontId="0" fillId="0" borderId="0" xfId="0"/>
    <xf numFmtId="165" fontId="1" fillId="0" borderId="0" xfId="1" applyNumberFormat="1" applyFont="1" applyBorder="1" applyAlignment="1" applyProtection="1">
      <alignment horizontal="center"/>
    </xf>
    <xf numFmtId="165" fontId="1" fillId="0" borderId="0" xfId="1" applyNumberFormat="1" applyFont="1" applyBorder="1" applyAlignment="1" applyProtection="1">
      <alignment horizontal="right"/>
    </xf>
    <xf numFmtId="165" fontId="1" fillId="0" borderId="0" xfId="1" applyNumberFormat="1" applyFont="1" applyBorder="1" applyAlignment="1" applyProtection="1"/>
    <xf numFmtId="165" fontId="1" fillId="0" borderId="0" xfId="1" applyNumberFormat="1" applyFont="1" applyBorder="1" applyAlignment="1" applyProtection="1">
      <alignment horizontal="left"/>
    </xf>
    <xf numFmtId="165" fontId="0" fillId="0" borderId="0" xfId="1" applyNumberFormat="1" applyFont="1" applyBorder="1" applyAlignment="1" applyProtection="1">
      <alignment horizontal="right"/>
    </xf>
    <xf numFmtId="165" fontId="0" fillId="0" borderId="0" xfId="1" applyNumberFormat="1" applyFont="1" applyBorder="1" applyAlignment="1" applyProtection="1">
      <alignment horizontal="center"/>
    </xf>
    <xf numFmtId="165" fontId="1" fillId="0" borderId="1" xfId="1" applyNumberFormat="1" applyFont="1" applyBorder="1" applyAlignment="1" applyProtection="1">
      <alignment horizontal="center" vertical="center" wrapText="1"/>
    </xf>
    <xf numFmtId="165" fontId="1" fillId="0" borderId="1" xfId="1" applyNumberFormat="1" applyFont="1" applyBorder="1" applyAlignment="1" applyProtection="1">
      <alignment horizontal="center"/>
    </xf>
    <xf numFmtId="165" fontId="0" fillId="0" borderId="0" xfId="1" applyNumberFormat="1" applyFont="1" applyBorder="1" applyAlignment="1" applyProtection="1">
      <alignment horizontal="center" vertical="center" wrapText="1"/>
    </xf>
    <xf numFmtId="165" fontId="0" fillId="0" borderId="0" xfId="1" applyNumberFormat="1" applyFont="1" applyBorder="1" applyAlignment="1" applyProtection="1"/>
    <xf numFmtId="165" fontId="2" fillId="0" borderId="0" xfId="1" applyNumberFormat="1" applyFont="1" applyBorder="1" applyAlignment="1" applyProtection="1"/>
    <xf numFmtId="165" fontId="0" fillId="0" borderId="0" xfId="1" applyNumberFormat="1" applyFont="1" applyBorder="1" applyAlignment="1" applyProtection="1">
      <alignment horizontal="left"/>
    </xf>
    <xf numFmtId="165" fontId="0" fillId="0" borderId="2" xfId="1" applyNumberFormat="1" applyFont="1" applyBorder="1" applyAlignment="1" applyProtection="1"/>
    <xf numFmtId="165" fontId="0" fillId="0" borderId="0" xfId="1" applyNumberFormat="1" applyFont="1" applyBorder="1" applyAlignment="1" applyProtection="1">
      <alignment horizontal="left" wrapText="1"/>
    </xf>
    <xf numFmtId="165" fontId="1" fillId="0" borderId="0" xfId="1" applyNumberFormat="1" applyFont="1" applyBorder="1" applyAlignment="1" applyProtection="1">
      <alignment horizontal="left" wrapText="1" indent="4"/>
    </xf>
    <xf numFmtId="165" fontId="0" fillId="0" borderId="3" xfId="1" applyNumberFormat="1" applyFont="1" applyBorder="1" applyAlignment="1" applyProtection="1"/>
    <xf numFmtId="165" fontId="3" fillId="0" borderId="0" xfId="1" applyNumberFormat="1" applyFont="1" applyBorder="1" applyAlignment="1" applyProtection="1"/>
    <xf numFmtId="165" fontId="0" fillId="0" borderId="0" xfId="1" applyNumberFormat="1" applyFont="1" applyBorder="1" applyAlignment="1" applyProtection="1">
      <alignment wrapText="1"/>
    </xf>
    <xf numFmtId="165" fontId="1" fillId="0" borderId="5" xfId="1" applyNumberFormat="1" applyFont="1" applyBorder="1" applyAlignment="1" applyProtection="1">
      <alignment horizontal="left"/>
    </xf>
    <xf numFmtId="0" fontId="0" fillId="0" borderId="0" xfId="0" applyBorder="1"/>
    <xf numFmtId="165" fontId="0" fillId="0" borderId="6" xfId="1" applyNumberFormat="1" applyFont="1" applyBorder="1" applyAlignment="1" applyProtection="1"/>
    <xf numFmtId="165" fontId="4" fillId="0" borderId="0" xfId="1" applyNumberFormat="1" applyFont="1" applyBorder="1" applyAlignment="1" applyProtection="1"/>
    <xf numFmtId="165" fontId="2" fillId="0" borderId="2" xfId="1" applyNumberFormat="1" applyFont="1" applyBorder="1" applyAlignment="1" applyProtection="1"/>
    <xf numFmtId="165" fontId="4" fillId="0" borderId="0" xfId="1" applyNumberFormat="1" applyFont="1" applyBorder="1" applyAlignment="1" applyProtection="1">
      <alignment vertical="center"/>
    </xf>
    <xf numFmtId="165" fontId="5" fillId="0" borderId="0" xfId="1" applyNumberFormat="1" applyFont="1" applyBorder="1" applyAlignment="1" applyProtection="1"/>
    <xf numFmtId="165" fontId="0" fillId="0" borderId="1" xfId="1" applyNumberFormat="1" applyFont="1" applyBorder="1" applyAlignment="1" applyProtection="1">
      <alignment horizontal="center"/>
    </xf>
    <xf numFmtId="165" fontId="0" fillId="0" borderId="0" xfId="1" applyNumberFormat="1" applyFont="1" applyBorder="1" applyAlignment="1" applyProtection="1">
      <alignment vertical="center"/>
    </xf>
    <xf numFmtId="165" fontId="2" fillId="0" borderId="0" xfId="1" applyNumberFormat="1" applyFont="1" applyBorder="1" applyAlignment="1" applyProtection="1">
      <alignment vertical="center"/>
    </xf>
    <xf numFmtId="165" fontId="5" fillId="0" borderId="0" xfId="1" applyNumberFormat="1" applyFont="1" applyBorder="1" applyAlignment="1" applyProtection="1">
      <alignment horizontal="left"/>
    </xf>
    <xf numFmtId="165" fontId="4" fillId="0" borderId="0" xfId="1" applyNumberFormat="1" applyFont="1" applyBorder="1" applyAlignment="1" applyProtection="1">
      <alignment horizontal="center"/>
    </xf>
    <xf numFmtId="165" fontId="6" fillId="0" borderId="0" xfId="1" applyNumberFormat="1" applyFont="1" applyBorder="1" applyAlignment="1" applyProtection="1"/>
    <xf numFmtId="165" fontId="7" fillId="0" borderId="0" xfId="1" applyNumberFormat="1" applyFont="1" applyBorder="1" applyAlignment="1" applyProtection="1">
      <alignment vertical="center"/>
    </xf>
    <xf numFmtId="165" fontId="2" fillId="0" borderId="2" xfId="1" applyNumberFormat="1" applyFont="1" applyBorder="1" applyAlignment="1" applyProtection="1">
      <alignment vertical="center"/>
    </xf>
    <xf numFmtId="165" fontId="0" fillId="0" borderId="7" xfId="1" applyNumberFormat="1" applyFont="1" applyBorder="1" applyAlignment="1" applyProtection="1"/>
    <xf numFmtId="0" fontId="1" fillId="0" borderId="5" xfId="0" applyFont="1" applyBorder="1" applyAlignment="1">
      <alignment horizontal="left"/>
    </xf>
    <xf numFmtId="1" fontId="1" fillId="0" borderId="0" xfId="1" applyNumberFormat="1" applyFont="1" applyBorder="1" applyAlignment="1" applyProtection="1">
      <alignment horizontal="left"/>
    </xf>
    <xf numFmtId="165" fontId="0" fillId="0" borderId="8" xfId="1" applyNumberFormat="1" applyFont="1" applyBorder="1" applyAlignment="1" applyProtection="1">
      <alignment horizontal="left" wrapText="1"/>
    </xf>
    <xf numFmtId="165" fontId="0" fillId="0" borderId="8" xfId="1" applyNumberFormat="1" applyFont="1" applyBorder="1" applyAlignment="1" applyProtection="1"/>
    <xf numFmtId="165" fontId="2" fillId="0" borderId="8" xfId="1" applyNumberFormat="1" applyFont="1" applyBorder="1" applyAlignment="1" applyProtection="1"/>
    <xf numFmtId="165" fontId="2" fillId="0" borderId="8" xfId="1" applyNumberFormat="1" applyFont="1" applyBorder="1" applyAlignment="1" applyProtection="1">
      <alignment vertical="center"/>
    </xf>
    <xf numFmtId="165" fontId="4" fillId="0" borderId="8" xfId="1" applyNumberFormat="1" applyFont="1" applyBorder="1" applyAlignment="1" applyProtection="1"/>
    <xf numFmtId="165" fontId="0" fillId="0" borderId="1" xfId="1" applyNumberFormat="1" applyFont="1" applyBorder="1" applyAlignment="1" applyProtection="1"/>
    <xf numFmtId="165" fontId="0" fillId="0" borderId="1" xfId="1" applyNumberFormat="1" applyFont="1" applyFill="1" applyBorder="1" applyAlignment="1" applyProtection="1"/>
    <xf numFmtId="166" fontId="9" fillId="0" borderId="0" xfId="1" applyNumberFormat="1" applyFont="1" applyBorder="1" applyAlignment="1">
      <alignment horizontal="left"/>
    </xf>
    <xf numFmtId="166" fontId="9" fillId="0" borderId="0" xfId="1" applyNumberFormat="1" applyFont="1"/>
    <xf numFmtId="165" fontId="10" fillId="0" borderId="0" xfId="1" applyNumberFormat="1" applyFont="1" applyBorder="1" applyAlignment="1" applyProtection="1"/>
    <xf numFmtId="165" fontId="11" fillId="0" borderId="0" xfId="1" applyNumberFormat="1" applyFont="1" applyBorder="1" applyAlignment="1" applyProtection="1"/>
    <xf numFmtId="165" fontId="10" fillId="0" borderId="0" xfId="1" applyNumberFormat="1" applyFont="1" applyBorder="1" applyAlignment="1" applyProtection="1">
      <alignment horizontal="left" wrapText="1" indent="4"/>
    </xf>
    <xf numFmtId="165" fontId="10" fillId="0" borderId="0" xfId="1" applyNumberFormat="1" applyFont="1" applyBorder="1" applyAlignment="1" applyProtection="1">
      <alignment horizontal="left" wrapText="1"/>
    </xf>
    <xf numFmtId="165" fontId="0" fillId="0" borderId="9" xfId="1" applyNumberFormat="1" applyFont="1" applyBorder="1" applyAlignment="1" applyProtection="1"/>
    <xf numFmtId="165" fontId="2" fillId="0" borderId="9" xfId="1" applyNumberFormat="1" applyFont="1" applyBorder="1" applyAlignment="1" applyProtection="1"/>
    <xf numFmtId="164" fontId="8" fillId="0" borderId="0" xfId="1"/>
    <xf numFmtId="165" fontId="8" fillId="0" borderId="0" xfId="1" applyNumberFormat="1"/>
    <xf numFmtId="165" fontId="0" fillId="0" borderId="0" xfId="0" applyNumberFormat="1"/>
    <xf numFmtId="4" fontId="12" fillId="0" borderId="0" xfId="0" applyNumberFormat="1" applyFont="1" applyFill="1" applyBorder="1" applyAlignment="1">
      <alignment vertical="center"/>
    </xf>
    <xf numFmtId="165" fontId="14" fillId="0" borderId="0" xfId="1" applyNumberFormat="1" applyFont="1" applyBorder="1" applyAlignment="1" applyProtection="1"/>
    <xf numFmtId="165" fontId="15" fillId="0" borderId="0" xfId="1" applyNumberFormat="1" applyFont="1" applyBorder="1" applyAlignment="1" applyProtection="1"/>
    <xf numFmtId="165" fontId="2" fillId="0" borderId="1" xfId="1" applyNumberFormat="1" applyFont="1" applyBorder="1" applyAlignment="1" applyProtection="1"/>
    <xf numFmtId="165" fontId="2" fillId="0" borderId="3" xfId="1" applyNumberFormat="1" applyFont="1" applyBorder="1" applyAlignment="1" applyProtection="1"/>
    <xf numFmtId="165" fontId="0" fillId="0" borderId="0" xfId="1" applyNumberFormat="1" applyFont="1" applyBorder="1" applyAlignment="1" applyProtection="1">
      <alignment horizontal="left"/>
    </xf>
    <xf numFmtId="165" fontId="0" fillId="0" borderId="0" xfId="1" applyNumberFormat="1" applyFont="1" applyBorder="1" applyAlignment="1" applyProtection="1">
      <alignment horizontal="center"/>
    </xf>
    <xf numFmtId="4" fontId="12" fillId="0" borderId="10" xfId="0" applyNumberFormat="1" applyFont="1" applyFill="1" applyBorder="1" applyAlignment="1">
      <alignment vertical="center"/>
    </xf>
    <xf numFmtId="165" fontId="1" fillId="0" borderId="0" xfId="1" applyNumberFormat="1" applyFont="1" applyBorder="1" applyAlignment="1" applyProtection="1">
      <alignment horizontal="center"/>
    </xf>
    <xf numFmtId="165" fontId="1" fillId="0" borderId="0" xfId="1" applyNumberFormat="1" applyFont="1" applyBorder="1" applyAlignment="1" applyProtection="1">
      <alignment horizontal="left"/>
    </xf>
    <xf numFmtId="165" fontId="1" fillId="0" borderId="0" xfId="1" applyNumberFormat="1" applyFont="1" applyBorder="1" applyAlignment="1" applyProtection="1">
      <alignment horizontal="center"/>
    </xf>
    <xf numFmtId="165" fontId="0" fillId="0" borderId="0" xfId="1" applyNumberFormat="1" applyFont="1" applyBorder="1" applyAlignment="1" applyProtection="1">
      <alignment horizontal="left" wrapText="1"/>
    </xf>
    <xf numFmtId="165" fontId="1" fillId="0" borderId="0" xfId="1" applyNumberFormat="1" applyFont="1" applyBorder="1" applyAlignment="1" applyProtection="1">
      <alignment horizontal="left"/>
    </xf>
    <xf numFmtId="165" fontId="1" fillId="0" borderId="4" xfId="1" applyNumberFormat="1" applyFont="1" applyBorder="1" applyAlignment="1" applyProtection="1">
      <alignment horizontal="center"/>
    </xf>
    <xf numFmtId="0" fontId="13" fillId="0" borderId="0" xfId="0" applyFont="1" applyBorder="1" applyAlignment="1">
      <alignment horizontal="left"/>
    </xf>
    <xf numFmtId="165" fontId="1" fillId="0" borderId="0" xfId="1" applyNumberFormat="1" applyFont="1" applyFill="1" applyBorder="1" applyAlignment="1" applyProtection="1">
      <alignment horizontal="center"/>
    </xf>
    <xf numFmtId="165" fontId="0" fillId="0" borderId="2" xfId="1" applyNumberFormat="1" applyFont="1" applyBorder="1" applyAlignment="1" applyProtection="1">
      <alignment horizontal="center"/>
    </xf>
    <xf numFmtId="165" fontId="0" fillId="0" borderId="0" xfId="1" applyNumberFormat="1" applyFont="1" applyBorder="1" applyAlignment="1" applyProtection="1">
      <alignment horizontal="left"/>
    </xf>
    <xf numFmtId="165" fontId="0" fillId="0" borderId="0" xfId="1" applyNumberFormat="1" applyFont="1" applyBorder="1" applyAlignment="1" applyProtection="1">
      <alignment horizont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zoomScale="90" zoomScaleNormal="90" workbookViewId="0">
      <selection activeCell="C4" sqref="C4"/>
    </sheetView>
  </sheetViews>
  <sheetFormatPr baseColWidth="10" defaultColWidth="9.140625" defaultRowHeight="15" x14ac:dyDescent="0.25"/>
  <cols>
    <col min="1" max="1" width="67.140625" customWidth="1"/>
    <col min="2" max="2" width="17.140625" customWidth="1"/>
    <col min="3" max="3" width="21.28515625" customWidth="1"/>
    <col min="4" max="4" width="19.7109375" customWidth="1"/>
    <col min="5" max="5" width="23.42578125" customWidth="1"/>
    <col min="6" max="6" width="16"/>
    <col min="7" max="7" width="18.85546875" bestFit="1" customWidth="1"/>
    <col min="8" max="1025" width="11.42578125"/>
  </cols>
  <sheetData>
    <row r="1" spans="1:22" x14ac:dyDescent="0.25">
      <c r="A1" s="65" t="s">
        <v>0</v>
      </c>
      <c r="B1" s="65"/>
      <c r="C1" s="65"/>
      <c r="D1" s="65"/>
      <c r="E1" s="65"/>
      <c r="F1" s="65"/>
    </row>
    <row r="2" spans="1:22" x14ac:dyDescent="0.25">
      <c r="A2" s="2" t="s">
        <v>1</v>
      </c>
      <c r="B2" s="3" t="s">
        <v>2</v>
      </c>
      <c r="C2" s="3"/>
      <c r="D2" s="3"/>
      <c r="E2" s="3"/>
      <c r="F2" s="3"/>
    </row>
    <row r="3" spans="1:22" x14ac:dyDescent="0.25">
      <c r="A3" s="2" t="s">
        <v>3</v>
      </c>
      <c r="B3" s="3" t="s">
        <v>4</v>
      </c>
      <c r="C3" s="3"/>
      <c r="D3" s="3"/>
      <c r="E3" s="3"/>
      <c r="F3" s="3"/>
    </row>
    <row r="4" spans="1:22" x14ac:dyDescent="0.25">
      <c r="A4" s="2" t="s">
        <v>5</v>
      </c>
      <c r="B4" s="3" t="s">
        <v>6</v>
      </c>
      <c r="C4" s="3"/>
      <c r="D4" s="3"/>
      <c r="E4" s="3"/>
      <c r="F4" s="3"/>
    </row>
    <row r="5" spans="1:22" x14ac:dyDescent="0.25">
      <c r="A5" s="2" t="s">
        <v>7</v>
      </c>
      <c r="B5" s="64" t="s">
        <v>91</v>
      </c>
      <c r="C5" s="3"/>
      <c r="D5" s="3"/>
      <c r="E5" s="3"/>
      <c r="F5" s="3"/>
    </row>
    <row r="6" spans="1:22" x14ac:dyDescent="0.25">
      <c r="A6" s="5"/>
      <c r="B6" s="6"/>
    </row>
    <row r="7" spans="1:22" x14ac:dyDescent="0.25">
      <c r="A7" s="5"/>
      <c r="B7" s="6"/>
    </row>
    <row r="8" spans="1:22" x14ac:dyDescent="0.25">
      <c r="A8" s="65" t="s">
        <v>8</v>
      </c>
      <c r="B8" s="65"/>
      <c r="C8" s="65"/>
      <c r="D8" s="65"/>
      <c r="E8" s="65"/>
      <c r="F8" s="65"/>
    </row>
    <row r="9" spans="1:22" x14ac:dyDescent="0.25">
      <c r="A9" s="65" t="s">
        <v>9</v>
      </c>
      <c r="B9" s="65"/>
      <c r="C9" s="65"/>
      <c r="D9" s="65"/>
      <c r="E9" s="65"/>
      <c r="F9" s="65"/>
    </row>
    <row r="10" spans="1:22" x14ac:dyDescent="0.25">
      <c r="A10" s="5"/>
      <c r="B10" s="6"/>
    </row>
    <row r="11" spans="1:22" x14ac:dyDescent="0.25">
      <c r="A11" s="7" t="s">
        <v>10</v>
      </c>
      <c r="B11" s="8" t="s">
        <v>11</v>
      </c>
      <c r="C11" s="8" t="s">
        <v>12</v>
      </c>
      <c r="D11" s="8" t="s">
        <v>13</v>
      </c>
      <c r="E11" s="8" t="s">
        <v>14</v>
      </c>
      <c r="F11" s="8" t="s">
        <v>15</v>
      </c>
    </row>
    <row r="12" spans="1:22" x14ac:dyDescent="0.25">
      <c r="A12" s="9"/>
      <c r="B12" s="1"/>
      <c r="C12" s="1"/>
      <c r="D12" s="1"/>
      <c r="E12" s="1"/>
      <c r="F12" s="1"/>
    </row>
    <row r="13" spans="1:22" x14ac:dyDescent="0.25">
      <c r="A13" s="4" t="s">
        <v>16</v>
      </c>
      <c r="B13" s="1"/>
      <c r="C13" s="1"/>
      <c r="D13" s="1"/>
      <c r="E13" s="1"/>
      <c r="F13" s="1"/>
    </row>
    <row r="14" spans="1:22" s="10" customFormat="1" x14ac:dyDescent="0.25">
      <c r="A14" s="10" t="s">
        <v>17</v>
      </c>
      <c r="B14" s="10" t="s">
        <v>18</v>
      </c>
      <c r="C14" s="11">
        <v>657</v>
      </c>
      <c r="D14" s="11">
        <v>653</v>
      </c>
      <c r="E14" s="11">
        <v>677</v>
      </c>
      <c r="F14" s="10">
        <f t="shared" ref="F14:F21" si="0">SUM(C14:E14)</f>
        <v>1987</v>
      </c>
    </row>
    <row r="15" spans="1:22" x14ac:dyDescent="0.25">
      <c r="A15" s="12"/>
      <c r="B15" s="10" t="s">
        <v>19</v>
      </c>
      <c r="C15" s="11">
        <v>1795</v>
      </c>
      <c r="D15" s="11">
        <v>1773</v>
      </c>
      <c r="E15" s="11">
        <v>1834</v>
      </c>
      <c r="F15" s="10">
        <f t="shared" si="0"/>
        <v>5402</v>
      </c>
    </row>
    <row r="16" spans="1:22" s="13" customFormat="1" x14ac:dyDescent="0.25">
      <c r="A16" s="10" t="s">
        <v>20</v>
      </c>
      <c r="B16" s="10" t="s">
        <v>18</v>
      </c>
      <c r="C16" s="11">
        <v>94</v>
      </c>
      <c r="D16" s="11">
        <v>85</v>
      </c>
      <c r="E16" s="11">
        <v>262</v>
      </c>
      <c r="F16" s="10">
        <f t="shared" si="0"/>
        <v>441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s="10" customFormat="1" x14ac:dyDescent="0.25">
      <c r="A17" s="12"/>
      <c r="B17" s="10" t="s">
        <v>19</v>
      </c>
      <c r="C17" s="11">
        <v>295</v>
      </c>
      <c r="D17" s="11">
        <v>264</v>
      </c>
      <c r="E17" s="11">
        <v>825</v>
      </c>
      <c r="F17" s="10">
        <f t="shared" si="0"/>
        <v>1384</v>
      </c>
    </row>
    <row r="18" spans="1:22" s="13" customFormat="1" x14ac:dyDescent="0.25">
      <c r="A18" s="10" t="s">
        <v>21</v>
      </c>
      <c r="B18" s="10" t="s">
        <v>18</v>
      </c>
      <c r="C18" s="11">
        <v>22</v>
      </c>
      <c r="D18" s="11">
        <v>26</v>
      </c>
      <c r="E18" s="11">
        <v>20</v>
      </c>
      <c r="F18" s="10">
        <f t="shared" si="0"/>
        <v>68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s="10" customFormat="1" x14ac:dyDescent="0.25">
      <c r="A19" s="12"/>
      <c r="B19" s="10" t="s">
        <v>19</v>
      </c>
      <c r="C19" s="11">
        <v>71</v>
      </c>
      <c r="D19" s="11">
        <v>82</v>
      </c>
      <c r="E19" s="11">
        <v>73</v>
      </c>
      <c r="F19" s="10">
        <f t="shared" si="0"/>
        <v>226</v>
      </c>
    </row>
    <row r="20" spans="1:22" s="13" customFormat="1" ht="15" customHeight="1" x14ac:dyDescent="0.25">
      <c r="A20" s="66" t="s">
        <v>22</v>
      </c>
      <c r="B20" s="10" t="s">
        <v>18</v>
      </c>
      <c r="C20" s="11">
        <v>90</v>
      </c>
      <c r="D20" s="11">
        <v>94</v>
      </c>
      <c r="E20" s="11">
        <v>87</v>
      </c>
      <c r="F20" s="10">
        <f t="shared" si="0"/>
        <v>271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s="10" customFormat="1" x14ac:dyDescent="0.25">
      <c r="A21" s="66"/>
      <c r="B21" s="10" t="s">
        <v>19</v>
      </c>
      <c r="C21" s="11">
        <v>249</v>
      </c>
      <c r="D21" s="11">
        <v>251</v>
      </c>
      <c r="E21" s="11">
        <v>235</v>
      </c>
      <c r="F21" s="10">
        <f t="shared" si="0"/>
        <v>735</v>
      </c>
    </row>
    <row r="22" spans="1:22" x14ac:dyDescent="0.25">
      <c r="A22" s="15" t="s">
        <v>23</v>
      </c>
      <c r="B22" s="46" t="s">
        <v>18</v>
      </c>
      <c r="C22" s="47">
        <f t="shared" ref="C22:F23" si="1">+C14+C16+C18+C20</f>
        <v>863</v>
      </c>
      <c r="D22" s="47">
        <f t="shared" si="1"/>
        <v>858</v>
      </c>
      <c r="E22" s="47">
        <f t="shared" si="1"/>
        <v>1046</v>
      </c>
      <c r="F22" s="47">
        <f t="shared" si="1"/>
        <v>2767</v>
      </c>
    </row>
    <row r="23" spans="1:22" x14ac:dyDescent="0.25">
      <c r="A23" s="14"/>
      <c r="B23" s="46" t="s">
        <v>19</v>
      </c>
      <c r="C23" s="47">
        <f>+C15+C17+C19+C21</f>
        <v>2410</v>
      </c>
      <c r="D23" s="47">
        <f t="shared" si="1"/>
        <v>2370</v>
      </c>
      <c r="E23" s="47">
        <f t="shared" si="1"/>
        <v>2967</v>
      </c>
      <c r="F23" s="47">
        <f t="shared" si="1"/>
        <v>7747</v>
      </c>
    </row>
    <row r="24" spans="1:22" x14ac:dyDescent="0.25">
      <c r="A24" s="14"/>
      <c r="B24" s="10"/>
      <c r="C24" s="11"/>
      <c r="D24" s="11"/>
      <c r="E24" s="11"/>
      <c r="F24" s="10"/>
    </row>
    <row r="25" spans="1:22" x14ac:dyDescent="0.25">
      <c r="A25" s="4" t="s">
        <v>24</v>
      </c>
      <c r="B25" s="10"/>
      <c r="C25" s="11"/>
      <c r="D25" s="11"/>
      <c r="E25" s="11"/>
      <c r="F25" s="10"/>
    </row>
    <row r="26" spans="1:22" s="10" customFormat="1" x14ac:dyDescent="0.25">
      <c r="A26" s="10" t="s">
        <v>25</v>
      </c>
      <c r="B26" s="10" t="s">
        <v>18</v>
      </c>
      <c r="C26" s="11">
        <v>1198</v>
      </c>
      <c r="D26" s="11">
        <v>470</v>
      </c>
      <c r="E26" s="11">
        <v>506</v>
      </c>
      <c r="F26" s="10">
        <f t="shared" ref="F26:F33" si="2">SUM(C26:E26)</f>
        <v>2174</v>
      </c>
    </row>
    <row r="27" spans="1:22" s="10" customFormat="1" x14ac:dyDescent="0.25">
      <c r="A27" s="12"/>
      <c r="B27" s="10" t="s">
        <v>19</v>
      </c>
      <c r="C27" s="11">
        <v>3206</v>
      </c>
      <c r="D27" s="11">
        <v>1314</v>
      </c>
      <c r="E27" s="11">
        <v>1358</v>
      </c>
      <c r="F27" s="10">
        <f t="shared" si="2"/>
        <v>5878</v>
      </c>
    </row>
    <row r="28" spans="1:22" s="16" customFormat="1" x14ac:dyDescent="0.25">
      <c r="A28" s="10" t="s">
        <v>26</v>
      </c>
      <c r="B28" s="10" t="s">
        <v>18</v>
      </c>
      <c r="C28" s="11">
        <v>162</v>
      </c>
      <c r="D28" s="11">
        <v>83</v>
      </c>
      <c r="E28" s="11">
        <v>128</v>
      </c>
      <c r="F28" s="10">
        <f t="shared" si="2"/>
        <v>373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10" customFormat="1" x14ac:dyDescent="0.25">
      <c r="B29" s="10" t="s">
        <v>19</v>
      </c>
      <c r="C29" s="11">
        <v>493</v>
      </c>
      <c r="D29" s="11">
        <v>240</v>
      </c>
      <c r="E29" s="11">
        <v>426</v>
      </c>
      <c r="F29" s="10">
        <f t="shared" si="2"/>
        <v>1159</v>
      </c>
    </row>
    <row r="30" spans="1:22" s="16" customFormat="1" x14ac:dyDescent="0.25">
      <c r="A30" s="10" t="s">
        <v>27</v>
      </c>
      <c r="B30" s="10" t="s">
        <v>18</v>
      </c>
      <c r="C30" s="11">
        <v>32</v>
      </c>
      <c r="D30" s="11">
        <v>30</v>
      </c>
      <c r="E30" s="11">
        <v>31</v>
      </c>
      <c r="F30" s="10">
        <f t="shared" si="2"/>
        <v>93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s="10" customFormat="1" x14ac:dyDescent="0.25">
      <c r="B31" s="10" t="s">
        <v>19</v>
      </c>
      <c r="C31" s="11">
        <v>100</v>
      </c>
      <c r="D31" s="11">
        <v>94</v>
      </c>
      <c r="E31" s="11">
        <v>95</v>
      </c>
      <c r="F31" s="10">
        <f t="shared" si="2"/>
        <v>289</v>
      </c>
    </row>
    <row r="32" spans="1:22" s="16" customFormat="1" ht="15" customHeight="1" x14ac:dyDescent="0.25">
      <c r="A32" s="66" t="s">
        <v>28</v>
      </c>
      <c r="B32" s="10" t="s">
        <v>18</v>
      </c>
      <c r="C32" s="11">
        <v>164</v>
      </c>
      <c r="D32" s="11">
        <v>57</v>
      </c>
      <c r="E32" s="11">
        <v>62</v>
      </c>
      <c r="F32" s="10">
        <f t="shared" si="2"/>
        <v>283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s="10" customFormat="1" x14ac:dyDescent="0.25">
      <c r="A33" s="66"/>
      <c r="B33" s="10" t="s">
        <v>19</v>
      </c>
      <c r="C33" s="11">
        <v>477</v>
      </c>
      <c r="D33" s="11">
        <v>153</v>
      </c>
      <c r="E33" s="11">
        <v>181</v>
      </c>
      <c r="F33" s="10">
        <f t="shared" si="2"/>
        <v>811</v>
      </c>
    </row>
    <row r="34" spans="1:22" x14ac:dyDescent="0.25">
      <c r="A34" s="15" t="s">
        <v>29</v>
      </c>
      <c r="B34" s="46" t="s">
        <v>18</v>
      </c>
      <c r="C34" s="47">
        <f t="shared" ref="C34:F35" si="3">+C26+C28+C30+C32</f>
        <v>1556</v>
      </c>
      <c r="D34" s="47">
        <f t="shared" si="3"/>
        <v>640</v>
      </c>
      <c r="E34" s="47">
        <f t="shared" si="3"/>
        <v>727</v>
      </c>
      <c r="F34" s="47">
        <f t="shared" si="3"/>
        <v>2923</v>
      </c>
    </row>
    <row r="35" spans="1:22" x14ac:dyDescent="0.25">
      <c r="A35" s="14"/>
      <c r="B35" s="46" t="s">
        <v>19</v>
      </c>
      <c r="C35" s="47">
        <f t="shared" si="3"/>
        <v>4276</v>
      </c>
      <c r="D35" s="47">
        <f t="shared" si="3"/>
        <v>1801</v>
      </c>
      <c r="E35" s="47">
        <f t="shared" si="3"/>
        <v>2060</v>
      </c>
      <c r="F35" s="47">
        <f t="shared" si="3"/>
        <v>8137</v>
      </c>
    </row>
    <row r="36" spans="1:22" ht="15.75" thickBot="1" x14ac:dyDescent="0.3">
      <c r="A36" s="37"/>
      <c r="B36" s="38"/>
      <c r="C36" s="39"/>
      <c r="D36" s="39"/>
      <c r="E36" s="39"/>
      <c r="F36" s="38"/>
    </row>
    <row r="37" spans="1:22" ht="15.75" thickTop="1" x14ac:dyDescent="0.25">
      <c r="A37" s="67" t="s">
        <v>30</v>
      </c>
      <c r="B37" s="67"/>
      <c r="C37" s="67"/>
      <c r="D37" s="67"/>
      <c r="E37" s="67"/>
      <c r="F37" s="67"/>
    </row>
    <row r="38" spans="1:22" s="10" customFormat="1" x14ac:dyDescent="0.25">
      <c r="A38" s="17"/>
    </row>
    <row r="39" spans="1:22" x14ac:dyDescent="0.25"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65" t="s">
        <v>31</v>
      </c>
      <c r="B40" s="65"/>
      <c r="C40" s="65"/>
      <c r="D40" s="65"/>
      <c r="E40" s="65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65" t="s">
        <v>32</v>
      </c>
      <c r="B41" s="65"/>
      <c r="C41" s="65"/>
      <c r="D41" s="65"/>
      <c r="E41" s="65"/>
    </row>
    <row r="42" spans="1:22" x14ac:dyDescent="0.25">
      <c r="A42" s="65" t="s">
        <v>33</v>
      </c>
      <c r="B42" s="65"/>
      <c r="C42" s="65"/>
      <c r="D42" s="65"/>
      <c r="E42" s="65"/>
    </row>
    <row r="43" spans="1:22" x14ac:dyDescent="0.25">
      <c r="B43" s="68"/>
      <c r="C43" s="68"/>
      <c r="D43" s="68"/>
      <c r="E43" s="68"/>
      <c r="F43" s="3"/>
    </row>
    <row r="44" spans="1:22" x14ac:dyDescent="0.25">
      <c r="A44" s="7" t="s">
        <v>10</v>
      </c>
      <c r="B44" s="8" t="s">
        <v>12</v>
      </c>
      <c r="C44" s="8" t="s">
        <v>13</v>
      </c>
      <c r="D44" s="8" t="s">
        <v>14</v>
      </c>
      <c r="E44" s="8" t="s">
        <v>15</v>
      </c>
      <c r="F44" s="3"/>
    </row>
    <row r="45" spans="1:22" x14ac:dyDescent="0.25">
      <c r="A45" s="4" t="s">
        <v>16</v>
      </c>
      <c r="B45" s="10"/>
      <c r="C45" s="10"/>
      <c r="D45" s="10"/>
      <c r="E45" s="10"/>
    </row>
    <row r="46" spans="1:22" x14ac:dyDescent="0.25">
      <c r="A46" s="10" t="s">
        <v>34</v>
      </c>
      <c r="B46" s="11">
        <v>4380396527.6899996</v>
      </c>
      <c r="C46" s="11">
        <v>4318759000</v>
      </c>
      <c r="D46" s="11">
        <v>4545411649.4499998</v>
      </c>
      <c r="E46" s="10">
        <f>SUM(B46:D46)</f>
        <v>13244567177.139999</v>
      </c>
    </row>
    <row r="47" spans="1:22" x14ac:dyDescent="0.25">
      <c r="A47" s="10" t="s">
        <v>35</v>
      </c>
      <c r="B47" s="11">
        <v>1074486350.9100001</v>
      </c>
      <c r="C47" s="11">
        <v>1023980982.17</v>
      </c>
      <c r="D47" s="11">
        <v>5149580083.6599998</v>
      </c>
      <c r="E47" s="10">
        <f>SUM(B47:D47)</f>
        <v>7248047416.7399998</v>
      </c>
    </row>
    <row r="48" spans="1:22" x14ac:dyDescent="0.25">
      <c r="A48" s="10" t="s">
        <v>36</v>
      </c>
      <c r="B48" s="11">
        <v>275620952.00999999</v>
      </c>
      <c r="C48" s="11">
        <v>241240344.19999999</v>
      </c>
      <c r="D48" s="11">
        <v>262928683.96000001</v>
      </c>
      <c r="E48" s="10">
        <f>SUM(B48:D48)</f>
        <v>779789980.16999996</v>
      </c>
    </row>
    <row r="49" spans="1:7" x14ac:dyDescent="0.25">
      <c r="A49" s="18" t="s">
        <v>37</v>
      </c>
      <c r="B49" s="11">
        <v>548130000</v>
      </c>
      <c r="C49" s="11">
        <v>566038000</v>
      </c>
      <c r="D49" s="11">
        <v>519241000</v>
      </c>
      <c r="E49" s="10">
        <f>SUM(B49:D49)</f>
        <v>1633409000</v>
      </c>
    </row>
    <row r="50" spans="1:7" x14ac:dyDescent="0.25">
      <c r="A50" s="10" t="s">
        <v>38</v>
      </c>
      <c r="B50" s="11">
        <v>236433062.68627042</v>
      </c>
      <c r="C50" s="11">
        <v>230031884.7659288</v>
      </c>
      <c r="D50" s="11">
        <v>349143770.30367029</v>
      </c>
      <c r="E50" s="10">
        <f>SUM(B50:D50)</f>
        <v>815608717.75586951</v>
      </c>
    </row>
    <row r="51" spans="1:7" ht="15.75" thickBot="1" x14ac:dyDescent="0.3">
      <c r="A51" s="42" t="s">
        <v>39</v>
      </c>
      <c r="B51" s="42">
        <f>SUM(B46:B50)</f>
        <v>6515066893.2962704</v>
      </c>
      <c r="C51" s="42">
        <f>SUM(C46:C50)</f>
        <v>6380050211.1359291</v>
      </c>
      <c r="D51" s="42">
        <f>SUM(D46:D50)</f>
        <v>10826305187.373671</v>
      </c>
      <c r="E51" s="43">
        <f>SUM(E46:E50)</f>
        <v>23721422291.805866</v>
      </c>
    </row>
    <row r="52" spans="1:7" x14ac:dyDescent="0.25">
      <c r="A52" s="4" t="s">
        <v>24</v>
      </c>
      <c r="B52" s="10"/>
      <c r="C52" s="10"/>
      <c r="D52" s="10"/>
      <c r="E52" s="10"/>
    </row>
    <row r="53" spans="1:7" x14ac:dyDescent="0.25">
      <c r="A53" s="10" t="s">
        <v>34</v>
      </c>
      <c r="B53" s="11">
        <v>8107861047.2399998</v>
      </c>
      <c r="C53" s="11">
        <v>3104167911.1999998</v>
      </c>
      <c r="D53" s="11">
        <v>3395507133.29</v>
      </c>
      <c r="E53" s="10">
        <f>SUM(B53:D53)</f>
        <v>14607536091.73</v>
      </c>
      <c r="G53" s="52"/>
    </row>
    <row r="54" spans="1:7" x14ac:dyDescent="0.25">
      <c r="A54" s="10" t="s">
        <v>35</v>
      </c>
      <c r="B54" s="11">
        <v>1460626455.8399999</v>
      </c>
      <c r="C54" s="11">
        <v>740801579.53999996</v>
      </c>
      <c r="D54" s="11">
        <v>1613931888.24</v>
      </c>
      <c r="E54" s="10">
        <f>SUM(B54:D54)</f>
        <v>3815359923.6199999</v>
      </c>
      <c r="G54" s="52"/>
    </row>
    <row r="55" spans="1:7" x14ac:dyDescent="0.25">
      <c r="A55" s="10" t="s">
        <v>36</v>
      </c>
      <c r="B55" s="11">
        <v>308155704.63999999</v>
      </c>
      <c r="C55" s="11">
        <v>337154216.80000001</v>
      </c>
      <c r="D55" s="11">
        <v>552347423</v>
      </c>
      <c r="E55" s="10">
        <f>SUM(B55:D55)</f>
        <v>1197657344.4400001</v>
      </c>
      <c r="G55" s="52"/>
    </row>
    <row r="56" spans="1:7" x14ac:dyDescent="0.25">
      <c r="A56" s="17" t="s">
        <v>37</v>
      </c>
      <c r="B56" s="11">
        <v>977149996.14999998</v>
      </c>
      <c r="C56" s="11">
        <v>332594000</v>
      </c>
      <c r="D56" s="11">
        <v>368076000</v>
      </c>
      <c r="E56" s="10">
        <f>SUM(B56:D56)</f>
        <v>1677819996.1500001</v>
      </c>
      <c r="G56" s="52"/>
    </row>
    <row r="57" spans="1:7" x14ac:dyDescent="0.25">
      <c r="A57" s="10" t="s">
        <v>40</v>
      </c>
      <c r="B57" s="62">
        <v>426291825.65450376</v>
      </c>
      <c r="C57" s="55">
        <v>171585555.07015669</v>
      </c>
      <c r="D57" s="55">
        <v>242664934.04471156</v>
      </c>
      <c r="E57" s="10">
        <f>SUM(B57:D57)</f>
        <v>840542314.76937199</v>
      </c>
      <c r="G57" s="52"/>
    </row>
    <row r="58" spans="1:7" ht="15.75" thickBot="1" x14ac:dyDescent="0.3">
      <c r="A58" s="38" t="s">
        <v>39</v>
      </c>
      <c r="B58" s="38">
        <f>SUM(B53:B57)</f>
        <v>11280085029.524502</v>
      </c>
      <c r="C58" s="38">
        <f>SUM(C53:C57)</f>
        <v>4686303262.610157</v>
      </c>
      <c r="D58" s="38">
        <f>SUM(D53:D57)</f>
        <v>6172527378.5747108</v>
      </c>
      <c r="E58" s="38">
        <f>SUM(E53:E57)</f>
        <v>22138915670.70937</v>
      </c>
      <c r="G58" s="52"/>
    </row>
    <row r="59" spans="1:7" ht="15.75" thickTop="1" x14ac:dyDescent="0.25">
      <c r="A59" s="67" t="s">
        <v>41</v>
      </c>
      <c r="B59" s="67"/>
      <c r="C59" s="67"/>
      <c r="D59" s="67"/>
      <c r="E59" s="67"/>
      <c r="F59" s="67"/>
    </row>
    <row r="60" spans="1:7" x14ac:dyDescent="0.25">
      <c r="A60" s="12"/>
      <c r="B60" s="12"/>
      <c r="C60" s="12"/>
      <c r="D60" s="12"/>
      <c r="E60" s="12"/>
      <c r="F60" s="12"/>
    </row>
    <row r="62" spans="1:7" x14ac:dyDescent="0.25">
      <c r="A62" s="65" t="s">
        <v>42</v>
      </c>
      <c r="B62" s="65"/>
      <c r="C62" s="65"/>
      <c r="D62" s="65"/>
      <c r="E62" s="65"/>
    </row>
    <row r="63" spans="1:7" x14ac:dyDescent="0.25">
      <c r="A63" s="65" t="s">
        <v>43</v>
      </c>
      <c r="B63" s="65"/>
      <c r="C63" s="65"/>
      <c r="D63" s="65"/>
      <c r="E63" s="65"/>
    </row>
    <row r="64" spans="1:7" x14ac:dyDescent="0.25">
      <c r="A64" s="65" t="s">
        <v>33</v>
      </c>
      <c r="B64" s="65"/>
      <c r="C64" s="65"/>
      <c r="D64" s="65"/>
      <c r="E64" s="65"/>
    </row>
    <row r="66" spans="1:7" x14ac:dyDescent="0.25">
      <c r="A66" s="8" t="s">
        <v>44</v>
      </c>
      <c r="B66" s="8" t="s">
        <v>12</v>
      </c>
      <c r="C66" s="8" t="s">
        <v>13</v>
      </c>
      <c r="D66" s="8" t="s">
        <v>14</v>
      </c>
      <c r="E66" s="8" t="s">
        <v>15</v>
      </c>
    </row>
    <row r="67" spans="1:7" x14ac:dyDescent="0.25">
      <c r="A67" s="19" t="s">
        <v>45</v>
      </c>
    </row>
    <row r="68" spans="1:7" x14ac:dyDescent="0.25">
      <c r="A68" s="10" t="s">
        <v>46</v>
      </c>
      <c r="B68" s="10">
        <v>97351569.497520283</v>
      </c>
      <c r="C68" s="10">
        <v>68018072.471320406</v>
      </c>
      <c r="D68" s="10">
        <v>56167996.776235133</v>
      </c>
      <c r="E68" s="10">
        <f t="shared" ref="E68:E74" si="4">SUM(B68:D68)</f>
        <v>221537638.74507582</v>
      </c>
    </row>
    <row r="69" spans="1:7" x14ac:dyDescent="0.25">
      <c r="A69" s="10" t="s">
        <v>47</v>
      </c>
      <c r="B69" s="10">
        <v>7880947.6791687412</v>
      </c>
      <c r="C69" s="10">
        <v>28669660.978491951</v>
      </c>
      <c r="D69" s="10">
        <v>38753505.918565236</v>
      </c>
      <c r="E69" s="10">
        <f t="shared" si="4"/>
        <v>75304114.576225936</v>
      </c>
      <c r="G69" s="20"/>
    </row>
    <row r="70" spans="1:7" x14ac:dyDescent="0.25">
      <c r="A70" s="10" t="s">
        <v>48</v>
      </c>
      <c r="B70" s="11">
        <v>1476178.4822226504</v>
      </c>
      <c r="C70" s="11">
        <v>3180388.4608180304</v>
      </c>
      <c r="D70" s="11">
        <v>2920759.3781936863</v>
      </c>
      <c r="E70" s="10">
        <f t="shared" si="4"/>
        <v>7577326.3212343678</v>
      </c>
    </row>
    <row r="71" spans="1:7" x14ac:dyDescent="0.25">
      <c r="A71" s="21" t="s">
        <v>49</v>
      </c>
      <c r="B71" s="11">
        <v>2785968.1496288693</v>
      </c>
      <c r="C71" s="11">
        <v>2136018.6679876186</v>
      </c>
      <c r="D71" s="11">
        <v>55490918.840839863</v>
      </c>
      <c r="E71" s="10">
        <f t="shared" si="4"/>
        <v>60412905.658456348</v>
      </c>
    </row>
    <row r="72" spans="1:7" x14ac:dyDescent="0.25">
      <c r="A72" s="12" t="s">
        <v>88</v>
      </c>
      <c r="B72" s="11">
        <v>2512082.3435298684</v>
      </c>
      <c r="C72" s="11">
        <v>90666.724710826617</v>
      </c>
      <c r="D72" s="11">
        <v>19820971.295236416</v>
      </c>
      <c r="E72" s="10">
        <f t="shared" si="4"/>
        <v>22423720.363477111</v>
      </c>
    </row>
    <row r="73" spans="1:7" x14ac:dyDescent="0.25">
      <c r="A73" s="60" t="s">
        <v>89</v>
      </c>
      <c r="B73" s="11">
        <v>124426316.53420003</v>
      </c>
      <c r="C73" s="11">
        <v>127937077.46259999</v>
      </c>
      <c r="D73" s="11">
        <v>175989618.09459999</v>
      </c>
      <c r="E73" s="10">
        <f t="shared" si="4"/>
        <v>428353012.09140003</v>
      </c>
    </row>
    <row r="74" spans="1:7" x14ac:dyDescent="0.25">
      <c r="A74" s="60" t="s">
        <v>90</v>
      </c>
      <c r="B74">
        <v>6626252207.9099998</v>
      </c>
      <c r="C74">
        <v>6732369334.3000002</v>
      </c>
      <c r="D74">
        <v>9576463964.8900013</v>
      </c>
      <c r="E74" s="10">
        <f t="shared" si="4"/>
        <v>22935085507.099998</v>
      </c>
    </row>
    <row r="75" spans="1:7" ht="15.75" thickBot="1" x14ac:dyDescent="0.3">
      <c r="A75" s="38" t="s">
        <v>39</v>
      </c>
      <c r="B75" s="39">
        <f>SUM(B68:B74)</f>
        <v>6862685270.5962706</v>
      </c>
      <c r="C75" s="39">
        <f t="shared" ref="C75:E75" si="5">SUM(C68:C74)</f>
        <v>6962401219.0659294</v>
      </c>
      <c r="D75" s="39">
        <f t="shared" si="5"/>
        <v>9925607735.1936722</v>
      </c>
      <c r="E75" s="39">
        <f t="shared" si="5"/>
        <v>23750694224.855869</v>
      </c>
    </row>
    <row r="76" spans="1:7" ht="15.75" thickTop="1" x14ac:dyDescent="0.25">
      <c r="A76" s="10" t="s">
        <v>50</v>
      </c>
      <c r="B76" s="10"/>
      <c r="C76" s="10"/>
      <c r="D76" s="10"/>
      <c r="E76" s="10"/>
    </row>
    <row r="77" spans="1:7" x14ac:dyDescent="0.25">
      <c r="A77" s="67" t="s">
        <v>41</v>
      </c>
      <c r="B77" s="67"/>
      <c r="C77" s="67"/>
      <c r="D77" s="67"/>
      <c r="E77" s="67"/>
      <c r="F77" s="67"/>
    </row>
    <row r="80" spans="1:7" s="10" customFormat="1" x14ac:dyDescent="0.25">
      <c r="A80" s="70" t="s">
        <v>51</v>
      </c>
      <c r="B80" s="70"/>
      <c r="C80" s="70"/>
      <c r="D80" s="70"/>
      <c r="E80" s="70"/>
    </row>
    <row r="81" spans="1:6" x14ac:dyDescent="0.25">
      <c r="A81" s="65" t="s">
        <v>52</v>
      </c>
      <c r="B81" s="65"/>
      <c r="C81" s="65"/>
      <c r="D81" s="65"/>
      <c r="E81" s="65"/>
    </row>
    <row r="82" spans="1:6" x14ac:dyDescent="0.25">
      <c r="A82" s="65" t="s">
        <v>33</v>
      </c>
      <c r="B82" s="65"/>
      <c r="C82" s="65"/>
      <c r="D82" s="65"/>
      <c r="E82" s="65"/>
    </row>
    <row r="83" spans="1:6" s="10" customFormat="1" x14ac:dyDescent="0.25">
      <c r="A83" s="22"/>
      <c r="B83" s="22"/>
      <c r="C83" s="22"/>
      <c r="D83" s="22"/>
      <c r="E83" s="22"/>
    </row>
    <row r="84" spans="1:6" s="10" customFormat="1" x14ac:dyDescent="0.25">
      <c r="A84" s="8" t="s">
        <v>44</v>
      </c>
      <c r="B84" s="8" t="s">
        <v>12</v>
      </c>
      <c r="C84" s="8" t="s">
        <v>13</v>
      </c>
      <c r="D84" s="8" t="s">
        <v>14</v>
      </c>
      <c r="E84" s="8" t="s">
        <v>15</v>
      </c>
    </row>
    <row r="85" spans="1:6" x14ac:dyDescent="0.25">
      <c r="A85" s="10"/>
      <c r="B85" s="10"/>
      <c r="C85" s="10"/>
      <c r="D85" s="10"/>
      <c r="E85" s="10"/>
    </row>
    <row r="86" spans="1:6" s="18" customFormat="1" x14ac:dyDescent="0.25">
      <c r="A86" s="10" t="s">
        <v>53</v>
      </c>
      <c r="B86" s="11">
        <v>104964044113.584</v>
      </c>
      <c r="C86" s="10">
        <f>B90</f>
        <v>103113688079.42773</v>
      </c>
      <c r="D86" s="10">
        <f>C90</f>
        <v>105010903998.10181</v>
      </c>
      <c r="E86" s="10">
        <f>B86</f>
        <v>104964044113.584</v>
      </c>
    </row>
    <row r="87" spans="1:6" s="10" customFormat="1" x14ac:dyDescent="0.25">
      <c r="A87" s="10" t="s">
        <v>54</v>
      </c>
      <c r="B87" s="11">
        <v>5012329236.4400005</v>
      </c>
      <c r="C87" s="11">
        <v>8859617137.7399998</v>
      </c>
      <c r="D87" s="11">
        <v>8401021283.8800001</v>
      </c>
      <c r="E87" s="11">
        <f>SUM(B87:D87)</f>
        <v>22272967658.060001</v>
      </c>
    </row>
    <row r="88" spans="1:6" s="10" customFormat="1" x14ac:dyDescent="0.25">
      <c r="A88" s="10" t="s">
        <v>55</v>
      </c>
      <c r="B88" s="11">
        <f>B86+B87</f>
        <v>109976373350.024</v>
      </c>
      <c r="C88" s="11">
        <f>C86+C87</f>
        <v>111973305217.16774</v>
      </c>
      <c r="D88" s="11">
        <f>D86+D87</f>
        <v>113411925281.98181</v>
      </c>
      <c r="E88" s="11">
        <f>E86+E87</f>
        <v>127237011771.644</v>
      </c>
    </row>
    <row r="89" spans="1:6" s="10" customFormat="1" x14ac:dyDescent="0.25">
      <c r="A89" s="10" t="s">
        <v>56</v>
      </c>
      <c r="B89" s="11">
        <f>B75</f>
        <v>6862685270.5962706</v>
      </c>
      <c r="C89" s="11">
        <f>C75</f>
        <v>6962401219.0659294</v>
      </c>
      <c r="D89" s="11">
        <f>D75</f>
        <v>9925607735.1936722</v>
      </c>
      <c r="E89" s="11">
        <f>SUM(B89:D89)</f>
        <v>23750694224.855873</v>
      </c>
    </row>
    <row r="90" spans="1:6" x14ac:dyDescent="0.25">
      <c r="A90" s="10" t="s">
        <v>57</v>
      </c>
      <c r="B90" s="23">
        <f>+B88-B89</f>
        <v>103113688079.42773</v>
      </c>
      <c r="C90" s="23">
        <f>+C88-C89</f>
        <v>105010903998.10181</v>
      </c>
      <c r="D90" s="23">
        <f>+D88-D89</f>
        <v>103486317546.78815</v>
      </c>
      <c r="E90" s="23">
        <f>+E88-E89</f>
        <v>103486317546.78812</v>
      </c>
    </row>
    <row r="91" spans="1:6" ht="15.75" thickBot="1" x14ac:dyDescent="0.3">
      <c r="A91" s="38"/>
      <c r="B91" s="38"/>
      <c r="C91" s="38"/>
      <c r="D91" s="38"/>
      <c r="E91" s="38"/>
    </row>
    <row r="92" spans="1:6" ht="15.75" thickTop="1" x14ac:dyDescent="0.25">
      <c r="A92" s="67" t="s">
        <v>58</v>
      </c>
      <c r="B92" s="67"/>
      <c r="C92" s="67"/>
      <c r="D92" s="67"/>
      <c r="E92" s="67"/>
      <c r="F92" s="67"/>
    </row>
    <row r="93" spans="1:6" ht="36" customHeight="1" x14ac:dyDescent="0.25">
      <c r="A93" s="69"/>
      <c r="B93" s="69"/>
      <c r="C93" s="69"/>
      <c r="D93" s="69"/>
      <c r="E93" s="69"/>
      <c r="F93" s="69"/>
    </row>
    <row r="96" spans="1:6" x14ac:dyDescent="0.25">
      <c r="A96" t="s">
        <v>97</v>
      </c>
    </row>
  </sheetData>
  <mergeCells count="20">
    <mergeCell ref="A93:F93"/>
    <mergeCell ref="A80:E80"/>
    <mergeCell ref="A81:E81"/>
    <mergeCell ref="A82:E82"/>
    <mergeCell ref="A92:F92"/>
    <mergeCell ref="A59:F59"/>
    <mergeCell ref="A62:E62"/>
    <mergeCell ref="A63:E63"/>
    <mergeCell ref="A64:E64"/>
    <mergeCell ref="A77:F77"/>
    <mergeCell ref="A37:F37"/>
    <mergeCell ref="A40:E40"/>
    <mergeCell ref="A41:E41"/>
    <mergeCell ref="A42:E42"/>
    <mergeCell ref="B43:E43"/>
    <mergeCell ref="A1:F1"/>
    <mergeCell ref="A8:F8"/>
    <mergeCell ref="A9:F9"/>
    <mergeCell ref="A20:A21"/>
    <mergeCell ref="A32:A33"/>
  </mergeCells>
  <pageMargins left="0.39374999999999999" right="0.29513888888888901" top="0.74791666666666701" bottom="0.74791666666666701" header="0.51180555555555496" footer="0.51180555555555496"/>
  <pageSetup paperSize="9" firstPageNumber="0" orientation="portrait" r:id="rId1"/>
  <rowBreaks count="3" manualBreakCount="3">
    <brk id="39" max="16383" man="1"/>
    <brk id="61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opLeftCell="A80" workbookViewId="0">
      <selection activeCell="A95" sqref="A95"/>
    </sheetView>
  </sheetViews>
  <sheetFormatPr baseColWidth="10" defaultColWidth="9.140625" defaultRowHeight="15" x14ac:dyDescent="0.25"/>
  <cols>
    <col min="1" max="1" width="51.42578125"/>
    <col min="2" max="5" width="16"/>
    <col min="6" max="6" width="15.7109375"/>
    <col min="7" max="7" width="17.85546875"/>
    <col min="8" max="9" width="16.85546875"/>
    <col min="10" max="1025" width="11.42578125"/>
  </cols>
  <sheetData>
    <row r="1" spans="1:6" x14ac:dyDescent="0.25">
      <c r="A1" s="65" t="s">
        <v>0</v>
      </c>
      <c r="B1" s="65"/>
      <c r="C1" s="65"/>
      <c r="D1" s="65"/>
      <c r="E1" s="65"/>
      <c r="F1" s="65"/>
    </row>
    <row r="2" spans="1:6" x14ac:dyDescent="0.25">
      <c r="A2" s="2" t="s">
        <v>1</v>
      </c>
      <c r="B2" s="3" t="s">
        <v>2</v>
      </c>
      <c r="C2" s="3"/>
      <c r="D2" s="3"/>
      <c r="E2" s="3"/>
      <c r="F2" s="3"/>
    </row>
    <row r="3" spans="1:6" x14ac:dyDescent="0.25">
      <c r="A3" s="2" t="s">
        <v>3</v>
      </c>
      <c r="B3" s="3" t="s">
        <v>4</v>
      </c>
      <c r="C3" s="3"/>
      <c r="D3" s="3"/>
      <c r="E3" s="3"/>
      <c r="F3" s="3"/>
    </row>
    <row r="4" spans="1:6" x14ac:dyDescent="0.25">
      <c r="A4" s="2" t="s">
        <v>5</v>
      </c>
      <c r="B4" s="3" t="s">
        <v>6</v>
      </c>
      <c r="C4" s="3"/>
      <c r="D4" s="3"/>
      <c r="E4" s="3"/>
      <c r="F4" s="3"/>
    </row>
    <row r="5" spans="1:6" x14ac:dyDescent="0.25">
      <c r="A5" s="2" t="s">
        <v>7</v>
      </c>
      <c r="B5" s="64" t="s">
        <v>92</v>
      </c>
      <c r="C5" s="3"/>
      <c r="D5" s="3"/>
      <c r="E5" s="3"/>
      <c r="F5" s="3"/>
    </row>
    <row r="6" spans="1:6" x14ac:dyDescent="0.25">
      <c r="A6" s="2"/>
      <c r="B6" s="4"/>
      <c r="C6" s="3"/>
      <c r="D6" s="3"/>
      <c r="E6" s="3"/>
      <c r="F6" s="3"/>
    </row>
    <row r="8" spans="1:6" x14ac:dyDescent="0.25">
      <c r="A8" s="65" t="s">
        <v>8</v>
      </c>
      <c r="B8" s="65"/>
      <c r="C8" s="65"/>
      <c r="D8" s="65"/>
      <c r="E8" s="65"/>
      <c r="F8" s="65"/>
    </row>
    <row r="9" spans="1:6" x14ac:dyDescent="0.25">
      <c r="A9" s="65" t="s">
        <v>9</v>
      </c>
      <c r="B9" s="65"/>
      <c r="C9" s="65"/>
      <c r="D9" s="65"/>
      <c r="E9" s="65"/>
      <c r="F9" s="65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7" t="s">
        <v>10</v>
      </c>
      <c r="B11" s="8" t="s">
        <v>11</v>
      </c>
      <c r="C11" s="8" t="s">
        <v>59</v>
      </c>
      <c r="D11" s="8" t="s">
        <v>60</v>
      </c>
      <c r="E11" s="8" t="s">
        <v>61</v>
      </c>
      <c r="F11" s="8" t="s">
        <v>62</v>
      </c>
    </row>
    <row r="12" spans="1:6" x14ac:dyDescent="0.25">
      <c r="A12" s="9"/>
      <c r="B12" s="1"/>
      <c r="C12" s="1"/>
      <c r="D12" s="1"/>
      <c r="E12" s="1"/>
      <c r="F12" s="1"/>
    </row>
    <row r="13" spans="1:6" x14ac:dyDescent="0.25">
      <c r="A13" s="4" t="s">
        <v>16</v>
      </c>
      <c r="B13" s="1"/>
      <c r="C13" s="1"/>
      <c r="D13" s="1"/>
      <c r="E13" s="1"/>
      <c r="F13" s="1"/>
    </row>
    <row r="14" spans="1:6" s="10" customFormat="1" x14ac:dyDescent="0.25">
      <c r="A14" s="10" t="s">
        <v>17</v>
      </c>
      <c r="B14" s="10" t="s">
        <v>18</v>
      </c>
      <c r="C14" s="11">
        <v>591</v>
      </c>
      <c r="D14" s="11">
        <v>635</v>
      </c>
      <c r="E14" s="11">
        <v>579</v>
      </c>
      <c r="F14" s="10">
        <f t="shared" ref="F14:F21" si="0">SUM(C14:E14)</f>
        <v>1805</v>
      </c>
    </row>
    <row r="15" spans="1:6" x14ac:dyDescent="0.25">
      <c r="A15" s="12"/>
      <c r="B15" s="10" t="s">
        <v>19</v>
      </c>
      <c r="C15" s="11">
        <v>1558</v>
      </c>
      <c r="D15" s="11">
        <v>1720</v>
      </c>
      <c r="E15" s="11">
        <v>1504</v>
      </c>
      <c r="F15" s="10">
        <f t="shared" si="0"/>
        <v>4782</v>
      </c>
    </row>
    <row r="16" spans="1:6" s="10" customFormat="1" x14ac:dyDescent="0.25">
      <c r="A16" s="10" t="s">
        <v>20</v>
      </c>
      <c r="B16" s="10" t="s">
        <v>18</v>
      </c>
      <c r="C16" s="11">
        <v>316</v>
      </c>
      <c r="D16" s="11">
        <v>168</v>
      </c>
      <c r="E16" s="11">
        <v>90</v>
      </c>
      <c r="F16" s="10">
        <f t="shared" si="0"/>
        <v>574</v>
      </c>
    </row>
    <row r="17" spans="1:13" s="10" customFormat="1" x14ac:dyDescent="0.25">
      <c r="A17" s="12"/>
      <c r="B17" s="10" t="s">
        <v>19</v>
      </c>
      <c r="C17" s="11">
        <v>995</v>
      </c>
      <c r="D17" s="11">
        <v>514</v>
      </c>
      <c r="E17" s="11">
        <v>271</v>
      </c>
      <c r="F17" s="10">
        <f t="shared" si="0"/>
        <v>1780</v>
      </c>
    </row>
    <row r="18" spans="1:13" s="10" customFormat="1" x14ac:dyDescent="0.25">
      <c r="A18" s="10" t="s">
        <v>21</v>
      </c>
      <c r="B18" s="10" t="s">
        <v>18</v>
      </c>
      <c r="C18" s="11">
        <v>48</v>
      </c>
      <c r="D18" s="11">
        <v>45</v>
      </c>
      <c r="E18" s="11">
        <v>37</v>
      </c>
      <c r="F18" s="10">
        <f t="shared" si="0"/>
        <v>130</v>
      </c>
      <c r="G18"/>
      <c r="H18"/>
      <c r="I18"/>
      <c r="J18"/>
      <c r="K18"/>
      <c r="L18"/>
      <c r="M18"/>
    </row>
    <row r="19" spans="1:13" s="10" customFormat="1" x14ac:dyDescent="0.25">
      <c r="A19" s="12"/>
      <c r="B19" s="10" t="s">
        <v>19</v>
      </c>
      <c r="C19" s="11">
        <v>149</v>
      </c>
      <c r="D19" s="11">
        <v>144</v>
      </c>
      <c r="E19" s="11">
        <v>113</v>
      </c>
      <c r="F19" s="10">
        <f t="shared" si="0"/>
        <v>406</v>
      </c>
    </row>
    <row r="20" spans="1:13" s="10" customFormat="1" ht="15" customHeight="1" x14ac:dyDescent="0.25">
      <c r="A20" s="66" t="s">
        <v>22</v>
      </c>
      <c r="B20" s="10" t="s">
        <v>18</v>
      </c>
      <c r="C20" s="11">
        <v>80</v>
      </c>
      <c r="D20" s="11">
        <v>80</v>
      </c>
      <c r="E20" s="11">
        <v>75</v>
      </c>
      <c r="F20" s="10">
        <f t="shared" si="0"/>
        <v>235</v>
      </c>
      <c r="G20"/>
      <c r="H20"/>
      <c r="I20"/>
      <c r="J20"/>
      <c r="K20"/>
      <c r="L20"/>
      <c r="M20"/>
    </row>
    <row r="21" spans="1:13" x14ac:dyDescent="0.25">
      <c r="A21" s="66"/>
      <c r="B21" s="10" t="s">
        <v>19</v>
      </c>
      <c r="C21" s="11">
        <v>228</v>
      </c>
      <c r="D21" s="11">
        <v>221</v>
      </c>
      <c r="E21" s="11">
        <v>225</v>
      </c>
      <c r="F21" s="10">
        <f t="shared" si="0"/>
        <v>674</v>
      </c>
      <c r="G21" s="10"/>
      <c r="H21" s="10"/>
      <c r="I21" s="10"/>
      <c r="J21" s="10"/>
      <c r="K21" s="10"/>
      <c r="L21" s="10"/>
      <c r="M21" s="10"/>
    </row>
    <row r="22" spans="1:13" x14ac:dyDescent="0.25">
      <c r="A22" s="15" t="s">
        <v>23</v>
      </c>
      <c r="B22" s="46" t="s">
        <v>18</v>
      </c>
      <c r="C22" s="47">
        <f t="shared" ref="C22:F23" si="1">+C14+C16+C18+C20</f>
        <v>1035</v>
      </c>
      <c r="D22" s="47">
        <f t="shared" si="1"/>
        <v>928</v>
      </c>
      <c r="E22" s="47">
        <f t="shared" si="1"/>
        <v>781</v>
      </c>
      <c r="F22" s="47">
        <f t="shared" si="1"/>
        <v>2744</v>
      </c>
      <c r="G22" s="10"/>
      <c r="H22" s="10"/>
      <c r="I22" s="10"/>
      <c r="J22" s="10"/>
      <c r="K22" s="10"/>
      <c r="L22" s="10"/>
      <c r="M22" s="10"/>
    </row>
    <row r="23" spans="1:13" x14ac:dyDescent="0.25">
      <c r="A23" s="14"/>
      <c r="B23" s="46" t="s">
        <v>19</v>
      </c>
      <c r="C23" s="47">
        <f t="shared" si="1"/>
        <v>2930</v>
      </c>
      <c r="D23" s="47">
        <f t="shared" si="1"/>
        <v>2599</v>
      </c>
      <c r="E23" s="47">
        <f t="shared" si="1"/>
        <v>2113</v>
      </c>
      <c r="F23" s="47">
        <f t="shared" si="1"/>
        <v>7642</v>
      </c>
      <c r="G23" s="10"/>
      <c r="H23" s="10"/>
      <c r="I23" s="10"/>
      <c r="J23" s="10"/>
      <c r="K23" s="10"/>
      <c r="L23" s="10"/>
      <c r="M23" s="10"/>
    </row>
    <row r="24" spans="1:13" x14ac:dyDescent="0.25">
      <c r="A24" s="14"/>
      <c r="C24" s="11"/>
      <c r="D24" s="11"/>
      <c r="E24" s="11"/>
      <c r="G24" s="10"/>
      <c r="H24" s="10"/>
      <c r="I24" s="10"/>
      <c r="J24" s="10"/>
      <c r="K24" s="10"/>
      <c r="L24" s="10"/>
      <c r="M24" s="10"/>
    </row>
    <row r="25" spans="1:13" x14ac:dyDescent="0.25">
      <c r="A25" s="4" t="s">
        <v>24</v>
      </c>
      <c r="C25" s="11"/>
      <c r="D25" s="11"/>
      <c r="E25" s="11"/>
      <c r="G25" s="10"/>
      <c r="H25" s="10"/>
      <c r="I25" s="10"/>
      <c r="J25" s="10"/>
      <c r="K25" s="10"/>
      <c r="L25" s="10"/>
      <c r="M25" s="10"/>
    </row>
    <row r="26" spans="1:13" x14ac:dyDescent="0.25">
      <c r="A26" s="10" t="s">
        <v>25</v>
      </c>
      <c r="B26" s="10" t="s">
        <v>18</v>
      </c>
      <c r="C26" s="11">
        <v>573</v>
      </c>
      <c r="D26" s="11">
        <v>771</v>
      </c>
      <c r="E26" s="11">
        <v>720</v>
      </c>
      <c r="F26" s="10">
        <f t="shared" ref="F26:F33" si="2">SUM(C26:E26)</f>
        <v>2064</v>
      </c>
    </row>
    <row r="27" spans="1:13" x14ac:dyDescent="0.25">
      <c r="A27" s="12"/>
      <c r="B27" s="10" t="s">
        <v>19</v>
      </c>
      <c r="C27" s="11">
        <v>1547</v>
      </c>
      <c r="D27" s="11">
        <v>2062</v>
      </c>
      <c r="E27" s="11">
        <v>1971</v>
      </c>
      <c r="F27" s="10">
        <f t="shared" si="2"/>
        <v>5580</v>
      </c>
      <c r="G27" s="10"/>
      <c r="H27" s="10"/>
      <c r="I27" s="10"/>
      <c r="J27" s="10"/>
      <c r="K27" s="10"/>
      <c r="L27" s="10"/>
      <c r="M27" s="10"/>
    </row>
    <row r="28" spans="1:13" x14ac:dyDescent="0.25">
      <c r="A28" s="10" t="s">
        <v>26</v>
      </c>
      <c r="B28" s="10" t="s">
        <v>18</v>
      </c>
      <c r="C28" s="11">
        <v>100</v>
      </c>
      <c r="D28" s="11">
        <v>161</v>
      </c>
      <c r="E28" s="11">
        <v>331</v>
      </c>
      <c r="F28" s="10">
        <f t="shared" si="2"/>
        <v>592</v>
      </c>
    </row>
    <row r="29" spans="1:13" x14ac:dyDescent="0.25">
      <c r="B29" s="10" t="s">
        <v>19</v>
      </c>
      <c r="C29" s="11">
        <v>321</v>
      </c>
      <c r="D29" s="11">
        <v>511</v>
      </c>
      <c r="E29" s="11">
        <v>1003</v>
      </c>
      <c r="F29" s="10">
        <f t="shared" si="2"/>
        <v>1835</v>
      </c>
      <c r="G29" s="10"/>
      <c r="H29" s="10"/>
      <c r="I29" s="10"/>
      <c r="J29" s="10"/>
      <c r="K29" s="10"/>
      <c r="L29" s="10"/>
      <c r="M29" s="10"/>
    </row>
    <row r="30" spans="1:13" x14ac:dyDescent="0.25">
      <c r="A30" s="10" t="s">
        <v>27</v>
      </c>
      <c r="B30" s="10" t="s">
        <v>18</v>
      </c>
      <c r="C30" s="11">
        <v>15</v>
      </c>
      <c r="D30" s="11">
        <v>17</v>
      </c>
      <c r="E30" s="11">
        <v>24</v>
      </c>
      <c r="F30" s="10">
        <f t="shared" si="2"/>
        <v>56</v>
      </c>
    </row>
    <row r="31" spans="1:13" x14ac:dyDescent="0.25">
      <c r="B31" s="10" t="s">
        <v>19</v>
      </c>
      <c r="C31" s="11">
        <v>54</v>
      </c>
      <c r="D31" s="11">
        <v>50</v>
      </c>
      <c r="E31" s="11">
        <v>81</v>
      </c>
      <c r="F31" s="10">
        <f t="shared" si="2"/>
        <v>185</v>
      </c>
      <c r="G31" s="10"/>
      <c r="H31" s="10"/>
      <c r="I31" s="10"/>
      <c r="J31" s="10"/>
      <c r="K31" s="10"/>
      <c r="L31" s="10"/>
      <c r="M31" s="10"/>
    </row>
    <row r="32" spans="1:13" ht="15" customHeight="1" x14ac:dyDescent="0.25">
      <c r="A32" s="66" t="s">
        <v>28</v>
      </c>
      <c r="B32" s="10" t="s">
        <v>18</v>
      </c>
      <c r="C32" s="11">
        <v>65</v>
      </c>
      <c r="D32" s="11">
        <v>86</v>
      </c>
      <c r="E32" s="11">
        <v>103</v>
      </c>
      <c r="F32" s="10">
        <f t="shared" si="2"/>
        <v>254</v>
      </c>
    </row>
    <row r="33" spans="1:13" s="10" customFormat="1" x14ac:dyDescent="0.25">
      <c r="A33" s="66"/>
      <c r="B33" s="10" t="s">
        <v>19</v>
      </c>
      <c r="C33" s="11">
        <v>181</v>
      </c>
      <c r="D33" s="11">
        <v>230</v>
      </c>
      <c r="E33" s="11">
        <v>272</v>
      </c>
      <c r="F33" s="10">
        <f t="shared" si="2"/>
        <v>683</v>
      </c>
    </row>
    <row r="34" spans="1:13" x14ac:dyDescent="0.25">
      <c r="A34" s="15" t="s">
        <v>29</v>
      </c>
      <c r="B34" s="46" t="s">
        <v>18</v>
      </c>
      <c r="C34" s="47">
        <f t="shared" ref="C34:F35" si="3">+C26+C28+C30+C32</f>
        <v>753</v>
      </c>
      <c r="D34" s="47">
        <f t="shared" si="3"/>
        <v>1035</v>
      </c>
      <c r="E34" s="47">
        <f t="shared" si="3"/>
        <v>1178</v>
      </c>
      <c r="F34" s="47">
        <f t="shared" si="3"/>
        <v>2966</v>
      </c>
    </row>
    <row r="35" spans="1:13" x14ac:dyDescent="0.25">
      <c r="A35" s="14"/>
      <c r="B35" s="46" t="s">
        <v>19</v>
      </c>
      <c r="C35" s="47">
        <f t="shared" si="3"/>
        <v>2103</v>
      </c>
      <c r="D35" s="47">
        <f t="shared" si="3"/>
        <v>2853</v>
      </c>
      <c r="E35" s="47">
        <f t="shared" si="3"/>
        <v>3327</v>
      </c>
      <c r="F35" s="47">
        <f t="shared" si="3"/>
        <v>8283</v>
      </c>
    </row>
    <row r="36" spans="1:13" ht="15.75" thickBot="1" x14ac:dyDescent="0.3">
      <c r="A36" s="37"/>
      <c r="B36" s="38"/>
      <c r="C36" s="39"/>
      <c r="D36" s="39"/>
      <c r="E36" s="39"/>
      <c r="F36" s="38"/>
    </row>
    <row r="37" spans="1:13" ht="15.75" thickTop="1" x14ac:dyDescent="0.25">
      <c r="A37" s="67" t="s">
        <v>30</v>
      </c>
      <c r="B37" s="67"/>
      <c r="C37" s="67"/>
      <c r="D37" s="67"/>
      <c r="E37" s="67"/>
      <c r="F37" s="67"/>
    </row>
    <row r="38" spans="1:13" s="10" customFormat="1" x14ac:dyDescent="0.25">
      <c r="A38" s="17"/>
    </row>
    <row r="39" spans="1:13" x14ac:dyDescent="0.25">
      <c r="G39" s="10"/>
      <c r="H39" s="10"/>
      <c r="I39" s="10"/>
      <c r="J39" s="10"/>
      <c r="K39" s="10"/>
      <c r="L39" s="10"/>
      <c r="M39" s="10"/>
    </row>
    <row r="40" spans="1:13" x14ac:dyDescent="0.25">
      <c r="A40" s="65" t="s">
        <v>31</v>
      </c>
      <c r="B40" s="65"/>
      <c r="C40" s="65"/>
      <c r="D40" s="65"/>
      <c r="E40" s="65"/>
      <c r="G40" s="10"/>
      <c r="H40" s="10"/>
      <c r="I40" s="10"/>
      <c r="J40" s="10"/>
      <c r="K40" s="10"/>
      <c r="L40" s="10"/>
      <c r="M40" s="10"/>
    </row>
    <row r="41" spans="1:13" x14ac:dyDescent="0.25">
      <c r="A41" s="65" t="s">
        <v>32</v>
      </c>
      <c r="B41" s="65"/>
      <c r="C41" s="65"/>
      <c r="D41" s="65"/>
      <c r="E41" s="65"/>
    </row>
    <row r="42" spans="1:13" x14ac:dyDescent="0.25">
      <c r="A42" s="65" t="s">
        <v>33</v>
      </c>
      <c r="B42" s="65"/>
      <c r="C42" s="65"/>
      <c r="D42" s="65"/>
      <c r="E42" s="65"/>
    </row>
    <row r="43" spans="1:13" x14ac:dyDescent="0.25">
      <c r="B43" s="68"/>
      <c r="C43" s="68"/>
      <c r="D43" s="68"/>
      <c r="E43" s="68"/>
      <c r="F43" s="3"/>
    </row>
    <row r="44" spans="1:13" x14ac:dyDescent="0.25">
      <c r="A44" s="7" t="s">
        <v>10</v>
      </c>
      <c r="B44" s="8" t="s">
        <v>59</v>
      </c>
      <c r="C44" s="8" t="s">
        <v>60</v>
      </c>
      <c r="D44" s="8" t="s">
        <v>61</v>
      </c>
      <c r="E44" s="8" t="s">
        <v>62</v>
      </c>
      <c r="F44" s="1"/>
    </row>
    <row r="45" spans="1:13" x14ac:dyDescent="0.25">
      <c r="A45" s="4" t="s">
        <v>16</v>
      </c>
      <c r="B45" s="10"/>
      <c r="C45" s="10"/>
      <c r="D45" s="10"/>
      <c r="E45" s="10"/>
      <c r="F45" s="22"/>
    </row>
    <row r="46" spans="1:13" x14ac:dyDescent="0.25">
      <c r="A46" s="10" t="s">
        <v>34</v>
      </c>
      <c r="B46" s="11">
        <v>4296779989.7700005</v>
      </c>
      <c r="C46" s="11">
        <v>4360268791.5300007</v>
      </c>
      <c r="D46" s="11">
        <v>3874548000</v>
      </c>
      <c r="E46" s="10">
        <f>SUM(B46:D46)</f>
        <v>12531596781.300001</v>
      </c>
      <c r="F46" s="24"/>
    </row>
    <row r="47" spans="1:13" x14ac:dyDescent="0.25">
      <c r="A47" s="10" t="s">
        <v>35</v>
      </c>
      <c r="B47" s="11">
        <v>6119937332.4499998</v>
      </c>
      <c r="C47" s="11">
        <v>2496170648.4200001</v>
      </c>
      <c r="D47" s="11">
        <v>1013641833.7</v>
      </c>
      <c r="E47" s="10">
        <f>SUM(B47:D47)</f>
        <v>9629749814.5699997</v>
      </c>
      <c r="F47" s="24"/>
    </row>
    <row r="48" spans="1:13" x14ac:dyDescent="0.25">
      <c r="A48" s="10" t="s">
        <v>36</v>
      </c>
      <c r="B48" s="11">
        <v>660065773.59000003</v>
      </c>
      <c r="C48" s="11">
        <v>575619687.41999996</v>
      </c>
      <c r="D48" s="11">
        <v>694819150.71000004</v>
      </c>
      <c r="E48" s="10">
        <f>SUM(B48:D48)</f>
        <v>1930504611.72</v>
      </c>
      <c r="F48" s="24"/>
    </row>
    <row r="49" spans="1:6" ht="30" x14ac:dyDescent="0.25">
      <c r="A49" s="18" t="s">
        <v>37</v>
      </c>
      <c r="B49" s="11">
        <v>480743000</v>
      </c>
      <c r="C49" s="11">
        <v>473015000</v>
      </c>
      <c r="D49" s="11">
        <v>438519000</v>
      </c>
      <c r="E49" s="10">
        <f>SUM(B49:D49)</f>
        <v>1392277000</v>
      </c>
      <c r="F49" s="24"/>
    </row>
    <row r="50" spans="1:6" x14ac:dyDescent="0.25">
      <c r="A50" s="10" t="s">
        <v>38</v>
      </c>
      <c r="B50" s="11">
        <v>333667455.62002051</v>
      </c>
      <c r="C50" s="11">
        <v>261365582.98055756</v>
      </c>
      <c r="D50" s="11">
        <v>300578886.34867233</v>
      </c>
      <c r="E50" s="10">
        <f>SUM(B50:D50)</f>
        <v>895611924.94925046</v>
      </c>
    </row>
    <row r="51" spans="1:6" ht="15.75" thickBot="1" x14ac:dyDescent="0.3">
      <c r="A51" s="42" t="s">
        <v>39</v>
      </c>
      <c r="B51" s="42">
        <f>SUM(B46:B50)</f>
        <v>11891193551.430021</v>
      </c>
      <c r="C51" s="42">
        <f>SUM(C46:C50)</f>
        <v>8166439710.3505583</v>
      </c>
      <c r="D51" s="42">
        <f>SUM(D46:D50)</f>
        <v>6322106870.7586718</v>
      </c>
      <c r="E51" s="43">
        <f>SUM(E46:E50)</f>
        <v>26379740132.539253</v>
      </c>
    </row>
    <row r="52" spans="1:6" x14ac:dyDescent="0.25">
      <c r="A52" s="4" t="s">
        <v>24</v>
      </c>
      <c r="B52" s="10"/>
      <c r="C52" s="10"/>
      <c r="D52" s="10"/>
      <c r="E52" s="10"/>
    </row>
    <row r="53" spans="1:6" x14ac:dyDescent="0.25">
      <c r="A53" s="10" t="s">
        <v>34</v>
      </c>
      <c r="B53" s="11">
        <v>3860584000</v>
      </c>
      <c r="C53" s="11">
        <v>5305626480.29</v>
      </c>
      <c r="D53" s="11">
        <v>5043817689.8100004</v>
      </c>
      <c r="E53" s="10">
        <f>SUM(B53:D53)</f>
        <v>14210028170.100002</v>
      </c>
    </row>
    <row r="54" spans="1:6" x14ac:dyDescent="0.25">
      <c r="A54" s="10" t="s">
        <v>35</v>
      </c>
      <c r="B54" s="11">
        <v>1429067900.5</v>
      </c>
      <c r="C54" s="11">
        <v>2121624611.28</v>
      </c>
      <c r="D54" s="11">
        <v>6359219434.8599997</v>
      </c>
      <c r="E54" s="10">
        <f>SUM(B54:D54)</f>
        <v>9909911946.6399994</v>
      </c>
    </row>
    <row r="55" spans="1:6" x14ac:dyDescent="0.25">
      <c r="A55" s="10" t="s">
        <v>36</v>
      </c>
      <c r="B55" s="11">
        <v>119565400.5</v>
      </c>
      <c r="C55" s="11">
        <v>163128068.88999999</v>
      </c>
      <c r="D55" s="11">
        <v>235641911.66999999</v>
      </c>
      <c r="E55" s="10">
        <f>SUM(B55:D55)</f>
        <v>518335381.05999994</v>
      </c>
    </row>
    <row r="56" spans="1:6" ht="30" x14ac:dyDescent="0.25">
      <c r="A56" s="18" t="s">
        <v>37</v>
      </c>
      <c r="B56" s="11">
        <v>388632000</v>
      </c>
      <c r="C56" s="11">
        <v>519803118.29000002</v>
      </c>
      <c r="D56" s="11">
        <v>632492000</v>
      </c>
      <c r="E56" s="10">
        <f>SUM(B56:D56)</f>
        <v>1540927118.29</v>
      </c>
    </row>
    <row r="57" spans="1:6" x14ac:dyDescent="0.25">
      <c r="A57" s="10" t="s">
        <v>40</v>
      </c>
      <c r="B57" s="11">
        <v>242755163.36413085</v>
      </c>
      <c r="C57" s="11">
        <v>291501485.32853132</v>
      </c>
      <c r="D57" s="11">
        <v>453369946.37482208</v>
      </c>
      <c r="E57" s="10">
        <f>SUM(B57:D57)</f>
        <v>987626595.06748426</v>
      </c>
    </row>
    <row r="58" spans="1:6" ht="15.75" thickBot="1" x14ac:dyDescent="0.3">
      <c r="A58" s="38" t="s">
        <v>39</v>
      </c>
      <c r="B58" s="38">
        <f>SUM(B53:B57)</f>
        <v>6040604464.364131</v>
      </c>
      <c r="C58" s="38">
        <f>SUM(C53:C57)</f>
        <v>8401683764.0785313</v>
      </c>
      <c r="D58" s="38">
        <f>SUM(D53:D57)</f>
        <v>12724540982.714823</v>
      </c>
      <c r="E58" s="38">
        <f>SUM(E53:E57)</f>
        <v>27166829211.15749</v>
      </c>
      <c r="F58" s="24"/>
    </row>
    <row r="59" spans="1:6" ht="15.75" thickTop="1" x14ac:dyDescent="0.25">
      <c r="A59" s="3" t="s">
        <v>41</v>
      </c>
      <c r="B59" s="25"/>
      <c r="C59" s="25"/>
      <c r="D59" s="25"/>
      <c r="E59" s="25"/>
      <c r="F59" s="25"/>
    </row>
    <row r="60" spans="1:6" x14ac:dyDescent="0.25">
      <c r="A60" s="10"/>
      <c r="B60" s="25"/>
      <c r="C60" s="25"/>
      <c r="D60" s="25"/>
      <c r="E60" s="25"/>
      <c r="F60" s="25"/>
    </row>
    <row r="62" spans="1:6" x14ac:dyDescent="0.25">
      <c r="A62" s="65" t="s">
        <v>42</v>
      </c>
      <c r="B62" s="65"/>
      <c r="C62" s="65"/>
      <c r="D62" s="65"/>
      <c r="E62" s="65"/>
      <c r="F62" s="10"/>
    </row>
    <row r="63" spans="1:6" x14ac:dyDescent="0.25">
      <c r="A63" s="65" t="s">
        <v>43</v>
      </c>
      <c r="B63" s="65"/>
      <c r="C63" s="65"/>
      <c r="D63" s="65"/>
      <c r="E63" s="65"/>
    </row>
    <row r="64" spans="1:6" x14ac:dyDescent="0.25">
      <c r="A64" s="65" t="s">
        <v>33</v>
      </c>
      <c r="B64" s="65"/>
      <c r="C64" s="65"/>
      <c r="D64" s="65"/>
      <c r="E64" s="65"/>
    </row>
    <row r="65" spans="1:6" x14ac:dyDescent="0.25">
      <c r="B65" s="71"/>
      <c r="C65" s="71"/>
      <c r="D65" s="71"/>
      <c r="E65" s="71"/>
      <c r="F65" s="6"/>
    </row>
    <row r="66" spans="1:6" x14ac:dyDescent="0.25">
      <c r="A66" s="26" t="s">
        <v>44</v>
      </c>
      <c r="B66" s="26" t="s">
        <v>59</v>
      </c>
      <c r="C66" s="26" t="s">
        <v>60</v>
      </c>
      <c r="D66" s="26" t="s">
        <v>61</v>
      </c>
      <c r="E66" s="26" t="s">
        <v>62</v>
      </c>
      <c r="F66" s="6"/>
    </row>
    <row r="67" spans="1:6" x14ac:dyDescent="0.25">
      <c r="A67" s="19" t="s">
        <v>45</v>
      </c>
    </row>
    <row r="68" spans="1:6" x14ac:dyDescent="0.25">
      <c r="A68" s="10" t="s">
        <v>46</v>
      </c>
      <c r="B68">
        <v>84260148.625206783</v>
      </c>
      <c r="C68">
        <v>57475222.081882149</v>
      </c>
      <c r="D68">
        <v>50266930.318175584</v>
      </c>
      <c r="E68" s="27">
        <f t="shared" ref="E68:E74" si="4">SUM(B68:D68)</f>
        <v>192002301.02526453</v>
      </c>
    </row>
    <row r="69" spans="1:6" x14ac:dyDescent="0.25">
      <c r="A69" s="10" t="s">
        <v>47</v>
      </c>
      <c r="B69">
        <v>12639947.017007269</v>
      </c>
      <c r="C69">
        <v>44891740.202557005</v>
      </c>
      <c r="D69">
        <v>64267583.959988207</v>
      </c>
      <c r="E69" s="27">
        <f t="shared" si="4"/>
        <v>121799271.17955248</v>
      </c>
    </row>
    <row r="70" spans="1:6" x14ac:dyDescent="0.25">
      <c r="A70" s="10" t="s">
        <v>48</v>
      </c>
      <c r="B70" s="28">
        <v>2719187.9231705433</v>
      </c>
      <c r="C70" s="28">
        <v>5719493.8269803924</v>
      </c>
      <c r="D70" s="28">
        <v>5563015.8645064123</v>
      </c>
      <c r="E70" s="27">
        <f t="shared" si="4"/>
        <v>14001697.614657348</v>
      </c>
    </row>
    <row r="71" spans="1:6" x14ac:dyDescent="0.25">
      <c r="A71" s="21" t="s">
        <v>49</v>
      </c>
      <c r="B71" s="28">
        <v>627925.99985551112</v>
      </c>
      <c r="C71" s="28">
        <v>470017.94237163255</v>
      </c>
      <c r="D71" s="28">
        <v>12932080.554002948</v>
      </c>
      <c r="E71" s="27">
        <f t="shared" si="4"/>
        <v>14030024.496230092</v>
      </c>
    </row>
    <row r="72" spans="1:6" x14ac:dyDescent="0.25">
      <c r="A72" s="60" t="s">
        <v>88</v>
      </c>
      <c r="B72" s="28">
        <v>5918950.6265805094</v>
      </c>
      <c r="C72" s="28">
        <v>208562.31936635057</v>
      </c>
      <c r="D72" s="28">
        <v>48289192.730599187</v>
      </c>
      <c r="E72" s="27">
        <f t="shared" si="4"/>
        <v>54416705.676546045</v>
      </c>
    </row>
    <row r="73" spans="1:6" x14ac:dyDescent="0.25">
      <c r="A73" s="60" t="s">
        <v>89</v>
      </c>
      <c r="B73" s="28">
        <v>227501295.42819992</v>
      </c>
      <c r="C73" s="28">
        <v>152600546.60740003</v>
      </c>
      <c r="D73" s="28">
        <v>119260082.9214</v>
      </c>
      <c r="E73" s="27">
        <f t="shared" si="4"/>
        <v>499361924.95699996</v>
      </c>
    </row>
    <row r="74" spans="1:6" x14ac:dyDescent="0.25">
      <c r="A74" s="60" t="s">
        <v>90</v>
      </c>
      <c r="B74">
        <v>7848675309.6300011</v>
      </c>
      <c r="C74">
        <v>7293623026.1399994</v>
      </c>
      <c r="D74">
        <v>6917534975.0300007</v>
      </c>
      <c r="E74" s="27">
        <f t="shared" si="4"/>
        <v>22059833310.800003</v>
      </c>
      <c r="F74" s="24"/>
    </row>
    <row r="75" spans="1:6" ht="15.75" thickBot="1" x14ac:dyDescent="0.3">
      <c r="A75" s="40"/>
      <c r="B75" s="40">
        <f>+SUM(B68:B74)</f>
        <v>8182342765.2500219</v>
      </c>
      <c r="C75" s="40">
        <f t="shared" ref="C75:E75" si="5">+SUM(C68:C74)</f>
        <v>7554988609.1205568</v>
      </c>
      <c r="D75" s="40">
        <f t="shared" si="5"/>
        <v>7218113861.3786726</v>
      </c>
      <c r="E75" s="40">
        <f t="shared" si="5"/>
        <v>22955445235.749252</v>
      </c>
      <c r="F75" s="24"/>
    </row>
    <row r="76" spans="1:6" ht="15.75" thickTop="1" x14ac:dyDescent="0.25">
      <c r="A76" s="10" t="s">
        <v>50</v>
      </c>
      <c r="B76" s="10"/>
      <c r="C76" s="10"/>
      <c r="D76" s="10"/>
      <c r="E76" s="10"/>
      <c r="F76" s="10"/>
    </row>
    <row r="77" spans="1:6" x14ac:dyDescent="0.25">
      <c r="A77" s="4" t="s">
        <v>41</v>
      </c>
      <c r="B77" s="12"/>
      <c r="C77" s="12"/>
      <c r="D77" s="12"/>
      <c r="E77" s="12"/>
      <c r="F77" s="29"/>
    </row>
    <row r="80" spans="1:6" s="10" customFormat="1" x14ac:dyDescent="0.25">
      <c r="A80" s="65" t="s">
        <v>51</v>
      </c>
      <c r="B80" s="65"/>
      <c r="C80" s="65"/>
      <c r="D80" s="65"/>
      <c r="E80" s="65"/>
      <c r="F80" s="22"/>
    </row>
    <row r="81" spans="1:7" s="10" customFormat="1" x14ac:dyDescent="0.25">
      <c r="A81" s="65" t="s">
        <v>52</v>
      </c>
      <c r="B81" s="65"/>
      <c r="C81" s="65"/>
      <c r="D81" s="65"/>
      <c r="E81" s="65"/>
      <c r="F81" s="22"/>
    </row>
    <row r="82" spans="1:7" s="10" customFormat="1" x14ac:dyDescent="0.25">
      <c r="A82" s="65" t="s">
        <v>33</v>
      </c>
      <c r="B82" s="65"/>
      <c r="C82" s="65"/>
      <c r="D82" s="65"/>
      <c r="E82" s="65"/>
      <c r="F82" s="22"/>
    </row>
    <row r="83" spans="1:7" x14ac:dyDescent="0.25">
      <c r="A83" s="22"/>
      <c r="B83" s="22"/>
      <c r="C83" s="22"/>
      <c r="D83" s="22"/>
      <c r="E83" s="22"/>
      <c r="F83" s="22"/>
    </row>
    <row r="84" spans="1:7" x14ac:dyDescent="0.25">
      <c r="A84" s="26" t="s">
        <v>44</v>
      </c>
      <c r="B84" s="26" t="s">
        <v>59</v>
      </c>
      <c r="C84" s="26" t="s">
        <v>60</v>
      </c>
      <c r="D84" s="26" t="s">
        <v>61</v>
      </c>
      <c r="E84" s="26" t="s">
        <v>62</v>
      </c>
      <c r="F84" s="30"/>
    </row>
    <row r="85" spans="1:7" x14ac:dyDescent="0.25">
      <c r="A85" s="10"/>
      <c r="B85" s="10"/>
      <c r="C85" s="10"/>
      <c r="D85" s="10"/>
      <c r="E85" s="10"/>
      <c r="F85" s="22"/>
    </row>
    <row r="86" spans="1:7" x14ac:dyDescent="0.25">
      <c r="A86" s="10" t="s">
        <v>53</v>
      </c>
      <c r="B86" s="28">
        <f>'1T'!E90</f>
        <v>103486317546.78812</v>
      </c>
      <c r="C86" s="28">
        <f>B90</f>
        <v>104366018591.7581</v>
      </c>
      <c r="D86" s="28">
        <f>C90</f>
        <v>107601024120.43755</v>
      </c>
      <c r="E86" s="27">
        <f>B86</f>
        <v>103486317546.78812</v>
      </c>
      <c r="F86" s="24"/>
      <c r="G86" s="31"/>
    </row>
    <row r="87" spans="1:7" x14ac:dyDescent="0.25">
      <c r="A87" s="10" t="s">
        <v>54</v>
      </c>
      <c r="B87" s="28">
        <v>9062043810.2199993</v>
      </c>
      <c r="C87" s="28">
        <v>10789994137.799999</v>
      </c>
      <c r="D87" s="28">
        <v>8568217716.9700012</v>
      </c>
      <c r="E87" s="28">
        <f>SUM(B87:D87)</f>
        <v>28420255664.989998</v>
      </c>
      <c r="F87" s="32"/>
    </row>
    <row r="88" spans="1:7" x14ac:dyDescent="0.25">
      <c r="A88" s="10" t="s">
        <v>55</v>
      </c>
      <c r="B88" s="28">
        <f>B86+B87</f>
        <v>112548361357.00812</v>
      </c>
      <c r="C88" s="28">
        <f>C86+C87</f>
        <v>115156012729.55811</v>
      </c>
      <c r="D88" s="28">
        <f>D86+D87</f>
        <v>116169241837.40755</v>
      </c>
      <c r="E88" s="28">
        <f>E86+E87</f>
        <v>131906573211.77811</v>
      </c>
      <c r="F88" s="32"/>
    </row>
    <row r="89" spans="1:7" x14ac:dyDescent="0.25">
      <c r="A89" s="10" t="s">
        <v>56</v>
      </c>
      <c r="B89" s="28">
        <f>B75</f>
        <v>8182342765.2500219</v>
      </c>
      <c r="C89" s="28">
        <f>C75</f>
        <v>7554988609.1205568</v>
      </c>
      <c r="D89" s="28">
        <f>D75</f>
        <v>7218113861.3786726</v>
      </c>
      <c r="E89" s="28">
        <f>SUM(B89:D89)</f>
        <v>22955445235.749252</v>
      </c>
      <c r="F89" s="32"/>
    </row>
    <row r="90" spans="1:7" x14ac:dyDescent="0.25">
      <c r="A90" s="10" t="s">
        <v>57</v>
      </c>
      <c r="B90" s="33">
        <f>+B88-B89</f>
        <v>104366018591.7581</v>
      </c>
      <c r="C90" s="33">
        <f>+C88-C89</f>
        <v>107601024120.43755</v>
      </c>
      <c r="D90" s="33">
        <f>+D88-D89</f>
        <v>108951127976.02887</v>
      </c>
      <c r="E90" s="33">
        <f>+E88-E89</f>
        <v>108951127976.02885</v>
      </c>
      <c r="F90" s="32"/>
    </row>
    <row r="91" spans="1:7" ht="15.75" thickBot="1" x14ac:dyDescent="0.3">
      <c r="A91" s="41"/>
      <c r="B91" s="41"/>
      <c r="C91" s="41"/>
      <c r="D91" s="41"/>
      <c r="E91" s="41"/>
      <c r="F91" s="22"/>
    </row>
    <row r="92" spans="1:7" ht="15.75" thickTop="1" x14ac:dyDescent="0.25">
      <c r="A92" s="4" t="s">
        <v>41</v>
      </c>
      <c r="B92" s="29"/>
      <c r="C92" s="29"/>
      <c r="D92" s="29"/>
      <c r="E92" s="29"/>
      <c r="F92" s="29"/>
    </row>
    <row r="94" spans="1:7" x14ac:dyDescent="0.25">
      <c r="E94" s="32"/>
    </row>
    <row r="95" spans="1:7" x14ac:dyDescent="0.25">
      <c r="A95" t="s">
        <v>98</v>
      </c>
      <c r="E95" s="32"/>
    </row>
  </sheetData>
  <mergeCells count="17">
    <mergeCell ref="A81:E81"/>
    <mergeCell ref="A82:E82"/>
    <mergeCell ref="A62:E62"/>
    <mergeCell ref="A63:E63"/>
    <mergeCell ref="A64:E64"/>
    <mergeCell ref="B65:E65"/>
    <mergeCell ref="A80:E80"/>
    <mergeCell ref="A37:F37"/>
    <mergeCell ref="A40:E40"/>
    <mergeCell ref="A41:E41"/>
    <mergeCell ref="A42:E42"/>
    <mergeCell ref="B43:E43"/>
    <mergeCell ref="A1:F1"/>
    <mergeCell ref="A8:F8"/>
    <mergeCell ref="A9:F9"/>
    <mergeCell ref="A20:A21"/>
    <mergeCell ref="A32:A33"/>
  </mergeCells>
  <pageMargins left="0.39374999999999999" right="0.31527777777777799" top="0.94513888888888897" bottom="0.74861111111111101" header="0.51180555555555496" footer="0.31527777777777799"/>
  <pageSetup paperSize="0" scale="0" firstPageNumber="0" orientation="portrait" usePrinterDefaults="0" horizontalDpi="0" verticalDpi="0" copies="0"/>
  <headerFooter>
    <oddFooter>&amp;RInforme 2do Trimestre 2012 , página &amp;P de  &amp;N</oddFooter>
  </headerFooter>
  <rowBreaks count="3" manualBreakCount="3">
    <brk id="39" max="16383" man="1"/>
    <brk id="61" max="16383" man="1"/>
    <brk id="7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5"/>
  <sheetViews>
    <sheetView topLeftCell="A61" zoomScale="90" zoomScaleNormal="90" workbookViewId="0">
      <selection activeCell="E87" sqref="E87"/>
    </sheetView>
  </sheetViews>
  <sheetFormatPr baseColWidth="10" defaultColWidth="9.140625" defaultRowHeight="15" x14ac:dyDescent="0.25"/>
  <cols>
    <col min="1" max="1" width="55"/>
    <col min="2" max="2" width="18.140625"/>
    <col min="3" max="5" width="17.85546875"/>
    <col min="6" max="7" width="16.42578125"/>
    <col min="8" max="8" width="17.85546875"/>
    <col min="9" max="9" width="14.140625"/>
    <col min="10" max="10" width="17.85546875"/>
    <col min="11" max="256" width="11.42578125"/>
    <col min="257" max="257" width="56.7109375"/>
    <col min="258" max="258" width="15.85546875"/>
    <col min="259" max="261" width="16.28515625"/>
    <col min="262" max="262" width="12.140625"/>
    <col min="263" max="263" width="16.42578125"/>
    <col min="264" max="265" width="11.42578125"/>
    <col min="266" max="266" width="17.85546875"/>
    <col min="267" max="512" width="11.42578125"/>
    <col min="513" max="513" width="56.7109375"/>
    <col min="514" max="514" width="15.85546875"/>
    <col min="515" max="517" width="16.28515625"/>
    <col min="518" max="518" width="12.140625"/>
    <col min="519" max="519" width="16.42578125"/>
    <col min="520" max="521" width="11.42578125"/>
    <col min="522" max="522" width="17.85546875"/>
    <col min="523" max="768" width="11.42578125"/>
    <col min="769" max="769" width="56.7109375"/>
    <col min="770" max="770" width="15.85546875"/>
    <col min="771" max="773" width="16.28515625"/>
    <col min="774" max="774" width="12.140625"/>
    <col min="775" max="775" width="16.42578125"/>
    <col min="776" max="777" width="11.42578125"/>
    <col min="778" max="778" width="17.85546875"/>
    <col min="779" max="1025" width="11.42578125"/>
  </cols>
  <sheetData>
    <row r="1" spans="1:52" x14ac:dyDescent="0.25">
      <c r="A1" s="65" t="s">
        <v>0</v>
      </c>
      <c r="B1" s="65"/>
      <c r="C1" s="65"/>
      <c r="D1" s="65"/>
      <c r="E1" s="65"/>
      <c r="F1" s="65"/>
    </row>
    <row r="2" spans="1:52" x14ac:dyDescent="0.25">
      <c r="A2" s="2" t="s">
        <v>1</v>
      </c>
      <c r="B2" s="3" t="s">
        <v>2</v>
      </c>
      <c r="C2" s="3"/>
      <c r="D2" s="3"/>
      <c r="E2" s="3"/>
      <c r="F2" s="3"/>
    </row>
    <row r="3" spans="1:52" x14ac:dyDescent="0.25">
      <c r="A3" s="2" t="s">
        <v>63</v>
      </c>
      <c r="B3" s="3" t="s">
        <v>64</v>
      </c>
      <c r="C3" s="3"/>
      <c r="D3" s="3"/>
      <c r="E3" s="3"/>
      <c r="F3" s="3"/>
    </row>
    <row r="4" spans="1:52" x14ac:dyDescent="0.25">
      <c r="A4" s="2" t="s">
        <v>5</v>
      </c>
      <c r="B4" s="3" t="s">
        <v>6</v>
      </c>
      <c r="C4" s="3"/>
      <c r="D4" s="3"/>
      <c r="E4" s="3"/>
      <c r="F4" s="3"/>
    </row>
    <row r="5" spans="1:52" x14ac:dyDescent="0.25">
      <c r="A5" s="2" t="s">
        <v>7</v>
      </c>
      <c r="B5" s="63" t="s">
        <v>93</v>
      </c>
      <c r="C5" s="3"/>
      <c r="D5" s="3"/>
      <c r="E5" s="3"/>
      <c r="F5" s="3"/>
    </row>
    <row r="6" spans="1:52" x14ac:dyDescent="0.25">
      <c r="A6" s="2"/>
      <c r="B6" s="1"/>
      <c r="C6" s="3"/>
      <c r="D6" s="3"/>
      <c r="E6" s="3"/>
      <c r="F6" s="3"/>
    </row>
    <row r="8" spans="1:52" x14ac:dyDescent="0.25">
      <c r="A8" s="65" t="s">
        <v>65</v>
      </c>
      <c r="B8" s="65"/>
      <c r="C8" s="65"/>
      <c r="D8" s="65"/>
      <c r="E8" s="65"/>
      <c r="F8" s="65"/>
    </row>
    <row r="9" spans="1:52" x14ac:dyDescent="0.25">
      <c r="A9" s="65" t="s">
        <v>9</v>
      </c>
      <c r="B9" s="65"/>
      <c r="C9" s="65"/>
      <c r="D9" s="65"/>
      <c r="E9" s="65"/>
      <c r="F9" s="65"/>
    </row>
    <row r="10" spans="1:52" x14ac:dyDescent="0.25">
      <c r="K10" s="6"/>
      <c r="L10" s="6"/>
    </row>
    <row r="11" spans="1:52" x14ac:dyDescent="0.25">
      <c r="A11" s="7" t="s">
        <v>10</v>
      </c>
      <c r="B11" s="8" t="s">
        <v>11</v>
      </c>
      <c r="C11" s="8" t="s">
        <v>66</v>
      </c>
      <c r="D11" s="8" t="s">
        <v>67</v>
      </c>
      <c r="E11" s="8" t="s">
        <v>68</v>
      </c>
      <c r="F11" s="8" t="s">
        <v>69</v>
      </c>
      <c r="K11" s="6"/>
      <c r="L11" s="6"/>
    </row>
    <row r="12" spans="1:52" x14ac:dyDescent="0.25">
      <c r="A12" s="9"/>
      <c r="B12" s="1"/>
      <c r="C12" s="1"/>
      <c r="D12" s="1"/>
      <c r="E12" s="1"/>
      <c r="F12" s="1"/>
      <c r="K12" s="6"/>
      <c r="L12" s="6"/>
    </row>
    <row r="13" spans="1:52" x14ac:dyDescent="0.25">
      <c r="A13" s="4" t="s">
        <v>16</v>
      </c>
      <c r="B13" s="1"/>
      <c r="C13" s="1"/>
      <c r="D13" s="1"/>
      <c r="E13" s="1"/>
      <c r="F13" s="1"/>
      <c r="K13" s="6"/>
      <c r="L13" s="6"/>
    </row>
    <row r="14" spans="1:52" x14ac:dyDescent="0.25">
      <c r="A14" s="10" t="s">
        <v>17</v>
      </c>
      <c r="B14" s="10" t="s">
        <v>18</v>
      </c>
      <c r="C14" s="11">
        <v>492</v>
      </c>
      <c r="D14" s="11">
        <v>511</v>
      </c>
      <c r="E14" s="11">
        <v>564</v>
      </c>
      <c r="F14" s="10">
        <f t="shared" ref="F14:F21" si="0">+SUM(C14:E14)</f>
        <v>1567</v>
      </c>
      <c r="K14" s="6"/>
      <c r="L14" s="6"/>
    </row>
    <row r="15" spans="1:52" x14ac:dyDescent="0.25">
      <c r="A15" s="12"/>
      <c r="B15" s="10" t="s">
        <v>19</v>
      </c>
      <c r="C15" s="11">
        <v>1319</v>
      </c>
      <c r="D15" s="11">
        <v>1341</v>
      </c>
      <c r="E15" s="11">
        <v>1567</v>
      </c>
      <c r="F15" s="10">
        <f t="shared" si="0"/>
        <v>4227</v>
      </c>
      <c r="K15" s="6"/>
      <c r="L15" s="6"/>
    </row>
    <row r="16" spans="1:52" s="13" customFormat="1" x14ac:dyDescent="0.25">
      <c r="A16" s="10" t="s">
        <v>20</v>
      </c>
      <c r="B16" s="10" t="s">
        <v>18</v>
      </c>
      <c r="C16" s="11">
        <v>271</v>
      </c>
      <c r="D16" s="11">
        <v>124</v>
      </c>
      <c r="E16" s="11">
        <v>78</v>
      </c>
      <c r="F16" s="10">
        <f t="shared" si="0"/>
        <v>473</v>
      </c>
      <c r="G16" s="10"/>
      <c r="H16" s="10"/>
      <c r="I16" s="10"/>
      <c r="J16" s="10"/>
      <c r="K16" s="6"/>
      <c r="L16" s="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</row>
    <row r="17" spans="1:52" x14ac:dyDescent="0.25">
      <c r="A17" s="12"/>
      <c r="B17" s="10" t="s">
        <v>19</v>
      </c>
      <c r="C17" s="11">
        <v>844</v>
      </c>
      <c r="D17" s="11">
        <v>369</v>
      </c>
      <c r="E17" s="11">
        <v>247</v>
      </c>
      <c r="F17" s="10">
        <f t="shared" si="0"/>
        <v>1460</v>
      </c>
      <c r="K17" s="6"/>
      <c r="L17" s="6"/>
    </row>
    <row r="18" spans="1:52" s="13" customFormat="1" x14ac:dyDescent="0.25">
      <c r="A18" s="10" t="s">
        <v>21</v>
      </c>
      <c r="B18" s="10" t="s">
        <v>18</v>
      </c>
      <c r="C18" s="11">
        <v>16</v>
      </c>
      <c r="D18" s="11">
        <v>89</v>
      </c>
      <c r="E18" s="11">
        <v>18</v>
      </c>
      <c r="F18" s="10">
        <f t="shared" si="0"/>
        <v>123</v>
      </c>
      <c r="G18" s="10"/>
      <c r="H18" s="10"/>
      <c r="I18" s="10"/>
      <c r="J18" s="10"/>
      <c r="K18" s="6"/>
      <c r="L18" s="6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 x14ac:dyDescent="0.25">
      <c r="A19" s="12"/>
      <c r="B19" s="10" t="s">
        <v>19</v>
      </c>
      <c r="C19" s="11">
        <v>52</v>
      </c>
      <c r="D19" s="11">
        <v>289</v>
      </c>
      <c r="E19" s="11">
        <v>67</v>
      </c>
      <c r="F19" s="10">
        <f t="shared" si="0"/>
        <v>408</v>
      </c>
      <c r="K19" s="6"/>
      <c r="L19" s="6"/>
    </row>
    <row r="20" spans="1:52" s="13" customFormat="1" ht="14.1" customHeight="1" x14ac:dyDescent="0.25">
      <c r="A20" s="66" t="s">
        <v>22</v>
      </c>
      <c r="B20" s="10" t="s">
        <v>18</v>
      </c>
      <c r="C20" s="11">
        <v>74</v>
      </c>
      <c r="D20" s="11">
        <v>65</v>
      </c>
      <c r="E20" s="11">
        <v>64</v>
      </c>
      <c r="F20" s="10">
        <f t="shared" si="0"/>
        <v>203</v>
      </c>
      <c r="G20" s="6"/>
      <c r="H20" s="10"/>
      <c r="I20" s="10"/>
      <c r="J20" s="10"/>
      <c r="K20" s="6"/>
      <c r="L20" s="6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1:52" x14ac:dyDescent="0.25">
      <c r="A21" s="66"/>
      <c r="B21" s="10" t="s">
        <v>19</v>
      </c>
      <c r="C21" s="11">
        <v>216</v>
      </c>
      <c r="D21" s="11">
        <v>169</v>
      </c>
      <c r="E21" s="11">
        <v>180</v>
      </c>
      <c r="F21" s="10">
        <f t="shared" si="0"/>
        <v>565</v>
      </c>
      <c r="G21" s="1"/>
      <c r="K21" s="6"/>
      <c r="L21" s="6"/>
    </row>
    <row r="22" spans="1:52" x14ac:dyDescent="0.25">
      <c r="A22" s="15" t="s">
        <v>23</v>
      </c>
      <c r="B22" s="46" t="s">
        <v>18</v>
      </c>
      <c r="C22" s="47">
        <f t="shared" ref="C22:F23" si="1">+C14+C16+C18+C20</f>
        <v>853</v>
      </c>
      <c r="D22" s="47">
        <f t="shared" si="1"/>
        <v>789</v>
      </c>
      <c r="E22" s="47">
        <f t="shared" si="1"/>
        <v>724</v>
      </c>
      <c r="F22" s="47">
        <f t="shared" si="1"/>
        <v>2366</v>
      </c>
      <c r="G22" s="1"/>
      <c r="K22" s="6"/>
      <c r="L22" s="6"/>
    </row>
    <row r="23" spans="1:52" x14ac:dyDescent="0.25">
      <c r="A23" s="14"/>
      <c r="B23" s="46" t="s">
        <v>19</v>
      </c>
      <c r="C23" s="47">
        <f t="shared" si="1"/>
        <v>2431</v>
      </c>
      <c r="D23" s="47">
        <f t="shared" si="1"/>
        <v>2168</v>
      </c>
      <c r="E23" s="47">
        <f t="shared" si="1"/>
        <v>2061</v>
      </c>
      <c r="F23" s="47">
        <f t="shared" si="1"/>
        <v>6660</v>
      </c>
      <c r="G23" s="1"/>
      <c r="K23" s="6"/>
      <c r="L23" s="6"/>
    </row>
    <row r="24" spans="1:52" x14ac:dyDescent="0.25">
      <c r="A24" s="14"/>
      <c r="B24" s="10"/>
      <c r="C24" s="11"/>
      <c r="D24" s="11"/>
      <c r="E24" s="11"/>
      <c r="F24" s="10"/>
      <c r="G24" s="1"/>
      <c r="K24" s="6"/>
      <c r="L24" s="6"/>
    </row>
    <row r="25" spans="1:52" x14ac:dyDescent="0.25">
      <c r="A25" s="4" t="s">
        <v>24</v>
      </c>
      <c r="B25" s="10"/>
      <c r="C25" s="11"/>
      <c r="D25" s="11"/>
      <c r="E25" s="11"/>
      <c r="F25" s="10"/>
      <c r="G25" s="1"/>
      <c r="K25" s="6"/>
      <c r="L25" s="6"/>
    </row>
    <row r="26" spans="1:52" s="10" customFormat="1" x14ac:dyDescent="0.25">
      <c r="A26" s="10" t="s">
        <v>25</v>
      </c>
      <c r="B26" s="10" t="s">
        <v>18</v>
      </c>
      <c r="C26" s="11">
        <v>834</v>
      </c>
      <c r="D26" s="11">
        <v>573</v>
      </c>
      <c r="E26" s="11">
        <v>376</v>
      </c>
      <c r="F26" s="10">
        <f t="shared" ref="F26:F33" si="2">+SUM(C26:E26)</f>
        <v>1783</v>
      </c>
      <c r="G26" s="1"/>
    </row>
    <row r="27" spans="1:52" x14ac:dyDescent="0.25">
      <c r="A27" s="12"/>
      <c r="B27" s="10" t="s">
        <v>19</v>
      </c>
      <c r="C27" s="11">
        <v>2264</v>
      </c>
      <c r="D27" s="11">
        <v>1582</v>
      </c>
      <c r="E27" s="11">
        <v>1018</v>
      </c>
      <c r="F27" s="10">
        <f t="shared" si="2"/>
        <v>4864</v>
      </c>
      <c r="G27" s="1"/>
      <c r="I27" s="10"/>
      <c r="J27" s="10"/>
      <c r="K27" s="10"/>
    </row>
    <row r="28" spans="1:52" s="16" customFormat="1" x14ac:dyDescent="0.25">
      <c r="A28" s="10" t="s">
        <v>26</v>
      </c>
      <c r="B28" s="10" t="s">
        <v>18</v>
      </c>
      <c r="C28" s="11">
        <v>157</v>
      </c>
      <c r="D28" s="11">
        <v>111</v>
      </c>
      <c r="E28" s="11">
        <v>71</v>
      </c>
      <c r="F28" s="10">
        <f t="shared" si="2"/>
        <v>339</v>
      </c>
      <c r="G28" s="1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 x14ac:dyDescent="0.25">
      <c r="A29" s="10"/>
      <c r="B29" s="10" t="s">
        <v>19</v>
      </c>
      <c r="C29" s="11">
        <v>486</v>
      </c>
      <c r="D29" s="11">
        <v>341</v>
      </c>
      <c r="E29" s="11">
        <v>206</v>
      </c>
      <c r="F29" s="10">
        <f t="shared" si="2"/>
        <v>1033</v>
      </c>
      <c r="G29" s="1"/>
      <c r="I29" s="10"/>
      <c r="J29" s="10"/>
      <c r="K29" s="10"/>
    </row>
    <row r="30" spans="1:52" s="16" customFormat="1" x14ac:dyDescent="0.25">
      <c r="A30" s="10" t="s">
        <v>27</v>
      </c>
      <c r="B30" s="10" t="s">
        <v>18</v>
      </c>
      <c r="C30" s="11">
        <v>80</v>
      </c>
      <c r="D30" s="11">
        <v>11</v>
      </c>
      <c r="E30" s="11">
        <v>22</v>
      </c>
      <c r="F30" s="10">
        <f t="shared" si="2"/>
        <v>113</v>
      </c>
      <c r="G30" s="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 x14ac:dyDescent="0.25">
      <c r="A31" s="10"/>
      <c r="B31" s="10" t="s">
        <v>19</v>
      </c>
      <c r="C31" s="11">
        <v>254</v>
      </c>
      <c r="D31" s="11">
        <v>31</v>
      </c>
      <c r="E31" s="11">
        <v>72</v>
      </c>
      <c r="F31" s="10">
        <f t="shared" si="2"/>
        <v>357</v>
      </c>
      <c r="G31" s="1"/>
      <c r="I31" s="10"/>
      <c r="J31" s="10"/>
      <c r="K31" s="10"/>
    </row>
    <row r="32" spans="1:52" s="16" customFormat="1" ht="14.1" customHeight="1" x14ac:dyDescent="0.25">
      <c r="A32" s="66" t="s">
        <v>28</v>
      </c>
      <c r="B32" s="10" t="s">
        <v>18</v>
      </c>
      <c r="C32" s="11">
        <v>105</v>
      </c>
      <c r="D32" s="11">
        <v>73</v>
      </c>
      <c r="E32" s="11">
        <v>52</v>
      </c>
      <c r="F32" s="10">
        <f t="shared" si="2"/>
        <v>230</v>
      </c>
      <c r="G32" s="1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 x14ac:dyDescent="0.25">
      <c r="A33" s="66"/>
      <c r="B33" s="10" t="s">
        <v>19</v>
      </c>
      <c r="C33" s="11">
        <v>294</v>
      </c>
      <c r="D33" s="11">
        <v>212</v>
      </c>
      <c r="E33" s="11">
        <v>156</v>
      </c>
      <c r="F33" s="10">
        <f t="shared" si="2"/>
        <v>662</v>
      </c>
      <c r="G33" s="1"/>
      <c r="H33" s="10"/>
    </row>
    <row r="34" spans="1:52" x14ac:dyDescent="0.25">
      <c r="A34" s="15" t="s">
        <v>29</v>
      </c>
      <c r="B34" s="46" t="s">
        <v>18</v>
      </c>
      <c r="C34" s="47">
        <f t="shared" ref="C34:F35" si="3">+C26+C28+C30+C32</f>
        <v>1176</v>
      </c>
      <c r="D34" s="47">
        <f t="shared" si="3"/>
        <v>768</v>
      </c>
      <c r="E34" s="47">
        <f t="shared" si="3"/>
        <v>521</v>
      </c>
      <c r="F34" s="47">
        <f t="shared" si="3"/>
        <v>2465</v>
      </c>
      <c r="G34" s="1"/>
      <c r="H34" s="10"/>
    </row>
    <row r="35" spans="1:52" x14ac:dyDescent="0.25">
      <c r="A35" s="14"/>
      <c r="B35" s="46" t="s">
        <v>19</v>
      </c>
      <c r="C35" s="47">
        <f t="shared" si="3"/>
        <v>3298</v>
      </c>
      <c r="D35" s="47">
        <f t="shared" si="3"/>
        <v>2166</v>
      </c>
      <c r="E35" s="47">
        <f t="shared" si="3"/>
        <v>1452</v>
      </c>
      <c r="F35" s="47">
        <f t="shared" si="3"/>
        <v>6916</v>
      </c>
      <c r="G35" s="1"/>
      <c r="H35" s="10"/>
    </row>
    <row r="36" spans="1:52" ht="15.75" thickBot="1" x14ac:dyDescent="0.3">
      <c r="A36" s="37"/>
      <c r="B36" s="38"/>
      <c r="C36" s="39"/>
      <c r="D36" s="39"/>
      <c r="E36" s="39"/>
      <c r="F36" s="38"/>
      <c r="G36" s="1"/>
      <c r="H36" s="10"/>
    </row>
    <row r="37" spans="1:52" ht="15.75" thickTop="1" x14ac:dyDescent="0.25">
      <c r="A37" s="72" t="s">
        <v>70</v>
      </c>
      <c r="B37" s="72"/>
      <c r="C37" s="72"/>
      <c r="D37" s="72"/>
      <c r="E37" s="72"/>
      <c r="F37" s="72"/>
    </row>
    <row r="38" spans="1:52" x14ac:dyDescent="0.25">
      <c r="A38" s="67"/>
      <c r="B38" s="67"/>
      <c r="C38" s="67"/>
      <c r="D38" s="67"/>
      <c r="E38" s="67"/>
      <c r="F38" s="67"/>
    </row>
    <row r="39" spans="1:52" s="10" customFormat="1" x14ac:dyDescent="0.25"/>
    <row r="40" spans="1:52" x14ac:dyDescent="0.25">
      <c r="A40" s="65" t="s">
        <v>71</v>
      </c>
      <c r="B40" s="65"/>
      <c r="C40" s="65"/>
      <c r="D40" s="65"/>
      <c r="E40" s="65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 x14ac:dyDescent="0.25">
      <c r="A41" s="65" t="s">
        <v>32</v>
      </c>
      <c r="B41" s="65"/>
      <c r="C41" s="65"/>
      <c r="D41" s="65"/>
      <c r="E41" s="65"/>
    </row>
    <row r="42" spans="1:52" x14ac:dyDescent="0.25">
      <c r="A42" s="65" t="s">
        <v>72</v>
      </c>
      <c r="B42" s="65"/>
      <c r="C42" s="65"/>
      <c r="D42" s="65"/>
      <c r="E42" s="65"/>
    </row>
    <row r="43" spans="1:52" x14ac:dyDescent="0.25">
      <c r="B43" s="65"/>
      <c r="C43" s="65"/>
      <c r="D43" s="65"/>
      <c r="E43" s="65"/>
      <c r="F43" s="3"/>
    </row>
    <row r="44" spans="1:52" x14ac:dyDescent="0.25">
      <c r="A44" s="7" t="s">
        <v>10</v>
      </c>
      <c r="B44" s="8" t="s">
        <v>66</v>
      </c>
      <c r="C44" s="8" t="s">
        <v>67</v>
      </c>
      <c r="D44" s="8" t="s">
        <v>68</v>
      </c>
      <c r="E44" s="8" t="s">
        <v>69</v>
      </c>
      <c r="F44" s="3"/>
    </row>
    <row r="45" spans="1:52" x14ac:dyDescent="0.25">
      <c r="A45" s="4" t="s">
        <v>16</v>
      </c>
      <c r="B45" s="10"/>
      <c r="C45" s="10"/>
      <c r="D45" s="10"/>
      <c r="E45" s="10"/>
      <c r="F45" s="3"/>
    </row>
    <row r="46" spans="1:52" x14ac:dyDescent="0.25">
      <c r="A46" s="10" t="s">
        <v>34</v>
      </c>
      <c r="B46" s="11">
        <v>3268440000</v>
      </c>
      <c r="C46" s="11">
        <v>3405795000</v>
      </c>
      <c r="D46" s="11">
        <v>4103330213.5900002</v>
      </c>
      <c r="E46" s="10">
        <f>SUM(B46:D46)</f>
        <v>10777565213.59</v>
      </c>
      <c r="F46" s="10"/>
      <c r="H46" s="10"/>
    </row>
    <row r="47" spans="1:52" x14ac:dyDescent="0.25">
      <c r="A47" s="10" t="s">
        <v>35</v>
      </c>
      <c r="B47" s="11">
        <v>4602630417.8500004</v>
      </c>
      <c r="C47" s="11">
        <v>1783167893.98</v>
      </c>
      <c r="D47" s="11">
        <v>931719303.51999998</v>
      </c>
      <c r="E47" s="10">
        <f>SUM(B47:D47)</f>
        <v>7317517615.3500004</v>
      </c>
      <c r="F47" s="10"/>
      <c r="H47" s="10"/>
    </row>
    <row r="48" spans="1:52" x14ac:dyDescent="0.25">
      <c r="A48" s="10" t="s">
        <v>36</v>
      </c>
      <c r="B48" s="11">
        <v>197620145.37</v>
      </c>
      <c r="C48" s="11">
        <v>1612548589.45</v>
      </c>
      <c r="D48" s="11">
        <v>210663845.09</v>
      </c>
      <c r="E48" s="10">
        <f>SUM(B48:D48)</f>
        <v>2020832579.9100001</v>
      </c>
      <c r="F48" s="10"/>
      <c r="H48" s="10"/>
    </row>
    <row r="49" spans="1:8" x14ac:dyDescent="0.25">
      <c r="A49" s="17" t="s">
        <v>37</v>
      </c>
      <c r="B49" s="11">
        <v>431664000</v>
      </c>
      <c r="C49" s="11">
        <v>386527000</v>
      </c>
      <c r="D49" s="11">
        <v>377222000</v>
      </c>
      <c r="E49" s="10">
        <f>SUM(B49:D49)</f>
        <v>1195413000</v>
      </c>
      <c r="F49" s="10"/>
      <c r="G49" s="31"/>
      <c r="H49" s="10"/>
    </row>
    <row r="50" spans="1:8" x14ac:dyDescent="0.25">
      <c r="A50" s="10" t="s">
        <v>38</v>
      </c>
      <c r="B50" s="11">
        <v>318004979.35270739</v>
      </c>
      <c r="C50" s="11">
        <v>295291901.66142619</v>
      </c>
      <c r="D50" s="11">
        <v>307826349.26833349</v>
      </c>
      <c r="E50" s="10">
        <f>SUM(B50:D50)</f>
        <v>921123230.28246713</v>
      </c>
      <c r="F50" s="10"/>
      <c r="H50" s="10"/>
    </row>
    <row r="51" spans="1:8" ht="15.75" thickBot="1" x14ac:dyDescent="0.3">
      <c r="A51" s="42" t="s">
        <v>39</v>
      </c>
      <c r="B51" s="42">
        <f>SUM(B46:B50)</f>
        <v>8818359542.5727081</v>
      </c>
      <c r="C51" s="42">
        <f>SUM(C46:C50)</f>
        <v>7483330385.0914259</v>
      </c>
      <c r="D51" s="42">
        <f>SUM(D46:D50)</f>
        <v>5930761711.4683342</v>
      </c>
      <c r="E51" s="43">
        <f>SUM(E46:E50)</f>
        <v>22232451639.132469</v>
      </c>
      <c r="F51" s="10"/>
    </row>
    <row r="52" spans="1:8" x14ac:dyDescent="0.25">
      <c r="A52" s="4" t="s">
        <v>24</v>
      </c>
      <c r="B52" s="10"/>
      <c r="C52" s="10"/>
      <c r="D52" s="10"/>
      <c r="E52" s="10"/>
      <c r="F52" s="3"/>
    </row>
    <row r="53" spans="1:8" x14ac:dyDescent="0.25">
      <c r="A53" s="10" t="s">
        <v>34</v>
      </c>
      <c r="B53" s="11">
        <v>5827037422.4700003</v>
      </c>
      <c r="C53" s="11">
        <v>3880581514.6500001</v>
      </c>
      <c r="D53" s="11">
        <v>2525883510.8099999</v>
      </c>
      <c r="E53" s="10">
        <f>SUM(B53:D53)</f>
        <v>12233502447.93</v>
      </c>
      <c r="F53" s="3"/>
    </row>
    <row r="54" spans="1:8" x14ac:dyDescent="0.25">
      <c r="A54" s="10" t="s">
        <v>35</v>
      </c>
      <c r="B54" s="11">
        <v>2303873877.25</v>
      </c>
      <c r="C54" s="11">
        <v>1481025410.7</v>
      </c>
      <c r="D54" s="11">
        <v>895675915.35000002</v>
      </c>
      <c r="E54" s="10">
        <f>SUM(B54:D54)</f>
        <v>4680575203.3000002</v>
      </c>
      <c r="F54" s="3"/>
    </row>
    <row r="55" spans="1:8" x14ac:dyDescent="0.25">
      <c r="A55" s="10" t="s">
        <v>36</v>
      </c>
      <c r="B55" s="11">
        <v>1301277158.4400001</v>
      </c>
      <c r="C55" s="11">
        <v>109269663.94</v>
      </c>
      <c r="D55" s="11">
        <v>207419282.72999999</v>
      </c>
      <c r="E55" s="10">
        <f>SUM(B55:D55)</f>
        <v>1617966105.1100001</v>
      </c>
      <c r="F55" s="3"/>
    </row>
    <row r="56" spans="1:8" x14ac:dyDescent="0.25">
      <c r="A56" s="17" t="s">
        <v>37</v>
      </c>
      <c r="B56" s="11">
        <v>628611000</v>
      </c>
      <c r="C56" s="11">
        <v>417214000</v>
      </c>
      <c r="D56" s="11">
        <v>282900000</v>
      </c>
      <c r="E56" s="10">
        <f>SUM(B56:D56)</f>
        <v>1328725000</v>
      </c>
      <c r="F56" s="3"/>
    </row>
    <row r="57" spans="1:8" x14ac:dyDescent="0.25">
      <c r="A57" s="10" t="s">
        <v>40</v>
      </c>
      <c r="B57" s="11">
        <v>438421870.71369737</v>
      </c>
      <c r="C57" s="11">
        <v>287432421.38906884</v>
      </c>
      <c r="D57" s="11">
        <v>221515922.60884222</v>
      </c>
      <c r="E57" s="10">
        <f>SUM(B57:D57)</f>
        <v>947370214.71160853</v>
      </c>
      <c r="F57" s="3"/>
    </row>
    <row r="58" spans="1:8" ht="15.75" thickBot="1" x14ac:dyDescent="0.3">
      <c r="A58" s="38" t="s">
        <v>39</v>
      </c>
      <c r="B58" s="38">
        <f>SUM(B53:B57)</f>
        <v>10499221328.873697</v>
      </c>
      <c r="C58" s="38">
        <f>SUM(C53:C57)</f>
        <v>6175523010.6790686</v>
      </c>
      <c r="D58" s="38">
        <f>SUM(D53:D57)</f>
        <v>4133394631.4988422</v>
      </c>
      <c r="E58" s="38">
        <f>SUM(E53:E57)</f>
        <v>20808138971.051609</v>
      </c>
      <c r="F58" s="3"/>
    </row>
    <row r="59" spans="1:8" ht="15.75" thickTop="1" x14ac:dyDescent="0.25">
      <c r="A59" s="12" t="s">
        <v>70</v>
      </c>
      <c r="B59" s="10"/>
      <c r="C59" s="10"/>
      <c r="D59" s="10"/>
      <c r="E59" s="10"/>
      <c r="F59" s="3"/>
    </row>
    <row r="60" spans="1:8" x14ac:dyDescent="0.25">
      <c r="A60" s="12"/>
      <c r="B60" s="12"/>
      <c r="C60" s="12"/>
      <c r="D60" s="12"/>
      <c r="E60" s="12"/>
      <c r="F60" s="12"/>
    </row>
    <row r="61" spans="1:8" x14ac:dyDescent="0.25">
      <c r="B61" s="10"/>
      <c r="C61" s="10"/>
      <c r="D61" s="10"/>
      <c r="E61" s="10"/>
    </row>
    <row r="62" spans="1:8" x14ac:dyDescent="0.25">
      <c r="A62" s="65" t="s">
        <v>73</v>
      </c>
      <c r="B62" s="65"/>
      <c r="C62" s="65"/>
      <c r="D62" s="65"/>
      <c r="E62" s="65"/>
    </row>
    <row r="63" spans="1:8" x14ac:dyDescent="0.25">
      <c r="A63" s="65" t="s">
        <v>43</v>
      </c>
      <c r="B63" s="65"/>
      <c r="C63" s="65"/>
      <c r="D63" s="65"/>
      <c r="E63" s="65"/>
    </row>
    <row r="64" spans="1:8" x14ac:dyDescent="0.25">
      <c r="A64" s="65" t="s">
        <v>72</v>
      </c>
      <c r="B64" s="65"/>
      <c r="C64" s="65"/>
      <c r="D64" s="65"/>
      <c r="E64" s="65"/>
    </row>
    <row r="65" spans="1:6" x14ac:dyDescent="0.25">
      <c r="B65" s="71"/>
      <c r="C65" s="71"/>
      <c r="D65" s="71"/>
      <c r="E65" s="71"/>
    </row>
    <row r="66" spans="1:6" x14ac:dyDescent="0.25">
      <c r="A66" s="8" t="s">
        <v>44</v>
      </c>
      <c r="B66" s="8" t="s">
        <v>66</v>
      </c>
      <c r="C66" s="8" t="s">
        <v>67</v>
      </c>
      <c r="D66" s="8" t="s">
        <v>68</v>
      </c>
      <c r="E66" s="8" t="s">
        <v>69</v>
      </c>
    </row>
    <row r="67" spans="1:6" x14ac:dyDescent="0.25">
      <c r="A67" s="19" t="s">
        <v>45</v>
      </c>
    </row>
    <row r="68" spans="1:6" x14ac:dyDescent="0.25">
      <c r="A68" s="10" t="s">
        <v>46</v>
      </c>
      <c r="B68">
        <v>102476542.00859584</v>
      </c>
      <c r="C68">
        <v>105971908.66886361</v>
      </c>
      <c r="D68">
        <v>100887566.04636563</v>
      </c>
      <c r="E68" s="10">
        <f t="shared" ref="E68:E74" si="4">+SUM(B68:D68)</f>
        <v>309336016.7238251</v>
      </c>
    </row>
    <row r="69" spans="1:6" x14ac:dyDescent="0.25">
      <c r="A69" s="10" t="s">
        <v>47</v>
      </c>
      <c r="B69">
        <v>38153210.164663091</v>
      </c>
      <c r="C69">
        <v>37869219.8950122</v>
      </c>
      <c r="D69">
        <v>59702816.99439913</v>
      </c>
      <c r="E69" s="10">
        <f t="shared" si="4"/>
        <v>135725247.05407441</v>
      </c>
    </row>
    <row r="70" spans="1:6" x14ac:dyDescent="0.25">
      <c r="A70" s="10" t="s">
        <v>48</v>
      </c>
      <c r="B70">
        <v>3729292.0246734633</v>
      </c>
      <c r="C70">
        <v>2072039.6045450056</v>
      </c>
      <c r="D70">
        <v>6138668.7217026167</v>
      </c>
      <c r="E70" s="10">
        <f t="shared" si="4"/>
        <v>11940000.350921085</v>
      </c>
    </row>
    <row r="71" spans="1:6" x14ac:dyDescent="0.25">
      <c r="A71" s="21" t="s">
        <v>49</v>
      </c>
      <c r="B71">
        <v>2269312.9334221296</v>
      </c>
      <c r="C71">
        <v>1680503.6722491276</v>
      </c>
      <c r="D71">
        <v>2050995.630631824</v>
      </c>
      <c r="E71" s="10">
        <f t="shared" si="4"/>
        <v>6000812.2363030817</v>
      </c>
      <c r="F71" s="10"/>
    </row>
    <row r="72" spans="1:6" x14ac:dyDescent="0.25">
      <c r="A72" s="60" t="s">
        <v>88</v>
      </c>
      <c r="B72" s="11">
        <v>11605211.116952848</v>
      </c>
      <c r="C72" s="11">
        <v>3937460.1521562762</v>
      </c>
      <c r="D72" s="11">
        <v>20200080.044034295</v>
      </c>
      <c r="E72" s="10">
        <f t="shared" si="4"/>
        <v>35742751.313143417</v>
      </c>
    </row>
    <row r="73" spans="1:6" x14ac:dyDescent="0.25">
      <c r="A73" s="60" t="s">
        <v>89</v>
      </c>
      <c r="B73" s="11">
        <v>159771411.10440004</v>
      </c>
      <c r="C73" s="11">
        <v>143760769.66859996</v>
      </c>
      <c r="D73" s="11">
        <v>118846221.83120002</v>
      </c>
      <c r="E73" s="10">
        <f t="shared" si="4"/>
        <v>422378402.60420001</v>
      </c>
    </row>
    <row r="74" spans="1:6" x14ac:dyDescent="0.25">
      <c r="A74" s="60" t="s">
        <v>90</v>
      </c>
      <c r="B74" s="11">
        <v>6141277228.3100014</v>
      </c>
      <c r="C74" s="11">
        <v>8502657106.0999975</v>
      </c>
      <c r="D74" s="11">
        <v>6730781303.7299986</v>
      </c>
      <c r="E74" s="10">
        <f t="shared" si="4"/>
        <v>21374715638.139999</v>
      </c>
      <c r="F74" s="10"/>
    </row>
    <row r="75" spans="1:6" ht="15.75" thickBot="1" x14ac:dyDescent="0.3">
      <c r="A75" s="38" t="s">
        <v>39</v>
      </c>
      <c r="B75" s="39">
        <f>+SUM(B68:B74)</f>
        <v>6459282207.6627083</v>
      </c>
      <c r="C75" s="39">
        <f t="shared" ref="C75:E75" si="5">+SUM(C68:C74)</f>
        <v>8797949007.7614231</v>
      </c>
      <c r="D75" s="39">
        <f t="shared" si="5"/>
        <v>7038607652.998332</v>
      </c>
      <c r="E75" s="39">
        <f t="shared" si="5"/>
        <v>22295838868.422466</v>
      </c>
      <c r="F75" s="10"/>
    </row>
    <row r="76" spans="1:6" ht="15.75" thickTop="1" x14ac:dyDescent="0.25">
      <c r="A76" s="10" t="s">
        <v>50</v>
      </c>
      <c r="B76" s="10"/>
      <c r="C76" s="10"/>
      <c r="D76" s="10"/>
      <c r="E76" s="10"/>
    </row>
    <row r="77" spans="1:6" x14ac:dyDescent="0.25">
      <c r="A77" s="67" t="s">
        <v>41</v>
      </c>
      <c r="B77" s="67"/>
      <c r="C77" s="67"/>
      <c r="D77" s="67"/>
      <c r="E77" s="67"/>
      <c r="F77" s="67"/>
    </row>
    <row r="78" spans="1:6" x14ac:dyDescent="0.25">
      <c r="A78" s="10"/>
    </row>
    <row r="79" spans="1:6" x14ac:dyDescent="0.25">
      <c r="A79" s="10"/>
      <c r="B79" s="10"/>
      <c r="C79" s="10"/>
      <c r="D79" s="10"/>
    </row>
    <row r="80" spans="1:6" x14ac:dyDescent="0.25">
      <c r="A80" s="65" t="s">
        <v>74</v>
      </c>
      <c r="B80" s="65"/>
      <c r="C80" s="65"/>
      <c r="D80" s="65"/>
      <c r="E80" s="65"/>
      <c r="F80" s="10"/>
    </row>
    <row r="81" spans="1:9" x14ac:dyDescent="0.25">
      <c r="A81" s="65" t="s">
        <v>52</v>
      </c>
      <c r="B81" s="65"/>
      <c r="C81" s="65"/>
      <c r="D81" s="65"/>
      <c r="E81" s="65"/>
      <c r="F81" s="10"/>
    </row>
    <row r="82" spans="1:9" x14ac:dyDescent="0.25">
      <c r="A82" s="65" t="s">
        <v>33</v>
      </c>
      <c r="B82" s="65"/>
      <c r="C82" s="65"/>
      <c r="D82" s="65"/>
      <c r="E82" s="65"/>
      <c r="F82" s="10"/>
    </row>
    <row r="83" spans="1:9" x14ac:dyDescent="0.25">
      <c r="A83" s="10"/>
      <c r="B83" s="10"/>
      <c r="C83" s="10"/>
      <c r="D83" s="10"/>
      <c r="E83" s="10"/>
      <c r="F83" s="10"/>
    </row>
    <row r="84" spans="1:9" x14ac:dyDescent="0.25">
      <c r="A84" s="26" t="s">
        <v>44</v>
      </c>
      <c r="B84" s="26" t="s">
        <v>66</v>
      </c>
      <c r="C84" s="26" t="s">
        <v>67</v>
      </c>
      <c r="D84" s="26" t="s">
        <v>68</v>
      </c>
      <c r="E84" s="26" t="s">
        <v>69</v>
      </c>
      <c r="F84" s="10"/>
    </row>
    <row r="85" spans="1:9" x14ac:dyDescent="0.25">
      <c r="A85" s="10"/>
      <c r="B85" s="10"/>
      <c r="C85" s="10"/>
      <c r="D85" s="10"/>
      <c r="E85" s="10"/>
      <c r="F85" s="10"/>
    </row>
    <row r="86" spans="1:9" x14ac:dyDescent="0.25">
      <c r="A86" s="10" t="s">
        <v>75</v>
      </c>
      <c r="B86" s="10">
        <f>'2T'!E90</f>
        <v>108951127976.02885</v>
      </c>
      <c r="C86" s="10">
        <f>B90</f>
        <v>102491845768.36615</v>
      </c>
      <c r="D86" s="10">
        <f>C90</f>
        <v>102143420996.60472</v>
      </c>
      <c r="E86" s="10">
        <f>+B86</f>
        <v>108951127976.02885</v>
      </c>
      <c r="F86" s="10"/>
      <c r="G86" s="31"/>
      <c r="H86" s="10"/>
      <c r="I86" s="10"/>
    </row>
    <row r="87" spans="1:9" x14ac:dyDescent="0.25">
      <c r="A87" s="10" t="s">
        <v>54</v>
      </c>
      <c r="B87" s="10">
        <v>0</v>
      </c>
      <c r="C87" s="10">
        <v>8449524235.999999</v>
      </c>
      <c r="D87" s="10">
        <v>14693257596</v>
      </c>
      <c r="E87" s="10">
        <f>SUM(B87:D87)</f>
        <v>23142781832</v>
      </c>
      <c r="F87" s="10"/>
      <c r="G87" s="10"/>
      <c r="H87" s="10"/>
      <c r="I87" s="10"/>
    </row>
    <row r="88" spans="1:9" x14ac:dyDescent="0.25">
      <c r="A88" s="10" t="s">
        <v>55</v>
      </c>
      <c r="B88" s="10">
        <f>+B86+B87</f>
        <v>108951127976.02885</v>
      </c>
      <c r="C88" s="10">
        <f>+C86+C87</f>
        <v>110941370004.36615</v>
      </c>
      <c r="D88" s="10">
        <f>+D86+D87</f>
        <v>116836678592.60472</v>
      </c>
      <c r="E88" s="10">
        <f>+E86+E87</f>
        <v>132093909808.02885</v>
      </c>
      <c r="F88" s="10"/>
      <c r="G88" s="10"/>
      <c r="H88" s="10"/>
      <c r="I88" s="10"/>
    </row>
    <row r="89" spans="1:9" x14ac:dyDescent="0.25">
      <c r="A89" s="10" t="s">
        <v>56</v>
      </c>
      <c r="B89" s="10">
        <f>B75</f>
        <v>6459282207.6627083</v>
      </c>
      <c r="C89" s="10">
        <f>C75</f>
        <v>8797949007.7614231</v>
      </c>
      <c r="D89" s="10">
        <f>D75</f>
        <v>7038607652.998332</v>
      </c>
      <c r="E89" s="10">
        <f>SUM(B89:D89)</f>
        <v>22295838868.422462</v>
      </c>
      <c r="F89" s="10"/>
    </row>
    <row r="90" spans="1:9" x14ac:dyDescent="0.25">
      <c r="A90" s="10" t="s">
        <v>57</v>
      </c>
      <c r="B90" s="10">
        <f>+B88-B89</f>
        <v>102491845768.36615</v>
      </c>
      <c r="C90" s="10">
        <f>+C88-C89</f>
        <v>102143420996.60472</v>
      </c>
      <c r="D90" s="10">
        <f>+D88-D89</f>
        <v>109798070939.60638</v>
      </c>
      <c r="E90" s="10">
        <f>+E88-E89</f>
        <v>109798070939.60638</v>
      </c>
      <c r="F90" s="10"/>
    </row>
    <row r="91" spans="1:9" ht="15.75" thickBot="1" x14ac:dyDescent="0.3">
      <c r="A91" s="38"/>
      <c r="B91" s="38"/>
      <c r="C91" s="38"/>
      <c r="D91" s="38"/>
      <c r="E91" s="38"/>
      <c r="F91" s="10"/>
    </row>
    <row r="92" spans="1:9" ht="15.75" thickTop="1" x14ac:dyDescent="0.25">
      <c r="A92" s="72" t="s">
        <v>76</v>
      </c>
      <c r="B92" s="72"/>
      <c r="C92" s="72"/>
      <c r="D92" s="72"/>
      <c r="E92" s="72"/>
      <c r="F92" s="72"/>
    </row>
    <row r="93" spans="1:9" x14ac:dyDescent="0.25">
      <c r="A93" s="67"/>
      <c r="B93" s="67"/>
      <c r="C93" s="67"/>
      <c r="D93" s="67"/>
      <c r="E93" s="67"/>
      <c r="F93" s="67"/>
    </row>
    <row r="95" spans="1:9" x14ac:dyDescent="0.25">
      <c r="A95" t="s">
        <v>99</v>
      </c>
    </row>
  </sheetData>
  <mergeCells count="21">
    <mergeCell ref="A93:F93"/>
    <mergeCell ref="A77:F77"/>
    <mergeCell ref="A80:E80"/>
    <mergeCell ref="A81:E81"/>
    <mergeCell ref="A82:E82"/>
    <mergeCell ref="A92:F92"/>
    <mergeCell ref="B43:E43"/>
    <mergeCell ref="A62:E62"/>
    <mergeCell ref="A63:E63"/>
    <mergeCell ref="A64:E64"/>
    <mergeCell ref="B65:E65"/>
    <mergeCell ref="A37:F37"/>
    <mergeCell ref="A38:F38"/>
    <mergeCell ref="A40:E40"/>
    <mergeCell ref="A41:E41"/>
    <mergeCell ref="A42:E42"/>
    <mergeCell ref="A1:F1"/>
    <mergeCell ref="A8:F8"/>
    <mergeCell ref="A9:F9"/>
    <mergeCell ref="A20:A21"/>
    <mergeCell ref="A32:A3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4"/>
  <sheetViews>
    <sheetView tabSelected="1" topLeftCell="A70" workbookViewId="0">
      <selection activeCell="I86" sqref="I86"/>
    </sheetView>
  </sheetViews>
  <sheetFormatPr baseColWidth="10" defaultColWidth="9.140625" defaultRowHeight="15" x14ac:dyDescent="0.25"/>
  <cols>
    <col min="1" max="1" width="64.85546875"/>
    <col min="2" max="2" width="19.42578125" bestFit="1" customWidth="1"/>
    <col min="3" max="4" width="16.85546875" bestFit="1" customWidth="1"/>
    <col min="5" max="5" width="16.28515625"/>
    <col min="6" max="6" width="12.140625"/>
    <col min="7" max="7" width="16.42578125"/>
    <col min="8" max="8" width="14.140625"/>
    <col min="9" max="9" width="15.140625"/>
    <col min="10" max="10" width="17.85546875"/>
    <col min="11" max="256" width="11.42578125"/>
    <col min="257" max="257" width="56.7109375"/>
    <col min="258" max="258" width="15.85546875"/>
    <col min="259" max="261" width="16.28515625"/>
    <col min="262" max="262" width="12.140625"/>
    <col min="263" max="263" width="16.42578125"/>
    <col min="264" max="265" width="11.42578125"/>
    <col min="266" max="266" width="17.85546875"/>
    <col min="267" max="512" width="11.42578125"/>
    <col min="513" max="513" width="56.7109375"/>
    <col min="514" max="514" width="15.85546875"/>
    <col min="515" max="517" width="16.28515625"/>
    <col min="518" max="518" width="12.140625"/>
    <col min="519" max="519" width="16.42578125"/>
    <col min="520" max="521" width="11.42578125"/>
    <col min="522" max="522" width="17.85546875"/>
    <col min="523" max="768" width="11.42578125"/>
    <col min="769" max="769" width="56.7109375"/>
    <col min="770" max="770" width="15.85546875"/>
    <col min="771" max="773" width="16.28515625"/>
    <col min="774" max="774" width="12.140625"/>
    <col min="775" max="775" width="16.42578125"/>
    <col min="776" max="777" width="11.42578125"/>
    <col min="778" max="778" width="17.85546875"/>
    <col min="779" max="1025" width="11.42578125"/>
  </cols>
  <sheetData>
    <row r="1" spans="1:52" x14ac:dyDescent="0.25">
      <c r="A1" s="65" t="s">
        <v>0</v>
      </c>
      <c r="B1" s="65"/>
      <c r="C1" s="65"/>
      <c r="D1" s="65"/>
      <c r="E1" s="65"/>
      <c r="F1" s="65"/>
    </row>
    <row r="2" spans="1:52" x14ac:dyDescent="0.25">
      <c r="A2" s="2" t="s">
        <v>1</v>
      </c>
      <c r="B2" s="3" t="s">
        <v>2</v>
      </c>
      <c r="C2" s="3"/>
      <c r="D2" s="3"/>
      <c r="E2" s="3"/>
      <c r="F2" s="3"/>
    </row>
    <row r="3" spans="1:52" x14ac:dyDescent="0.25">
      <c r="A3" s="2" t="s">
        <v>63</v>
      </c>
      <c r="B3" s="3" t="s">
        <v>64</v>
      </c>
      <c r="C3" s="3"/>
      <c r="D3" s="3"/>
      <c r="E3" s="3"/>
      <c r="F3" s="3"/>
    </row>
    <row r="4" spans="1:52" x14ac:dyDescent="0.25">
      <c r="A4" s="2" t="s">
        <v>5</v>
      </c>
      <c r="B4" s="3" t="s">
        <v>6</v>
      </c>
      <c r="C4" s="3"/>
      <c r="D4" s="3"/>
      <c r="E4" s="3"/>
      <c r="F4" s="3"/>
    </row>
    <row r="5" spans="1:52" x14ac:dyDescent="0.25">
      <c r="A5" s="2" t="s">
        <v>7</v>
      </c>
      <c r="B5" s="63" t="s">
        <v>94</v>
      </c>
      <c r="C5" s="3"/>
      <c r="D5" s="3"/>
      <c r="E5" s="3"/>
      <c r="F5" s="3"/>
    </row>
    <row r="6" spans="1:52" x14ac:dyDescent="0.25">
      <c r="A6" s="2"/>
      <c r="B6" s="1"/>
      <c r="C6" s="3"/>
      <c r="D6" s="3"/>
      <c r="E6" s="3"/>
      <c r="F6" s="3"/>
    </row>
    <row r="8" spans="1:52" x14ac:dyDescent="0.25">
      <c r="A8" s="65" t="s">
        <v>65</v>
      </c>
      <c r="B8" s="65"/>
      <c r="C8" s="65"/>
      <c r="D8" s="65"/>
      <c r="E8" s="65"/>
      <c r="F8" s="65"/>
    </row>
    <row r="9" spans="1:52" x14ac:dyDescent="0.25">
      <c r="A9" s="65" t="s">
        <v>9</v>
      </c>
      <c r="B9" s="65"/>
      <c r="C9" s="65"/>
      <c r="D9" s="65"/>
      <c r="E9" s="65"/>
      <c r="F9" s="65"/>
    </row>
    <row r="10" spans="1:52" x14ac:dyDescent="0.25">
      <c r="K10" s="6"/>
      <c r="L10" s="6"/>
    </row>
    <row r="11" spans="1:52" x14ac:dyDescent="0.25">
      <c r="A11" s="7" t="s">
        <v>10</v>
      </c>
      <c r="B11" s="8" t="s">
        <v>11</v>
      </c>
      <c r="C11" s="8" t="s">
        <v>77</v>
      </c>
      <c r="D11" s="8" t="s">
        <v>78</v>
      </c>
      <c r="E11" s="8" t="s">
        <v>79</v>
      </c>
      <c r="F11" s="8" t="s">
        <v>80</v>
      </c>
      <c r="K11" s="6"/>
      <c r="L11" s="6"/>
    </row>
    <row r="12" spans="1:52" x14ac:dyDescent="0.25">
      <c r="A12" s="9"/>
      <c r="B12" s="1"/>
      <c r="C12" s="1"/>
      <c r="D12" s="1"/>
      <c r="E12" s="1"/>
      <c r="F12" s="1"/>
      <c r="K12" s="6"/>
      <c r="L12" s="6"/>
    </row>
    <row r="13" spans="1:52" x14ac:dyDescent="0.25">
      <c r="A13" s="4" t="s">
        <v>16</v>
      </c>
      <c r="B13" s="1"/>
      <c r="C13" s="1"/>
      <c r="D13" s="1"/>
      <c r="E13" s="1"/>
      <c r="F13" s="1"/>
      <c r="H13" s="31"/>
      <c r="K13" s="6"/>
      <c r="L13" s="6"/>
    </row>
    <row r="14" spans="1:52" x14ac:dyDescent="0.25">
      <c r="A14" s="10" t="s">
        <v>17</v>
      </c>
      <c r="B14" s="10" t="s">
        <v>18</v>
      </c>
      <c r="C14" s="11">
        <v>698</v>
      </c>
      <c r="D14" s="11">
        <v>870</v>
      </c>
      <c r="E14" s="11">
        <v>784</v>
      </c>
      <c r="F14" s="10">
        <f t="shared" ref="F14:F21" si="0">SUM(C14:E14)</f>
        <v>2352</v>
      </c>
      <c r="H14" s="10"/>
      <c r="K14" s="6"/>
      <c r="L14" s="6"/>
    </row>
    <row r="15" spans="1:52" x14ac:dyDescent="0.25">
      <c r="A15" s="12"/>
      <c r="B15" s="10" t="s">
        <v>19</v>
      </c>
      <c r="C15" s="11">
        <v>1839</v>
      </c>
      <c r="D15" s="11">
        <v>2277</v>
      </c>
      <c r="E15" s="11">
        <v>2047</v>
      </c>
      <c r="F15" s="10">
        <f t="shared" si="0"/>
        <v>6163</v>
      </c>
      <c r="H15" s="10"/>
      <c r="K15" s="6"/>
      <c r="L15" s="6"/>
    </row>
    <row r="16" spans="1:52" s="13" customFormat="1" x14ac:dyDescent="0.25">
      <c r="A16" s="10" t="s">
        <v>20</v>
      </c>
      <c r="B16" s="10" t="s">
        <v>18</v>
      </c>
      <c r="C16" s="11">
        <v>137</v>
      </c>
      <c r="D16" s="11">
        <v>150</v>
      </c>
      <c r="E16" s="11">
        <v>172</v>
      </c>
      <c r="F16" s="10">
        <f t="shared" si="0"/>
        <v>459</v>
      </c>
      <c r="G16" s="10"/>
      <c r="H16" s="10"/>
      <c r="I16" s="10"/>
      <c r="J16" s="10"/>
      <c r="K16" s="6"/>
      <c r="L16" s="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</row>
    <row r="17" spans="1:52" x14ac:dyDescent="0.25">
      <c r="A17" s="12"/>
      <c r="B17" s="10" t="s">
        <v>19</v>
      </c>
      <c r="C17" s="11">
        <v>416</v>
      </c>
      <c r="D17" s="11">
        <v>461</v>
      </c>
      <c r="E17" s="11">
        <v>528</v>
      </c>
      <c r="F17" s="10">
        <f t="shared" si="0"/>
        <v>1405</v>
      </c>
      <c r="H17" s="10"/>
      <c r="K17" s="6"/>
      <c r="L17" s="6"/>
    </row>
    <row r="18" spans="1:52" s="13" customFormat="1" x14ac:dyDescent="0.25">
      <c r="A18" s="10" t="s">
        <v>21</v>
      </c>
      <c r="B18" s="10" t="s">
        <v>18</v>
      </c>
      <c r="C18" s="11">
        <v>16</v>
      </c>
      <c r="D18" s="11">
        <v>36</v>
      </c>
      <c r="E18" s="11">
        <v>19</v>
      </c>
      <c r="F18" s="10">
        <f t="shared" si="0"/>
        <v>71</v>
      </c>
      <c r="G18" s="10"/>
      <c r="H18" s="10"/>
      <c r="I18" s="10"/>
      <c r="J18" s="10"/>
      <c r="K18" s="6"/>
      <c r="L18" s="6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 x14ac:dyDescent="0.25">
      <c r="A19" s="12"/>
      <c r="B19" s="10" t="s">
        <v>19</v>
      </c>
      <c r="C19" s="11">
        <v>48</v>
      </c>
      <c r="D19" s="11">
        <v>123</v>
      </c>
      <c r="E19" s="11">
        <v>56</v>
      </c>
      <c r="F19" s="10">
        <f t="shared" si="0"/>
        <v>227</v>
      </c>
      <c r="H19" s="10"/>
      <c r="K19" s="6"/>
      <c r="L19" s="6"/>
    </row>
    <row r="20" spans="1:52" s="13" customFormat="1" ht="15" customHeight="1" x14ac:dyDescent="0.25">
      <c r="A20" s="66" t="s">
        <v>22</v>
      </c>
      <c r="B20" s="10" t="s">
        <v>18</v>
      </c>
      <c r="C20" s="11">
        <v>74</v>
      </c>
      <c r="D20" s="11">
        <v>128</v>
      </c>
      <c r="E20" s="11">
        <v>115</v>
      </c>
      <c r="F20" s="10">
        <f t="shared" si="0"/>
        <v>317</v>
      </c>
      <c r="G20" s="6"/>
      <c r="H20" s="10"/>
      <c r="I20" s="10"/>
      <c r="J20" s="10"/>
      <c r="K20" s="6"/>
      <c r="L20" s="6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1:52" x14ac:dyDescent="0.25">
      <c r="A21" s="66"/>
      <c r="B21" s="10" t="s">
        <v>19</v>
      </c>
      <c r="C21" s="11">
        <v>179</v>
      </c>
      <c r="D21" s="11">
        <v>330</v>
      </c>
      <c r="E21" s="11">
        <v>317</v>
      </c>
      <c r="F21" s="10">
        <f t="shared" si="0"/>
        <v>826</v>
      </c>
      <c r="G21" s="1"/>
      <c r="H21" s="10"/>
      <c r="K21" s="6"/>
      <c r="L21" s="6"/>
    </row>
    <row r="22" spans="1:52" x14ac:dyDescent="0.25">
      <c r="A22" s="15" t="s">
        <v>23</v>
      </c>
      <c r="B22" s="46" t="s">
        <v>18</v>
      </c>
      <c r="C22" s="47">
        <f t="shared" ref="C22:E22" si="1">+C14+C16+C18+C20</f>
        <v>925</v>
      </c>
      <c r="D22" s="47">
        <f t="shared" si="1"/>
        <v>1184</v>
      </c>
      <c r="E22" s="47">
        <f t="shared" si="1"/>
        <v>1090</v>
      </c>
      <c r="F22" s="47">
        <f>+F14+F16+F18+F20</f>
        <v>3199</v>
      </c>
      <c r="G22" s="1"/>
      <c r="H22" s="10"/>
      <c r="K22" s="6"/>
      <c r="L22" s="6"/>
    </row>
    <row r="23" spans="1:52" x14ac:dyDescent="0.25">
      <c r="A23" s="14"/>
      <c r="B23" s="46" t="s">
        <v>19</v>
      </c>
      <c r="C23" s="47">
        <f t="shared" ref="C23:E23" si="2">+C15+C17+C19+C21</f>
        <v>2482</v>
      </c>
      <c r="D23" s="47">
        <f t="shared" si="2"/>
        <v>3191</v>
      </c>
      <c r="E23" s="47">
        <f t="shared" si="2"/>
        <v>2948</v>
      </c>
      <c r="F23" s="47">
        <f>+F15+F17+F19+F21</f>
        <v>8621</v>
      </c>
      <c r="G23" s="1"/>
      <c r="H23" s="10"/>
      <c r="K23" s="6"/>
      <c r="L23" s="6"/>
    </row>
    <row r="24" spans="1:52" x14ac:dyDescent="0.25">
      <c r="A24" s="14"/>
      <c r="B24" s="10"/>
      <c r="C24" s="11"/>
      <c r="D24" s="11"/>
      <c r="E24" s="11"/>
      <c r="F24" s="10"/>
      <c r="G24" s="1"/>
      <c r="H24" s="10"/>
      <c r="K24" s="6"/>
      <c r="L24" s="6"/>
    </row>
    <row r="25" spans="1:52" x14ac:dyDescent="0.25">
      <c r="A25" s="4" t="s">
        <v>24</v>
      </c>
      <c r="B25" s="10"/>
      <c r="C25" s="11"/>
      <c r="D25" s="11"/>
      <c r="E25" s="11"/>
      <c r="F25" s="10"/>
      <c r="G25" s="1"/>
      <c r="H25" s="10"/>
      <c r="K25" s="6"/>
      <c r="L25" s="6"/>
    </row>
    <row r="26" spans="1:52" s="10" customFormat="1" x14ac:dyDescent="0.25">
      <c r="A26" s="10" t="s">
        <v>25</v>
      </c>
      <c r="B26" s="10" t="s">
        <v>18</v>
      </c>
      <c r="C26" s="11">
        <v>425</v>
      </c>
      <c r="D26" s="11">
        <v>487</v>
      </c>
      <c r="E26" s="11">
        <v>557</v>
      </c>
      <c r="F26" s="10">
        <f t="shared" ref="F26:F33" si="3">SUM(C26:E26)</f>
        <v>1469</v>
      </c>
      <c r="G26" s="1"/>
    </row>
    <row r="27" spans="1:52" x14ac:dyDescent="0.25">
      <c r="A27" s="12"/>
      <c r="B27" s="10" t="s">
        <v>19</v>
      </c>
      <c r="C27" s="11">
        <v>1135</v>
      </c>
      <c r="D27" s="11">
        <v>1311</v>
      </c>
      <c r="E27" s="11">
        <v>1445</v>
      </c>
      <c r="F27" s="10">
        <f t="shared" si="3"/>
        <v>3891</v>
      </c>
      <c r="G27" s="1"/>
      <c r="H27" s="10"/>
      <c r="I27" s="10"/>
      <c r="J27" s="10"/>
      <c r="K27" s="10"/>
    </row>
    <row r="28" spans="1:52" s="16" customFormat="1" x14ac:dyDescent="0.25">
      <c r="A28" s="10" t="s">
        <v>26</v>
      </c>
      <c r="B28" s="10" t="s">
        <v>18</v>
      </c>
      <c r="C28" s="11">
        <v>75</v>
      </c>
      <c r="D28" s="11">
        <v>98</v>
      </c>
      <c r="E28" s="11">
        <v>69</v>
      </c>
      <c r="F28" s="10">
        <f t="shared" si="3"/>
        <v>242</v>
      </c>
      <c r="G28" s="1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 x14ac:dyDescent="0.25">
      <c r="A29" s="10"/>
      <c r="B29" s="10" t="s">
        <v>19</v>
      </c>
      <c r="C29" s="11">
        <v>232</v>
      </c>
      <c r="D29" s="11">
        <v>281</v>
      </c>
      <c r="E29" s="11">
        <v>193</v>
      </c>
      <c r="F29" s="10">
        <f t="shared" si="3"/>
        <v>706</v>
      </c>
      <c r="G29" s="1"/>
      <c r="H29" s="10"/>
      <c r="I29" s="10"/>
      <c r="J29" s="10"/>
      <c r="K29" s="10"/>
    </row>
    <row r="30" spans="1:52" s="16" customFormat="1" x14ac:dyDescent="0.25">
      <c r="A30" s="10" t="s">
        <v>27</v>
      </c>
      <c r="B30" s="10" t="s">
        <v>18</v>
      </c>
      <c r="C30" s="11">
        <v>12</v>
      </c>
      <c r="D30" s="11">
        <v>20</v>
      </c>
      <c r="E30" s="11">
        <v>15</v>
      </c>
      <c r="F30" s="10">
        <f t="shared" si="3"/>
        <v>47</v>
      </c>
      <c r="G30" s="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 x14ac:dyDescent="0.25">
      <c r="A31" s="10"/>
      <c r="B31" s="10" t="s">
        <v>19</v>
      </c>
      <c r="C31" s="11">
        <v>33</v>
      </c>
      <c r="D31" s="11">
        <v>70</v>
      </c>
      <c r="E31" s="11">
        <v>49</v>
      </c>
      <c r="F31" s="10">
        <f t="shared" si="3"/>
        <v>152</v>
      </c>
      <c r="G31" s="1"/>
      <c r="H31" s="10"/>
      <c r="I31" s="10"/>
      <c r="J31" s="10"/>
      <c r="K31" s="10"/>
    </row>
    <row r="32" spans="1:52" s="16" customFormat="1" ht="15" customHeight="1" x14ac:dyDescent="0.25">
      <c r="A32" s="66" t="s">
        <v>28</v>
      </c>
      <c r="B32" s="10" t="s">
        <v>18</v>
      </c>
      <c r="C32" s="11">
        <v>60</v>
      </c>
      <c r="D32" s="11">
        <v>74</v>
      </c>
      <c r="E32" s="11">
        <v>76</v>
      </c>
      <c r="F32" s="10">
        <f t="shared" si="3"/>
        <v>210</v>
      </c>
      <c r="G32" s="1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 x14ac:dyDescent="0.25">
      <c r="A33" s="66"/>
      <c r="B33" s="10" t="s">
        <v>19</v>
      </c>
      <c r="C33" s="11">
        <v>173</v>
      </c>
      <c r="D33" s="11">
        <v>213</v>
      </c>
      <c r="E33" s="11">
        <v>192</v>
      </c>
      <c r="F33" s="10">
        <f t="shared" si="3"/>
        <v>578</v>
      </c>
      <c r="G33" s="1"/>
      <c r="H33" s="10"/>
    </row>
    <row r="34" spans="1:52" x14ac:dyDescent="0.25">
      <c r="A34" s="48" t="s">
        <v>29</v>
      </c>
      <c r="B34" s="46" t="s">
        <v>18</v>
      </c>
      <c r="C34" s="47">
        <f t="shared" ref="C34:E34" si="4">+C26+C28+C30+C32</f>
        <v>572</v>
      </c>
      <c r="D34" s="47">
        <f t="shared" si="4"/>
        <v>679</v>
      </c>
      <c r="E34" s="47">
        <f t="shared" si="4"/>
        <v>717</v>
      </c>
      <c r="F34" s="47">
        <f>+F26+F28+F30+F32</f>
        <v>1968</v>
      </c>
      <c r="G34" s="1"/>
      <c r="H34" s="10"/>
    </row>
    <row r="35" spans="1:52" x14ac:dyDescent="0.25">
      <c r="A35" s="49"/>
      <c r="B35" s="46" t="s">
        <v>19</v>
      </c>
      <c r="C35" s="47">
        <f t="shared" ref="C35:E35" si="5">+C27+C29+C31+C33</f>
        <v>1573</v>
      </c>
      <c r="D35" s="47">
        <f t="shared" si="5"/>
        <v>1875</v>
      </c>
      <c r="E35" s="47">
        <f t="shared" si="5"/>
        <v>1879</v>
      </c>
      <c r="F35" s="47">
        <f>+F27+F29+F31+F33</f>
        <v>5327</v>
      </c>
      <c r="G35" s="1"/>
      <c r="H35" s="10"/>
    </row>
    <row r="36" spans="1:52" ht="15.75" thickBot="1" x14ac:dyDescent="0.3">
      <c r="A36" s="38"/>
      <c r="B36" s="38"/>
      <c r="C36" s="38"/>
      <c r="D36" s="38"/>
      <c r="E36" s="38"/>
      <c r="F36" s="38"/>
    </row>
    <row r="37" spans="1:52" ht="15.75" thickTop="1" x14ac:dyDescent="0.25">
      <c r="A37" s="67" t="s">
        <v>30</v>
      </c>
      <c r="B37" s="67"/>
      <c r="C37" s="67"/>
      <c r="D37" s="67"/>
      <c r="E37" s="67"/>
      <c r="F37" s="67"/>
    </row>
    <row r="38" spans="1:52" x14ac:dyDescent="0.25">
      <c r="A38" s="67"/>
      <c r="B38" s="67"/>
      <c r="C38" s="67"/>
      <c r="D38" s="67"/>
      <c r="E38" s="67"/>
      <c r="F38" s="67"/>
    </row>
    <row r="39" spans="1:52" s="10" customFormat="1" x14ac:dyDescent="0.25">
      <c r="A39" s="10" t="s">
        <v>81</v>
      </c>
    </row>
    <row r="40" spans="1:52" x14ac:dyDescent="0.25">
      <c r="A40" s="65" t="s">
        <v>71</v>
      </c>
      <c r="B40" s="65"/>
      <c r="C40" s="65"/>
      <c r="D40" s="65"/>
      <c r="E40" s="65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 x14ac:dyDescent="0.25">
      <c r="A41" s="65" t="s">
        <v>32</v>
      </c>
      <c r="B41" s="65"/>
      <c r="C41" s="65"/>
      <c r="D41" s="65"/>
      <c r="E41" s="65"/>
    </row>
    <row r="42" spans="1:52" x14ac:dyDescent="0.25">
      <c r="A42" s="65" t="s">
        <v>72</v>
      </c>
      <c r="B42" s="65"/>
      <c r="C42" s="65"/>
      <c r="D42" s="65"/>
      <c r="E42" s="65"/>
    </row>
    <row r="43" spans="1:52" x14ac:dyDescent="0.25">
      <c r="B43" s="68"/>
      <c r="C43" s="68"/>
      <c r="D43" s="68"/>
      <c r="E43" s="68"/>
      <c r="F43" s="3"/>
    </row>
    <row r="44" spans="1:52" x14ac:dyDescent="0.25">
      <c r="A44" s="7" t="s">
        <v>10</v>
      </c>
      <c r="B44" s="8" t="s">
        <v>77</v>
      </c>
      <c r="C44" s="8" t="s">
        <v>78</v>
      </c>
      <c r="D44" s="8" t="s">
        <v>79</v>
      </c>
      <c r="E44" s="8" t="s">
        <v>80</v>
      </c>
      <c r="F44" s="3"/>
    </row>
    <row r="45" spans="1:52" x14ac:dyDescent="0.25">
      <c r="A45" s="4" t="s">
        <v>16</v>
      </c>
      <c r="B45" s="10"/>
      <c r="C45" s="10"/>
      <c r="D45" s="10"/>
      <c r="E45" s="10"/>
      <c r="F45" s="3"/>
    </row>
    <row r="46" spans="1:52" x14ac:dyDescent="0.25">
      <c r="A46" s="10" t="s">
        <v>34</v>
      </c>
      <c r="B46" s="11">
        <v>4625025780.8800001</v>
      </c>
      <c r="C46" s="11">
        <v>5737816880.4200001</v>
      </c>
      <c r="D46" s="11">
        <v>5227115280.25</v>
      </c>
      <c r="E46" s="10">
        <f>SUM(B46:D46)</f>
        <v>15589957941.549999</v>
      </c>
      <c r="F46" s="3"/>
      <c r="G46" s="10"/>
    </row>
    <row r="47" spans="1:52" x14ac:dyDescent="0.25">
      <c r="A47" s="10" t="s">
        <v>35</v>
      </c>
      <c r="B47" s="11">
        <v>1711265669.9400001</v>
      </c>
      <c r="C47" s="11">
        <v>2171314039.75</v>
      </c>
      <c r="D47" s="11">
        <v>2345102196.9499998</v>
      </c>
      <c r="E47" s="10">
        <f>SUM(B47:D47)</f>
        <v>6227681906.6399994</v>
      </c>
      <c r="F47" s="3"/>
      <c r="G47" s="10"/>
    </row>
    <row r="48" spans="1:52" x14ac:dyDescent="0.25">
      <c r="A48" s="10" t="s">
        <v>36</v>
      </c>
      <c r="B48" s="11">
        <v>135989498.53999999</v>
      </c>
      <c r="C48" s="11">
        <v>392469552.88</v>
      </c>
      <c r="D48" s="11">
        <v>112608861.34</v>
      </c>
      <c r="E48" s="10">
        <f>SUM(B48:D48)</f>
        <v>641067912.75999999</v>
      </c>
      <c r="F48" s="3"/>
      <c r="G48" s="10"/>
    </row>
    <row r="49" spans="1:7" x14ac:dyDescent="0.25">
      <c r="A49" s="10" t="s">
        <v>37</v>
      </c>
      <c r="B49" s="11">
        <v>444887000</v>
      </c>
      <c r="C49" s="11">
        <v>763736000</v>
      </c>
      <c r="D49" s="11">
        <v>681595000</v>
      </c>
      <c r="E49" s="10">
        <f>SUM(B49:D49)</f>
        <v>1890218000</v>
      </c>
      <c r="F49" s="3"/>
      <c r="G49" s="10"/>
    </row>
    <row r="50" spans="1:7" x14ac:dyDescent="0.25">
      <c r="A50" s="10" t="s">
        <v>38</v>
      </c>
      <c r="B50" s="11">
        <v>512916672.33804774</v>
      </c>
      <c r="C50" s="11">
        <v>546452595.89561963</v>
      </c>
      <c r="D50" s="11">
        <v>570526102.73610699</v>
      </c>
      <c r="E50" s="10">
        <f>SUM(B50:D50)</f>
        <v>1629895370.9697742</v>
      </c>
      <c r="F50" s="3"/>
      <c r="G50" s="10"/>
    </row>
    <row r="51" spans="1:7" x14ac:dyDescent="0.25">
      <c r="A51" s="50" t="s">
        <v>39</v>
      </c>
      <c r="B51" s="50">
        <f>SUM(B46:B50)</f>
        <v>7430084621.6980476</v>
      </c>
      <c r="C51" s="50">
        <f>SUM(C46:C50)</f>
        <v>9611789068.9456196</v>
      </c>
      <c r="D51" s="50">
        <f>SUM(D46:D50)</f>
        <v>8936947441.2761078</v>
      </c>
      <c r="E51" s="50">
        <f>SUM(E46:E50)</f>
        <v>25978821131.919769</v>
      </c>
      <c r="F51" s="3"/>
    </row>
    <row r="52" spans="1:7" x14ac:dyDescent="0.25">
      <c r="A52" s="4" t="s">
        <v>24</v>
      </c>
      <c r="B52" s="10"/>
      <c r="C52" s="10"/>
      <c r="D52" s="10"/>
      <c r="E52" s="10"/>
      <c r="F52" s="3"/>
    </row>
    <row r="53" spans="1:7" x14ac:dyDescent="0.25">
      <c r="A53" s="10" t="s">
        <v>34</v>
      </c>
      <c r="B53" s="11">
        <v>2832101717.96</v>
      </c>
      <c r="C53" s="11">
        <v>3187829000</v>
      </c>
      <c r="D53" s="11">
        <v>3629476739.9499998</v>
      </c>
      <c r="E53" s="10">
        <f>SUM(B53:D53)</f>
        <v>9649407457.9099998</v>
      </c>
      <c r="F53" s="3"/>
    </row>
    <row r="54" spans="1:7" x14ac:dyDescent="0.25">
      <c r="A54" s="10" t="s">
        <v>35</v>
      </c>
      <c r="B54" s="11">
        <v>898101525.01999998</v>
      </c>
      <c r="C54" s="11">
        <v>1267344237.4000001</v>
      </c>
      <c r="D54" s="11">
        <v>645901806.73000002</v>
      </c>
      <c r="E54" s="10">
        <f>SUM(B54:D54)</f>
        <v>2811347569.1500001</v>
      </c>
      <c r="F54" s="3"/>
    </row>
    <row r="55" spans="1:7" x14ac:dyDescent="0.25">
      <c r="A55" s="10" t="s">
        <v>36</v>
      </c>
      <c r="B55" s="11">
        <v>106572875</v>
      </c>
      <c r="C55" s="11">
        <v>155794872.66999999</v>
      </c>
      <c r="D55" s="11">
        <v>147560046.19999999</v>
      </c>
      <c r="E55" s="10">
        <f>SUM(B55:D55)</f>
        <v>409927793.87</v>
      </c>
      <c r="F55" s="3"/>
    </row>
    <row r="56" spans="1:7" x14ac:dyDescent="0.25">
      <c r="A56" s="10" t="s">
        <v>37</v>
      </c>
      <c r="B56" s="11">
        <v>355155000</v>
      </c>
      <c r="C56" s="11">
        <v>448025000</v>
      </c>
      <c r="D56" s="11">
        <v>447234000</v>
      </c>
      <c r="E56" s="10">
        <f>SUM(B56:D56)</f>
        <v>1250414000</v>
      </c>
      <c r="F56" s="3"/>
    </row>
    <row r="57" spans="1:7" x14ac:dyDescent="0.25">
      <c r="A57" s="10" t="s">
        <v>40</v>
      </c>
      <c r="B57" s="11">
        <v>317176580.08363605</v>
      </c>
      <c r="C57" s="11">
        <v>313379487.00432914</v>
      </c>
      <c r="D57" s="11">
        <v>375291023.54292542</v>
      </c>
      <c r="E57" s="10">
        <f>SUM(B57:D57)</f>
        <v>1005847090.6308906</v>
      </c>
      <c r="F57" s="3"/>
    </row>
    <row r="58" spans="1:7" ht="15.75" thickBot="1" x14ac:dyDescent="0.3">
      <c r="A58" s="38" t="s">
        <v>39</v>
      </c>
      <c r="B58" s="38">
        <f>SUM(B53:B57)</f>
        <v>4509107698.0636358</v>
      </c>
      <c r="C58" s="38">
        <f>SUM(C53:C57)</f>
        <v>5372372597.0743284</v>
      </c>
      <c r="D58" s="38">
        <f>SUM(D53:D57)</f>
        <v>5245463616.4229259</v>
      </c>
      <c r="E58" s="38">
        <f>SUM(E53:E57)</f>
        <v>15126943911.56089</v>
      </c>
      <c r="F58" s="3"/>
    </row>
    <row r="59" spans="1:7" ht="15.75" thickTop="1" x14ac:dyDescent="0.25">
      <c r="A59" s="4" t="s">
        <v>30</v>
      </c>
      <c r="B59" s="10"/>
      <c r="C59" s="10"/>
      <c r="D59" s="10"/>
      <c r="E59" s="10"/>
      <c r="F59" s="3"/>
    </row>
    <row r="60" spans="1:7" x14ac:dyDescent="0.25">
      <c r="A60" s="12"/>
      <c r="B60" s="12"/>
      <c r="C60" s="12"/>
      <c r="D60" s="12"/>
      <c r="E60" s="12"/>
      <c r="F60" s="12"/>
    </row>
    <row r="61" spans="1:7" x14ac:dyDescent="0.25">
      <c r="B61" s="10"/>
      <c r="C61" s="10"/>
      <c r="D61" s="10"/>
      <c r="E61" s="10"/>
    </row>
    <row r="62" spans="1:7" x14ac:dyDescent="0.25">
      <c r="A62" s="65" t="s">
        <v>73</v>
      </c>
      <c r="B62" s="65"/>
      <c r="C62" s="65"/>
      <c r="D62" s="65"/>
      <c r="E62" s="65"/>
    </row>
    <row r="63" spans="1:7" x14ac:dyDescent="0.25">
      <c r="A63" s="65" t="s">
        <v>43</v>
      </c>
      <c r="B63" s="65"/>
      <c r="C63" s="65"/>
      <c r="D63" s="65"/>
      <c r="E63" s="65"/>
    </row>
    <row r="64" spans="1:7" x14ac:dyDescent="0.25">
      <c r="A64" s="65" t="s">
        <v>72</v>
      </c>
      <c r="B64" s="65"/>
      <c r="C64" s="65"/>
      <c r="D64" s="65"/>
      <c r="E64" s="65"/>
    </row>
    <row r="65" spans="1:6" x14ac:dyDescent="0.25">
      <c r="B65" s="71"/>
      <c r="C65" s="71"/>
      <c r="D65" s="71"/>
      <c r="E65" s="71"/>
    </row>
    <row r="66" spans="1:6" x14ac:dyDescent="0.25">
      <c r="A66" s="8" t="s">
        <v>44</v>
      </c>
      <c r="B66" s="8" t="s">
        <v>77</v>
      </c>
      <c r="C66" s="8" t="s">
        <v>78</v>
      </c>
      <c r="D66" s="8" t="s">
        <v>79</v>
      </c>
      <c r="E66" s="8" t="s">
        <v>80</v>
      </c>
    </row>
    <row r="67" spans="1:6" x14ac:dyDescent="0.25">
      <c r="A67" s="19" t="s">
        <v>45</v>
      </c>
    </row>
    <row r="68" spans="1:6" x14ac:dyDescent="0.25">
      <c r="A68" t="s">
        <v>46</v>
      </c>
      <c r="B68" s="53">
        <v>298668534.91964459</v>
      </c>
      <c r="C68" s="53">
        <v>305591935.7032789</v>
      </c>
      <c r="D68" s="53">
        <v>284733857.45790517</v>
      </c>
      <c r="E68" s="10">
        <f t="shared" ref="E68:E74" si="6">SUM(B68:D68)</f>
        <v>888994328.08082867</v>
      </c>
    </row>
    <row r="69" spans="1:6" x14ac:dyDescent="0.25">
      <c r="A69" t="s">
        <v>47</v>
      </c>
      <c r="B69" s="53">
        <v>47661090.146189339</v>
      </c>
      <c r="C69" s="53">
        <v>46806413.931293875</v>
      </c>
      <c r="D69" s="53">
        <v>72221111.441945568</v>
      </c>
      <c r="E69" s="10">
        <f t="shared" si="6"/>
        <v>166688615.51942879</v>
      </c>
    </row>
    <row r="70" spans="1:6" x14ac:dyDescent="0.25">
      <c r="A70" t="s">
        <v>48</v>
      </c>
      <c r="B70" s="53">
        <v>6077658.9990717433</v>
      </c>
      <c r="C70" s="53">
        <v>3341135.681793557</v>
      </c>
      <c r="D70" s="53">
        <v>9687697.9931074195</v>
      </c>
      <c r="E70" s="10">
        <f t="shared" si="6"/>
        <v>19106492.673972718</v>
      </c>
    </row>
    <row r="71" spans="1:6" x14ac:dyDescent="0.25">
      <c r="A71" t="s">
        <v>49</v>
      </c>
      <c r="B71" s="53">
        <v>4949967.8960480047</v>
      </c>
      <c r="C71" s="53">
        <v>3626883.3113815011</v>
      </c>
      <c r="D71" s="53">
        <v>4332206.8702821489</v>
      </c>
      <c r="E71" s="10">
        <f t="shared" si="6"/>
        <v>12909058.077711655</v>
      </c>
      <c r="F71" s="10"/>
    </row>
    <row r="72" spans="1:6" x14ac:dyDescent="0.25">
      <c r="A72" t="s">
        <v>88</v>
      </c>
      <c r="B72" s="53">
        <v>17216340.90269408</v>
      </c>
      <c r="C72" s="53">
        <v>5779497.8068718854</v>
      </c>
      <c r="D72" s="53">
        <v>29018660.144866649</v>
      </c>
      <c r="E72" s="10">
        <f t="shared" si="6"/>
        <v>52014498.854432613</v>
      </c>
    </row>
    <row r="73" spans="1:6" x14ac:dyDescent="0.25">
      <c r="A73" t="s">
        <v>89</v>
      </c>
      <c r="B73" s="53">
        <v>138343079.47439998</v>
      </c>
      <c r="C73" s="53">
        <v>181306729.46099997</v>
      </c>
      <c r="D73" s="53">
        <v>170532568.82800001</v>
      </c>
      <c r="E73" s="10">
        <f t="shared" si="6"/>
        <v>490182377.76339996</v>
      </c>
    </row>
    <row r="74" spans="1:6" x14ac:dyDescent="0.25">
      <c r="A74" s="10" t="s">
        <v>90</v>
      </c>
      <c r="B74" s="11">
        <v>8105838408.2600012</v>
      </c>
      <c r="C74" s="11">
        <v>9214361363.9099998</v>
      </c>
      <c r="D74" s="11">
        <v>8323206719.3400002</v>
      </c>
      <c r="E74" s="10">
        <f t="shared" si="6"/>
        <v>25643406491.510002</v>
      </c>
      <c r="F74" s="10"/>
    </row>
    <row r="75" spans="1:6" ht="15.75" thickBot="1" x14ac:dyDescent="0.3">
      <c r="A75" s="38" t="s">
        <v>39</v>
      </c>
      <c r="B75" s="39">
        <f>SUM(B68:B74)</f>
        <v>8618755080.5980492</v>
      </c>
      <c r="C75" s="39">
        <f t="shared" ref="C75:E75" si="7">SUM(C68:C74)</f>
        <v>9760813959.8056202</v>
      </c>
      <c r="D75" s="39">
        <f t="shared" si="7"/>
        <v>8893732822.076107</v>
      </c>
      <c r="E75" s="39">
        <f t="shared" si="7"/>
        <v>27273301862.479774</v>
      </c>
      <c r="F75" s="10"/>
    </row>
    <row r="76" spans="1:6" ht="15.75" thickTop="1" x14ac:dyDescent="0.25">
      <c r="A76" s="10" t="s">
        <v>50</v>
      </c>
      <c r="B76" s="10"/>
      <c r="C76" s="10"/>
      <c r="D76" s="10"/>
      <c r="E76" s="10"/>
    </row>
    <row r="77" spans="1:6" x14ac:dyDescent="0.25">
      <c r="A77" s="67" t="s">
        <v>82</v>
      </c>
      <c r="B77" s="67"/>
      <c r="C77" s="67"/>
      <c r="D77" s="67"/>
      <c r="E77" s="67"/>
      <c r="F77" s="67"/>
    </row>
    <row r="78" spans="1:6" x14ac:dyDescent="0.25">
      <c r="A78" s="12"/>
      <c r="B78" s="12"/>
      <c r="C78" s="12"/>
      <c r="D78" s="12"/>
      <c r="E78" s="12"/>
      <c r="F78" s="12"/>
    </row>
    <row r="79" spans="1:6" x14ac:dyDescent="0.25">
      <c r="B79" s="10"/>
      <c r="C79" s="10"/>
      <c r="D79" s="10"/>
    </row>
    <row r="80" spans="1:6" x14ac:dyDescent="0.25">
      <c r="A80" s="65" t="s">
        <v>74</v>
      </c>
      <c r="B80" s="65"/>
      <c r="C80" s="65"/>
      <c r="D80" s="65"/>
      <c r="E80" s="65"/>
      <c r="F80" s="10"/>
    </row>
    <row r="81" spans="1:7" x14ac:dyDescent="0.25">
      <c r="A81" s="65" t="s">
        <v>52</v>
      </c>
      <c r="B81" s="65"/>
      <c r="C81" s="65"/>
      <c r="D81" s="65"/>
      <c r="E81" s="65"/>
      <c r="F81" s="10"/>
    </row>
    <row r="82" spans="1:7" x14ac:dyDescent="0.25">
      <c r="A82" s="65" t="s">
        <v>33</v>
      </c>
      <c r="B82" s="65"/>
      <c r="C82" s="65"/>
      <c r="D82" s="65"/>
      <c r="E82" s="65"/>
      <c r="F82" s="10"/>
    </row>
    <row r="83" spans="1:7" x14ac:dyDescent="0.25">
      <c r="A83" s="10"/>
      <c r="B83" s="10"/>
      <c r="C83" s="10"/>
      <c r="D83" s="10"/>
      <c r="E83" s="10"/>
      <c r="F83" s="10"/>
    </row>
    <row r="84" spans="1:7" x14ac:dyDescent="0.25">
      <c r="A84" s="26" t="s">
        <v>44</v>
      </c>
      <c r="B84" s="26" t="s">
        <v>77</v>
      </c>
      <c r="C84" s="26" t="s">
        <v>78</v>
      </c>
      <c r="D84" s="26" t="s">
        <v>79</v>
      </c>
      <c r="E84" s="26" t="s">
        <v>80</v>
      </c>
      <c r="F84" s="10"/>
    </row>
    <row r="85" spans="1:7" x14ac:dyDescent="0.25">
      <c r="A85" s="10"/>
      <c r="B85" s="10"/>
      <c r="C85" s="10"/>
      <c r="D85" s="10"/>
      <c r="E85" s="10"/>
      <c r="F85" s="10"/>
    </row>
    <row r="86" spans="1:7" x14ac:dyDescent="0.25">
      <c r="A86" s="10" t="s">
        <v>75</v>
      </c>
      <c r="B86" s="10">
        <f>'3T'!E90</f>
        <v>109798070939.60638</v>
      </c>
      <c r="C86" s="10">
        <f>B90</f>
        <v>112642922824.00833</v>
      </c>
      <c r="D86" s="10">
        <f>C90</f>
        <v>114032603265.20271</v>
      </c>
      <c r="E86" s="10">
        <f>B86</f>
        <v>109798070939.60638</v>
      </c>
      <c r="F86" s="10"/>
      <c r="G86" s="31"/>
    </row>
    <row r="87" spans="1:7" x14ac:dyDescent="0.25">
      <c r="A87" s="10" t="s">
        <v>54</v>
      </c>
      <c r="B87" s="10">
        <v>11463606965</v>
      </c>
      <c r="C87" s="10">
        <v>11150494401</v>
      </c>
      <c r="D87" s="10">
        <v>5073204455.9000006</v>
      </c>
      <c r="E87" s="10">
        <f>SUM(B87:D87)</f>
        <v>27687305821.900002</v>
      </c>
      <c r="F87" s="10"/>
    </row>
    <row r="88" spans="1:7" x14ac:dyDescent="0.25">
      <c r="A88" s="10" t="s">
        <v>55</v>
      </c>
      <c r="B88" s="10">
        <f t="shared" ref="B88:D88" si="8">B87+B86</f>
        <v>121261677904.60638</v>
      </c>
      <c r="C88" s="10">
        <f t="shared" si="8"/>
        <v>123793417225.00833</v>
      </c>
      <c r="D88" s="10">
        <f t="shared" si="8"/>
        <v>119105807721.10271</v>
      </c>
      <c r="E88" s="10">
        <f>E87+E86</f>
        <v>137485376761.50638</v>
      </c>
      <c r="F88" s="10"/>
    </row>
    <row r="89" spans="1:7" x14ac:dyDescent="0.25">
      <c r="A89" s="10" t="s">
        <v>56</v>
      </c>
      <c r="B89" s="10">
        <f>B75</f>
        <v>8618755080.5980492</v>
      </c>
      <c r="C89" s="10">
        <f t="shared" ref="C89:D89" si="9">C75</f>
        <v>9760813959.8056202</v>
      </c>
      <c r="D89" s="10">
        <f t="shared" si="9"/>
        <v>8893732822.076107</v>
      </c>
      <c r="E89" s="10">
        <f>SUM(B89:D89)</f>
        <v>27273301862.479778</v>
      </c>
      <c r="F89" s="10"/>
    </row>
    <row r="90" spans="1:7" x14ac:dyDescent="0.25">
      <c r="A90" s="10" t="s">
        <v>57</v>
      </c>
      <c r="B90" s="10">
        <f t="shared" ref="B90:D90" si="10">B88-B89</f>
        <v>112642922824.00833</v>
      </c>
      <c r="C90" s="10">
        <f t="shared" si="10"/>
        <v>114032603265.20271</v>
      </c>
      <c r="D90" s="10">
        <f t="shared" si="10"/>
        <v>110212074899.0266</v>
      </c>
      <c r="E90" s="10">
        <f>E88-E89</f>
        <v>110212074899.0266</v>
      </c>
      <c r="F90" s="10"/>
    </row>
    <row r="91" spans="1:7" ht="15.75" thickBot="1" x14ac:dyDescent="0.3">
      <c r="A91" s="38"/>
      <c r="B91" s="38"/>
      <c r="C91" s="38"/>
      <c r="D91" s="38"/>
      <c r="E91" s="38"/>
      <c r="F91" s="10"/>
    </row>
    <row r="92" spans="1:7" ht="15.75" thickTop="1" x14ac:dyDescent="0.25">
      <c r="A92" s="67" t="s">
        <v>82</v>
      </c>
      <c r="B92" s="67"/>
      <c r="C92" s="67"/>
      <c r="D92" s="67"/>
      <c r="E92" s="67"/>
      <c r="F92" s="67"/>
    </row>
    <row r="94" spans="1:7" x14ac:dyDescent="0.25">
      <c r="A94" t="s">
        <v>100</v>
      </c>
    </row>
  </sheetData>
  <mergeCells count="20">
    <mergeCell ref="A77:F77"/>
    <mergeCell ref="A80:E80"/>
    <mergeCell ref="A81:E81"/>
    <mergeCell ref="A82:E82"/>
    <mergeCell ref="A92:F92"/>
    <mergeCell ref="B43:E43"/>
    <mergeCell ref="A62:E62"/>
    <mergeCell ref="A63:E63"/>
    <mergeCell ref="A64:E64"/>
    <mergeCell ref="B65:E65"/>
    <mergeCell ref="A37:F37"/>
    <mergeCell ref="A38:F38"/>
    <mergeCell ref="A40:E40"/>
    <mergeCell ref="A41:E41"/>
    <mergeCell ref="A42:E42"/>
    <mergeCell ref="A1:F1"/>
    <mergeCell ref="A8:F8"/>
    <mergeCell ref="A9:F9"/>
    <mergeCell ref="A20:A21"/>
    <mergeCell ref="A32:A33"/>
  </mergeCells>
  <pageMargins left="0.7" right="0.7" top="0.75" bottom="0.75" header="0.51180555555555496" footer="0.51180555555555496"/>
  <pageSetup paperSize="9" firstPageNumber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workbookViewId="0">
      <selection activeCell="A96" sqref="A96"/>
    </sheetView>
  </sheetViews>
  <sheetFormatPr baseColWidth="10" defaultColWidth="9.140625" defaultRowHeight="15" x14ac:dyDescent="0.25"/>
  <cols>
    <col min="1" max="1" width="51.42578125"/>
    <col min="2" max="5" width="16"/>
    <col min="6" max="6" width="15.7109375"/>
    <col min="7" max="1025" width="11.42578125"/>
  </cols>
  <sheetData>
    <row r="1" spans="1:6" x14ac:dyDescent="0.25">
      <c r="A1" s="65" t="s">
        <v>0</v>
      </c>
      <c r="B1" s="65"/>
      <c r="C1" s="65"/>
      <c r="D1" s="65"/>
      <c r="E1" s="65"/>
      <c r="F1" s="65"/>
    </row>
    <row r="2" spans="1:6" x14ac:dyDescent="0.25">
      <c r="A2" s="2" t="s">
        <v>1</v>
      </c>
      <c r="B2" s="3" t="s">
        <v>2</v>
      </c>
      <c r="C2" s="3"/>
      <c r="D2" s="3"/>
      <c r="E2" s="3"/>
      <c r="F2" s="3"/>
    </row>
    <row r="3" spans="1:6" x14ac:dyDescent="0.25">
      <c r="A3" s="2" t="s">
        <v>3</v>
      </c>
      <c r="B3" s="3" t="s">
        <v>4</v>
      </c>
      <c r="C3" s="3"/>
      <c r="D3" s="3"/>
      <c r="E3" s="3"/>
      <c r="F3" s="3"/>
    </row>
    <row r="4" spans="1:6" x14ac:dyDescent="0.25">
      <c r="A4" s="2" t="s">
        <v>5</v>
      </c>
      <c r="B4" s="3" t="s">
        <v>6</v>
      </c>
      <c r="C4" s="3"/>
      <c r="D4" s="3"/>
      <c r="E4" s="3"/>
      <c r="F4" s="3"/>
    </row>
    <row r="5" spans="1:6" x14ac:dyDescent="0.25">
      <c r="A5" s="2" t="s">
        <v>7</v>
      </c>
      <c r="B5" s="64" t="s">
        <v>95</v>
      </c>
      <c r="C5" s="3"/>
      <c r="D5" s="3"/>
      <c r="E5" s="3"/>
      <c r="F5" s="3"/>
    </row>
    <row r="6" spans="1:6" x14ac:dyDescent="0.25">
      <c r="A6" s="2"/>
      <c r="B6" s="4"/>
      <c r="C6" s="3"/>
      <c r="D6" s="3"/>
      <c r="E6" s="3"/>
      <c r="F6" s="3"/>
    </row>
    <row r="8" spans="1:6" x14ac:dyDescent="0.25">
      <c r="A8" s="65" t="s">
        <v>8</v>
      </c>
      <c r="B8" s="65"/>
      <c r="C8" s="65"/>
      <c r="D8" s="65"/>
      <c r="E8" s="65"/>
      <c r="F8" s="65"/>
    </row>
    <row r="9" spans="1:6" x14ac:dyDescent="0.25">
      <c r="A9" s="65" t="s">
        <v>9</v>
      </c>
      <c r="B9" s="65"/>
      <c r="C9" s="65"/>
      <c r="D9" s="65"/>
      <c r="E9" s="65"/>
      <c r="F9" s="65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7" t="s">
        <v>10</v>
      </c>
      <c r="B11" s="8" t="s">
        <v>11</v>
      </c>
      <c r="C11" s="8" t="s">
        <v>15</v>
      </c>
      <c r="D11" s="8" t="s">
        <v>62</v>
      </c>
      <c r="E11" s="8" t="s">
        <v>83</v>
      </c>
    </row>
    <row r="12" spans="1:6" x14ac:dyDescent="0.25">
      <c r="A12" s="9"/>
      <c r="B12" s="1"/>
      <c r="C12" s="1"/>
      <c r="D12" s="1"/>
      <c r="E12" s="1"/>
    </row>
    <row r="13" spans="1:6" x14ac:dyDescent="0.25">
      <c r="A13" s="4" t="s">
        <v>16</v>
      </c>
      <c r="B13" s="1"/>
      <c r="C13" s="1"/>
      <c r="D13" s="1"/>
      <c r="E13" s="1"/>
    </row>
    <row r="14" spans="1:6" s="10" customFormat="1" x14ac:dyDescent="0.25">
      <c r="A14" s="10" t="s">
        <v>17</v>
      </c>
      <c r="B14" s="10" t="s">
        <v>18</v>
      </c>
      <c r="C14" s="11">
        <f>'1T'!F14</f>
        <v>1987</v>
      </c>
      <c r="D14" s="11">
        <f>'2T'!F14</f>
        <v>1805</v>
      </c>
      <c r="E14" s="11">
        <f t="shared" ref="E14:E21" si="0">SUM(C14:D14)</f>
        <v>3792</v>
      </c>
    </row>
    <row r="15" spans="1:6" x14ac:dyDescent="0.25">
      <c r="A15" s="12"/>
      <c r="B15" s="10" t="s">
        <v>19</v>
      </c>
      <c r="C15" s="11">
        <f>'1T'!F15</f>
        <v>5402</v>
      </c>
      <c r="D15" s="11">
        <f>'2T'!F15</f>
        <v>4782</v>
      </c>
      <c r="E15" s="11">
        <f t="shared" si="0"/>
        <v>10184</v>
      </c>
    </row>
    <row r="16" spans="1:6" s="10" customFormat="1" x14ac:dyDescent="0.25">
      <c r="A16" s="10" t="s">
        <v>20</v>
      </c>
      <c r="B16" s="10" t="s">
        <v>18</v>
      </c>
      <c r="C16" s="11">
        <f>'1T'!F16</f>
        <v>441</v>
      </c>
      <c r="D16" s="11">
        <f>'2T'!F16</f>
        <v>574</v>
      </c>
      <c r="E16" s="11">
        <f t="shared" si="0"/>
        <v>1015</v>
      </c>
    </row>
    <row r="17" spans="1:12" s="10" customFormat="1" x14ac:dyDescent="0.25">
      <c r="A17" s="12"/>
      <c r="B17" s="10" t="s">
        <v>19</v>
      </c>
      <c r="C17" s="11">
        <f>'1T'!F17</f>
        <v>1384</v>
      </c>
      <c r="D17" s="11">
        <f>'2T'!F17</f>
        <v>1780</v>
      </c>
      <c r="E17" s="11">
        <f t="shared" si="0"/>
        <v>3164</v>
      </c>
    </row>
    <row r="18" spans="1:12" s="10" customFormat="1" x14ac:dyDescent="0.25">
      <c r="A18" s="10" t="s">
        <v>21</v>
      </c>
      <c r="B18" s="10" t="s">
        <v>18</v>
      </c>
      <c r="C18" s="11">
        <f>'1T'!F18</f>
        <v>68</v>
      </c>
      <c r="D18" s="11">
        <f>'2T'!F18</f>
        <v>130</v>
      </c>
      <c r="E18" s="11">
        <f t="shared" si="0"/>
        <v>198</v>
      </c>
      <c r="F18"/>
      <c r="G18"/>
      <c r="H18"/>
      <c r="I18"/>
      <c r="J18"/>
      <c r="K18"/>
      <c r="L18"/>
    </row>
    <row r="19" spans="1:12" s="10" customFormat="1" x14ac:dyDescent="0.25">
      <c r="A19" s="12"/>
      <c r="B19" s="10" t="s">
        <v>19</v>
      </c>
      <c r="C19" s="11">
        <f>'1T'!F19</f>
        <v>226</v>
      </c>
      <c r="D19" s="11">
        <f>'2T'!F19</f>
        <v>406</v>
      </c>
      <c r="E19" s="11">
        <f t="shared" si="0"/>
        <v>632</v>
      </c>
    </row>
    <row r="20" spans="1:12" s="10" customFormat="1" ht="15" customHeight="1" x14ac:dyDescent="0.25">
      <c r="A20" s="66" t="s">
        <v>22</v>
      </c>
      <c r="B20" s="10" t="s">
        <v>18</v>
      </c>
      <c r="C20" s="11">
        <f>'1T'!F20</f>
        <v>271</v>
      </c>
      <c r="D20" s="11">
        <f>'2T'!F20</f>
        <v>235</v>
      </c>
      <c r="E20" s="11">
        <f t="shared" si="0"/>
        <v>506</v>
      </c>
      <c r="F20"/>
      <c r="G20"/>
      <c r="H20"/>
      <c r="I20"/>
      <c r="J20"/>
      <c r="K20"/>
      <c r="L20"/>
    </row>
    <row r="21" spans="1:12" x14ac:dyDescent="0.25">
      <c r="A21" s="66"/>
      <c r="B21" s="10" t="s">
        <v>19</v>
      </c>
      <c r="C21" s="11">
        <f>'1T'!F21</f>
        <v>735</v>
      </c>
      <c r="D21" s="11">
        <f>'2T'!F21</f>
        <v>674</v>
      </c>
      <c r="E21" s="11">
        <f t="shared" si="0"/>
        <v>1409</v>
      </c>
      <c r="F21" s="10"/>
      <c r="G21" s="10"/>
      <c r="H21" s="10"/>
      <c r="I21" s="10"/>
      <c r="J21" s="10"/>
      <c r="K21" s="10"/>
      <c r="L21" s="10"/>
    </row>
    <row r="22" spans="1:12" x14ac:dyDescent="0.25">
      <c r="A22" s="15" t="s">
        <v>23</v>
      </c>
      <c r="B22" s="46" t="s">
        <v>18</v>
      </c>
      <c r="C22" s="47">
        <f t="shared" ref="C22:D22" si="1">+C14+C16+C18+C20</f>
        <v>2767</v>
      </c>
      <c r="D22" s="47">
        <f t="shared" si="1"/>
        <v>2744</v>
      </c>
      <c r="E22" s="47">
        <f>+E14+E16+E18+E20</f>
        <v>5511</v>
      </c>
      <c r="F22" s="31"/>
      <c r="G22" s="10"/>
      <c r="H22" s="10"/>
      <c r="I22" s="10"/>
      <c r="J22" s="10"/>
      <c r="K22" s="10"/>
      <c r="L22" s="10"/>
    </row>
    <row r="23" spans="1:12" x14ac:dyDescent="0.25">
      <c r="A23" s="14"/>
      <c r="B23" s="46" t="s">
        <v>19</v>
      </c>
      <c r="C23" s="47">
        <f t="shared" ref="C23:D23" si="2">+C15+C17+C19+C21</f>
        <v>7747</v>
      </c>
      <c r="D23" s="47">
        <f t="shared" si="2"/>
        <v>7642</v>
      </c>
      <c r="E23" s="47">
        <f>+E15+E17+E19+E21</f>
        <v>15389</v>
      </c>
      <c r="F23" s="31"/>
      <c r="G23" s="10"/>
      <c r="H23" s="10"/>
      <c r="I23" s="10"/>
      <c r="J23" s="10"/>
      <c r="K23" s="10"/>
      <c r="L23" s="10"/>
    </row>
    <row r="24" spans="1:12" x14ac:dyDescent="0.25">
      <c r="A24" s="14"/>
      <c r="E24" s="11"/>
      <c r="F24" s="10"/>
      <c r="G24" s="10"/>
      <c r="H24" s="10"/>
      <c r="I24" s="10"/>
      <c r="J24" s="10"/>
      <c r="K24" s="10"/>
      <c r="L24" s="10"/>
    </row>
    <row r="25" spans="1:12" x14ac:dyDescent="0.25">
      <c r="A25" s="4" t="s">
        <v>24</v>
      </c>
      <c r="E25" s="11"/>
      <c r="F25" s="10"/>
      <c r="G25" s="10"/>
      <c r="H25" s="10"/>
      <c r="I25" s="10"/>
      <c r="J25" s="10"/>
      <c r="K25" s="10"/>
      <c r="L25" s="10"/>
    </row>
    <row r="26" spans="1:12" x14ac:dyDescent="0.25">
      <c r="A26" s="10" t="s">
        <v>25</v>
      </c>
      <c r="B26" s="10" t="s">
        <v>18</v>
      </c>
      <c r="C26" s="11">
        <f>'1T'!F26</f>
        <v>2174</v>
      </c>
      <c r="D26" s="11">
        <f>'2T'!F26</f>
        <v>2064</v>
      </c>
      <c r="E26" s="11">
        <f t="shared" ref="E26:E33" si="3">SUM(C26:D26)</f>
        <v>4238</v>
      </c>
    </row>
    <row r="27" spans="1:12" x14ac:dyDescent="0.25">
      <c r="A27" s="12"/>
      <c r="B27" s="10" t="s">
        <v>19</v>
      </c>
      <c r="C27" s="11">
        <f>'1T'!F27</f>
        <v>5878</v>
      </c>
      <c r="D27" s="11">
        <f>'2T'!F27</f>
        <v>5580</v>
      </c>
      <c r="E27" s="11">
        <f t="shared" si="3"/>
        <v>11458</v>
      </c>
      <c r="F27" s="10"/>
      <c r="G27" s="10"/>
      <c r="H27" s="10"/>
      <c r="I27" s="10"/>
      <c r="J27" s="10"/>
      <c r="K27" s="10"/>
      <c r="L27" s="10"/>
    </row>
    <row r="28" spans="1:12" x14ac:dyDescent="0.25">
      <c r="A28" s="10" t="s">
        <v>26</v>
      </c>
      <c r="B28" s="10" t="s">
        <v>18</v>
      </c>
      <c r="C28" s="11">
        <f>'1T'!F28</f>
        <v>373</v>
      </c>
      <c r="D28" s="11">
        <f>'2T'!F28</f>
        <v>592</v>
      </c>
      <c r="E28" s="11">
        <f t="shared" si="3"/>
        <v>965</v>
      </c>
    </row>
    <row r="29" spans="1:12" x14ac:dyDescent="0.25">
      <c r="B29" s="10" t="s">
        <v>19</v>
      </c>
      <c r="C29" s="11">
        <f>'1T'!F29</f>
        <v>1159</v>
      </c>
      <c r="D29" s="11">
        <f>'2T'!F29</f>
        <v>1835</v>
      </c>
      <c r="E29" s="11">
        <f t="shared" si="3"/>
        <v>2994</v>
      </c>
      <c r="F29" s="10"/>
      <c r="G29" s="10"/>
      <c r="H29" s="10"/>
      <c r="I29" s="10"/>
      <c r="J29" s="10"/>
      <c r="K29" s="10"/>
      <c r="L29" s="10"/>
    </row>
    <row r="30" spans="1:12" x14ac:dyDescent="0.25">
      <c r="A30" s="10" t="s">
        <v>27</v>
      </c>
      <c r="B30" s="10" t="s">
        <v>18</v>
      </c>
      <c r="C30" s="11">
        <f>'1T'!F30</f>
        <v>93</v>
      </c>
      <c r="D30" s="11">
        <f>'2T'!F30</f>
        <v>56</v>
      </c>
      <c r="E30" s="11">
        <f t="shared" si="3"/>
        <v>149</v>
      </c>
    </row>
    <row r="31" spans="1:12" x14ac:dyDescent="0.25">
      <c r="B31" s="10" t="s">
        <v>19</v>
      </c>
      <c r="C31" s="11">
        <f>'1T'!F31</f>
        <v>289</v>
      </c>
      <c r="D31" s="11">
        <f>'2T'!F31</f>
        <v>185</v>
      </c>
      <c r="E31" s="11">
        <f t="shared" si="3"/>
        <v>474</v>
      </c>
      <c r="F31" s="10"/>
      <c r="G31" s="10"/>
      <c r="H31" s="10"/>
      <c r="I31" s="10"/>
      <c r="J31" s="10"/>
      <c r="K31" s="10"/>
      <c r="L31" s="10"/>
    </row>
    <row r="32" spans="1:12" ht="15" customHeight="1" x14ac:dyDescent="0.25">
      <c r="A32" s="66" t="s">
        <v>28</v>
      </c>
      <c r="B32" s="10" t="s">
        <v>18</v>
      </c>
      <c r="C32" s="11">
        <f>'1T'!F32</f>
        <v>283</v>
      </c>
      <c r="D32" s="11">
        <f>'2T'!F32</f>
        <v>254</v>
      </c>
      <c r="E32" s="11">
        <f t="shared" si="3"/>
        <v>537</v>
      </c>
    </row>
    <row r="33" spans="1:13" s="10" customFormat="1" x14ac:dyDescent="0.25">
      <c r="A33" s="66"/>
      <c r="B33" s="10" t="s">
        <v>19</v>
      </c>
      <c r="C33" s="11">
        <f>'1T'!F33</f>
        <v>811</v>
      </c>
      <c r="D33" s="11">
        <f>'2T'!F33</f>
        <v>683</v>
      </c>
      <c r="E33" s="11">
        <f t="shared" si="3"/>
        <v>1494</v>
      </c>
    </row>
    <row r="34" spans="1:13" s="10" customFormat="1" x14ac:dyDescent="0.25">
      <c r="A34" s="15" t="s">
        <v>29</v>
      </c>
      <c r="B34" s="46" t="s">
        <v>18</v>
      </c>
      <c r="C34" s="47">
        <f t="shared" ref="C34:D34" si="4">+C26+C28+C30+C32</f>
        <v>2923</v>
      </c>
      <c r="D34" s="47">
        <f t="shared" si="4"/>
        <v>2966</v>
      </c>
      <c r="E34" s="47">
        <f>+E26+E28+E30+E32</f>
        <v>5889</v>
      </c>
      <c r="F34" s="31"/>
    </row>
    <row r="35" spans="1:13" s="10" customFormat="1" x14ac:dyDescent="0.25">
      <c r="A35" s="14"/>
      <c r="B35" s="46" t="s">
        <v>19</v>
      </c>
      <c r="C35" s="47">
        <f t="shared" ref="C35:D35" si="5">+C27+C29+C31+C33</f>
        <v>8137</v>
      </c>
      <c r="D35" s="47">
        <f t="shared" si="5"/>
        <v>8283</v>
      </c>
      <c r="E35" s="47">
        <f>+E27+E29+E31+E33</f>
        <v>16420</v>
      </c>
      <c r="F35" s="31"/>
    </row>
    <row r="36" spans="1:13" ht="15.75" thickBot="1" x14ac:dyDescent="0.3">
      <c r="A36" s="38"/>
      <c r="B36" s="38"/>
      <c r="C36" s="38"/>
      <c r="D36" s="38"/>
      <c r="E36" s="38"/>
    </row>
    <row r="37" spans="1:13" ht="15.75" thickTop="1" x14ac:dyDescent="0.25">
      <c r="A37" s="67" t="s">
        <v>30</v>
      </c>
      <c r="B37" s="67"/>
      <c r="C37" s="67"/>
      <c r="D37" s="67"/>
      <c r="E37" s="67"/>
      <c r="F37" s="67"/>
    </row>
    <row r="38" spans="1:13" s="10" customFormat="1" x14ac:dyDescent="0.25">
      <c r="A38" s="17"/>
    </row>
    <row r="39" spans="1:13" x14ac:dyDescent="0.25">
      <c r="G39" s="10"/>
      <c r="H39" s="10"/>
      <c r="I39" s="10"/>
      <c r="J39" s="10"/>
      <c r="K39" s="10"/>
      <c r="L39" s="10"/>
      <c r="M39" s="10"/>
    </row>
    <row r="40" spans="1:13" x14ac:dyDescent="0.25">
      <c r="A40" s="65" t="s">
        <v>31</v>
      </c>
      <c r="B40" s="65"/>
      <c r="C40" s="65"/>
      <c r="D40" s="65"/>
      <c r="E40" s="65"/>
      <c r="G40" s="10"/>
      <c r="H40" s="10"/>
      <c r="I40" s="10"/>
      <c r="J40" s="10"/>
      <c r="K40" s="10"/>
      <c r="L40" s="10"/>
      <c r="M40" s="10"/>
    </row>
    <row r="41" spans="1:13" x14ac:dyDescent="0.25">
      <c r="A41" s="65" t="s">
        <v>32</v>
      </c>
      <c r="B41" s="65"/>
      <c r="C41" s="65"/>
      <c r="D41" s="65"/>
      <c r="E41" s="65"/>
    </row>
    <row r="42" spans="1:13" x14ac:dyDescent="0.25">
      <c r="A42" s="65" t="s">
        <v>33</v>
      </c>
      <c r="B42" s="65"/>
      <c r="C42" s="65"/>
      <c r="D42" s="65"/>
      <c r="E42" s="65"/>
    </row>
    <row r="43" spans="1:13" ht="15.75" thickBot="1" x14ac:dyDescent="0.3">
      <c r="B43" s="68"/>
      <c r="C43" s="68"/>
      <c r="D43" s="68"/>
      <c r="E43" s="65"/>
      <c r="F43" s="3"/>
    </row>
    <row r="44" spans="1:13" ht="15.75" thickBot="1" x14ac:dyDescent="0.3">
      <c r="A44" s="7" t="s">
        <v>10</v>
      </c>
      <c r="B44" s="8" t="s">
        <v>15</v>
      </c>
      <c r="C44" s="8" t="s">
        <v>62</v>
      </c>
      <c r="D44" s="8" t="s">
        <v>83</v>
      </c>
      <c r="E44" s="1"/>
    </row>
    <row r="45" spans="1:13" x14ac:dyDescent="0.25">
      <c r="A45" s="4" t="s">
        <v>16</v>
      </c>
      <c r="B45" s="10"/>
      <c r="C45" s="10"/>
      <c r="D45" s="10"/>
      <c r="E45" s="22"/>
    </row>
    <row r="46" spans="1:13" x14ac:dyDescent="0.25">
      <c r="A46" s="10" t="s">
        <v>34</v>
      </c>
      <c r="B46" s="11">
        <f>'1T'!E46</f>
        <v>13244567177.139999</v>
      </c>
      <c r="C46" s="11">
        <f>'2T'!E46</f>
        <v>12531596781.300001</v>
      </c>
      <c r="D46" s="11">
        <f>+SUM(B46:C46)</f>
        <v>25776163958.440002</v>
      </c>
      <c r="E46" s="24"/>
    </row>
    <row r="47" spans="1:13" x14ac:dyDescent="0.25">
      <c r="A47" s="10" t="s">
        <v>35</v>
      </c>
      <c r="B47" s="11">
        <f>'1T'!E47</f>
        <v>7248047416.7399998</v>
      </c>
      <c r="C47" s="11">
        <f>'2T'!E47</f>
        <v>9629749814.5699997</v>
      </c>
      <c r="D47" s="11">
        <f>+SUM(B47:C47)</f>
        <v>16877797231.309999</v>
      </c>
      <c r="E47" s="24"/>
    </row>
    <row r="48" spans="1:13" x14ac:dyDescent="0.25">
      <c r="A48" s="10" t="s">
        <v>36</v>
      </c>
      <c r="B48" s="11">
        <f>'1T'!E48</f>
        <v>779789980.16999996</v>
      </c>
      <c r="C48" s="11">
        <f>'2T'!E48</f>
        <v>1930504611.72</v>
      </c>
      <c r="D48" s="11">
        <f>+SUM(B48:C48)</f>
        <v>2710294591.8899999</v>
      </c>
      <c r="E48" s="24"/>
    </row>
    <row r="49" spans="1:6" ht="30" x14ac:dyDescent="0.25">
      <c r="A49" s="18" t="s">
        <v>37</v>
      </c>
      <c r="B49" s="11">
        <f>'1T'!E49</f>
        <v>1633409000</v>
      </c>
      <c r="C49" s="11">
        <f>'2T'!E49</f>
        <v>1392277000</v>
      </c>
      <c r="D49" s="11">
        <f>+SUM(B49:C49)</f>
        <v>3025686000</v>
      </c>
      <c r="E49" s="24"/>
    </row>
    <row r="50" spans="1:6" x14ac:dyDescent="0.25">
      <c r="A50" s="10" t="s">
        <v>38</v>
      </c>
      <c r="B50" s="11">
        <f>'1T'!E50</f>
        <v>815608717.75586951</v>
      </c>
      <c r="C50" s="11">
        <f>'2T'!E50</f>
        <v>895611924.94925046</v>
      </c>
      <c r="D50" s="11">
        <f>+SUM(B50:C50)</f>
        <v>1711220642.7051201</v>
      </c>
    </row>
    <row r="51" spans="1:6" ht="15.75" thickBot="1" x14ac:dyDescent="0.3">
      <c r="A51" s="42" t="s">
        <v>39</v>
      </c>
      <c r="B51" s="58">
        <f t="shared" ref="B51:C51" si="6">SUM(B46:B50)</f>
        <v>23721422291.805866</v>
      </c>
      <c r="C51" s="58">
        <f t="shared" si="6"/>
        <v>26379740132.539253</v>
      </c>
      <c r="D51" s="58">
        <f>SUM(D46:D50)</f>
        <v>50101162424.345123</v>
      </c>
      <c r="E51" s="31"/>
    </row>
    <row r="52" spans="1:6" x14ac:dyDescent="0.25">
      <c r="A52" s="4" t="s">
        <v>24</v>
      </c>
      <c r="B52" s="11"/>
      <c r="C52" s="11"/>
      <c r="D52" s="10"/>
    </row>
    <row r="53" spans="1:6" x14ac:dyDescent="0.25">
      <c r="A53" s="10" t="s">
        <v>34</v>
      </c>
      <c r="B53" s="11">
        <f>'1T'!E53</f>
        <v>14607536091.73</v>
      </c>
      <c r="C53" s="11">
        <f>'2T'!E53</f>
        <v>14210028170.100002</v>
      </c>
      <c r="D53" s="11">
        <f>+SUM(B53:C53)</f>
        <v>28817564261.830002</v>
      </c>
      <c r="E53" t="s">
        <v>87</v>
      </c>
    </row>
    <row r="54" spans="1:6" x14ac:dyDescent="0.25">
      <c r="A54" s="10" t="s">
        <v>35</v>
      </c>
      <c r="B54" s="11">
        <f>'1T'!E54</f>
        <v>3815359923.6199999</v>
      </c>
      <c r="C54" s="11">
        <f>'2T'!E54</f>
        <v>9909911946.6399994</v>
      </c>
      <c r="D54" s="11">
        <f>+SUM(B54:C54)</f>
        <v>13725271870.259998</v>
      </c>
    </row>
    <row r="55" spans="1:6" x14ac:dyDescent="0.25">
      <c r="A55" s="10" t="s">
        <v>36</v>
      </c>
      <c r="B55" s="11">
        <f>'1T'!E55</f>
        <v>1197657344.4400001</v>
      </c>
      <c r="C55" s="11">
        <f>'2T'!E55</f>
        <v>518335381.05999994</v>
      </c>
      <c r="D55" s="11">
        <f>+SUM(B55:C55)</f>
        <v>1715992725.5</v>
      </c>
    </row>
    <row r="56" spans="1:6" ht="30" x14ac:dyDescent="0.25">
      <c r="A56" s="18" t="s">
        <v>37</v>
      </c>
      <c r="B56" s="11">
        <f>'1T'!E56</f>
        <v>1677819996.1500001</v>
      </c>
      <c r="C56" s="11">
        <f>'2T'!E56</f>
        <v>1540927118.29</v>
      </c>
      <c r="D56" s="11">
        <f>+SUM(B56:C56)</f>
        <v>3218747114.4400001</v>
      </c>
    </row>
    <row r="57" spans="1:6" x14ac:dyDescent="0.25">
      <c r="A57" s="10" t="s">
        <v>40</v>
      </c>
      <c r="B57" s="11">
        <f>'1T'!E57</f>
        <v>840542314.76937199</v>
      </c>
      <c r="C57" s="11">
        <f>'2T'!E57</f>
        <v>987626595.06748426</v>
      </c>
      <c r="D57" s="11">
        <f>+SUM(B57:C57)</f>
        <v>1828168909.8368564</v>
      </c>
    </row>
    <row r="58" spans="1:6" ht="15.75" thickBot="1" x14ac:dyDescent="0.3">
      <c r="A58" s="38" t="s">
        <v>39</v>
      </c>
      <c r="B58" s="39">
        <f t="shared" ref="B58:C58" si="7">SUM(B53:B57)</f>
        <v>22138915670.70937</v>
      </c>
      <c r="C58" s="39">
        <f t="shared" si="7"/>
        <v>27166829211.15749</v>
      </c>
      <c r="D58" s="39">
        <f>SUM(D53:D57)</f>
        <v>49305744881.866852</v>
      </c>
      <c r="E58" s="31"/>
    </row>
    <row r="59" spans="1:6" ht="15.75" thickTop="1" x14ac:dyDescent="0.25">
      <c r="A59" s="3" t="s">
        <v>41</v>
      </c>
      <c r="B59" s="25"/>
      <c r="C59" s="25"/>
      <c r="D59" s="25"/>
      <c r="E59" s="25"/>
      <c r="F59" s="25"/>
    </row>
    <row r="60" spans="1:6" x14ac:dyDescent="0.25">
      <c r="A60" s="10"/>
      <c r="B60" s="25"/>
      <c r="C60" s="25"/>
      <c r="D60" s="25"/>
      <c r="E60" s="25"/>
      <c r="F60" s="25"/>
    </row>
    <row r="62" spans="1:6" x14ac:dyDescent="0.25">
      <c r="A62" s="65" t="s">
        <v>42</v>
      </c>
      <c r="B62" s="65"/>
      <c r="C62" s="65"/>
      <c r="D62" s="65"/>
      <c r="E62" s="65"/>
      <c r="F62" s="10"/>
    </row>
    <row r="63" spans="1:6" x14ac:dyDescent="0.25">
      <c r="A63" s="65" t="s">
        <v>43</v>
      </c>
      <c r="B63" s="65"/>
      <c r="C63" s="65"/>
      <c r="D63" s="65"/>
      <c r="E63" s="65"/>
    </row>
    <row r="64" spans="1:6" x14ac:dyDescent="0.25">
      <c r="A64" s="65" t="s">
        <v>33</v>
      </c>
      <c r="B64" s="65"/>
      <c r="C64" s="65"/>
      <c r="D64" s="65"/>
      <c r="E64" s="65"/>
    </row>
    <row r="65" spans="1:6" x14ac:dyDescent="0.25">
      <c r="B65" s="71"/>
      <c r="C65" s="71"/>
      <c r="D65" s="71"/>
      <c r="E65" s="73"/>
      <c r="F65" s="6"/>
    </row>
    <row r="66" spans="1:6" x14ac:dyDescent="0.25">
      <c r="A66" s="26" t="s">
        <v>44</v>
      </c>
      <c r="B66" s="8" t="s">
        <v>15</v>
      </c>
      <c r="C66" s="8" t="s">
        <v>62</v>
      </c>
      <c r="D66" s="8" t="s">
        <v>83</v>
      </c>
      <c r="E66" s="6"/>
    </row>
    <row r="67" spans="1:6" x14ac:dyDescent="0.25">
      <c r="A67" s="35" t="s">
        <v>45</v>
      </c>
      <c r="B67" s="1"/>
      <c r="C67" s="1"/>
      <c r="D67" s="1"/>
      <c r="E67" s="6"/>
    </row>
    <row r="68" spans="1:6" x14ac:dyDescent="0.25">
      <c r="A68" t="s">
        <v>46</v>
      </c>
      <c r="B68" s="6">
        <f>'1T'!E68</f>
        <v>221537638.74507582</v>
      </c>
      <c r="C68" s="6">
        <f>'2T'!E68</f>
        <v>192002301.02526453</v>
      </c>
      <c r="D68" s="6">
        <f t="shared" ref="D68:D74" si="8">+SUM(B68:C68)</f>
        <v>413539939.77034032</v>
      </c>
      <c r="E68" s="6"/>
    </row>
    <row r="69" spans="1:6" x14ac:dyDescent="0.25">
      <c r="A69" t="s">
        <v>47</v>
      </c>
      <c r="B69" s="6">
        <f>'1T'!E69</f>
        <v>75304114.576225936</v>
      </c>
      <c r="C69" s="6">
        <f>'2T'!E69</f>
        <v>121799271.17955248</v>
      </c>
      <c r="D69" s="6">
        <f t="shared" si="8"/>
        <v>197103385.75577843</v>
      </c>
      <c r="E69" s="6"/>
    </row>
    <row r="70" spans="1:6" x14ac:dyDescent="0.25">
      <c r="A70" t="s">
        <v>48</v>
      </c>
      <c r="B70" s="6">
        <f>'1T'!E70</f>
        <v>7577326.3212343678</v>
      </c>
      <c r="C70" s="6">
        <f>'2T'!E70</f>
        <v>14001697.614657348</v>
      </c>
      <c r="D70" s="6">
        <f t="shared" si="8"/>
        <v>21579023.935891718</v>
      </c>
      <c r="E70" s="6"/>
    </row>
    <row r="71" spans="1:6" x14ac:dyDescent="0.25">
      <c r="A71" t="s">
        <v>49</v>
      </c>
      <c r="B71" s="6">
        <f>'1T'!E71</f>
        <v>60412905.658456348</v>
      </c>
      <c r="C71" s="6">
        <f>'2T'!E71</f>
        <v>14030024.496230092</v>
      </c>
      <c r="D71" s="6">
        <f t="shared" si="8"/>
        <v>74442930.154686436</v>
      </c>
      <c r="E71" s="6"/>
    </row>
    <row r="72" spans="1:6" x14ac:dyDescent="0.25">
      <c r="A72" t="s">
        <v>88</v>
      </c>
      <c r="B72" s="6">
        <f>'1T'!E72</f>
        <v>22423720.363477111</v>
      </c>
      <c r="C72" s="6">
        <f>'2T'!E72</f>
        <v>54416705.676546045</v>
      </c>
      <c r="D72" s="6">
        <f t="shared" si="8"/>
        <v>76840426.040023148</v>
      </c>
      <c r="E72" s="6"/>
    </row>
    <row r="73" spans="1:6" x14ac:dyDescent="0.25">
      <c r="A73" t="s">
        <v>89</v>
      </c>
      <c r="B73" s="6">
        <f>'1T'!E73</f>
        <v>428353012.09140003</v>
      </c>
      <c r="C73" s="6">
        <f>'2T'!E73</f>
        <v>499361924.95699996</v>
      </c>
      <c r="D73" s="6">
        <f t="shared" si="8"/>
        <v>927714937.04839993</v>
      </c>
      <c r="E73" s="6"/>
    </row>
    <row r="74" spans="1:6" x14ac:dyDescent="0.25">
      <c r="A74" s="10" t="s">
        <v>90</v>
      </c>
      <c r="B74" s="61">
        <f>'1T'!E74</f>
        <v>22935085507.099998</v>
      </c>
      <c r="C74" s="61">
        <f>'2T'!E74</f>
        <v>22059833310.800003</v>
      </c>
      <c r="D74" s="61">
        <f t="shared" si="8"/>
        <v>44994918817.900002</v>
      </c>
      <c r="E74" s="24"/>
    </row>
    <row r="75" spans="1:6" ht="15.75" thickBot="1" x14ac:dyDescent="0.3">
      <c r="A75" s="38" t="s">
        <v>39</v>
      </c>
      <c r="B75" s="40">
        <f>+SUM(B68:B74)</f>
        <v>23750694224.855869</v>
      </c>
      <c r="C75" s="40">
        <f t="shared" ref="C75:D75" si="9">+SUM(C68:C74)</f>
        <v>22955445235.749252</v>
      </c>
      <c r="D75" s="40">
        <f t="shared" si="9"/>
        <v>46706139460.605118</v>
      </c>
      <c r="E75" s="24"/>
    </row>
    <row r="76" spans="1:6" ht="15.75" thickTop="1" x14ac:dyDescent="0.25">
      <c r="A76" s="10" t="s">
        <v>50</v>
      </c>
      <c r="B76" s="10"/>
      <c r="C76" s="10"/>
      <c r="D76" s="10"/>
      <c r="E76" s="10"/>
      <c r="F76" s="10"/>
    </row>
    <row r="77" spans="1:6" x14ac:dyDescent="0.25">
      <c r="A77" s="4" t="s">
        <v>41</v>
      </c>
      <c r="B77" s="12"/>
      <c r="C77" s="12"/>
      <c r="D77" s="12"/>
      <c r="E77" s="12"/>
      <c r="F77" s="29"/>
    </row>
    <row r="80" spans="1:6" s="10" customFormat="1" x14ac:dyDescent="0.25">
      <c r="A80" s="65" t="s">
        <v>51</v>
      </c>
      <c r="B80" s="65"/>
      <c r="C80" s="65"/>
      <c r="D80" s="65"/>
      <c r="E80" s="65"/>
      <c r="F80" s="22"/>
    </row>
    <row r="81" spans="1:6" s="10" customFormat="1" x14ac:dyDescent="0.25">
      <c r="A81" s="65" t="s">
        <v>52</v>
      </c>
      <c r="B81" s="65"/>
      <c r="C81" s="65"/>
      <c r="D81" s="65"/>
      <c r="E81" s="65"/>
      <c r="F81" s="22"/>
    </row>
    <row r="82" spans="1:6" s="10" customFormat="1" x14ac:dyDescent="0.25">
      <c r="A82" s="65" t="s">
        <v>33</v>
      </c>
      <c r="B82" s="65"/>
      <c r="C82" s="65"/>
      <c r="D82" s="65"/>
      <c r="E82" s="65"/>
      <c r="F82" s="22"/>
    </row>
    <row r="83" spans="1:6" x14ac:dyDescent="0.25">
      <c r="A83" s="22"/>
      <c r="B83" s="22"/>
      <c r="C83" s="22"/>
      <c r="D83" s="22"/>
      <c r="E83" s="22"/>
      <c r="F83" s="22"/>
    </row>
    <row r="84" spans="1:6" x14ac:dyDescent="0.25">
      <c r="A84" s="26" t="s">
        <v>44</v>
      </c>
      <c r="B84" s="8" t="s">
        <v>15</v>
      </c>
      <c r="C84" s="8" t="s">
        <v>62</v>
      </c>
      <c r="D84" s="8" t="s">
        <v>83</v>
      </c>
      <c r="E84" s="30"/>
    </row>
    <row r="85" spans="1:6" x14ac:dyDescent="0.25">
      <c r="A85" s="10"/>
      <c r="B85" s="10"/>
      <c r="C85" s="10"/>
      <c r="D85" s="10"/>
      <c r="E85" s="22"/>
    </row>
    <row r="86" spans="1:6" x14ac:dyDescent="0.25">
      <c r="A86" s="10" t="s">
        <v>53</v>
      </c>
      <c r="B86" s="28">
        <f>'1T'!E86</f>
        <v>104964044113.584</v>
      </c>
      <c r="C86" s="28">
        <f>'2T'!E86</f>
        <v>103486317546.78812</v>
      </c>
      <c r="D86" s="28">
        <f>B86</f>
        <v>104964044113.584</v>
      </c>
      <c r="E86" s="24"/>
    </row>
    <row r="87" spans="1:6" x14ac:dyDescent="0.25">
      <c r="A87" s="10" t="s">
        <v>54</v>
      </c>
      <c r="B87" s="28">
        <f>'1T'!E87</f>
        <v>22272967658.060001</v>
      </c>
      <c r="C87" s="28">
        <f>'2T'!E87</f>
        <v>28420255664.989998</v>
      </c>
      <c r="D87" s="28">
        <f>+SUM(B87:C87)</f>
        <v>50693223323.050003</v>
      </c>
      <c r="E87" s="32"/>
    </row>
    <row r="88" spans="1:6" x14ac:dyDescent="0.25">
      <c r="A88" s="10" t="s">
        <v>55</v>
      </c>
      <c r="B88" s="28">
        <f>'1T'!E88</f>
        <v>127237011771.644</v>
      </c>
      <c r="C88" s="28">
        <f>'2T'!E88</f>
        <v>131906573211.77811</v>
      </c>
      <c r="D88" s="28">
        <f>D86+D87</f>
        <v>155657267436.634</v>
      </c>
      <c r="E88" s="32"/>
    </row>
    <row r="89" spans="1:6" x14ac:dyDescent="0.25">
      <c r="A89" s="10" t="s">
        <v>56</v>
      </c>
      <c r="B89" s="28">
        <f>'1T'!E89</f>
        <v>23750694224.855873</v>
      </c>
      <c r="C89" s="28">
        <f>'2T'!E89</f>
        <v>22955445235.749252</v>
      </c>
      <c r="D89" s="28">
        <f>+SUM(B89:C89)</f>
        <v>46706139460.605125</v>
      </c>
      <c r="E89" s="32"/>
    </row>
    <row r="90" spans="1:6" x14ac:dyDescent="0.25">
      <c r="A90" s="10" t="s">
        <v>57</v>
      </c>
      <c r="B90" s="28">
        <f>'1T'!E90</f>
        <v>103486317546.78812</v>
      </c>
      <c r="C90" s="28">
        <f>'2T'!E90</f>
        <v>108951127976.02885</v>
      </c>
      <c r="D90" s="33">
        <f>+D88-D89</f>
        <v>108951127976.02887</v>
      </c>
      <c r="E90" s="32"/>
    </row>
    <row r="91" spans="1:6" ht="15.75" thickBot="1" x14ac:dyDescent="0.3">
      <c r="A91" s="41"/>
      <c r="B91" s="41"/>
      <c r="C91" s="41"/>
      <c r="D91" s="41"/>
      <c r="E91" s="22"/>
    </row>
    <row r="92" spans="1:6" ht="15.75" thickTop="1" x14ac:dyDescent="0.25">
      <c r="A92" s="4" t="s">
        <v>41</v>
      </c>
      <c r="B92" s="29"/>
      <c r="C92" s="29"/>
      <c r="D92" s="29"/>
      <c r="E92" s="29"/>
      <c r="F92" s="29"/>
    </row>
    <row r="94" spans="1:6" x14ac:dyDescent="0.25">
      <c r="E94" s="32"/>
    </row>
    <row r="95" spans="1:6" x14ac:dyDescent="0.25">
      <c r="E95" s="32"/>
    </row>
    <row r="96" spans="1:6" x14ac:dyDescent="0.25">
      <c r="A96" t="s">
        <v>98</v>
      </c>
    </row>
  </sheetData>
  <mergeCells count="17">
    <mergeCell ref="A81:E81"/>
    <mergeCell ref="A82:E82"/>
    <mergeCell ref="A62:E62"/>
    <mergeCell ref="A63:E63"/>
    <mergeCell ref="A64:E64"/>
    <mergeCell ref="B65:E65"/>
    <mergeCell ref="A80:E80"/>
    <mergeCell ref="A37:F37"/>
    <mergeCell ref="A40:E40"/>
    <mergeCell ref="A41:E41"/>
    <mergeCell ref="A42:E42"/>
    <mergeCell ref="B43:E43"/>
    <mergeCell ref="A1:F1"/>
    <mergeCell ref="A8:F8"/>
    <mergeCell ref="A9:F9"/>
    <mergeCell ref="A20:A21"/>
    <mergeCell ref="A32:A33"/>
  </mergeCells>
  <pageMargins left="0.7" right="0.7" top="0.75" bottom="0.75" header="0.51180555555555496" footer="0.51180555555555496"/>
  <pageSetup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5"/>
  <sheetViews>
    <sheetView topLeftCell="A80" workbookViewId="0">
      <selection activeCell="A95" sqref="A95"/>
    </sheetView>
  </sheetViews>
  <sheetFormatPr baseColWidth="10" defaultColWidth="9.140625" defaultRowHeight="15" x14ac:dyDescent="0.25"/>
  <cols>
    <col min="1" max="1" width="70.140625"/>
    <col min="2" max="2" width="18"/>
    <col min="3" max="3" width="17.85546875"/>
    <col min="4" max="4" width="16.42578125"/>
    <col min="5" max="5" width="17.85546875"/>
    <col min="6" max="6" width="12.140625"/>
    <col min="7" max="7" width="16.42578125"/>
    <col min="8" max="9" width="11.42578125"/>
    <col min="10" max="10" width="17.85546875"/>
    <col min="11" max="256" width="11.42578125"/>
    <col min="257" max="257" width="56.7109375"/>
    <col min="258" max="258" width="15.85546875"/>
    <col min="259" max="261" width="16.28515625"/>
    <col min="262" max="262" width="12.140625"/>
    <col min="263" max="263" width="16.42578125"/>
    <col min="264" max="265" width="11.42578125"/>
    <col min="266" max="266" width="17.85546875"/>
    <col min="267" max="512" width="11.42578125"/>
    <col min="513" max="513" width="56.7109375"/>
    <col min="514" max="514" width="15.85546875"/>
    <col min="515" max="517" width="16.28515625"/>
    <col min="518" max="518" width="12.140625"/>
    <col min="519" max="519" width="16.42578125"/>
    <col min="520" max="521" width="11.42578125"/>
    <col min="522" max="522" width="17.85546875"/>
    <col min="523" max="768" width="11.42578125"/>
    <col min="769" max="769" width="56.7109375"/>
    <col min="770" max="770" width="15.85546875"/>
    <col min="771" max="773" width="16.28515625"/>
    <col min="774" max="774" width="12.140625"/>
    <col min="775" max="775" width="16.42578125"/>
    <col min="776" max="777" width="11.42578125"/>
    <col min="778" max="778" width="17.85546875"/>
    <col min="779" max="1025" width="11.42578125"/>
  </cols>
  <sheetData>
    <row r="1" spans="1:52" x14ac:dyDescent="0.25">
      <c r="A1" s="65" t="s">
        <v>0</v>
      </c>
      <c r="B1" s="65"/>
      <c r="C1" s="65"/>
      <c r="D1" s="65"/>
      <c r="E1" s="65"/>
      <c r="F1" s="65"/>
    </row>
    <row r="2" spans="1:52" x14ac:dyDescent="0.25">
      <c r="A2" s="2" t="s">
        <v>1</v>
      </c>
      <c r="B2" s="3" t="s">
        <v>2</v>
      </c>
      <c r="C2" s="3"/>
      <c r="D2" s="3"/>
      <c r="E2" s="3"/>
      <c r="F2" s="3"/>
    </row>
    <row r="3" spans="1:52" x14ac:dyDescent="0.25">
      <c r="A3" s="2" t="s">
        <v>63</v>
      </c>
      <c r="B3" s="3" t="s">
        <v>64</v>
      </c>
      <c r="C3" s="3"/>
      <c r="D3" s="3"/>
      <c r="E3" s="3"/>
      <c r="F3" s="3"/>
    </row>
    <row r="4" spans="1:52" x14ac:dyDescent="0.25">
      <c r="A4" s="2" t="s">
        <v>5</v>
      </c>
      <c r="B4" s="3" t="s">
        <v>6</v>
      </c>
      <c r="C4" s="3"/>
      <c r="D4" s="3"/>
      <c r="E4" s="3"/>
      <c r="F4" s="3"/>
    </row>
    <row r="5" spans="1:52" x14ac:dyDescent="0.25">
      <c r="A5" s="2" t="s">
        <v>7</v>
      </c>
      <c r="B5" s="64" t="s">
        <v>96</v>
      </c>
      <c r="C5" s="3"/>
      <c r="D5" s="3"/>
      <c r="E5" s="3"/>
      <c r="F5" s="3"/>
    </row>
    <row r="6" spans="1:52" x14ac:dyDescent="0.25">
      <c r="A6" s="2"/>
      <c r="B6" s="1"/>
      <c r="C6" s="3"/>
      <c r="D6" s="3"/>
      <c r="E6" s="3"/>
      <c r="F6" s="3"/>
    </row>
    <row r="8" spans="1:52" x14ac:dyDescent="0.25">
      <c r="A8" s="65" t="s">
        <v>65</v>
      </c>
      <c r="B8" s="65"/>
      <c r="C8" s="65"/>
      <c r="D8" s="65"/>
      <c r="E8" s="65"/>
      <c r="F8" s="65"/>
    </row>
    <row r="9" spans="1:52" x14ac:dyDescent="0.25">
      <c r="A9" s="65" t="s">
        <v>9</v>
      </c>
      <c r="B9" s="65"/>
      <c r="C9" s="65"/>
      <c r="D9" s="65"/>
      <c r="E9" s="65"/>
      <c r="F9" s="65"/>
    </row>
    <row r="10" spans="1:52" x14ac:dyDescent="0.25">
      <c r="K10" s="6"/>
      <c r="L10" s="6"/>
    </row>
    <row r="11" spans="1:52" x14ac:dyDescent="0.25">
      <c r="A11" s="7" t="s">
        <v>10</v>
      </c>
      <c r="B11" s="8" t="s">
        <v>11</v>
      </c>
      <c r="C11" s="8" t="s">
        <v>15</v>
      </c>
      <c r="D11" s="8" t="s">
        <v>62</v>
      </c>
      <c r="E11" s="8" t="s">
        <v>69</v>
      </c>
      <c r="F11" s="8" t="s">
        <v>84</v>
      </c>
      <c r="K11" s="6"/>
      <c r="L11" s="6"/>
    </row>
    <row r="12" spans="1:52" x14ac:dyDescent="0.25">
      <c r="A12" s="9"/>
      <c r="B12" s="1"/>
      <c r="C12" s="1"/>
      <c r="D12" s="1"/>
      <c r="E12" s="1"/>
      <c r="F12" s="1"/>
      <c r="K12" s="6"/>
      <c r="L12" s="6"/>
    </row>
    <row r="13" spans="1:52" x14ac:dyDescent="0.25">
      <c r="A13" s="4" t="s">
        <v>16</v>
      </c>
      <c r="B13" s="1"/>
      <c r="C13" s="1"/>
      <c r="D13" s="1"/>
      <c r="E13" s="1"/>
      <c r="F13" s="1"/>
      <c r="K13" s="6"/>
      <c r="L13" s="6"/>
    </row>
    <row r="14" spans="1:52" x14ac:dyDescent="0.25">
      <c r="A14" s="10" t="s">
        <v>17</v>
      </c>
      <c r="B14" s="10" t="s">
        <v>18</v>
      </c>
      <c r="C14" s="11">
        <f>'1T'!F14</f>
        <v>1987</v>
      </c>
      <c r="D14" s="11">
        <f>'2T'!F14</f>
        <v>1805</v>
      </c>
      <c r="E14" s="11">
        <f>'3T'!F14</f>
        <v>1567</v>
      </c>
      <c r="F14" s="10">
        <f t="shared" ref="F14:F21" si="0">+SUM(C14:E14)</f>
        <v>5359</v>
      </c>
      <c r="K14" s="6"/>
      <c r="L14" s="6"/>
    </row>
    <row r="15" spans="1:52" x14ac:dyDescent="0.25">
      <c r="A15" s="12"/>
      <c r="B15" s="10" t="s">
        <v>19</v>
      </c>
      <c r="C15" s="11">
        <f>'1T'!F15</f>
        <v>5402</v>
      </c>
      <c r="D15" s="11">
        <f>'2T'!F15</f>
        <v>4782</v>
      </c>
      <c r="E15" s="11">
        <f>'3T'!F15</f>
        <v>4227</v>
      </c>
      <c r="F15" s="10">
        <f t="shared" si="0"/>
        <v>14411</v>
      </c>
      <c r="K15" s="6"/>
      <c r="L15" s="6"/>
    </row>
    <row r="16" spans="1:52" s="13" customFormat="1" x14ac:dyDescent="0.25">
      <c r="A16" s="10" t="s">
        <v>20</v>
      </c>
      <c r="B16" s="10" t="s">
        <v>18</v>
      </c>
      <c r="C16" s="11">
        <f>'1T'!F16</f>
        <v>441</v>
      </c>
      <c r="D16" s="11">
        <f>'2T'!F16</f>
        <v>574</v>
      </c>
      <c r="E16" s="11">
        <f>'3T'!F16</f>
        <v>473</v>
      </c>
      <c r="F16" s="10">
        <f t="shared" si="0"/>
        <v>1488</v>
      </c>
      <c r="G16" s="10"/>
      <c r="H16" s="10"/>
      <c r="I16" s="10"/>
      <c r="J16" s="10"/>
      <c r="K16" s="6"/>
      <c r="L16" s="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</row>
    <row r="17" spans="1:52" x14ac:dyDescent="0.25">
      <c r="A17" s="12"/>
      <c r="B17" s="10" t="s">
        <v>19</v>
      </c>
      <c r="C17" s="11">
        <f>'1T'!F17</f>
        <v>1384</v>
      </c>
      <c r="D17" s="11">
        <f>'2T'!F17</f>
        <v>1780</v>
      </c>
      <c r="E17" s="11">
        <f>'3T'!F17</f>
        <v>1460</v>
      </c>
      <c r="F17" s="10">
        <f t="shared" si="0"/>
        <v>4624</v>
      </c>
      <c r="K17" s="6"/>
      <c r="L17" s="6"/>
    </row>
    <row r="18" spans="1:52" s="13" customFormat="1" x14ac:dyDescent="0.25">
      <c r="A18" s="10" t="s">
        <v>21</v>
      </c>
      <c r="B18" s="10" t="s">
        <v>18</v>
      </c>
      <c r="C18" s="11">
        <f>'1T'!F18</f>
        <v>68</v>
      </c>
      <c r="D18" s="11">
        <f>'2T'!F18</f>
        <v>130</v>
      </c>
      <c r="E18" s="11">
        <f>'3T'!F18</f>
        <v>123</v>
      </c>
      <c r="F18" s="10">
        <f t="shared" si="0"/>
        <v>321</v>
      </c>
      <c r="G18" s="10"/>
      <c r="H18" s="10"/>
      <c r="I18" s="10"/>
      <c r="J18" s="10"/>
      <c r="K18" s="6"/>
      <c r="L18" s="6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 x14ac:dyDescent="0.25">
      <c r="A19" s="12"/>
      <c r="B19" s="10" t="s">
        <v>19</v>
      </c>
      <c r="C19" s="11">
        <f>'1T'!F19</f>
        <v>226</v>
      </c>
      <c r="D19" s="11">
        <f>'2T'!F19</f>
        <v>406</v>
      </c>
      <c r="E19" s="11">
        <f>'3T'!F19</f>
        <v>408</v>
      </c>
      <c r="F19" s="10">
        <f t="shared" si="0"/>
        <v>1040</v>
      </c>
      <c r="K19" s="6"/>
      <c r="L19" s="6"/>
    </row>
    <row r="20" spans="1:52" s="13" customFormat="1" ht="15" customHeight="1" x14ac:dyDescent="0.25">
      <c r="A20" s="66" t="s">
        <v>22</v>
      </c>
      <c r="B20" s="10" t="s">
        <v>18</v>
      </c>
      <c r="C20" s="11">
        <f>'1T'!F20</f>
        <v>271</v>
      </c>
      <c r="D20" s="11">
        <f>'2T'!F20</f>
        <v>235</v>
      </c>
      <c r="E20" s="11">
        <f>'3T'!F20</f>
        <v>203</v>
      </c>
      <c r="F20" s="10">
        <f t="shared" si="0"/>
        <v>709</v>
      </c>
      <c r="G20" s="6"/>
      <c r="H20" s="10"/>
      <c r="I20" s="10"/>
      <c r="J20" s="10"/>
      <c r="K20" s="6"/>
      <c r="L20" s="6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1:52" x14ac:dyDescent="0.25">
      <c r="A21" s="66"/>
      <c r="B21" s="10" t="s">
        <v>19</v>
      </c>
      <c r="C21" s="11">
        <f>'1T'!F21</f>
        <v>735</v>
      </c>
      <c r="D21" s="11">
        <f>'2T'!F21</f>
        <v>674</v>
      </c>
      <c r="E21" s="11">
        <f>'3T'!F21</f>
        <v>565</v>
      </c>
      <c r="F21" s="10">
        <f t="shared" si="0"/>
        <v>1974</v>
      </c>
      <c r="G21" s="1"/>
      <c r="K21" s="6"/>
      <c r="L21" s="6"/>
    </row>
    <row r="22" spans="1:52" x14ac:dyDescent="0.25">
      <c r="A22" s="15" t="s">
        <v>23</v>
      </c>
      <c r="B22" s="46" t="s">
        <v>18</v>
      </c>
      <c r="C22" s="47">
        <f t="shared" ref="C22:F23" si="1">+C14+C16+C18+C20</f>
        <v>2767</v>
      </c>
      <c r="D22" s="47">
        <f t="shared" si="1"/>
        <v>2744</v>
      </c>
      <c r="E22" s="47">
        <f t="shared" si="1"/>
        <v>2366</v>
      </c>
      <c r="F22" s="47">
        <f t="shared" si="1"/>
        <v>7877</v>
      </c>
      <c r="G22" s="31"/>
      <c r="K22" s="6"/>
      <c r="L22" s="6"/>
    </row>
    <row r="23" spans="1:52" x14ac:dyDescent="0.25">
      <c r="A23" s="14"/>
      <c r="B23" s="46" t="s">
        <v>19</v>
      </c>
      <c r="C23" s="47">
        <f t="shared" si="1"/>
        <v>7747</v>
      </c>
      <c r="D23" s="47">
        <f t="shared" si="1"/>
        <v>7642</v>
      </c>
      <c r="E23" s="47">
        <f t="shared" si="1"/>
        <v>6660</v>
      </c>
      <c r="F23" s="47">
        <f t="shared" si="1"/>
        <v>22049</v>
      </c>
      <c r="G23" s="31"/>
      <c r="K23" s="6"/>
      <c r="L23" s="6"/>
    </row>
    <row r="24" spans="1:52" x14ac:dyDescent="0.25">
      <c r="A24" s="14"/>
      <c r="B24" s="10"/>
      <c r="C24" s="11"/>
      <c r="D24" s="11"/>
      <c r="E24" s="11"/>
      <c r="F24" s="10"/>
      <c r="G24" s="1"/>
      <c r="K24" s="6"/>
      <c r="L24" s="6"/>
    </row>
    <row r="25" spans="1:52" x14ac:dyDescent="0.25">
      <c r="A25" s="4" t="s">
        <v>24</v>
      </c>
      <c r="B25" s="10"/>
      <c r="C25" s="11"/>
      <c r="D25" s="11"/>
      <c r="E25" s="11"/>
      <c r="F25" s="10"/>
      <c r="G25" s="1"/>
      <c r="K25" s="6"/>
      <c r="L25" s="6"/>
    </row>
    <row r="26" spans="1:52" s="10" customFormat="1" x14ac:dyDescent="0.25">
      <c r="A26" s="10" t="s">
        <v>25</v>
      </c>
      <c r="B26" s="10" t="s">
        <v>18</v>
      </c>
      <c r="C26" s="11">
        <f>'1T'!F26</f>
        <v>2174</v>
      </c>
      <c r="D26" s="11">
        <f>'2T'!F26</f>
        <v>2064</v>
      </c>
      <c r="E26" s="11">
        <f>'3T'!F26</f>
        <v>1783</v>
      </c>
      <c r="F26" s="10">
        <f t="shared" ref="F26:F33" si="2">+SUM(C26:E26)</f>
        <v>6021</v>
      </c>
      <c r="G26" s="1"/>
    </row>
    <row r="27" spans="1:52" x14ac:dyDescent="0.25">
      <c r="A27" s="12"/>
      <c r="B27" s="10" t="s">
        <v>19</v>
      </c>
      <c r="C27" s="11">
        <f>'1T'!F27</f>
        <v>5878</v>
      </c>
      <c r="D27" s="11">
        <f>'2T'!F27</f>
        <v>5580</v>
      </c>
      <c r="E27" s="11">
        <f>'3T'!F27</f>
        <v>4864</v>
      </c>
      <c r="F27" s="10">
        <f t="shared" si="2"/>
        <v>16322</v>
      </c>
      <c r="G27" s="1"/>
      <c r="I27" s="10"/>
      <c r="J27" s="10"/>
      <c r="K27" s="10"/>
    </row>
    <row r="28" spans="1:52" s="16" customFormat="1" x14ac:dyDescent="0.25">
      <c r="A28" s="10" t="s">
        <v>26</v>
      </c>
      <c r="B28" s="10" t="s">
        <v>18</v>
      </c>
      <c r="C28" s="11">
        <f>'1T'!F28</f>
        <v>373</v>
      </c>
      <c r="D28" s="11">
        <f>'2T'!F28</f>
        <v>592</v>
      </c>
      <c r="E28" s="11">
        <f>'3T'!F28</f>
        <v>339</v>
      </c>
      <c r="F28" s="10">
        <f t="shared" si="2"/>
        <v>1304</v>
      </c>
      <c r="G28" s="1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 x14ac:dyDescent="0.25">
      <c r="A29" s="10"/>
      <c r="B29" s="10" t="s">
        <v>19</v>
      </c>
      <c r="C29" s="11">
        <f>'1T'!F29</f>
        <v>1159</v>
      </c>
      <c r="D29" s="11">
        <f>'2T'!F29</f>
        <v>1835</v>
      </c>
      <c r="E29" s="11">
        <f>'3T'!F29</f>
        <v>1033</v>
      </c>
      <c r="F29" s="10">
        <f t="shared" si="2"/>
        <v>4027</v>
      </c>
      <c r="G29" s="1"/>
      <c r="I29" s="10"/>
      <c r="J29" s="10"/>
      <c r="K29" s="10"/>
    </row>
    <row r="30" spans="1:52" s="16" customFormat="1" x14ac:dyDescent="0.25">
      <c r="A30" s="10" t="s">
        <v>27</v>
      </c>
      <c r="B30" s="10" t="s">
        <v>18</v>
      </c>
      <c r="C30" s="11">
        <f>'1T'!F30</f>
        <v>93</v>
      </c>
      <c r="D30" s="11">
        <f>'2T'!F30</f>
        <v>56</v>
      </c>
      <c r="E30" s="11">
        <f>'3T'!F30</f>
        <v>113</v>
      </c>
      <c r="F30" s="10">
        <f t="shared" si="2"/>
        <v>262</v>
      </c>
      <c r="G30" s="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 x14ac:dyDescent="0.25">
      <c r="A31" s="10"/>
      <c r="B31" s="10" t="s">
        <v>19</v>
      </c>
      <c r="C31" s="11">
        <f>'1T'!F31</f>
        <v>289</v>
      </c>
      <c r="D31" s="11">
        <f>'2T'!F31</f>
        <v>185</v>
      </c>
      <c r="E31" s="11">
        <f>'3T'!F31</f>
        <v>357</v>
      </c>
      <c r="F31" s="10">
        <f t="shared" si="2"/>
        <v>831</v>
      </c>
      <c r="G31" s="1"/>
      <c r="I31" s="10"/>
      <c r="J31" s="10"/>
      <c r="K31" s="10"/>
    </row>
    <row r="32" spans="1:52" s="16" customFormat="1" ht="15" customHeight="1" x14ac:dyDescent="0.25">
      <c r="A32" s="66" t="s">
        <v>28</v>
      </c>
      <c r="B32" s="10" t="s">
        <v>18</v>
      </c>
      <c r="C32" s="11">
        <f>'1T'!F32</f>
        <v>283</v>
      </c>
      <c r="D32" s="11">
        <f>'2T'!F32</f>
        <v>254</v>
      </c>
      <c r="E32" s="11">
        <f>'3T'!F32</f>
        <v>230</v>
      </c>
      <c r="F32" s="10">
        <f t="shared" si="2"/>
        <v>767</v>
      </c>
      <c r="G32" s="1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 x14ac:dyDescent="0.25">
      <c r="A33" s="66"/>
      <c r="B33" s="10" t="s">
        <v>19</v>
      </c>
      <c r="C33" s="11">
        <f>'1T'!F33</f>
        <v>811</v>
      </c>
      <c r="D33" s="11">
        <f>'2T'!F33</f>
        <v>683</v>
      </c>
      <c r="E33" s="11">
        <f>'3T'!F33</f>
        <v>662</v>
      </c>
      <c r="F33" s="10">
        <f t="shared" si="2"/>
        <v>2156</v>
      </c>
      <c r="G33" s="1"/>
      <c r="H33" s="10"/>
    </row>
    <row r="34" spans="1:52" x14ac:dyDescent="0.25">
      <c r="A34" s="15" t="s">
        <v>29</v>
      </c>
      <c r="B34" s="46" t="s">
        <v>18</v>
      </c>
      <c r="C34" s="47">
        <f t="shared" ref="C34:F35" si="3">+C26+C28+C30+C32</f>
        <v>2923</v>
      </c>
      <c r="D34" s="47">
        <f t="shared" si="3"/>
        <v>2966</v>
      </c>
      <c r="E34" s="47">
        <f t="shared" si="3"/>
        <v>2465</v>
      </c>
      <c r="F34" s="47">
        <f t="shared" si="3"/>
        <v>8354</v>
      </c>
      <c r="G34" s="31"/>
      <c r="H34" s="10"/>
    </row>
    <row r="35" spans="1:52" x14ac:dyDescent="0.25">
      <c r="A35" s="14"/>
      <c r="B35" s="46" t="s">
        <v>19</v>
      </c>
      <c r="C35" s="47">
        <f t="shared" si="3"/>
        <v>8137</v>
      </c>
      <c r="D35" s="47">
        <f t="shared" si="3"/>
        <v>8283</v>
      </c>
      <c r="E35" s="47">
        <f t="shared" si="3"/>
        <v>6916</v>
      </c>
      <c r="F35" s="47">
        <f t="shared" si="3"/>
        <v>23336</v>
      </c>
      <c r="G35" s="31"/>
      <c r="H35" s="10"/>
    </row>
    <row r="36" spans="1:52" ht="15.75" thickBot="1" x14ac:dyDescent="0.3">
      <c r="A36" s="38"/>
      <c r="B36" s="38"/>
      <c r="C36" s="38"/>
      <c r="D36" s="38"/>
      <c r="E36" s="38"/>
      <c r="F36" s="38"/>
    </row>
    <row r="37" spans="1:52" ht="15.75" thickTop="1" x14ac:dyDescent="0.25">
      <c r="A37" s="72" t="s">
        <v>70</v>
      </c>
      <c r="B37" s="72"/>
      <c r="C37" s="72"/>
      <c r="D37" s="72"/>
      <c r="E37" s="72"/>
      <c r="F37" s="72"/>
    </row>
    <row r="38" spans="1:52" x14ac:dyDescent="0.25">
      <c r="A38" s="67"/>
      <c r="B38" s="67"/>
      <c r="C38" s="67"/>
      <c r="D38" s="67"/>
      <c r="E38" s="67"/>
      <c r="F38" s="67"/>
      <c r="G38" t="s">
        <v>87</v>
      </c>
    </row>
    <row r="39" spans="1:52" s="10" customFormat="1" x14ac:dyDescent="0.25"/>
    <row r="40" spans="1:52" x14ac:dyDescent="0.25">
      <c r="A40" s="65" t="s">
        <v>71</v>
      </c>
      <c r="B40" s="65"/>
      <c r="C40" s="65"/>
      <c r="D40" s="65"/>
      <c r="E40" s="65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 x14ac:dyDescent="0.25">
      <c r="A41" s="65" t="s">
        <v>32</v>
      </c>
      <c r="B41" s="65"/>
      <c r="C41" s="65"/>
      <c r="D41" s="65"/>
      <c r="E41" s="65"/>
    </row>
    <row r="42" spans="1:52" x14ac:dyDescent="0.25">
      <c r="A42" s="65" t="s">
        <v>72</v>
      </c>
      <c r="B42" s="65"/>
      <c r="C42" s="65"/>
      <c r="D42" s="65"/>
      <c r="E42" s="65"/>
    </row>
    <row r="43" spans="1:52" x14ac:dyDescent="0.25">
      <c r="B43" s="68"/>
      <c r="C43" s="68"/>
      <c r="D43" s="68"/>
      <c r="E43" s="68"/>
      <c r="F43" s="3"/>
    </row>
    <row r="44" spans="1:52" x14ac:dyDescent="0.25">
      <c r="A44" s="7" t="s">
        <v>10</v>
      </c>
      <c r="B44" s="8" t="s">
        <v>15</v>
      </c>
      <c r="C44" s="8" t="s">
        <v>62</v>
      </c>
      <c r="D44" s="8" t="s">
        <v>69</v>
      </c>
      <c r="E44" s="8" t="s">
        <v>84</v>
      </c>
      <c r="F44" s="3"/>
    </row>
    <row r="45" spans="1:52" x14ac:dyDescent="0.25">
      <c r="A45" s="4" t="s">
        <v>16</v>
      </c>
      <c r="B45" s="10"/>
      <c r="C45" s="10"/>
      <c r="D45" s="10"/>
      <c r="E45" s="10"/>
      <c r="F45" s="3"/>
    </row>
    <row r="46" spans="1:52" x14ac:dyDescent="0.25">
      <c r="A46" s="10" t="s">
        <v>34</v>
      </c>
      <c r="B46" s="11">
        <f>'1T'!E46</f>
        <v>13244567177.139999</v>
      </c>
      <c r="C46" s="11">
        <f>'2T'!E46</f>
        <v>12531596781.300001</v>
      </c>
      <c r="D46" s="11">
        <f>'3T'!E46</f>
        <v>10777565213.59</v>
      </c>
      <c r="E46" s="10">
        <f t="shared" ref="E46:E50" si="4">SUM(B46:D46)</f>
        <v>36553729172.029999</v>
      </c>
      <c r="F46" s="3"/>
    </row>
    <row r="47" spans="1:52" x14ac:dyDescent="0.25">
      <c r="A47" s="10" t="s">
        <v>35</v>
      </c>
      <c r="B47" s="11">
        <f>'1T'!E47</f>
        <v>7248047416.7399998</v>
      </c>
      <c r="C47" s="11">
        <f>'2T'!E47</f>
        <v>9629749814.5699997</v>
      </c>
      <c r="D47" s="11">
        <f>'3T'!E47</f>
        <v>7317517615.3500004</v>
      </c>
      <c r="E47" s="10">
        <f t="shared" si="4"/>
        <v>24195314846.66</v>
      </c>
      <c r="F47" s="3"/>
    </row>
    <row r="48" spans="1:52" x14ac:dyDescent="0.25">
      <c r="A48" s="10" t="s">
        <v>36</v>
      </c>
      <c r="B48" s="11">
        <f>'1T'!E48</f>
        <v>779789980.16999996</v>
      </c>
      <c r="C48" s="11">
        <f>'2T'!E48</f>
        <v>1930504611.72</v>
      </c>
      <c r="D48" s="11">
        <f>'3T'!E48</f>
        <v>2020832579.9100001</v>
      </c>
      <c r="E48" s="10">
        <f t="shared" si="4"/>
        <v>4731127171.8000002</v>
      </c>
      <c r="F48" s="3"/>
    </row>
    <row r="49" spans="1:6" x14ac:dyDescent="0.25">
      <c r="A49" s="10" t="s">
        <v>37</v>
      </c>
      <c r="B49" s="11">
        <f>'1T'!E49</f>
        <v>1633409000</v>
      </c>
      <c r="C49" s="11">
        <f>'2T'!E49</f>
        <v>1392277000</v>
      </c>
      <c r="D49" s="11">
        <f>'3T'!E49</f>
        <v>1195413000</v>
      </c>
      <c r="E49" s="10">
        <f t="shared" si="4"/>
        <v>4221099000</v>
      </c>
      <c r="F49" s="3"/>
    </row>
    <row r="50" spans="1:6" x14ac:dyDescent="0.25">
      <c r="A50" s="10" t="s">
        <v>38</v>
      </c>
      <c r="B50" s="11">
        <f>'1T'!E50</f>
        <v>815608717.75586951</v>
      </c>
      <c r="C50" s="11">
        <f>'2T'!E50</f>
        <v>895611924.94925046</v>
      </c>
      <c r="D50" s="11">
        <f>'3T'!E50</f>
        <v>921123230.28246713</v>
      </c>
      <c r="E50" s="10">
        <f t="shared" si="4"/>
        <v>2632343872.987587</v>
      </c>
      <c r="F50" s="3"/>
    </row>
    <row r="51" spans="1:6" ht="15.75" thickBot="1" x14ac:dyDescent="0.3">
      <c r="A51" s="42" t="s">
        <v>39</v>
      </c>
      <c r="B51" s="58">
        <f>SUM(B46:B50)</f>
        <v>23721422291.805866</v>
      </c>
      <c r="C51" s="58">
        <f t="shared" ref="C51:E51" si="5">SUM(C46:C50)</f>
        <v>26379740132.539253</v>
      </c>
      <c r="D51" s="58">
        <f t="shared" si="5"/>
        <v>22232451639.132469</v>
      </c>
      <c r="E51" s="58">
        <f t="shared" si="5"/>
        <v>72333614063.4776</v>
      </c>
      <c r="F51" s="56"/>
    </row>
    <row r="52" spans="1:6" x14ac:dyDescent="0.25">
      <c r="A52" s="4" t="s">
        <v>24</v>
      </c>
      <c r="C52" s="11"/>
      <c r="D52" s="11"/>
      <c r="E52" s="10"/>
      <c r="F52" s="3"/>
    </row>
    <row r="53" spans="1:6" x14ac:dyDescent="0.25">
      <c r="A53" s="10" t="s">
        <v>34</v>
      </c>
      <c r="B53" s="11">
        <f>'1T'!E53</f>
        <v>14607536091.73</v>
      </c>
      <c r="C53" s="11">
        <f>'2T'!E53</f>
        <v>14210028170.100002</v>
      </c>
      <c r="D53" s="11">
        <f>'3T'!E53</f>
        <v>12233502447.93</v>
      </c>
      <c r="E53" s="10">
        <f t="shared" ref="E53:E58" si="6">SUM(B53:D53)</f>
        <v>41051066709.760002</v>
      </c>
      <c r="F53" s="3"/>
    </row>
    <row r="54" spans="1:6" x14ac:dyDescent="0.25">
      <c r="A54" s="10" t="s">
        <v>35</v>
      </c>
      <c r="B54" s="11">
        <f>'1T'!E54</f>
        <v>3815359923.6199999</v>
      </c>
      <c r="C54" s="11">
        <f>'2T'!E54</f>
        <v>9909911946.6399994</v>
      </c>
      <c r="D54" s="11">
        <f>'3T'!E54</f>
        <v>4680575203.3000002</v>
      </c>
      <c r="E54" s="10">
        <f t="shared" si="6"/>
        <v>18405847073.559998</v>
      </c>
      <c r="F54" s="3"/>
    </row>
    <row r="55" spans="1:6" x14ac:dyDescent="0.25">
      <c r="A55" s="10" t="s">
        <v>36</v>
      </c>
      <c r="B55" s="11">
        <f>'1T'!E55</f>
        <v>1197657344.4400001</v>
      </c>
      <c r="C55" s="11">
        <f>'2T'!E55</f>
        <v>518335381.05999994</v>
      </c>
      <c r="D55" s="11">
        <f>'3T'!E55</f>
        <v>1617966105.1100001</v>
      </c>
      <c r="E55" s="10">
        <f t="shared" si="6"/>
        <v>3333958830.6100001</v>
      </c>
      <c r="F55" s="3"/>
    </row>
    <row r="56" spans="1:6" x14ac:dyDescent="0.25">
      <c r="A56" s="10" t="s">
        <v>37</v>
      </c>
      <c r="B56" s="11">
        <f>'1T'!E56</f>
        <v>1677819996.1500001</v>
      </c>
      <c r="C56" s="11">
        <f>'2T'!E56</f>
        <v>1540927118.29</v>
      </c>
      <c r="D56" s="11">
        <f>'3T'!E56</f>
        <v>1328725000</v>
      </c>
      <c r="E56" s="10">
        <f t="shared" si="6"/>
        <v>4547472114.4400005</v>
      </c>
      <c r="F56" s="3"/>
    </row>
    <row r="57" spans="1:6" x14ac:dyDescent="0.25">
      <c r="A57" s="10" t="s">
        <v>40</v>
      </c>
      <c r="B57" s="11">
        <f>'1T'!E57</f>
        <v>840542314.76937199</v>
      </c>
      <c r="C57" s="11">
        <f>'2T'!E57</f>
        <v>987626595.06748426</v>
      </c>
      <c r="D57" s="11">
        <f>'3T'!E57</f>
        <v>947370214.71160853</v>
      </c>
      <c r="E57" s="10">
        <f t="shared" si="6"/>
        <v>2775539124.5484648</v>
      </c>
      <c r="F57" s="3"/>
    </row>
    <row r="58" spans="1:6" x14ac:dyDescent="0.25">
      <c r="A58" s="16" t="s">
        <v>39</v>
      </c>
      <c r="B58" s="16">
        <f>SUM(B53:B57)</f>
        <v>22138915670.70937</v>
      </c>
      <c r="C58" s="16">
        <f>SUM(C53:C57)</f>
        <v>27166829211.15749</v>
      </c>
      <c r="D58" s="16">
        <f>SUM(D53:D57)</f>
        <v>20808138971.051609</v>
      </c>
      <c r="E58" s="59">
        <f t="shared" si="6"/>
        <v>70113883852.918472</v>
      </c>
      <c r="F58" s="56"/>
    </row>
    <row r="59" spans="1:6" x14ac:dyDescent="0.25">
      <c r="A59" s="34" t="s">
        <v>70</v>
      </c>
      <c r="B59" s="34"/>
      <c r="C59" s="34"/>
      <c r="D59" s="34"/>
      <c r="E59" s="34"/>
      <c r="F59" s="57"/>
    </row>
    <row r="60" spans="1:6" x14ac:dyDescent="0.25">
      <c r="A60" s="12"/>
      <c r="B60" s="44"/>
      <c r="C60" s="44"/>
      <c r="D60" s="44"/>
      <c r="E60" s="44"/>
      <c r="F60" s="44"/>
    </row>
    <row r="61" spans="1:6" x14ac:dyDescent="0.25">
      <c r="B61" s="45"/>
      <c r="C61" s="45"/>
      <c r="D61" s="45"/>
      <c r="E61" s="45"/>
      <c r="F61" s="45"/>
    </row>
    <row r="62" spans="1:6" x14ac:dyDescent="0.25">
      <c r="A62" s="65" t="s">
        <v>73</v>
      </c>
      <c r="B62" s="65"/>
      <c r="C62" s="65"/>
      <c r="D62" s="65"/>
      <c r="E62" s="65"/>
    </row>
    <row r="63" spans="1:6" x14ac:dyDescent="0.25">
      <c r="A63" s="65" t="s">
        <v>43</v>
      </c>
      <c r="B63" s="65"/>
      <c r="C63" s="65"/>
      <c r="D63" s="65"/>
      <c r="E63" s="65"/>
    </row>
    <row r="64" spans="1:6" x14ac:dyDescent="0.25">
      <c r="A64" s="65" t="s">
        <v>72</v>
      </c>
      <c r="B64" s="65"/>
      <c r="C64" s="65"/>
      <c r="D64" s="65"/>
      <c r="E64" s="65"/>
    </row>
    <row r="65" spans="1:7" x14ac:dyDescent="0.25">
      <c r="B65" s="71"/>
      <c r="C65" s="71"/>
      <c r="D65" s="71"/>
      <c r="E65" s="71"/>
    </row>
    <row r="66" spans="1:7" x14ac:dyDescent="0.25">
      <c r="A66" s="8" t="s">
        <v>44</v>
      </c>
      <c r="B66" s="8" t="s">
        <v>15</v>
      </c>
      <c r="C66" s="8" t="s">
        <v>62</v>
      </c>
      <c r="D66" s="8" t="s">
        <v>69</v>
      </c>
      <c r="E66" s="8" t="s">
        <v>84</v>
      </c>
    </row>
    <row r="67" spans="1:7" x14ac:dyDescent="0.25">
      <c r="A67" s="19" t="s">
        <v>45</v>
      </c>
    </row>
    <row r="68" spans="1:7" x14ac:dyDescent="0.25">
      <c r="A68" t="s">
        <v>46</v>
      </c>
      <c r="B68" s="10">
        <f>'1T'!E68</f>
        <v>221537638.74507582</v>
      </c>
      <c r="C68" s="10">
        <f>'2T'!E68</f>
        <v>192002301.02526453</v>
      </c>
      <c r="D68" s="10">
        <f>'3T'!E68</f>
        <v>309336016.7238251</v>
      </c>
      <c r="E68" s="10">
        <f t="shared" ref="E68:E74" si="7">SUM(B68:D68)</f>
        <v>722875956.49416542</v>
      </c>
      <c r="G68" s="54"/>
    </row>
    <row r="69" spans="1:7" x14ac:dyDescent="0.25">
      <c r="A69" t="s">
        <v>47</v>
      </c>
      <c r="B69" s="10">
        <f>'1T'!E69</f>
        <v>75304114.576225936</v>
      </c>
      <c r="C69" s="10">
        <f>'2T'!E69</f>
        <v>121799271.17955248</v>
      </c>
      <c r="D69" s="10">
        <f>'3T'!E69</f>
        <v>135725247.05407441</v>
      </c>
      <c r="E69" s="10">
        <f t="shared" si="7"/>
        <v>332828632.80985284</v>
      </c>
    </row>
    <row r="70" spans="1:7" x14ac:dyDescent="0.25">
      <c r="A70" t="s">
        <v>48</v>
      </c>
      <c r="B70" s="10">
        <f>'1T'!E70</f>
        <v>7577326.3212343678</v>
      </c>
      <c r="C70" s="10">
        <f>'2T'!E70</f>
        <v>14001697.614657348</v>
      </c>
      <c r="D70" s="10">
        <f>'3T'!E70</f>
        <v>11940000.350921085</v>
      </c>
      <c r="E70" s="10">
        <f t="shared" si="7"/>
        <v>33519024.286812805</v>
      </c>
    </row>
    <row r="71" spans="1:7" x14ac:dyDescent="0.25">
      <c r="A71" t="s">
        <v>49</v>
      </c>
      <c r="B71" s="10">
        <f>'1T'!E71</f>
        <v>60412905.658456348</v>
      </c>
      <c r="C71" s="10">
        <f>'2T'!E71</f>
        <v>14030024.496230092</v>
      </c>
      <c r="D71" s="10">
        <f>'3T'!E71</f>
        <v>6000812.2363030817</v>
      </c>
      <c r="E71" s="10">
        <f t="shared" si="7"/>
        <v>80443742.390989512</v>
      </c>
      <c r="F71" s="10"/>
      <c r="G71" s="54"/>
    </row>
    <row r="72" spans="1:7" x14ac:dyDescent="0.25">
      <c r="A72" t="s">
        <v>88</v>
      </c>
      <c r="B72" s="10">
        <f>'1T'!E72</f>
        <v>22423720.363477111</v>
      </c>
      <c r="C72" s="10">
        <f>'2T'!E72</f>
        <v>54416705.676546045</v>
      </c>
      <c r="D72" s="10">
        <f>'3T'!E72</f>
        <v>35742751.313143417</v>
      </c>
      <c r="E72" s="10">
        <f t="shared" si="7"/>
        <v>112583177.35316657</v>
      </c>
    </row>
    <row r="73" spans="1:7" x14ac:dyDescent="0.25">
      <c r="A73" t="s">
        <v>89</v>
      </c>
      <c r="B73" s="10">
        <f>'1T'!E73</f>
        <v>428353012.09140003</v>
      </c>
      <c r="C73" s="10">
        <f>'2T'!E73</f>
        <v>499361924.95699996</v>
      </c>
      <c r="D73" s="10">
        <f>'3T'!E73</f>
        <v>422378402.60420001</v>
      </c>
      <c r="E73" s="10">
        <f t="shared" si="7"/>
        <v>1350093339.6525998</v>
      </c>
    </row>
    <row r="74" spans="1:7" x14ac:dyDescent="0.25">
      <c r="A74" s="10" t="s">
        <v>90</v>
      </c>
      <c r="B74" s="10">
        <f>'1T'!E74</f>
        <v>22935085507.099998</v>
      </c>
      <c r="C74" s="10">
        <f>'2T'!E74</f>
        <v>22059833310.800003</v>
      </c>
      <c r="D74" s="10">
        <f>'3T'!E74</f>
        <v>21374715638.139999</v>
      </c>
      <c r="E74" s="10">
        <f t="shared" si="7"/>
        <v>66369634456.040001</v>
      </c>
      <c r="F74" s="10"/>
    </row>
    <row r="75" spans="1:7" ht="15.75" thickBot="1" x14ac:dyDescent="0.3">
      <c r="A75" s="38" t="s">
        <v>39</v>
      </c>
      <c r="B75" s="39">
        <f>SUM(B68:B74)</f>
        <v>23750694224.855869</v>
      </c>
      <c r="C75" s="39">
        <f t="shared" ref="C75:E75" si="8">SUM(C68:C74)</f>
        <v>22955445235.749252</v>
      </c>
      <c r="D75" s="39">
        <f t="shared" si="8"/>
        <v>22295838868.422466</v>
      </c>
      <c r="E75" s="39">
        <f t="shared" si="8"/>
        <v>69001978329.027588</v>
      </c>
      <c r="F75" s="10"/>
    </row>
    <row r="76" spans="1:7" ht="15.75" thickTop="1" x14ac:dyDescent="0.25">
      <c r="A76" s="10" t="s">
        <v>50</v>
      </c>
      <c r="B76" s="10"/>
      <c r="C76" s="10"/>
      <c r="D76" s="10"/>
    </row>
    <row r="77" spans="1:7" x14ac:dyDescent="0.25">
      <c r="A77" s="72" t="s">
        <v>76</v>
      </c>
      <c r="B77" s="72"/>
      <c r="C77" s="72"/>
      <c r="D77" s="72"/>
      <c r="E77" s="72"/>
      <c r="F77" s="72"/>
    </row>
    <row r="78" spans="1:7" x14ac:dyDescent="0.25">
      <c r="A78" s="10"/>
      <c r="B78" s="12"/>
      <c r="C78" s="12"/>
      <c r="D78" s="12"/>
      <c r="E78" s="12"/>
      <c r="F78" s="12"/>
    </row>
    <row r="79" spans="1:7" x14ac:dyDescent="0.25">
      <c r="A79" s="10"/>
      <c r="B79" s="12"/>
      <c r="C79" s="12"/>
      <c r="D79" s="12"/>
      <c r="E79" s="12"/>
      <c r="F79" s="12"/>
    </row>
    <row r="80" spans="1:7" x14ac:dyDescent="0.25">
      <c r="A80" s="65" t="s">
        <v>74</v>
      </c>
      <c r="B80" s="65"/>
      <c r="C80" s="65"/>
      <c r="D80" s="65"/>
      <c r="E80" s="65"/>
      <c r="F80" s="10"/>
    </row>
    <row r="81" spans="1:6" x14ac:dyDescent="0.25">
      <c r="A81" s="65" t="s">
        <v>52</v>
      </c>
      <c r="B81" s="65"/>
      <c r="C81" s="65"/>
      <c r="D81" s="65"/>
      <c r="E81" s="65"/>
      <c r="F81" s="10"/>
    </row>
    <row r="82" spans="1:6" x14ac:dyDescent="0.25">
      <c r="A82" s="65" t="s">
        <v>33</v>
      </c>
      <c r="B82" s="65"/>
      <c r="C82" s="65"/>
      <c r="D82" s="65"/>
      <c r="E82" s="65"/>
      <c r="F82" s="10"/>
    </row>
    <row r="83" spans="1:6" x14ac:dyDescent="0.25">
      <c r="A83" s="10"/>
      <c r="B83" s="10"/>
      <c r="C83" s="10"/>
      <c r="D83" s="10"/>
      <c r="E83" s="10"/>
      <c r="F83" s="10"/>
    </row>
    <row r="84" spans="1:6" x14ac:dyDescent="0.25">
      <c r="A84" s="26" t="s">
        <v>44</v>
      </c>
      <c r="B84" s="26" t="s">
        <v>15</v>
      </c>
      <c r="C84" s="26" t="s">
        <v>62</v>
      </c>
      <c r="D84" s="26" t="s">
        <v>69</v>
      </c>
      <c r="E84" s="26" t="s">
        <v>84</v>
      </c>
      <c r="F84" s="10"/>
    </row>
    <row r="85" spans="1:6" x14ac:dyDescent="0.25">
      <c r="A85" s="10"/>
      <c r="B85" s="10"/>
      <c r="C85" s="10"/>
      <c r="D85" s="10"/>
      <c r="E85" s="10"/>
      <c r="F85" s="10"/>
    </row>
    <row r="86" spans="1:6" x14ac:dyDescent="0.25">
      <c r="A86" s="10" t="s">
        <v>75</v>
      </c>
      <c r="B86" s="10">
        <f>'1T'!E86</f>
        <v>104964044113.584</v>
      </c>
      <c r="C86" s="10">
        <f>'2T'!E86</f>
        <v>103486317546.78812</v>
      </c>
      <c r="D86" s="10">
        <f>'3T'!E86</f>
        <v>108951127976.02885</v>
      </c>
      <c r="E86" s="10">
        <f>+B86</f>
        <v>104964044113.584</v>
      </c>
      <c r="F86" s="10"/>
    </row>
    <row r="87" spans="1:6" x14ac:dyDescent="0.25">
      <c r="A87" s="10" t="s">
        <v>54</v>
      </c>
      <c r="B87" s="10">
        <f>'1T'!E87</f>
        <v>22272967658.060001</v>
      </c>
      <c r="C87" s="10">
        <f>'2T'!E87</f>
        <v>28420255664.989998</v>
      </c>
      <c r="D87" s="10">
        <f>'3T'!E87</f>
        <v>23142781832</v>
      </c>
      <c r="E87" s="10">
        <f>+SUM(B87:D87)</f>
        <v>73836005155.050003</v>
      </c>
      <c r="F87" s="10"/>
    </row>
    <row r="88" spans="1:6" x14ac:dyDescent="0.25">
      <c r="A88" s="10" t="s">
        <v>55</v>
      </c>
      <c r="B88" s="10">
        <f>'1T'!E88</f>
        <v>127237011771.644</v>
      </c>
      <c r="C88" s="10">
        <f>'2T'!E88</f>
        <v>131906573211.77811</v>
      </c>
      <c r="D88" s="10">
        <f>'3T'!E88</f>
        <v>132093909808.02885</v>
      </c>
      <c r="E88" s="10">
        <f>SUM(E86:E87)</f>
        <v>178800049268.634</v>
      </c>
      <c r="F88" s="10"/>
    </row>
    <row r="89" spans="1:6" x14ac:dyDescent="0.25">
      <c r="A89" s="10" t="s">
        <v>56</v>
      </c>
      <c r="B89" s="10">
        <f>'1T'!E89</f>
        <v>23750694224.855873</v>
      </c>
      <c r="C89" s="10">
        <f>'2T'!E89</f>
        <v>22955445235.749252</v>
      </c>
      <c r="D89" s="10">
        <f>'3T'!E89</f>
        <v>22295838868.422462</v>
      </c>
      <c r="E89" s="10">
        <f>+SUM(B89:D89)</f>
        <v>69001978329.027588</v>
      </c>
      <c r="F89" s="10"/>
    </row>
    <row r="90" spans="1:6" x14ac:dyDescent="0.25">
      <c r="A90" s="10" t="s">
        <v>57</v>
      </c>
      <c r="B90" s="10">
        <f>'1T'!E90</f>
        <v>103486317546.78812</v>
      </c>
      <c r="C90" s="10">
        <f>'2T'!E90</f>
        <v>108951127976.02885</v>
      </c>
      <c r="D90" s="10">
        <f>'3T'!E90</f>
        <v>109798070939.60638</v>
      </c>
      <c r="E90" s="10">
        <f>+E88-E89</f>
        <v>109798070939.60641</v>
      </c>
      <c r="F90" s="10"/>
    </row>
    <row r="91" spans="1:6" ht="15.75" thickBot="1" x14ac:dyDescent="0.3">
      <c r="A91" s="38"/>
      <c r="B91" s="38"/>
      <c r="C91" s="38"/>
      <c r="D91" s="38"/>
      <c r="E91" s="38"/>
      <c r="F91" s="10"/>
    </row>
    <row r="92" spans="1:6" ht="15.75" thickTop="1" x14ac:dyDescent="0.25">
      <c r="A92" s="72" t="s">
        <v>76</v>
      </c>
      <c r="B92" s="72"/>
      <c r="C92" s="72"/>
      <c r="D92" s="72"/>
      <c r="E92" s="72"/>
      <c r="F92" s="72"/>
    </row>
    <row r="93" spans="1:6" x14ac:dyDescent="0.25">
      <c r="A93" s="67"/>
      <c r="B93" s="67"/>
      <c r="C93" s="67"/>
      <c r="D93" s="67"/>
      <c r="E93" s="67"/>
      <c r="F93" s="67"/>
    </row>
    <row r="95" spans="1:6" x14ac:dyDescent="0.25">
      <c r="A95" t="s">
        <v>99</v>
      </c>
    </row>
  </sheetData>
  <mergeCells count="21">
    <mergeCell ref="A93:F93"/>
    <mergeCell ref="A77:F77"/>
    <mergeCell ref="A80:E80"/>
    <mergeCell ref="A81:E81"/>
    <mergeCell ref="A82:E82"/>
    <mergeCell ref="A92:F92"/>
    <mergeCell ref="B43:E43"/>
    <mergeCell ref="A62:E62"/>
    <mergeCell ref="A63:E63"/>
    <mergeCell ref="A64:E64"/>
    <mergeCell ref="B65:E65"/>
    <mergeCell ref="A37:F37"/>
    <mergeCell ref="A38:F38"/>
    <mergeCell ref="A40:E40"/>
    <mergeCell ref="A41:E41"/>
    <mergeCell ref="A42:E42"/>
    <mergeCell ref="A1:F1"/>
    <mergeCell ref="A8:F8"/>
    <mergeCell ref="A9:F9"/>
    <mergeCell ref="A20:A21"/>
    <mergeCell ref="A32:A3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5"/>
  <sheetViews>
    <sheetView topLeftCell="A79" workbookViewId="0">
      <selection activeCell="A106" sqref="A106"/>
    </sheetView>
  </sheetViews>
  <sheetFormatPr baseColWidth="10" defaultColWidth="9.140625" defaultRowHeight="15" x14ac:dyDescent="0.25"/>
  <cols>
    <col min="1" max="1" width="70.140625"/>
    <col min="2" max="2" width="18.140625"/>
    <col min="3" max="3" width="17.42578125"/>
    <col min="4" max="4" width="18"/>
    <col min="5" max="5" width="17.7109375"/>
    <col min="6" max="7" width="18.85546875"/>
    <col min="8" max="8" width="16.7109375"/>
    <col min="9" max="9" width="11.42578125"/>
    <col min="10" max="10" width="17.85546875"/>
    <col min="11" max="256" width="11.42578125"/>
    <col min="257" max="257" width="56.7109375"/>
    <col min="258" max="258" width="15.85546875"/>
    <col min="259" max="261" width="16.28515625"/>
    <col min="262" max="262" width="12.140625"/>
    <col min="263" max="263" width="16.42578125"/>
    <col min="264" max="265" width="11.42578125"/>
    <col min="266" max="266" width="17.85546875"/>
    <col min="267" max="512" width="11.42578125"/>
    <col min="513" max="513" width="56.7109375"/>
    <col min="514" max="514" width="15.85546875"/>
    <col min="515" max="517" width="16.28515625"/>
    <col min="518" max="518" width="12.140625"/>
    <col min="519" max="519" width="16.42578125"/>
    <col min="520" max="521" width="11.42578125"/>
    <col min="522" max="522" width="17.85546875"/>
    <col min="523" max="768" width="11.42578125"/>
    <col min="769" max="769" width="56.7109375"/>
    <col min="770" max="770" width="15.85546875"/>
    <col min="771" max="773" width="16.28515625"/>
    <col min="774" max="774" width="12.140625"/>
    <col min="775" max="775" width="16.42578125"/>
    <col min="776" max="777" width="11.42578125"/>
    <col min="778" max="778" width="17.85546875"/>
    <col min="779" max="1025" width="11.42578125"/>
  </cols>
  <sheetData>
    <row r="1" spans="1:52" x14ac:dyDescent="0.25">
      <c r="A1" s="65" t="s">
        <v>0</v>
      </c>
      <c r="B1" s="65"/>
      <c r="C1" s="65"/>
      <c r="D1" s="65"/>
      <c r="E1" s="65"/>
      <c r="F1" s="65"/>
    </row>
    <row r="2" spans="1:52" x14ac:dyDescent="0.25">
      <c r="A2" s="2" t="s">
        <v>1</v>
      </c>
      <c r="B2" s="3" t="s">
        <v>2</v>
      </c>
      <c r="C2" s="3"/>
      <c r="D2" s="3"/>
      <c r="E2" s="3"/>
      <c r="F2" s="3"/>
    </row>
    <row r="3" spans="1:52" x14ac:dyDescent="0.25">
      <c r="A3" s="2" t="s">
        <v>63</v>
      </c>
      <c r="B3" s="3" t="s">
        <v>64</v>
      </c>
      <c r="C3" s="3"/>
      <c r="D3" s="3"/>
      <c r="E3" s="3"/>
      <c r="F3" s="3"/>
    </row>
    <row r="4" spans="1:52" x14ac:dyDescent="0.25">
      <c r="A4" s="2" t="s">
        <v>5</v>
      </c>
      <c r="B4" s="3" t="s">
        <v>6</v>
      </c>
      <c r="C4" s="3"/>
      <c r="D4" s="3"/>
      <c r="E4" s="3"/>
      <c r="F4" s="3"/>
    </row>
    <row r="5" spans="1:52" x14ac:dyDescent="0.25">
      <c r="A5" s="2" t="s">
        <v>7</v>
      </c>
      <c r="B5" s="36">
        <v>2017</v>
      </c>
      <c r="C5" s="3"/>
      <c r="D5" s="3"/>
      <c r="E5" s="3"/>
      <c r="F5" s="3"/>
    </row>
    <row r="6" spans="1:52" x14ac:dyDescent="0.25">
      <c r="A6" s="2"/>
      <c r="B6" s="1"/>
      <c r="C6" s="3"/>
      <c r="D6" s="3"/>
      <c r="E6" s="3"/>
      <c r="F6" s="3"/>
    </row>
    <row r="8" spans="1:52" x14ac:dyDescent="0.25">
      <c r="A8" s="65" t="s">
        <v>65</v>
      </c>
      <c r="B8" s="65"/>
      <c r="C8" s="65"/>
      <c r="D8" s="65"/>
      <c r="E8" s="65"/>
      <c r="F8" s="65"/>
    </row>
    <row r="9" spans="1:52" x14ac:dyDescent="0.25">
      <c r="A9" s="65" t="s">
        <v>9</v>
      </c>
      <c r="B9" s="65"/>
      <c r="C9" s="65"/>
      <c r="D9" s="65"/>
      <c r="E9" s="65"/>
      <c r="F9" s="65"/>
    </row>
    <row r="10" spans="1:52" x14ac:dyDescent="0.25">
      <c r="K10" s="6"/>
      <c r="L10" s="6"/>
    </row>
    <row r="11" spans="1:52" x14ac:dyDescent="0.25">
      <c r="A11" s="7" t="s">
        <v>10</v>
      </c>
      <c r="B11" s="8" t="s">
        <v>11</v>
      </c>
      <c r="C11" s="8" t="s">
        <v>15</v>
      </c>
      <c r="D11" s="8" t="s">
        <v>62</v>
      </c>
      <c r="E11" s="8" t="s">
        <v>69</v>
      </c>
      <c r="F11" s="8" t="s">
        <v>80</v>
      </c>
      <c r="G11" s="8" t="s">
        <v>85</v>
      </c>
      <c r="K11" s="6"/>
      <c r="L11" s="6"/>
    </row>
    <row r="12" spans="1:52" x14ac:dyDescent="0.25">
      <c r="A12" s="9"/>
      <c r="B12" s="1"/>
      <c r="C12" s="1"/>
      <c r="D12" s="1"/>
      <c r="E12" s="1"/>
      <c r="F12" s="1"/>
      <c r="G12" s="1"/>
      <c r="K12" s="6"/>
      <c r="L12" s="6"/>
    </row>
    <row r="13" spans="1:52" x14ac:dyDescent="0.25">
      <c r="A13" s="4" t="s">
        <v>16</v>
      </c>
      <c r="B13" s="1"/>
      <c r="C13" s="1"/>
      <c r="D13" s="1"/>
      <c r="E13" s="1"/>
      <c r="F13" s="1"/>
      <c r="G13" s="1"/>
      <c r="K13" s="6"/>
      <c r="L13" s="6"/>
    </row>
    <row r="14" spans="1:52" x14ac:dyDescent="0.25">
      <c r="A14" s="10" t="s">
        <v>17</v>
      </c>
      <c r="B14" s="10" t="s">
        <v>18</v>
      </c>
      <c r="C14" s="11">
        <f>'1T'!F14</f>
        <v>1987</v>
      </c>
      <c r="D14" s="11">
        <f>'2T'!F14</f>
        <v>1805</v>
      </c>
      <c r="E14" s="11">
        <f>'3T'!F14</f>
        <v>1567</v>
      </c>
      <c r="F14" s="10">
        <f>'4T'!F14</f>
        <v>2352</v>
      </c>
      <c r="G14" s="10">
        <f t="shared" ref="G14:G21" si="0">SUM(C14:F14)</f>
        <v>7711</v>
      </c>
      <c r="K14" s="6"/>
      <c r="L14" s="6"/>
    </row>
    <row r="15" spans="1:52" x14ac:dyDescent="0.25">
      <c r="A15" s="12"/>
      <c r="B15" s="10" t="s">
        <v>19</v>
      </c>
      <c r="C15" s="11">
        <f>'1T'!F15</f>
        <v>5402</v>
      </c>
      <c r="D15" s="11">
        <f>'2T'!F15</f>
        <v>4782</v>
      </c>
      <c r="E15" s="11">
        <f>'3T'!F15</f>
        <v>4227</v>
      </c>
      <c r="F15" s="10">
        <f>'4T'!F15</f>
        <v>6163</v>
      </c>
      <c r="G15" s="10">
        <f t="shared" si="0"/>
        <v>20574</v>
      </c>
      <c r="K15" s="6"/>
      <c r="L15" s="6"/>
    </row>
    <row r="16" spans="1:52" s="13" customFormat="1" x14ac:dyDescent="0.25">
      <c r="A16" s="10" t="s">
        <v>20</v>
      </c>
      <c r="B16" s="10" t="s">
        <v>18</v>
      </c>
      <c r="C16" s="11">
        <f>'1T'!F16</f>
        <v>441</v>
      </c>
      <c r="D16" s="11">
        <f>'2T'!F16</f>
        <v>574</v>
      </c>
      <c r="E16" s="11">
        <f>'3T'!F16</f>
        <v>473</v>
      </c>
      <c r="F16" s="10">
        <f>'4T'!F16</f>
        <v>459</v>
      </c>
      <c r="G16" s="10">
        <f t="shared" si="0"/>
        <v>1947</v>
      </c>
      <c r="H16" s="10"/>
      <c r="I16" s="10"/>
      <c r="J16" s="10"/>
      <c r="K16" s="6"/>
      <c r="L16" s="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</row>
    <row r="17" spans="1:52" x14ac:dyDescent="0.25">
      <c r="A17" s="12"/>
      <c r="B17" s="10" t="s">
        <v>19</v>
      </c>
      <c r="C17" s="11">
        <f>'1T'!F17</f>
        <v>1384</v>
      </c>
      <c r="D17" s="11">
        <f>'2T'!F17</f>
        <v>1780</v>
      </c>
      <c r="E17" s="11">
        <f>'3T'!F17</f>
        <v>1460</v>
      </c>
      <c r="F17" s="10">
        <f>'4T'!F17</f>
        <v>1405</v>
      </c>
      <c r="G17" s="10">
        <f t="shared" si="0"/>
        <v>6029</v>
      </c>
      <c r="K17" s="6"/>
      <c r="L17" s="6"/>
    </row>
    <row r="18" spans="1:52" s="13" customFormat="1" x14ac:dyDescent="0.25">
      <c r="A18" s="10" t="s">
        <v>21</v>
      </c>
      <c r="B18" s="10" t="s">
        <v>18</v>
      </c>
      <c r="C18" s="11">
        <f>'1T'!F18</f>
        <v>68</v>
      </c>
      <c r="D18" s="11">
        <f>'2T'!F18</f>
        <v>130</v>
      </c>
      <c r="E18" s="11">
        <f>'3T'!F18</f>
        <v>123</v>
      </c>
      <c r="F18" s="10">
        <f>'4T'!F18</f>
        <v>71</v>
      </c>
      <c r="G18" s="10">
        <f t="shared" si="0"/>
        <v>392</v>
      </c>
      <c r="H18" s="10"/>
      <c r="I18" s="10"/>
      <c r="J18" s="10"/>
      <c r="K18" s="6"/>
      <c r="L18" s="6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1:52" x14ac:dyDescent="0.25">
      <c r="A19" s="12"/>
      <c r="B19" s="10" t="s">
        <v>19</v>
      </c>
      <c r="C19" s="11">
        <f>'1T'!F19</f>
        <v>226</v>
      </c>
      <c r="D19" s="11">
        <f>'2T'!F19</f>
        <v>406</v>
      </c>
      <c r="E19" s="11">
        <f>'3T'!F19</f>
        <v>408</v>
      </c>
      <c r="F19" s="10">
        <f>'4T'!F19</f>
        <v>227</v>
      </c>
      <c r="G19" s="10">
        <f t="shared" si="0"/>
        <v>1267</v>
      </c>
      <c r="K19" s="6"/>
      <c r="L19" s="6"/>
    </row>
    <row r="20" spans="1:52" s="13" customFormat="1" ht="15" customHeight="1" x14ac:dyDescent="0.25">
      <c r="A20" s="66" t="s">
        <v>22</v>
      </c>
      <c r="B20" s="10" t="s">
        <v>18</v>
      </c>
      <c r="C20" s="11">
        <f>'1T'!F20</f>
        <v>271</v>
      </c>
      <c r="D20" s="11">
        <f>'2T'!F20</f>
        <v>235</v>
      </c>
      <c r="E20" s="11">
        <f>'3T'!F20</f>
        <v>203</v>
      </c>
      <c r="F20" s="10">
        <f>'4T'!F20</f>
        <v>317</v>
      </c>
      <c r="G20" s="10">
        <f t="shared" si="0"/>
        <v>1026</v>
      </c>
      <c r="H20" s="10"/>
      <c r="I20" s="10"/>
      <c r="J20" s="10"/>
      <c r="K20" s="6"/>
      <c r="L20" s="6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1:52" x14ac:dyDescent="0.25">
      <c r="A21" s="66"/>
      <c r="B21" s="10" t="s">
        <v>19</v>
      </c>
      <c r="C21" s="11">
        <f>'1T'!F21</f>
        <v>735</v>
      </c>
      <c r="D21" s="11">
        <f>'2T'!F21</f>
        <v>674</v>
      </c>
      <c r="E21" s="11">
        <f>'3T'!F21</f>
        <v>565</v>
      </c>
      <c r="F21" s="10">
        <f>'4T'!F21</f>
        <v>826</v>
      </c>
      <c r="G21" s="10">
        <f t="shared" si="0"/>
        <v>2800</v>
      </c>
      <c r="K21" s="6"/>
      <c r="L21" s="6"/>
    </row>
    <row r="22" spans="1:52" x14ac:dyDescent="0.25">
      <c r="A22" s="15" t="s">
        <v>23</v>
      </c>
      <c r="B22" s="46" t="s">
        <v>18</v>
      </c>
      <c r="C22" s="47">
        <f t="shared" ref="C22:G23" si="1">+C14+C16+C18+C20</f>
        <v>2767</v>
      </c>
      <c r="D22" s="47">
        <f t="shared" si="1"/>
        <v>2744</v>
      </c>
      <c r="E22" s="47">
        <f t="shared" si="1"/>
        <v>2366</v>
      </c>
      <c r="F22" s="47">
        <f t="shared" si="1"/>
        <v>3199</v>
      </c>
      <c r="G22" s="47">
        <f t="shared" si="1"/>
        <v>11076</v>
      </c>
      <c r="H22" s="31"/>
      <c r="K22" s="6"/>
      <c r="L22" s="6"/>
    </row>
    <row r="23" spans="1:52" x14ac:dyDescent="0.25">
      <c r="A23" s="14"/>
      <c r="B23" s="46" t="s">
        <v>19</v>
      </c>
      <c r="C23" s="47">
        <f t="shared" si="1"/>
        <v>7747</v>
      </c>
      <c r="D23" s="47">
        <f t="shared" si="1"/>
        <v>7642</v>
      </c>
      <c r="E23" s="47">
        <f t="shared" si="1"/>
        <v>6660</v>
      </c>
      <c r="F23" s="47">
        <f t="shared" si="1"/>
        <v>8621</v>
      </c>
      <c r="G23" s="47">
        <f t="shared" si="1"/>
        <v>30670</v>
      </c>
      <c r="H23" s="31"/>
      <c r="K23" s="6"/>
      <c r="L23" s="6"/>
    </row>
    <row r="24" spans="1:52" x14ac:dyDescent="0.25">
      <c r="A24" s="14"/>
      <c r="B24" s="10"/>
      <c r="C24" s="11"/>
      <c r="D24" s="11"/>
      <c r="E24" s="11"/>
      <c r="F24" s="10"/>
      <c r="G24" s="10"/>
      <c r="K24" s="6"/>
      <c r="L24" s="6"/>
    </row>
    <row r="25" spans="1:52" x14ac:dyDescent="0.25">
      <c r="A25" s="4" t="s">
        <v>24</v>
      </c>
      <c r="B25" s="10"/>
      <c r="C25" s="11"/>
      <c r="D25" s="11"/>
      <c r="E25" s="11"/>
      <c r="F25" s="10"/>
      <c r="G25" s="10"/>
      <c r="K25" s="6"/>
      <c r="L25" s="6"/>
    </row>
    <row r="26" spans="1:52" s="10" customFormat="1" x14ac:dyDescent="0.25">
      <c r="A26" s="10" t="s">
        <v>25</v>
      </c>
      <c r="B26" s="10" t="s">
        <v>18</v>
      </c>
      <c r="C26" s="11">
        <f>'1T'!F26</f>
        <v>2174</v>
      </c>
      <c r="D26" s="11">
        <f>'2T'!F26</f>
        <v>2064</v>
      </c>
      <c r="E26" s="11">
        <f>'3T'!F26</f>
        <v>1783</v>
      </c>
      <c r="F26" s="10">
        <f>'4T'!F26</f>
        <v>1469</v>
      </c>
      <c r="G26" s="10">
        <f t="shared" ref="G26:G33" si="2">SUM(C26:F26)</f>
        <v>7490</v>
      </c>
    </row>
    <row r="27" spans="1:52" x14ac:dyDescent="0.25">
      <c r="A27" s="12"/>
      <c r="B27" s="10" t="s">
        <v>19</v>
      </c>
      <c r="C27" s="11">
        <f>'1T'!F27</f>
        <v>5878</v>
      </c>
      <c r="D27" s="11">
        <f>'2T'!F27</f>
        <v>5580</v>
      </c>
      <c r="E27" s="11">
        <f>'3T'!F27</f>
        <v>4864</v>
      </c>
      <c r="F27" s="10">
        <f>'4T'!F27</f>
        <v>3891</v>
      </c>
      <c r="G27" s="10">
        <f t="shared" si="2"/>
        <v>20213</v>
      </c>
      <c r="I27" s="10"/>
      <c r="J27" s="10"/>
      <c r="K27" s="10"/>
    </row>
    <row r="28" spans="1:52" s="16" customFormat="1" x14ac:dyDescent="0.25">
      <c r="A28" s="10" t="s">
        <v>26</v>
      </c>
      <c r="B28" s="10" t="s">
        <v>18</v>
      </c>
      <c r="C28" s="11">
        <f>'1T'!F28</f>
        <v>373</v>
      </c>
      <c r="D28" s="11">
        <f>'2T'!F28</f>
        <v>592</v>
      </c>
      <c r="E28" s="11">
        <f>'3T'!F28</f>
        <v>339</v>
      </c>
      <c r="F28" s="10">
        <f>'4T'!F28</f>
        <v>242</v>
      </c>
      <c r="G28" s="10">
        <f t="shared" si="2"/>
        <v>1546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1:52" x14ac:dyDescent="0.25">
      <c r="A29" s="10"/>
      <c r="B29" s="10" t="s">
        <v>19</v>
      </c>
      <c r="C29" s="11">
        <f>'1T'!F29</f>
        <v>1159</v>
      </c>
      <c r="D29" s="11">
        <f>'2T'!F29</f>
        <v>1835</v>
      </c>
      <c r="E29" s="11">
        <f>'3T'!F29</f>
        <v>1033</v>
      </c>
      <c r="F29" s="10">
        <f>'4T'!F29</f>
        <v>706</v>
      </c>
      <c r="G29" s="10">
        <f t="shared" si="2"/>
        <v>4733</v>
      </c>
      <c r="I29" s="10"/>
      <c r="J29" s="10"/>
      <c r="K29" s="10"/>
    </row>
    <row r="30" spans="1:52" s="16" customFormat="1" x14ac:dyDescent="0.25">
      <c r="A30" s="10" t="s">
        <v>27</v>
      </c>
      <c r="B30" s="10" t="s">
        <v>18</v>
      </c>
      <c r="C30" s="11">
        <f>'1T'!F30</f>
        <v>93</v>
      </c>
      <c r="D30" s="11">
        <f>'2T'!F30</f>
        <v>56</v>
      </c>
      <c r="E30" s="11">
        <f>'3T'!F30</f>
        <v>113</v>
      </c>
      <c r="F30" s="10">
        <f>'4T'!F30</f>
        <v>47</v>
      </c>
      <c r="G30" s="10">
        <f t="shared" si="2"/>
        <v>309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1:52" x14ac:dyDescent="0.25">
      <c r="A31" s="10"/>
      <c r="B31" s="10" t="s">
        <v>19</v>
      </c>
      <c r="C31" s="11">
        <f>'1T'!F31</f>
        <v>289</v>
      </c>
      <c r="D31" s="11">
        <f>'2T'!F31</f>
        <v>185</v>
      </c>
      <c r="E31" s="11">
        <f>'3T'!F31</f>
        <v>357</v>
      </c>
      <c r="F31" s="10">
        <f>'4T'!F31</f>
        <v>152</v>
      </c>
      <c r="G31" s="10">
        <f t="shared" si="2"/>
        <v>983</v>
      </c>
      <c r="I31" s="10"/>
      <c r="J31" s="10"/>
      <c r="K31" s="10"/>
    </row>
    <row r="32" spans="1:52" s="16" customFormat="1" ht="15" customHeight="1" x14ac:dyDescent="0.25">
      <c r="A32" s="66" t="s">
        <v>28</v>
      </c>
      <c r="B32" s="10" t="s">
        <v>18</v>
      </c>
      <c r="C32" s="11">
        <f>'1T'!F32</f>
        <v>283</v>
      </c>
      <c r="D32" s="11">
        <f>'2T'!F32</f>
        <v>254</v>
      </c>
      <c r="E32" s="11">
        <f>'3T'!F32</f>
        <v>230</v>
      </c>
      <c r="F32" s="10">
        <f>'4T'!F32</f>
        <v>210</v>
      </c>
      <c r="G32" s="10">
        <f t="shared" si="2"/>
        <v>977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 x14ac:dyDescent="0.25">
      <c r="A33" s="66"/>
      <c r="B33" s="10" t="s">
        <v>19</v>
      </c>
      <c r="C33" s="11">
        <f>'1T'!F33</f>
        <v>811</v>
      </c>
      <c r="D33" s="11">
        <f>'2T'!F33</f>
        <v>683</v>
      </c>
      <c r="E33" s="11">
        <f>'3T'!F33</f>
        <v>662</v>
      </c>
      <c r="F33" s="10">
        <f>'4T'!F33</f>
        <v>578</v>
      </c>
      <c r="G33" s="10">
        <f t="shared" si="2"/>
        <v>2734</v>
      </c>
      <c r="H33" s="10"/>
    </row>
    <row r="34" spans="1:52" x14ac:dyDescent="0.25">
      <c r="A34" s="15" t="s">
        <v>29</v>
      </c>
      <c r="B34" s="46" t="s">
        <v>18</v>
      </c>
      <c r="C34" s="47">
        <f t="shared" ref="C34:G35" si="3">+C26+C28+C30+C32</f>
        <v>2923</v>
      </c>
      <c r="D34" s="47">
        <f t="shared" si="3"/>
        <v>2966</v>
      </c>
      <c r="E34" s="47">
        <f t="shared" si="3"/>
        <v>2465</v>
      </c>
      <c r="F34" s="47">
        <f t="shared" si="3"/>
        <v>1968</v>
      </c>
      <c r="G34" s="47">
        <f t="shared" si="3"/>
        <v>10322</v>
      </c>
      <c r="H34" s="31"/>
    </row>
    <row r="35" spans="1:52" x14ac:dyDescent="0.25">
      <c r="A35" s="14"/>
      <c r="B35" s="46" t="s">
        <v>19</v>
      </c>
      <c r="C35" s="47">
        <f t="shared" si="3"/>
        <v>8137</v>
      </c>
      <c r="D35" s="47">
        <f t="shared" si="3"/>
        <v>8283</v>
      </c>
      <c r="E35" s="47">
        <f t="shared" si="3"/>
        <v>6916</v>
      </c>
      <c r="F35" s="47">
        <f t="shared" si="3"/>
        <v>5327</v>
      </c>
      <c r="G35" s="47">
        <f t="shared" si="3"/>
        <v>28663</v>
      </c>
      <c r="H35" s="10"/>
    </row>
    <row r="36" spans="1:52" ht="15.75" thickBot="1" x14ac:dyDescent="0.3">
      <c r="A36" s="38"/>
      <c r="B36" s="38"/>
      <c r="C36" s="38"/>
      <c r="D36" s="38"/>
      <c r="E36" s="38"/>
      <c r="F36" s="38"/>
      <c r="G36" s="38"/>
    </row>
    <row r="37" spans="1:52" ht="15.75" thickTop="1" x14ac:dyDescent="0.25">
      <c r="A37" s="72" t="s">
        <v>70</v>
      </c>
      <c r="B37" s="72"/>
      <c r="C37" s="72"/>
      <c r="D37" s="72"/>
      <c r="E37" s="72"/>
      <c r="F37" s="72"/>
      <c r="H37" t="s">
        <v>87</v>
      </c>
    </row>
    <row r="38" spans="1:52" x14ac:dyDescent="0.25">
      <c r="A38" s="67"/>
      <c r="B38" s="67"/>
      <c r="C38" s="67"/>
      <c r="D38" s="67"/>
      <c r="E38" s="67"/>
      <c r="F38" s="67"/>
    </row>
    <row r="39" spans="1:52" s="10" customFormat="1" x14ac:dyDescent="0.25"/>
    <row r="40" spans="1:52" x14ac:dyDescent="0.25">
      <c r="A40" s="65" t="s">
        <v>71</v>
      </c>
      <c r="B40" s="65"/>
      <c r="C40" s="65"/>
      <c r="D40" s="65"/>
      <c r="E40" s="65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 x14ac:dyDescent="0.25">
      <c r="A41" s="65" t="s">
        <v>32</v>
      </c>
      <c r="B41" s="65"/>
      <c r="C41" s="65"/>
      <c r="D41" s="65"/>
      <c r="E41" s="65"/>
    </row>
    <row r="42" spans="1:52" x14ac:dyDescent="0.25">
      <c r="A42" s="65" t="s">
        <v>72</v>
      </c>
      <c r="B42" s="65"/>
      <c r="C42" s="65"/>
      <c r="D42" s="65"/>
      <c r="E42" s="65"/>
    </row>
    <row r="43" spans="1:52" x14ac:dyDescent="0.25">
      <c r="B43" s="65"/>
      <c r="C43" s="65"/>
      <c r="D43" s="65"/>
      <c r="E43" s="65"/>
      <c r="F43" s="3"/>
    </row>
    <row r="44" spans="1:52" x14ac:dyDescent="0.25">
      <c r="A44" s="7" t="s">
        <v>10</v>
      </c>
      <c r="B44" s="8" t="s">
        <v>15</v>
      </c>
      <c r="C44" s="8" t="s">
        <v>62</v>
      </c>
      <c r="D44" s="8" t="s">
        <v>69</v>
      </c>
      <c r="E44" s="8" t="s">
        <v>80</v>
      </c>
      <c r="F44" s="8" t="s">
        <v>85</v>
      </c>
    </row>
    <row r="45" spans="1:52" x14ac:dyDescent="0.25">
      <c r="A45" s="4" t="s">
        <v>16</v>
      </c>
      <c r="B45" s="10"/>
      <c r="C45" s="10"/>
      <c r="D45" s="10"/>
      <c r="E45" s="10"/>
      <c r="F45" s="10"/>
    </row>
    <row r="46" spans="1:52" x14ac:dyDescent="0.25">
      <c r="A46" s="10" t="s">
        <v>34</v>
      </c>
      <c r="B46" s="11">
        <f>'1T'!E46</f>
        <v>13244567177.139999</v>
      </c>
      <c r="C46" s="11">
        <f>'2T'!E46</f>
        <v>12531596781.300001</v>
      </c>
      <c r="D46" s="11">
        <f>'3T'!E46</f>
        <v>10777565213.59</v>
      </c>
      <c r="E46" s="10">
        <f>'4T'!E46</f>
        <v>15589957941.549999</v>
      </c>
      <c r="F46" s="10">
        <f t="shared" ref="F46:F50" si="4">SUM(B46:E46)</f>
        <v>52143687113.580002</v>
      </c>
    </row>
    <row r="47" spans="1:52" x14ac:dyDescent="0.25">
      <c r="A47" s="10" t="s">
        <v>35</v>
      </c>
      <c r="B47" s="11">
        <f>'1T'!E47</f>
        <v>7248047416.7399998</v>
      </c>
      <c r="C47" s="11">
        <f>'2T'!E47</f>
        <v>9629749814.5699997</v>
      </c>
      <c r="D47" s="11">
        <f>'3T'!E47</f>
        <v>7317517615.3500004</v>
      </c>
      <c r="E47" s="10">
        <f>'4T'!E47</f>
        <v>6227681906.6399994</v>
      </c>
      <c r="F47" s="10">
        <f t="shared" si="4"/>
        <v>30422996753.299999</v>
      </c>
    </row>
    <row r="48" spans="1:52" x14ac:dyDescent="0.25">
      <c r="A48" s="10" t="s">
        <v>36</v>
      </c>
      <c r="B48" s="11">
        <f>'1T'!E48</f>
        <v>779789980.16999996</v>
      </c>
      <c r="C48" s="11">
        <f>'2T'!E48</f>
        <v>1930504611.72</v>
      </c>
      <c r="D48" s="11">
        <f>'3T'!E48</f>
        <v>2020832579.9100001</v>
      </c>
      <c r="E48" s="10">
        <f>'4T'!E48</f>
        <v>641067912.75999999</v>
      </c>
      <c r="F48" s="10">
        <f t="shared" si="4"/>
        <v>5372195084.5600004</v>
      </c>
    </row>
    <row r="49" spans="1:6" x14ac:dyDescent="0.25">
      <c r="A49" s="10" t="s">
        <v>37</v>
      </c>
      <c r="B49" s="11">
        <f>'1T'!E49</f>
        <v>1633409000</v>
      </c>
      <c r="C49" s="11">
        <f>'2T'!E49</f>
        <v>1392277000</v>
      </c>
      <c r="D49" s="11">
        <f>'3T'!E49</f>
        <v>1195413000</v>
      </c>
      <c r="E49" s="10">
        <f>'4T'!E49</f>
        <v>1890218000</v>
      </c>
      <c r="F49" s="10">
        <f t="shared" si="4"/>
        <v>6111317000</v>
      </c>
    </row>
    <row r="50" spans="1:6" x14ac:dyDescent="0.25">
      <c r="A50" s="10" t="s">
        <v>38</v>
      </c>
      <c r="B50" s="11">
        <f>'1T'!E50</f>
        <v>815608717.75586951</v>
      </c>
      <c r="C50" s="11">
        <f>'2T'!E50</f>
        <v>895611924.94925046</v>
      </c>
      <c r="D50" s="11">
        <f>'3T'!E50</f>
        <v>921123230.28246713</v>
      </c>
      <c r="E50" s="10">
        <f>'4T'!E50</f>
        <v>1629895370.9697742</v>
      </c>
      <c r="F50" s="10">
        <f t="shared" si="4"/>
        <v>4262239243.9573612</v>
      </c>
    </row>
    <row r="51" spans="1:6" x14ac:dyDescent="0.25">
      <c r="A51" s="50" t="s">
        <v>39</v>
      </c>
      <c r="B51" s="51">
        <f>SUM(B46:B50)</f>
        <v>23721422291.805866</v>
      </c>
      <c r="C51" s="51">
        <f t="shared" ref="C51:F51" si="5">SUM(C46:C50)</f>
        <v>26379740132.539253</v>
      </c>
      <c r="D51" s="51">
        <f t="shared" si="5"/>
        <v>22232451639.132469</v>
      </c>
      <c r="E51" s="51">
        <f t="shared" si="5"/>
        <v>25978821131.919769</v>
      </c>
      <c r="F51" s="51">
        <f t="shared" si="5"/>
        <v>98312435195.397369</v>
      </c>
    </row>
    <row r="52" spans="1:6" x14ac:dyDescent="0.25">
      <c r="A52" s="4" t="s">
        <v>24</v>
      </c>
      <c r="B52" s="11"/>
      <c r="C52" s="11"/>
      <c r="D52" s="11"/>
      <c r="E52" s="10"/>
      <c r="F52" s="10"/>
    </row>
    <row r="53" spans="1:6" x14ac:dyDescent="0.25">
      <c r="A53" s="10" t="s">
        <v>34</v>
      </c>
      <c r="B53" s="11">
        <f>'1T'!E53</f>
        <v>14607536091.73</v>
      </c>
      <c r="C53" s="11">
        <f>'2T'!E53</f>
        <v>14210028170.100002</v>
      </c>
      <c r="D53" s="11">
        <f>'3T'!E53</f>
        <v>12233502447.93</v>
      </c>
      <c r="E53" s="10">
        <f>'4T'!E53</f>
        <v>9649407457.9099998</v>
      </c>
      <c r="F53" s="10">
        <f t="shared" ref="F53:F58" si="6">SUM(B53:E53)</f>
        <v>50700474167.669998</v>
      </c>
    </row>
    <row r="54" spans="1:6" x14ac:dyDescent="0.25">
      <c r="A54" s="10" t="s">
        <v>35</v>
      </c>
      <c r="B54" s="11">
        <f>'1T'!E54</f>
        <v>3815359923.6199999</v>
      </c>
      <c r="C54" s="11">
        <f>'2T'!E54</f>
        <v>9909911946.6399994</v>
      </c>
      <c r="D54" s="11">
        <f>'3T'!E54</f>
        <v>4680575203.3000002</v>
      </c>
      <c r="E54" s="10">
        <f>'4T'!E54</f>
        <v>2811347569.1500001</v>
      </c>
      <c r="F54" s="10">
        <f t="shared" si="6"/>
        <v>21217194642.709999</v>
      </c>
    </row>
    <row r="55" spans="1:6" x14ac:dyDescent="0.25">
      <c r="A55" s="10" t="s">
        <v>36</v>
      </c>
      <c r="B55" s="11">
        <f>'1T'!E55</f>
        <v>1197657344.4400001</v>
      </c>
      <c r="C55" s="11">
        <f>'2T'!E55</f>
        <v>518335381.05999994</v>
      </c>
      <c r="D55" s="11">
        <f>'3T'!E55</f>
        <v>1617966105.1100001</v>
      </c>
      <c r="E55" s="10">
        <f>'4T'!E55</f>
        <v>409927793.87</v>
      </c>
      <c r="F55" s="10">
        <f t="shared" si="6"/>
        <v>3743886624.48</v>
      </c>
    </row>
    <row r="56" spans="1:6" x14ac:dyDescent="0.25">
      <c r="A56" s="10" t="s">
        <v>37</v>
      </c>
      <c r="B56" s="11">
        <f>'1T'!E56</f>
        <v>1677819996.1500001</v>
      </c>
      <c r="C56" s="11">
        <f>'2T'!E56</f>
        <v>1540927118.29</v>
      </c>
      <c r="D56" s="11">
        <f>'3T'!E56</f>
        <v>1328725000</v>
      </c>
      <c r="E56" s="10">
        <f>'4T'!E56</f>
        <v>1250414000</v>
      </c>
      <c r="F56" s="10">
        <f t="shared" si="6"/>
        <v>5797886114.4400005</v>
      </c>
    </row>
    <row r="57" spans="1:6" x14ac:dyDescent="0.25">
      <c r="A57" s="10" t="s">
        <v>40</v>
      </c>
      <c r="B57" s="11">
        <f>'1T'!E57</f>
        <v>840542314.76937199</v>
      </c>
      <c r="C57" s="11">
        <f>'2T'!E57</f>
        <v>987626595.06748426</v>
      </c>
      <c r="D57" s="11">
        <f>'3T'!E57</f>
        <v>947370214.71160853</v>
      </c>
      <c r="E57" s="10">
        <f>'4T'!E57</f>
        <v>1005847090.6308906</v>
      </c>
      <c r="F57" s="10">
        <f t="shared" si="6"/>
        <v>3781386215.1793556</v>
      </c>
    </row>
    <row r="58" spans="1:6" ht="15.75" thickBot="1" x14ac:dyDescent="0.3">
      <c r="A58" s="38" t="s">
        <v>39</v>
      </c>
      <c r="B58" s="38">
        <f>SUM(B53:B57)</f>
        <v>22138915670.70937</v>
      </c>
      <c r="C58" s="38">
        <f t="shared" ref="C58:E58" si="7">SUM(C53:C57)</f>
        <v>27166829211.15749</v>
      </c>
      <c r="D58" s="38">
        <f t="shared" si="7"/>
        <v>20808138971.051609</v>
      </c>
      <c r="E58" s="38">
        <f t="shared" si="7"/>
        <v>15126943911.56089</v>
      </c>
      <c r="F58" s="38">
        <f t="shared" si="6"/>
        <v>85240827764.47937</v>
      </c>
    </row>
    <row r="59" spans="1:6" ht="15.75" thickTop="1" x14ac:dyDescent="0.25">
      <c r="A59" s="12" t="s">
        <v>70</v>
      </c>
      <c r="B59" s="10"/>
      <c r="C59" s="10"/>
      <c r="D59" s="10"/>
      <c r="E59" s="10"/>
      <c r="F59" s="3"/>
    </row>
    <row r="60" spans="1:6" x14ac:dyDescent="0.25">
      <c r="A60" s="12"/>
      <c r="B60" s="12"/>
      <c r="C60" s="12"/>
      <c r="D60" s="12"/>
      <c r="E60" s="12"/>
      <c r="F60" s="12"/>
    </row>
    <row r="61" spans="1:6" x14ac:dyDescent="0.25">
      <c r="B61" s="10"/>
      <c r="C61" s="10"/>
      <c r="D61" s="10"/>
      <c r="E61" s="10"/>
    </row>
    <row r="62" spans="1:6" x14ac:dyDescent="0.25">
      <c r="A62" s="65" t="s">
        <v>73</v>
      </c>
      <c r="B62" s="65"/>
      <c r="C62" s="65"/>
      <c r="D62" s="65"/>
      <c r="E62" s="65"/>
    </row>
    <row r="63" spans="1:6" x14ac:dyDescent="0.25">
      <c r="A63" s="65" t="s">
        <v>43</v>
      </c>
      <c r="B63" s="65"/>
      <c r="C63" s="65"/>
      <c r="D63" s="65"/>
      <c r="E63" s="65"/>
    </row>
    <row r="64" spans="1:6" x14ac:dyDescent="0.25">
      <c r="A64" s="65" t="s">
        <v>72</v>
      </c>
      <c r="B64" s="65"/>
      <c r="C64" s="65"/>
      <c r="D64" s="65"/>
      <c r="E64" s="65"/>
    </row>
    <row r="65" spans="1:8" x14ac:dyDescent="0.25">
      <c r="B65" s="71"/>
      <c r="C65" s="71"/>
      <c r="D65" s="71"/>
      <c r="E65" s="71"/>
    </row>
    <row r="66" spans="1:8" x14ac:dyDescent="0.25">
      <c r="A66" s="8" t="s">
        <v>44</v>
      </c>
      <c r="B66" s="8" t="s">
        <v>15</v>
      </c>
      <c r="C66" s="8" t="s">
        <v>62</v>
      </c>
      <c r="D66" s="8" t="s">
        <v>69</v>
      </c>
      <c r="E66" s="8" t="s">
        <v>80</v>
      </c>
      <c r="F66" s="8" t="s">
        <v>85</v>
      </c>
    </row>
    <row r="67" spans="1:8" x14ac:dyDescent="0.25">
      <c r="A67" s="19" t="s">
        <v>45</v>
      </c>
    </row>
    <row r="68" spans="1:8" x14ac:dyDescent="0.25">
      <c r="A68" t="s">
        <v>46</v>
      </c>
      <c r="B68" s="10">
        <f>'1T'!E68</f>
        <v>221537638.74507582</v>
      </c>
      <c r="C68" s="10">
        <f>'2T'!E68</f>
        <v>192002301.02526453</v>
      </c>
      <c r="D68" s="10">
        <f>'3T'!E68</f>
        <v>309336016.7238251</v>
      </c>
      <c r="E68" s="10">
        <f>'4T'!E68</f>
        <v>888994328.08082867</v>
      </c>
      <c r="F68" s="10">
        <f t="shared" ref="F68:F74" si="8">SUM(B68:E68)</f>
        <v>1611870284.5749941</v>
      </c>
      <c r="H68" s="54"/>
    </row>
    <row r="69" spans="1:8" x14ac:dyDescent="0.25">
      <c r="A69" t="s">
        <v>47</v>
      </c>
      <c r="B69" s="10">
        <f>'1T'!E69</f>
        <v>75304114.576225936</v>
      </c>
      <c r="C69" s="10">
        <f>'2T'!E69</f>
        <v>121799271.17955248</v>
      </c>
      <c r="D69" s="10">
        <f>'3T'!E69</f>
        <v>135725247.05407441</v>
      </c>
      <c r="E69" s="10">
        <f>'4T'!E69</f>
        <v>166688615.51942879</v>
      </c>
      <c r="F69" s="10">
        <f t="shared" si="8"/>
        <v>499517248.32928163</v>
      </c>
    </row>
    <row r="70" spans="1:8" x14ac:dyDescent="0.25">
      <c r="A70" t="s">
        <v>48</v>
      </c>
      <c r="B70" s="10">
        <f>'1T'!E70</f>
        <v>7577326.3212343678</v>
      </c>
      <c r="C70" s="10">
        <f>'2T'!E70</f>
        <v>14001697.614657348</v>
      </c>
      <c r="D70" s="10">
        <f>'3T'!E70</f>
        <v>11940000.350921085</v>
      </c>
      <c r="E70" s="10">
        <f>'4T'!E70</f>
        <v>19106492.673972718</v>
      </c>
      <c r="F70" s="10">
        <f t="shared" si="8"/>
        <v>52625516.960785523</v>
      </c>
    </row>
    <row r="71" spans="1:8" x14ac:dyDescent="0.25">
      <c r="A71" t="s">
        <v>49</v>
      </c>
      <c r="B71" s="10">
        <f>'1T'!E71</f>
        <v>60412905.658456348</v>
      </c>
      <c r="C71" s="10">
        <f>'2T'!E71</f>
        <v>14030024.496230092</v>
      </c>
      <c r="D71" s="10">
        <f>'3T'!E71</f>
        <v>6000812.2363030817</v>
      </c>
      <c r="E71" s="10">
        <f>'4T'!E71</f>
        <v>12909058.077711655</v>
      </c>
      <c r="F71" s="10">
        <f t="shared" si="8"/>
        <v>93352800.468701169</v>
      </c>
      <c r="H71" s="54"/>
    </row>
    <row r="72" spans="1:8" x14ac:dyDescent="0.25">
      <c r="A72" t="s">
        <v>88</v>
      </c>
      <c r="B72" s="10">
        <f>'1T'!E72</f>
        <v>22423720.363477111</v>
      </c>
      <c r="C72" s="10">
        <f>'2T'!E72</f>
        <v>54416705.676546045</v>
      </c>
      <c r="D72" s="10">
        <f>'3T'!E72</f>
        <v>35742751.313143417</v>
      </c>
      <c r="E72" s="10">
        <f>'4T'!E72</f>
        <v>52014498.854432613</v>
      </c>
      <c r="F72" s="10">
        <f t="shared" si="8"/>
        <v>164597676.20759916</v>
      </c>
    </row>
    <row r="73" spans="1:8" x14ac:dyDescent="0.25">
      <c r="A73" t="s">
        <v>89</v>
      </c>
      <c r="B73" s="10">
        <f>'1T'!E73</f>
        <v>428353012.09140003</v>
      </c>
      <c r="C73" s="10">
        <f>'2T'!E73</f>
        <v>499361924.95699996</v>
      </c>
      <c r="D73" s="10">
        <f>'3T'!E73</f>
        <v>422378402.60420001</v>
      </c>
      <c r="E73" s="10">
        <f>'4T'!E73</f>
        <v>490182377.76339996</v>
      </c>
      <c r="F73" s="10">
        <f t="shared" si="8"/>
        <v>1840275717.4159999</v>
      </c>
    </row>
    <row r="74" spans="1:8" x14ac:dyDescent="0.25">
      <c r="A74" s="10" t="s">
        <v>90</v>
      </c>
      <c r="B74" s="10">
        <f>'1T'!E74</f>
        <v>22935085507.099998</v>
      </c>
      <c r="C74" s="10">
        <f>'2T'!E74</f>
        <v>22059833310.800003</v>
      </c>
      <c r="D74" s="10">
        <f>'3T'!E74</f>
        <v>21374715638.139999</v>
      </c>
      <c r="E74" s="10">
        <f>'4T'!E74</f>
        <v>25643406491.510002</v>
      </c>
      <c r="F74" s="10">
        <f t="shared" si="8"/>
        <v>92013040947.550003</v>
      </c>
    </row>
    <row r="75" spans="1:8" ht="15.75" thickBot="1" x14ac:dyDescent="0.3">
      <c r="A75" s="38" t="s">
        <v>39</v>
      </c>
      <c r="B75" s="39">
        <f>SUM(B68:B74)</f>
        <v>23750694224.855869</v>
      </c>
      <c r="C75" s="39">
        <f t="shared" ref="C75:F75" si="9">SUM(C68:C74)</f>
        <v>22955445235.749252</v>
      </c>
      <c r="D75" s="39">
        <f t="shared" si="9"/>
        <v>22295838868.422466</v>
      </c>
      <c r="E75" s="39">
        <f t="shared" si="9"/>
        <v>27273301862.479774</v>
      </c>
      <c r="F75" s="39">
        <f t="shared" si="9"/>
        <v>96275280191.50737</v>
      </c>
      <c r="H75" s="54"/>
    </row>
    <row r="76" spans="1:8" ht="15.75" thickTop="1" x14ac:dyDescent="0.25">
      <c r="A76" s="10" t="s">
        <v>50</v>
      </c>
      <c r="B76" s="10"/>
      <c r="C76" s="10"/>
      <c r="D76" s="10"/>
    </row>
    <row r="77" spans="1:8" x14ac:dyDescent="0.25">
      <c r="A77" s="72" t="s">
        <v>76</v>
      </c>
      <c r="B77" s="72"/>
      <c r="C77" s="72"/>
      <c r="D77" s="72"/>
      <c r="E77" s="72"/>
      <c r="F77" s="72"/>
    </row>
    <row r="78" spans="1:8" x14ac:dyDescent="0.25">
      <c r="A78" s="10"/>
    </row>
    <row r="79" spans="1:8" x14ac:dyDescent="0.25">
      <c r="B79" s="10"/>
      <c r="C79" s="10"/>
      <c r="D79" s="10"/>
    </row>
    <row r="80" spans="1:8" x14ac:dyDescent="0.25">
      <c r="A80" s="65" t="s">
        <v>74</v>
      </c>
      <c r="B80" s="65"/>
      <c r="C80" s="65"/>
      <c r="D80" s="65"/>
      <c r="E80" s="65"/>
      <c r="F80" s="10"/>
    </row>
    <row r="81" spans="1:6" x14ac:dyDescent="0.25">
      <c r="A81" s="65" t="s">
        <v>52</v>
      </c>
      <c r="B81" s="65"/>
      <c r="C81" s="65"/>
      <c r="D81" s="65"/>
      <c r="E81" s="65"/>
      <c r="F81" s="10"/>
    </row>
    <row r="82" spans="1:6" x14ac:dyDescent="0.25">
      <c r="A82" s="65" t="s">
        <v>33</v>
      </c>
      <c r="B82" s="65" t="s">
        <v>86</v>
      </c>
      <c r="C82" s="65"/>
      <c r="D82" s="65"/>
      <c r="E82" s="65"/>
      <c r="F82" s="10"/>
    </row>
    <row r="83" spans="1:6" x14ac:dyDescent="0.25">
      <c r="A83" s="10"/>
      <c r="B83" s="10"/>
      <c r="C83" s="10"/>
      <c r="D83" s="10"/>
      <c r="E83" s="10"/>
      <c r="F83" s="10"/>
    </row>
    <row r="84" spans="1:6" x14ac:dyDescent="0.25">
      <c r="A84" s="26" t="s">
        <v>44</v>
      </c>
      <c r="B84" s="26" t="s">
        <v>15</v>
      </c>
      <c r="C84" s="26" t="s">
        <v>62</v>
      </c>
      <c r="D84" s="26" t="s">
        <v>69</v>
      </c>
      <c r="E84" s="26" t="s">
        <v>80</v>
      </c>
      <c r="F84" s="26" t="s">
        <v>85</v>
      </c>
    </row>
    <row r="85" spans="1:6" x14ac:dyDescent="0.25">
      <c r="A85" s="10"/>
      <c r="B85" s="10"/>
      <c r="C85" s="10"/>
      <c r="D85" s="10"/>
      <c r="E85" s="10"/>
      <c r="F85" s="10"/>
    </row>
    <row r="86" spans="1:6" x14ac:dyDescent="0.25">
      <c r="A86" s="10" t="s">
        <v>75</v>
      </c>
      <c r="B86" s="10">
        <f>'1T'!E86</f>
        <v>104964044113.584</v>
      </c>
      <c r="C86" s="10">
        <f>'2T'!E86</f>
        <v>103486317546.78812</v>
      </c>
      <c r="D86" s="10">
        <f>'3T'!E86</f>
        <v>108951127976.02885</v>
      </c>
      <c r="E86" s="10">
        <f>'4T'!E86</f>
        <v>109798070939.60638</v>
      </c>
      <c r="F86" s="10">
        <f>B86</f>
        <v>104964044113.584</v>
      </c>
    </row>
    <row r="87" spans="1:6" x14ac:dyDescent="0.25">
      <c r="A87" s="10" t="s">
        <v>54</v>
      </c>
      <c r="B87" s="10">
        <f>'1T'!E87</f>
        <v>22272967658.060001</v>
      </c>
      <c r="C87" s="10">
        <f>'2T'!E87</f>
        <v>28420255664.989998</v>
      </c>
      <c r="D87" s="10">
        <f>'3T'!E87</f>
        <v>23142781832</v>
      </c>
      <c r="E87" s="10">
        <f>'4T'!E87</f>
        <v>27687305821.900002</v>
      </c>
      <c r="F87" s="10">
        <f>SUM(B87:E87)</f>
        <v>101523310976.95001</v>
      </c>
    </row>
    <row r="88" spans="1:6" x14ac:dyDescent="0.25">
      <c r="A88" s="10" t="s">
        <v>55</v>
      </c>
      <c r="B88" s="10">
        <f>'1T'!E88</f>
        <v>127237011771.644</v>
      </c>
      <c r="C88" s="10">
        <f>'2T'!E88</f>
        <v>131906573211.77811</v>
      </c>
      <c r="D88" s="10">
        <f>'3T'!E88</f>
        <v>132093909808.02885</v>
      </c>
      <c r="E88" s="10">
        <f>'4T'!E88</f>
        <v>137485376761.50638</v>
      </c>
      <c r="F88" s="10">
        <f>SUM(F86:F87)</f>
        <v>206487355090.534</v>
      </c>
    </row>
    <row r="89" spans="1:6" x14ac:dyDescent="0.25">
      <c r="A89" s="10" t="s">
        <v>56</v>
      </c>
      <c r="B89" s="10">
        <f>'1T'!E89</f>
        <v>23750694224.855873</v>
      </c>
      <c r="C89" s="10">
        <f>'2T'!E89</f>
        <v>22955445235.749252</v>
      </c>
      <c r="D89" s="10">
        <f>'3T'!E89</f>
        <v>22295838868.422462</v>
      </c>
      <c r="E89" s="10">
        <f>'4T'!E89</f>
        <v>27273301862.479778</v>
      </c>
      <c r="F89" s="10">
        <f>SUM(B89:E89)</f>
        <v>96275280191.50737</v>
      </c>
    </row>
    <row r="90" spans="1:6" x14ac:dyDescent="0.25">
      <c r="A90" s="10" t="s">
        <v>57</v>
      </c>
      <c r="B90" s="10">
        <f>'1T'!E90</f>
        <v>103486317546.78812</v>
      </c>
      <c r="C90" s="10">
        <f>'2T'!E90</f>
        <v>108951127976.02885</v>
      </c>
      <c r="D90" s="10">
        <f>'3T'!E90</f>
        <v>109798070939.60638</v>
      </c>
      <c r="E90" s="10">
        <f>'4T'!E90</f>
        <v>110212074899.0266</v>
      </c>
      <c r="F90" s="10">
        <f>+F88-F89</f>
        <v>110212074899.02663</v>
      </c>
    </row>
    <row r="91" spans="1:6" ht="15.75" thickBot="1" x14ac:dyDescent="0.3">
      <c r="A91" s="38"/>
      <c r="B91" s="38"/>
      <c r="C91" s="38"/>
      <c r="D91" s="38"/>
      <c r="E91" s="38"/>
      <c r="F91" s="38"/>
    </row>
    <row r="92" spans="1:6" ht="15.75" thickTop="1" x14ac:dyDescent="0.25">
      <c r="A92" s="72" t="s">
        <v>76</v>
      </c>
      <c r="B92" s="72"/>
      <c r="C92" s="72"/>
      <c r="D92" s="72"/>
      <c r="E92" s="72"/>
      <c r="F92" s="72"/>
    </row>
    <row r="95" spans="1:6" x14ac:dyDescent="0.25">
      <c r="A95" t="s">
        <v>100</v>
      </c>
    </row>
  </sheetData>
  <mergeCells count="20">
    <mergeCell ref="A80:E80"/>
    <mergeCell ref="A81:E81"/>
    <mergeCell ref="A82:E82"/>
    <mergeCell ref="A92:F92"/>
    <mergeCell ref="A77:F77"/>
    <mergeCell ref="B43:E43"/>
    <mergeCell ref="A62:E62"/>
    <mergeCell ref="A63:E63"/>
    <mergeCell ref="A64:E64"/>
    <mergeCell ref="B65:E65"/>
    <mergeCell ref="A37:F37"/>
    <mergeCell ref="A38:F38"/>
    <mergeCell ref="A40:E40"/>
    <mergeCell ref="A41:E41"/>
    <mergeCell ref="A42:E42"/>
    <mergeCell ref="A1:F1"/>
    <mergeCell ref="A8:F8"/>
    <mergeCell ref="A9:F9"/>
    <mergeCell ref="A20:A21"/>
    <mergeCell ref="A32:A3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1T</vt:lpstr>
      <vt:lpstr>2T</vt:lpstr>
      <vt:lpstr>3T</vt:lpstr>
      <vt:lpstr>4T</vt:lpstr>
      <vt:lpstr>Semestral</vt:lpstr>
      <vt:lpstr>3T Acumulado</vt:lpstr>
      <vt:lpstr>Anual</vt:lpstr>
      <vt:lpstr>'1T'!Área_de_impresión</vt:lpstr>
      <vt:lpstr>'2T'!Área_de_impresión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Horacio Rodriguez</cp:lastModifiedBy>
  <cp:revision>0</cp:revision>
  <cp:lastPrinted>2012-07-31T19:03:28Z</cp:lastPrinted>
  <dcterms:created xsi:type="dcterms:W3CDTF">2011-05-23T23:07:25Z</dcterms:created>
  <dcterms:modified xsi:type="dcterms:W3CDTF">2018-02-12T22:02:04Z</dcterms:modified>
</cp:coreProperties>
</file>