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phanieTatiana\Desktop\INDICADORES 2021\IV Trim - Anual\Panea\"/>
    </mc:Choice>
  </mc:AlternateContent>
  <bookViews>
    <workbookView xWindow="-105" yWindow="-105" windowWidth="19425" windowHeight="10425"/>
  </bookViews>
  <sheets>
    <sheet name="1T " sheetId="1" r:id="rId1"/>
    <sheet name="2T" sheetId="2" r:id="rId2"/>
    <sheet name="3T" sheetId="4" r:id="rId3"/>
    <sheet name="4T" sheetId="6" r:id="rId4"/>
    <sheet name="Semestral" sheetId="3" r:id="rId5"/>
    <sheet name="3T Acumulado" sheetId="5" r:id="rId6"/>
    <sheet name="Anual" sheetId="7" r:id="rId7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3" l="1"/>
  <c r="F19" i="7" l="1"/>
  <c r="C19" i="7"/>
  <c r="C19" i="5"/>
  <c r="C19" i="3"/>
  <c r="C17" i="3"/>
  <c r="F13" i="2" l="1"/>
  <c r="F19" i="6"/>
  <c r="C30" i="6" l="1"/>
  <c r="B59" i="6"/>
  <c r="B60" i="6"/>
  <c r="D46" i="2" l="1"/>
  <c r="C46" i="2"/>
  <c r="B46" i="2"/>
  <c r="D42" i="2"/>
  <c r="C42" i="2"/>
  <c r="B42" i="2"/>
  <c r="D38" i="2"/>
  <c r="C38" i="2"/>
  <c r="B38" i="2"/>
  <c r="D34" i="2"/>
  <c r="C34" i="2"/>
  <c r="B34" i="2"/>
  <c r="B62" i="1"/>
  <c r="B61" i="1"/>
  <c r="E36" i="4" l="1"/>
  <c r="E35" i="4"/>
  <c r="E76" i="1" l="1"/>
  <c r="B76" i="7" l="1"/>
  <c r="F76" i="7" s="1"/>
  <c r="B76" i="5"/>
  <c r="E76" i="5" s="1"/>
  <c r="B76" i="3"/>
  <c r="D76" i="3" s="1"/>
  <c r="E36" i="2"/>
  <c r="E35" i="2"/>
  <c r="E34" i="2" s="1"/>
  <c r="E48" i="1" l="1"/>
  <c r="E47" i="1"/>
  <c r="E44" i="1"/>
  <c r="E43" i="1"/>
  <c r="E40" i="1"/>
  <c r="E39" i="1"/>
  <c r="E36" i="1"/>
  <c r="E35" i="1"/>
  <c r="E32" i="1"/>
  <c r="E31" i="1"/>
  <c r="E39" i="2" l="1"/>
  <c r="C59" i="6" l="1"/>
  <c r="D59" i="6"/>
  <c r="C60" i="6"/>
  <c r="D60" i="6"/>
  <c r="B32" i="6" l="1"/>
  <c r="C61" i="4" l="1"/>
  <c r="D61" i="4"/>
  <c r="C60" i="4"/>
  <c r="D60" i="4"/>
  <c r="B61" i="4"/>
  <c r="B60" i="4"/>
  <c r="F13" i="4"/>
  <c r="F14" i="4"/>
  <c r="F15" i="4"/>
  <c r="F16" i="4"/>
  <c r="F17" i="4"/>
  <c r="D62" i="2" l="1"/>
  <c r="C62" i="2"/>
  <c r="D61" i="2"/>
  <c r="C61" i="2"/>
  <c r="B62" i="2"/>
  <c r="B61" i="2"/>
  <c r="D62" i="1" l="1"/>
  <c r="D61" i="1"/>
  <c r="C62" i="1"/>
  <c r="C61" i="1"/>
  <c r="E61" i="1" l="1"/>
  <c r="B61" i="7" s="1"/>
  <c r="E62" i="1"/>
  <c r="B62" i="7" s="1"/>
  <c r="B66" i="2"/>
  <c r="C66" i="2"/>
  <c r="D64" i="6"/>
  <c r="B66" i="1"/>
  <c r="B46" i="1"/>
  <c r="C46" i="1"/>
  <c r="D46" i="1"/>
  <c r="B42" i="1"/>
  <c r="C42" i="1"/>
  <c r="D42" i="1"/>
  <c r="B38" i="1"/>
  <c r="C38" i="1"/>
  <c r="D38" i="1"/>
  <c r="B34" i="1"/>
  <c r="C30" i="1"/>
  <c r="D30" i="1"/>
  <c r="B30" i="1"/>
  <c r="C19" i="1"/>
  <c r="B44" i="6"/>
  <c r="C44" i="6"/>
  <c r="D44" i="6"/>
  <c r="B40" i="6"/>
  <c r="C40" i="6"/>
  <c r="D40" i="6"/>
  <c r="B36" i="6"/>
  <c r="C36" i="6"/>
  <c r="D36" i="6"/>
  <c r="C32" i="6"/>
  <c r="C28" i="6"/>
  <c r="D32" i="6"/>
  <c r="B28" i="6"/>
  <c r="D28" i="6"/>
  <c r="B46" i="4"/>
  <c r="C46" i="4"/>
  <c r="D46" i="4"/>
  <c r="B42" i="4"/>
  <c r="C42" i="4"/>
  <c r="D42" i="4"/>
  <c r="B38" i="4"/>
  <c r="C38" i="4"/>
  <c r="D38" i="4"/>
  <c r="B34" i="4"/>
  <c r="C34" i="4"/>
  <c r="D34" i="4"/>
  <c r="B30" i="4"/>
  <c r="C30" i="4"/>
  <c r="D30" i="4"/>
  <c r="B30" i="2"/>
  <c r="C30" i="2"/>
  <c r="D30" i="2"/>
  <c r="E31" i="2"/>
  <c r="C31" i="7" s="1"/>
  <c r="E33" i="7"/>
  <c r="E37" i="7"/>
  <c r="E41" i="7"/>
  <c r="E45" i="7"/>
  <c r="E49" i="7"/>
  <c r="F14" i="6"/>
  <c r="F14" i="7" s="1"/>
  <c r="F14" i="1"/>
  <c r="C14" i="3" s="1"/>
  <c r="F15" i="6"/>
  <c r="F15" i="7" s="1"/>
  <c r="F15" i="1"/>
  <c r="C15" i="5" s="1"/>
  <c r="F16" i="6"/>
  <c r="F16" i="7" s="1"/>
  <c r="F16" i="1"/>
  <c r="C16" i="7" s="1"/>
  <c r="F17" i="6"/>
  <c r="F17" i="7" s="1"/>
  <c r="F17" i="1"/>
  <c r="C17" i="7" s="1"/>
  <c r="F13" i="6"/>
  <c r="F13" i="7" s="1"/>
  <c r="F14" i="2"/>
  <c r="D14" i="3" s="1"/>
  <c r="F15" i="2"/>
  <c r="D15" i="3" s="1"/>
  <c r="F16" i="2"/>
  <c r="D16" i="7" s="1"/>
  <c r="F17" i="2"/>
  <c r="D17" i="7" s="1"/>
  <c r="D13" i="7"/>
  <c r="F13" i="1"/>
  <c r="C13" i="7" s="1"/>
  <c r="E33" i="6"/>
  <c r="E35" i="7" s="1"/>
  <c r="E34" i="6"/>
  <c r="E36" i="7" s="1"/>
  <c r="E30" i="6"/>
  <c r="E32" i="7" s="1"/>
  <c r="B32" i="3"/>
  <c r="E32" i="2"/>
  <c r="C32" i="7" s="1"/>
  <c r="E32" i="4"/>
  <c r="D32" i="7" s="1"/>
  <c r="E37" i="6"/>
  <c r="E39" i="7" s="1"/>
  <c r="E38" i="6"/>
  <c r="E40" i="7" s="1"/>
  <c r="B40" i="5"/>
  <c r="E40" i="2"/>
  <c r="E40" i="4"/>
  <c r="D40" i="7" s="1"/>
  <c r="E41" i="6"/>
  <c r="E43" i="7" s="1"/>
  <c r="E42" i="6"/>
  <c r="B44" i="5"/>
  <c r="E44" i="2"/>
  <c r="C44" i="7" s="1"/>
  <c r="E44" i="4"/>
  <c r="D44" i="7" s="1"/>
  <c r="E45" i="6"/>
  <c r="E46" i="6"/>
  <c r="E48" i="7" s="1"/>
  <c r="B48" i="3"/>
  <c r="E48" i="2"/>
  <c r="C48" i="7" s="1"/>
  <c r="E48" i="4"/>
  <c r="D48" i="7" s="1"/>
  <c r="E29" i="6"/>
  <c r="E31" i="7" s="1"/>
  <c r="C49" i="7"/>
  <c r="B49" i="7"/>
  <c r="C45" i="7"/>
  <c r="B45" i="7"/>
  <c r="C41" i="7"/>
  <c r="B41" i="7"/>
  <c r="C37" i="7"/>
  <c r="B37" i="7"/>
  <c r="C33" i="7"/>
  <c r="B33" i="7"/>
  <c r="C64" i="6"/>
  <c r="B64" i="6"/>
  <c r="E61" i="2"/>
  <c r="C61" i="7" s="1"/>
  <c r="E62" i="2"/>
  <c r="C62" i="7" s="1"/>
  <c r="E60" i="4"/>
  <c r="D61" i="7" s="1"/>
  <c r="E61" i="4"/>
  <c r="E60" i="6"/>
  <c r="E62" i="7" s="1"/>
  <c r="E59" i="6"/>
  <c r="E61" i="7" s="1"/>
  <c r="E19" i="6"/>
  <c r="D19" i="6"/>
  <c r="C49" i="5"/>
  <c r="B49" i="5"/>
  <c r="C45" i="5"/>
  <c r="B45" i="5"/>
  <c r="C41" i="5"/>
  <c r="B41" i="5"/>
  <c r="C37" i="5"/>
  <c r="B37" i="5"/>
  <c r="C33" i="5"/>
  <c r="B33" i="5"/>
  <c r="E33" i="4"/>
  <c r="D33" i="5" s="1"/>
  <c r="D35" i="7"/>
  <c r="D36" i="5"/>
  <c r="E37" i="4"/>
  <c r="D37" i="7" s="1"/>
  <c r="E39" i="4"/>
  <c r="D39" i="7" s="1"/>
  <c r="E41" i="4"/>
  <c r="D41" i="7" s="1"/>
  <c r="E43" i="4"/>
  <c r="D43" i="5" s="1"/>
  <c r="E45" i="4"/>
  <c r="E47" i="4"/>
  <c r="E49" i="4"/>
  <c r="D49" i="7" s="1"/>
  <c r="E31" i="4"/>
  <c r="D31" i="7" s="1"/>
  <c r="D65" i="4"/>
  <c r="C65" i="4"/>
  <c r="B65" i="4"/>
  <c r="E19" i="4"/>
  <c r="D19" i="4"/>
  <c r="C19" i="4"/>
  <c r="C33" i="3"/>
  <c r="C37" i="3"/>
  <c r="C41" i="3"/>
  <c r="C45" i="3"/>
  <c r="C49" i="3"/>
  <c r="B33" i="3"/>
  <c r="B37" i="3"/>
  <c r="B41" i="3"/>
  <c r="B45" i="3"/>
  <c r="B49" i="3"/>
  <c r="E47" i="2"/>
  <c r="E43" i="2"/>
  <c r="C39" i="7"/>
  <c r="C36" i="3"/>
  <c r="D19" i="2"/>
  <c r="F19" i="2" s="1"/>
  <c r="C19" i="2"/>
  <c r="C35" i="7"/>
  <c r="D66" i="2"/>
  <c r="D66" i="1"/>
  <c r="C66" i="1"/>
  <c r="B43" i="7"/>
  <c r="B39" i="3"/>
  <c r="B36" i="5"/>
  <c r="B31" i="5"/>
  <c r="E19" i="1"/>
  <c r="D19" i="1"/>
  <c r="B40" i="3"/>
  <c r="B35" i="5"/>
  <c r="D19" i="7" l="1"/>
  <c r="G19" i="7" s="1"/>
  <c r="D19" i="5"/>
  <c r="D19" i="3"/>
  <c r="D33" i="3"/>
  <c r="C47" i="7"/>
  <c r="C46" i="7" s="1"/>
  <c r="E46" i="2"/>
  <c r="C43" i="5"/>
  <c r="E42" i="2"/>
  <c r="C40" i="5"/>
  <c r="E38" i="2"/>
  <c r="D49" i="3"/>
  <c r="C16" i="3"/>
  <c r="D79" i="2"/>
  <c r="D77" i="2"/>
  <c r="C79" i="1"/>
  <c r="C77" i="1"/>
  <c r="D49" i="5"/>
  <c r="B79" i="2"/>
  <c r="B77" i="2"/>
  <c r="C79" i="2"/>
  <c r="C77" i="2"/>
  <c r="D79" i="1"/>
  <c r="D77" i="1"/>
  <c r="B79" i="1"/>
  <c r="B77" i="1"/>
  <c r="C75" i="6"/>
  <c r="C77" i="6"/>
  <c r="B77" i="6"/>
  <c r="B75" i="6"/>
  <c r="D77" i="6"/>
  <c r="D75" i="6"/>
  <c r="D76" i="4"/>
  <c r="D78" i="4"/>
  <c r="C76" i="4"/>
  <c r="C78" i="4"/>
  <c r="B78" i="4"/>
  <c r="B76" i="4"/>
  <c r="D41" i="3"/>
  <c r="B44" i="3"/>
  <c r="D45" i="3"/>
  <c r="B39" i="7"/>
  <c r="F49" i="7"/>
  <c r="E38" i="1"/>
  <c r="B43" i="3"/>
  <c r="B40" i="7"/>
  <c r="C15" i="3"/>
  <c r="E15" i="3" s="1"/>
  <c r="D37" i="3"/>
  <c r="C48" i="3"/>
  <c r="D48" i="3" s="1"/>
  <c r="C48" i="5"/>
  <c r="C32" i="5"/>
  <c r="D43" i="7"/>
  <c r="E66" i="7"/>
  <c r="E44" i="6"/>
  <c r="E38" i="7"/>
  <c r="E36" i="6"/>
  <c r="E32" i="6"/>
  <c r="E34" i="7"/>
  <c r="D35" i="5"/>
  <c r="D31" i="5"/>
  <c r="D16" i="3"/>
  <c r="D16" i="5"/>
  <c r="D15" i="7"/>
  <c r="E46" i="1"/>
  <c r="B44" i="7"/>
  <c r="B42" i="7" s="1"/>
  <c r="B38" i="3"/>
  <c r="B39" i="5"/>
  <c r="B38" i="5" s="1"/>
  <c r="B66" i="7"/>
  <c r="B34" i="5"/>
  <c r="C15" i="7"/>
  <c r="C13" i="3"/>
  <c r="C13" i="5"/>
  <c r="C14" i="5"/>
  <c r="C17" i="5"/>
  <c r="C14" i="7"/>
  <c r="E47" i="7"/>
  <c r="E46" i="7" s="1"/>
  <c r="F37" i="7"/>
  <c r="E64" i="6"/>
  <c r="C39" i="3"/>
  <c r="D39" i="3" s="1"/>
  <c r="C40" i="3"/>
  <c r="D40" i="3" s="1"/>
  <c r="D32" i="5"/>
  <c r="D48" i="5"/>
  <c r="F19" i="1"/>
  <c r="C39" i="5"/>
  <c r="C32" i="3"/>
  <c r="D32" i="3" s="1"/>
  <c r="D17" i="3"/>
  <c r="C16" i="5"/>
  <c r="E28" i="6"/>
  <c r="G16" i="7"/>
  <c r="C49" i="6"/>
  <c r="F61" i="7"/>
  <c r="E40" i="6"/>
  <c r="D49" i="6"/>
  <c r="E30" i="7"/>
  <c r="D61" i="5"/>
  <c r="D44" i="5"/>
  <c r="D41" i="5"/>
  <c r="E41" i="5" s="1"/>
  <c r="F41" i="7"/>
  <c r="D37" i="5"/>
  <c r="D36" i="7"/>
  <c r="D34" i="7" s="1"/>
  <c r="D51" i="4"/>
  <c r="D33" i="7"/>
  <c r="F33" i="7" s="1"/>
  <c r="G17" i="7"/>
  <c r="F19" i="4"/>
  <c r="C66" i="7"/>
  <c r="C30" i="7"/>
  <c r="D51" i="2"/>
  <c r="C51" i="2"/>
  <c r="B51" i="2"/>
  <c r="D15" i="5"/>
  <c r="D17" i="5"/>
  <c r="E30" i="1"/>
  <c r="C43" i="3"/>
  <c r="C43" i="7"/>
  <c r="C42" i="7" s="1"/>
  <c r="D47" i="7"/>
  <c r="D46" i="7" s="1"/>
  <c r="D47" i="5"/>
  <c r="D62" i="5"/>
  <c r="D62" i="7"/>
  <c r="D66" i="7" s="1"/>
  <c r="B31" i="7"/>
  <c r="B31" i="3"/>
  <c r="B47" i="5"/>
  <c r="B47" i="7"/>
  <c r="C35" i="3"/>
  <c r="C34" i="3" s="1"/>
  <c r="C47" i="3"/>
  <c r="C47" i="5"/>
  <c r="D39" i="5"/>
  <c r="E46" i="4"/>
  <c r="D45" i="5"/>
  <c r="E42" i="4"/>
  <c r="E65" i="4"/>
  <c r="E78" i="4" s="1"/>
  <c r="E66" i="2"/>
  <c r="E79" i="2" s="1"/>
  <c r="G13" i="7"/>
  <c r="B48" i="7"/>
  <c r="F48" i="7" s="1"/>
  <c r="B48" i="5"/>
  <c r="E44" i="7"/>
  <c r="E42" i="7" s="1"/>
  <c r="D13" i="5"/>
  <c r="D13" i="3"/>
  <c r="D14" i="5"/>
  <c r="D14" i="7"/>
  <c r="C51" i="4"/>
  <c r="B49" i="6"/>
  <c r="B51" i="1"/>
  <c r="C31" i="5"/>
  <c r="C31" i="3"/>
  <c r="B43" i="5"/>
  <c r="E42" i="1"/>
  <c r="E30" i="2"/>
  <c r="E38" i="4"/>
  <c r="D38" i="7"/>
  <c r="E33" i="5"/>
  <c r="E49" i="5"/>
  <c r="E34" i="1"/>
  <c r="B35" i="3"/>
  <c r="B35" i="7"/>
  <c r="B47" i="3"/>
  <c r="B32" i="5"/>
  <c r="B30" i="5" s="1"/>
  <c r="C35" i="5"/>
  <c r="C36" i="5"/>
  <c r="C36" i="7"/>
  <c r="C34" i="7" s="1"/>
  <c r="D40" i="5"/>
  <c r="D45" i="7"/>
  <c r="F45" i="7" s="1"/>
  <c r="C44" i="5"/>
  <c r="C44" i="3"/>
  <c r="B32" i="7"/>
  <c r="F32" i="7" s="1"/>
  <c r="E14" i="3"/>
  <c r="B36" i="7"/>
  <c r="B36" i="3"/>
  <c r="E34" i="4"/>
  <c r="C40" i="7"/>
  <c r="E30" i="4"/>
  <c r="B51" i="4"/>
  <c r="E66" i="1"/>
  <c r="F15" i="5" l="1"/>
  <c r="E35" i="5"/>
  <c r="E40" i="5"/>
  <c r="C38" i="5"/>
  <c r="E79" i="1"/>
  <c r="B79" i="3" s="1"/>
  <c r="E16" i="3"/>
  <c r="C79" i="7"/>
  <c r="C79" i="5"/>
  <c r="C79" i="3"/>
  <c r="D79" i="7"/>
  <c r="D79" i="5"/>
  <c r="E75" i="6"/>
  <c r="E77" i="7" s="1"/>
  <c r="E77" i="2"/>
  <c r="E77" i="6"/>
  <c r="E79" i="7" s="1"/>
  <c r="B78" i="1"/>
  <c r="B80" i="1" s="1"/>
  <c r="C76" i="1" s="1"/>
  <c r="C78" i="1" s="1"/>
  <c r="C80" i="1" s="1"/>
  <c r="D76" i="1" s="1"/>
  <c r="D78" i="1" s="1"/>
  <c r="D80" i="1" s="1"/>
  <c r="E77" i="1"/>
  <c r="E76" i="4"/>
  <c r="D77" i="5" s="1"/>
  <c r="C46" i="3"/>
  <c r="D44" i="3"/>
  <c r="B42" i="3"/>
  <c r="B38" i="7"/>
  <c r="F40" i="7"/>
  <c r="F39" i="7"/>
  <c r="D42" i="7"/>
  <c r="C46" i="5"/>
  <c r="G15" i="7"/>
  <c r="E44" i="5"/>
  <c r="D30" i="5"/>
  <c r="E51" i="7"/>
  <c r="E49" i="6"/>
  <c r="G52" i="6" s="1"/>
  <c r="E48" i="5"/>
  <c r="D34" i="5"/>
  <c r="F14" i="5"/>
  <c r="C38" i="3"/>
  <c r="D38" i="3"/>
  <c r="F16" i="5"/>
  <c r="E17" i="3"/>
  <c r="G14" i="7"/>
  <c r="F17" i="5"/>
  <c r="E39" i="5"/>
  <c r="D46" i="5"/>
  <c r="E51" i="1"/>
  <c r="F44" i="7"/>
  <c r="F62" i="7"/>
  <c r="D66" i="5"/>
  <c r="F36" i="7"/>
  <c r="E37" i="5"/>
  <c r="D30" i="7"/>
  <c r="C62" i="3"/>
  <c r="E51" i="2"/>
  <c r="F13" i="5"/>
  <c r="F31" i="7"/>
  <c r="F30" i="7" s="1"/>
  <c r="B30" i="7"/>
  <c r="B34" i="7"/>
  <c r="F35" i="7"/>
  <c r="F47" i="7"/>
  <c r="F46" i="7" s="1"/>
  <c r="B46" i="7"/>
  <c r="E51" i="4"/>
  <c r="B62" i="5"/>
  <c r="E32" i="5"/>
  <c r="C30" i="3"/>
  <c r="C61" i="3"/>
  <c r="E13" i="3"/>
  <c r="B46" i="5"/>
  <c r="E47" i="5"/>
  <c r="C42" i="5"/>
  <c r="F43" i="7"/>
  <c r="C62" i="5"/>
  <c r="E36" i="5"/>
  <c r="B34" i="3"/>
  <c r="D35" i="3"/>
  <c r="C34" i="5"/>
  <c r="D38" i="5"/>
  <c r="C42" i="3"/>
  <c r="D43" i="3"/>
  <c r="D36" i="3"/>
  <c r="B62" i="3"/>
  <c r="B46" i="3"/>
  <c r="D47" i="3"/>
  <c r="D46" i="3" s="1"/>
  <c r="E43" i="5"/>
  <c r="B42" i="5"/>
  <c r="B61" i="5"/>
  <c r="C30" i="5"/>
  <c r="C61" i="5"/>
  <c r="E31" i="5"/>
  <c r="D42" i="5"/>
  <c r="E45" i="5"/>
  <c r="D31" i="3"/>
  <c r="B30" i="3"/>
  <c r="B61" i="3"/>
  <c r="C38" i="7"/>
  <c r="C51" i="7" s="1"/>
  <c r="F66" i="7" l="1"/>
  <c r="D51" i="7"/>
  <c r="E38" i="5"/>
  <c r="D79" i="3"/>
  <c r="B79" i="5"/>
  <c r="B79" i="7"/>
  <c r="F79" i="7" s="1"/>
  <c r="E78" i="1"/>
  <c r="E80" i="1" s="1"/>
  <c r="F38" i="7"/>
  <c r="E79" i="5"/>
  <c r="C77" i="5"/>
  <c r="C77" i="7"/>
  <c r="C77" i="3"/>
  <c r="B77" i="7"/>
  <c r="B77" i="5"/>
  <c r="B77" i="3"/>
  <c r="D77" i="7"/>
  <c r="D62" i="3"/>
  <c r="D42" i="3"/>
  <c r="F19" i="5"/>
  <c r="C66" i="3"/>
  <c r="E46" i="5"/>
  <c r="D51" i="5"/>
  <c r="E30" i="5"/>
  <c r="F42" i="7"/>
  <c r="B51" i="5"/>
  <c r="B51" i="7"/>
  <c r="B51" i="3"/>
  <c r="E42" i="5"/>
  <c r="F34" i="7"/>
  <c r="E34" i="5"/>
  <c r="C66" i="5"/>
  <c r="C51" i="3"/>
  <c r="C51" i="5"/>
  <c r="D34" i="3"/>
  <c r="B66" i="3"/>
  <c r="E61" i="5"/>
  <c r="B66" i="5"/>
  <c r="D61" i="3"/>
  <c r="D30" i="3"/>
  <c r="E62" i="5"/>
  <c r="B78" i="3" l="1"/>
  <c r="B78" i="7"/>
  <c r="B78" i="5"/>
  <c r="E77" i="5"/>
  <c r="E78" i="5" s="1"/>
  <c r="E80" i="5" s="1"/>
  <c r="D77" i="3"/>
  <c r="D78" i="3" s="1"/>
  <c r="D80" i="3" s="1"/>
  <c r="F77" i="7"/>
  <c r="F78" i="7" s="1"/>
  <c r="F80" i="7" s="1"/>
  <c r="B76" i="2"/>
  <c r="B80" i="7"/>
  <c r="B80" i="5"/>
  <c r="B80" i="3"/>
  <c r="D66" i="3"/>
  <c r="E51" i="5"/>
  <c r="F51" i="7"/>
  <c r="D51" i="3"/>
  <c r="E66" i="5"/>
  <c r="B78" i="2" l="1"/>
  <c r="B80" i="2" s="1"/>
  <c r="C76" i="2" s="1"/>
  <c r="C78" i="2" s="1"/>
  <c r="C80" i="2" s="1"/>
  <c r="D76" i="2" s="1"/>
  <c r="D78" i="2" s="1"/>
  <c r="D80" i="2" s="1"/>
  <c r="E76" i="2"/>
  <c r="C76" i="5" l="1"/>
  <c r="C76" i="7"/>
  <c r="C76" i="3"/>
  <c r="E78" i="2"/>
  <c r="C78" i="7" l="1"/>
  <c r="C78" i="5"/>
  <c r="C78" i="3"/>
  <c r="E80" i="2"/>
  <c r="B75" i="4" l="1"/>
  <c r="C80" i="5"/>
  <c r="C80" i="7"/>
  <c r="C80" i="3"/>
  <c r="E75" i="4" l="1"/>
  <c r="B77" i="4"/>
  <c r="B79" i="4" s="1"/>
  <c r="C75" i="4" s="1"/>
  <c r="C77" i="4" s="1"/>
  <c r="C79" i="4" s="1"/>
  <c r="D75" i="4" s="1"/>
  <c r="D76" i="5" l="1"/>
  <c r="D77" i="4"/>
  <c r="D79" i="4" s="1"/>
  <c r="D76" i="7"/>
  <c r="E77" i="4"/>
  <c r="D78" i="5" l="1"/>
  <c r="D78" i="7"/>
  <c r="E79" i="4"/>
  <c r="D80" i="5" l="1"/>
  <c r="B74" i="6"/>
  <c r="D80" i="7"/>
  <c r="E74" i="6" l="1"/>
  <c r="B76" i="6"/>
  <c r="B78" i="6" s="1"/>
  <c r="C74" i="6" s="1"/>
  <c r="C76" i="6" s="1"/>
  <c r="C78" i="6" s="1"/>
  <c r="D74" i="6" s="1"/>
  <c r="D76" i="6" s="1"/>
  <c r="D78" i="6" s="1"/>
  <c r="E76" i="7" l="1"/>
  <c r="E76" i="6"/>
  <c r="E78" i="7" l="1"/>
  <c r="E78" i="6"/>
  <c r="E80" i="7" s="1"/>
  <c r="D34" i="1"/>
  <c r="D51" i="1" s="1"/>
  <c r="C34" i="1"/>
  <c r="C51" i="1" s="1"/>
</calcChain>
</file>

<file path=xl/sharedStrings.xml><?xml version="1.0" encoding="utf-8"?>
<sst xmlns="http://schemas.openxmlformats.org/spreadsheetml/2006/main" count="655" uniqueCount="92">
  <si>
    <t xml:space="preserve">Programa: </t>
  </si>
  <si>
    <t>Institución:</t>
  </si>
  <si>
    <t>Unidad</t>
  </si>
  <si>
    <t>Personas</t>
  </si>
  <si>
    <t xml:space="preserve">4. </t>
  </si>
  <si>
    <t xml:space="preserve">5. </t>
  </si>
  <si>
    <t>Cuadro 1</t>
  </si>
  <si>
    <t xml:space="preserve">Unidad: </t>
  </si>
  <si>
    <t>Colones</t>
  </si>
  <si>
    <t>Rubro por objeto de gasto</t>
  </si>
  <si>
    <t>Unidad Ejecutora:</t>
  </si>
  <si>
    <t>Reporte de beneficiarios efectivos financiados por el Fondo de Desarrollo Social y Asignaciones Familiares</t>
  </si>
  <si>
    <t>Total</t>
  </si>
  <si>
    <t>Cuadro 2</t>
  </si>
  <si>
    <t>Cuadro 3</t>
  </si>
  <si>
    <t>FODESAF</t>
  </si>
  <si>
    <t>Ministerio de Educación Pública (MEP)</t>
  </si>
  <si>
    <t xml:space="preserve">      Alimentos</t>
  </si>
  <si>
    <t xml:space="preserve">     Servicios de preparación</t>
  </si>
  <si>
    <t xml:space="preserve">    Equipamiento y mejoras </t>
  </si>
  <si>
    <t>1.Transferencias a Juntas de Educacion y Administrativas para adquisicion de alimentos.</t>
  </si>
  <si>
    <t>2.Transferencias a Juntas de Educacion y Administrativas para la contratacion de servicios para preparacion de alimentos.</t>
  </si>
  <si>
    <t>Enero</t>
  </si>
  <si>
    <t>Febrero</t>
  </si>
  <si>
    <t>Marzo</t>
  </si>
  <si>
    <t>I Trimestre</t>
  </si>
  <si>
    <t>Programa de Alimentación y Nutrición del Escolar y el Adolescente (PANEA)</t>
  </si>
  <si>
    <t>Dirección Programas de Equidad</t>
  </si>
  <si>
    <t>Periodo:</t>
  </si>
  <si>
    <t>Cuadro 4</t>
  </si>
  <si>
    <t>Reporte de ingresos efectivos girados por el Fondo de Desarrollo Social y Asignaciones Familiares</t>
  </si>
  <si>
    <r>
      <t xml:space="preserve">1. Saldo en caja inicial  (5 </t>
    </r>
    <r>
      <rPr>
        <sz val="11"/>
        <color rgb="FF000000"/>
        <rFont val="Calibri"/>
        <family val="2"/>
        <scheme val="minor"/>
      </rPr>
      <t xml:space="preserve">t-1) </t>
    </r>
  </si>
  <si>
    <t>2. Ingresos efectivos recibidos</t>
  </si>
  <si>
    <t xml:space="preserve">3. Recursos disponibles (1+2) </t>
  </si>
  <si>
    <t>4. Egresos efectivos pagados</t>
  </si>
  <si>
    <t xml:space="preserve">5. Saldo en caja final   (3-4) </t>
  </si>
  <si>
    <t>2. Servicios de alimentación para colegiales de centros académicos</t>
  </si>
  <si>
    <t>4. Servicios de alimentación para estudiantes educación especial</t>
  </si>
  <si>
    <t>5. Servicios de alimentación para estudiantes de educación de adultos</t>
  </si>
  <si>
    <t>Reporte de gastos efectivos por producto financiados por el Fondo de Desarrollo Social y Asignaciones Familiares</t>
  </si>
  <si>
    <t>Unidad: Colones</t>
  </si>
  <si>
    <t>3. Servicios de alimentación para colegiales de centros técnicos</t>
  </si>
  <si>
    <t>Reporte de gastos efectivos por rubro financiados por el Fondo de Desarrollo Social y Asignaciones Familiares</t>
  </si>
  <si>
    <t>3. Transferencias para equipamiento y mejoras</t>
  </si>
  <si>
    <t>3. Servicios de alimentación para colegiales de centros académicos</t>
  </si>
  <si>
    <t>4. Servicios de alimentación para colegiales de centros técnicos</t>
  </si>
  <si>
    <t>5. Servicios de alimentación para estudiantes educación especial</t>
  </si>
  <si>
    <t>6. Servicios de alimentación para estudiantes de educación de adultos</t>
  </si>
  <si>
    <t>Abril</t>
  </si>
  <si>
    <t>Mayo</t>
  </si>
  <si>
    <t>Junio</t>
  </si>
  <si>
    <t>II Trimestre</t>
  </si>
  <si>
    <t xml:space="preserve">3. </t>
  </si>
  <si>
    <t>I Semestre</t>
  </si>
  <si>
    <t>Nota: El grueso de los beneficiarios son las mismas personas todos los meses de acuerdo a las listas de matrícula; sin embargo, puede variar duarnte el año debido a revisiones sobre cambios en dichas listas.</t>
  </si>
  <si>
    <t>Julio</t>
  </si>
  <si>
    <t>Agosto</t>
  </si>
  <si>
    <t>Setiembre</t>
  </si>
  <si>
    <t>III Trimestre</t>
  </si>
  <si>
    <t>Reporte de gastos efectivos financiados por el Fondo de Desarrollo Social y Asignaciones Familiares</t>
  </si>
  <si>
    <t xml:space="preserve">Setiembre </t>
  </si>
  <si>
    <t>Promedio Anual</t>
  </si>
  <si>
    <t>Acumulado</t>
  </si>
  <si>
    <t>Nota: El grueso de los beneficiarios son las mismas personas todos los meses de acuerdo a las listas de matrícula; sin embargo, puede variar durante el año debido a revisiones sobre cambios en dichas listas.</t>
  </si>
  <si>
    <t>Octubre</t>
  </si>
  <si>
    <t>Noviembre</t>
  </si>
  <si>
    <t>Diciembre</t>
  </si>
  <si>
    <t>IV trimestre</t>
  </si>
  <si>
    <t>IV Trimestre</t>
  </si>
  <si>
    <t>Anual</t>
  </si>
  <si>
    <t>Período:</t>
  </si>
  <si>
    <t>Beneficio</t>
  </si>
  <si>
    <t>Promedio</t>
  </si>
  <si>
    <t>Nota: El giro de recursos a PANEA no se hace directamente. Es Hacienda quien paga a las Juntas de Educación de acuerdo a información remitida por PANEA, y posteriormente Hacienda cobra al Fondo tales recursos. Por esta razón se da un desfase entre la ejecución de los recursos y la salida de estos del Fondo.</t>
  </si>
  <si>
    <t>1. Servicios de alimentación para preescolares y escolares</t>
  </si>
  <si>
    <t>1. Servicios de alimentación para preescolares y escolares*</t>
  </si>
  <si>
    <t>Los Servicios de alimentación para preescolares esta incluido en escolares(Primaria)</t>
  </si>
  <si>
    <t>Nota: Los recursos de Servicios de alimentación para preescolares esta incluido en escolares(Primaria)</t>
  </si>
  <si>
    <t>1. Servicios de alimentación para preescolares y escolares *</t>
  </si>
  <si>
    <r>
      <rPr>
        <b/>
        <sz val="11"/>
        <color theme="1"/>
        <rFont val="Calibri"/>
        <family val="2"/>
        <scheme val="minor"/>
      </rPr>
      <t>Fuente:</t>
    </r>
    <r>
      <rPr>
        <sz val="11"/>
        <color theme="1"/>
        <rFont val="Calibri"/>
        <family val="2"/>
        <scheme val="minor"/>
      </rPr>
      <t xml:space="preserve"> Departamento de Alimentación y Nutrición del Escolar y Adolescente de la Dirección de Programas de Equidad</t>
    </r>
  </si>
  <si>
    <r>
      <rPr>
        <b/>
        <sz val="11"/>
        <color theme="1"/>
        <rFont val="Calibri"/>
        <family val="2"/>
        <scheme val="minor"/>
      </rPr>
      <t>Fuentes</t>
    </r>
    <r>
      <rPr>
        <sz val="11"/>
        <color theme="1"/>
        <rFont val="Calibri"/>
        <family val="2"/>
        <scheme val="minor"/>
      </rPr>
      <t>: Departamento de Alimentación y Nutrición de la Dirección de Programas de Equidad (parte de gasto)</t>
    </r>
  </si>
  <si>
    <t>Primer  Trimestre 2021</t>
  </si>
  <si>
    <t>Segundo Trimestre 2021</t>
  </si>
  <si>
    <t>Tercer Trimestre 2021</t>
  </si>
  <si>
    <t>Cuarto Trimestre 2021</t>
  </si>
  <si>
    <t>Tercer Trimestre Acumulado 2021</t>
  </si>
  <si>
    <t>Primer Semestre 2021</t>
  </si>
  <si>
    <t>Fecha de actualización: 14/04/2021</t>
  </si>
  <si>
    <t>Fecha de actualización: 01/07/2021</t>
  </si>
  <si>
    <t>Fecha de actualización:  08-10-2021</t>
  </si>
  <si>
    <t>Fecha de actualización: 08/10/2021</t>
  </si>
  <si>
    <t>Fecha de actualización: 12/01/2022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</si>
</sst>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i/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Times New Roman"/>
      <family val="1"/>
    </font>
    <font>
      <sz val="11"/>
      <color theme="9"/>
      <name val="Calibri"/>
      <family val="2"/>
      <scheme val="minor"/>
    </font>
    <font>
      <sz val="9"/>
      <color rgb="FF000000"/>
      <name val="Calibri"/>
      <family val="2"/>
    </font>
    <font>
      <sz val="11"/>
      <color theme="1"/>
      <name val="Calibri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/>
  </cellStyleXfs>
  <cellXfs count="124">
    <xf numFmtId="0" fontId="0" fillId="0" borderId="0" xfId="0"/>
    <xf numFmtId="3" fontId="3" fillId="0" borderId="0" xfId="0" applyNumberFormat="1" applyFont="1" applyFill="1" applyAlignment="1">
      <alignment horizontal="right"/>
    </xf>
    <xf numFmtId="3" fontId="3" fillId="0" borderId="0" xfId="0" applyNumberFormat="1" applyFont="1" applyFill="1" applyBorder="1" applyAlignment="1">
      <alignment vertical="top"/>
    </xf>
    <xf numFmtId="3" fontId="3" fillId="0" borderId="0" xfId="0" applyNumberFormat="1" applyFont="1"/>
    <xf numFmtId="3" fontId="3" fillId="0" borderId="0" xfId="0" applyNumberFormat="1" applyFont="1" applyFill="1" applyBorder="1"/>
    <xf numFmtId="3" fontId="3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center"/>
    </xf>
    <xf numFmtId="3" fontId="0" fillId="0" borderId="0" xfId="0" applyNumberFormat="1" applyFont="1" applyFill="1" applyAlignment="1">
      <alignment horizontal="left"/>
    </xf>
    <xf numFmtId="3" fontId="0" fillId="0" borderId="1" xfId="0" applyNumberFormat="1" applyFont="1" applyFill="1" applyBorder="1" applyAlignment="1">
      <alignment horizontal="left"/>
    </xf>
    <xf numFmtId="3" fontId="0" fillId="0" borderId="1" xfId="0" applyNumberFormat="1" applyFont="1" applyBorder="1" applyAlignment="1">
      <alignment horizontal="center"/>
    </xf>
    <xf numFmtId="3" fontId="0" fillId="0" borderId="0" xfId="0" applyNumberFormat="1" applyFont="1" applyAlignment="1">
      <alignment horizontal="left"/>
    </xf>
    <xf numFmtId="3" fontId="0" fillId="0" borderId="2" xfId="0" applyNumberFormat="1" applyFont="1" applyBorder="1" applyAlignment="1">
      <alignment horizontal="left"/>
    </xf>
    <xf numFmtId="3" fontId="0" fillId="0" borderId="2" xfId="0" applyNumberFormat="1" applyFont="1" applyBorder="1"/>
    <xf numFmtId="165" fontId="0" fillId="0" borderId="0" xfId="1" applyNumberFormat="1" applyFont="1" applyAlignment="1">
      <alignment horizontal="center"/>
    </xf>
    <xf numFmtId="165" fontId="0" fillId="0" borderId="0" xfId="1" applyNumberFormat="1" applyFont="1"/>
    <xf numFmtId="165" fontId="0" fillId="0" borderId="2" xfId="1" applyNumberFormat="1" applyFont="1" applyBorder="1" applyAlignment="1">
      <alignment horizontal="center"/>
    </xf>
    <xf numFmtId="165" fontId="0" fillId="0" borderId="2" xfId="1" applyNumberFormat="1" applyFont="1" applyBorder="1"/>
    <xf numFmtId="165" fontId="0" fillId="0" borderId="0" xfId="1" applyNumberFormat="1" applyFont="1" applyBorder="1" applyAlignment="1">
      <alignment horizontal="center"/>
    </xf>
    <xf numFmtId="165" fontId="0" fillId="0" borderId="0" xfId="1" applyNumberFormat="1" applyFont="1" applyBorder="1"/>
    <xf numFmtId="3" fontId="0" fillId="0" borderId="0" xfId="1" applyNumberFormat="1" applyFont="1"/>
    <xf numFmtId="3" fontId="5" fillId="0" borderId="0" xfId="0" applyNumberFormat="1" applyFont="1" applyFill="1" applyAlignment="1">
      <alignment horizontal="left"/>
    </xf>
    <xf numFmtId="3" fontId="6" fillId="0" borderId="0" xfId="0" applyNumberFormat="1" applyFont="1" applyAlignment="1">
      <alignment horizontal="left"/>
    </xf>
    <xf numFmtId="3" fontId="0" fillId="0" borderId="2" xfId="0" applyNumberFormat="1" applyFont="1" applyFill="1" applyBorder="1" applyAlignment="1">
      <alignment horizontal="left"/>
    </xf>
    <xf numFmtId="3" fontId="0" fillId="0" borderId="0" xfId="0" applyNumberFormat="1" applyFont="1" applyAlignment="1">
      <alignment horizontal="left" wrapText="1"/>
    </xf>
    <xf numFmtId="3" fontId="3" fillId="0" borderId="0" xfId="0" applyNumberFormat="1" applyFont="1" applyFill="1" applyAlignment="1">
      <alignment horizontal="center"/>
    </xf>
    <xf numFmtId="3" fontId="0" fillId="0" borderId="0" xfId="0" applyNumberFormat="1" applyFont="1"/>
    <xf numFmtId="3" fontId="0" fillId="0" borderId="0" xfId="0" applyNumberFormat="1" applyFont="1" applyFill="1" applyAlignment="1">
      <alignment horizontal="center"/>
    </xf>
    <xf numFmtId="3" fontId="0" fillId="0" borderId="1" xfId="1" applyNumberFormat="1" applyFont="1" applyBorder="1" applyAlignment="1">
      <alignment horizontal="center"/>
    </xf>
    <xf numFmtId="3" fontId="0" fillId="0" borderId="0" xfId="0" applyNumberFormat="1" applyFont="1" applyAlignment="1">
      <alignment horizontal="right" indent="3"/>
    </xf>
    <xf numFmtId="3" fontId="0" fillId="0" borderId="0" xfId="1" applyNumberFormat="1" applyFont="1" applyAlignment="1">
      <alignment horizontal="right" indent="3"/>
    </xf>
    <xf numFmtId="3" fontId="0" fillId="0" borderId="2" xfId="0" applyNumberFormat="1" applyFont="1" applyBorder="1" applyAlignment="1">
      <alignment horizontal="right" indent="3"/>
    </xf>
    <xf numFmtId="3" fontId="0" fillId="0" borderId="0" xfId="0" applyNumberFormat="1" applyFont="1" applyAlignment="1">
      <alignment horizontal="center"/>
    </xf>
    <xf numFmtId="165" fontId="0" fillId="0" borderId="0" xfId="1" applyNumberFormat="1" applyFont="1" applyFill="1" applyAlignment="1">
      <alignment horizontal="right" indent="3"/>
    </xf>
    <xf numFmtId="165" fontId="0" fillId="0" borderId="0" xfId="1" applyNumberFormat="1" applyFont="1" applyAlignment="1">
      <alignment horizontal="right" indent="3"/>
    </xf>
    <xf numFmtId="3" fontId="3" fillId="0" borderId="0" xfId="0" applyNumberFormat="1" applyFont="1" applyFill="1" applyAlignment="1">
      <alignment horizontal="center"/>
    </xf>
    <xf numFmtId="165" fontId="3" fillId="0" borderId="0" xfId="1" applyNumberFormat="1" applyFont="1" applyFill="1" applyAlignment="1">
      <alignment horizontal="right"/>
    </xf>
    <xf numFmtId="165" fontId="3" fillId="0" borderId="0" xfId="1" applyNumberFormat="1" applyFont="1" applyFill="1" applyBorder="1" applyAlignment="1">
      <alignment vertical="top"/>
    </xf>
    <xf numFmtId="165" fontId="3" fillId="0" borderId="0" xfId="1" applyNumberFormat="1" applyFont="1"/>
    <xf numFmtId="165" fontId="3" fillId="0" borderId="0" xfId="1" applyNumberFormat="1" applyFont="1" applyFill="1" applyAlignment="1">
      <alignment horizontal="center"/>
    </xf>
    <xf numFmtId="165" fontId="3" fillId="0" borderId="0" xfId="1" applyNumberFormat="1" applyFont="1" applyFill="1" applyBorder="1"/>
    <xf numFmtId="165" fontId="3" fillId="0" borderId="0" xfId="1" applyNumberFormat="1" applyFont="1" applyAlignment="1">
      <alignment horizontal="left"/>
    </xf>
    <xf numFmtId="165" fontId="0" fillId="0" borderId="0" xfId="1" applyNumberFormat="1" applyFont="1" applyFill="1" applyAlignment="1">
      <alignment horizontal="right"/>
    </xf>
    <xf numFmtId="165" fontId="0" fillId="0" borderId="0" xfId="1" applyNumberFormat="1" applyFont="1" applyFill="1" applyBorder="1" applyAlignment="1">
      <alignment vertical="top"/>
    </xf>
    <xf numFmtId="165" fontId="0" fillId="0" borderId="0" xfId="1" applyNumberFormat="1" applyFont="1" applyFill="1" applyBorder="1"/>
    <xf numFmtId="165" fontId="0" fillId="0" borderId="0" xfId="1" applyNumberFormat="1" applyFont="1" applyFill="1"/>
    <xf numFmtId="165" fontId="0" fillId="0" borderId="1" xfId="1" applyNumberFormat="1" applyFont="1" applyFill="1" applyBorder="1" applyAlignment="1">
      <alignment horizontal="center"/>
    </xf>
    <xf numFmtId="165" fontId="0" fillId="0" borderId="1" xfId="1" applyNumberFormat="1" applyFont="1" applyBorder="1" applyAlignment="1">
      <alignment horizontal="center"/>
    </xf>
    <xf numFmtId="165" fontId="5" fillId="0" borderId="0" xfId="1" applyNumberFormat="1" applyFont="1" applyAlignment="1">
      <alignment horizontal="left"/>
    </xf>
    <xf numFmtId="165" fontId="5" fillId="0" borderId="0" xfId="1" applyNumberFormat="1" applyFont="1" applyFill="1" applyAlignment="1">
      <alignment horizontal="left"/>
    </xf>
    <xf numFmtId="165" fontId="2" fillId="0" borderId="0" xfId="1" applyNumberFormat="1" applyFont="1" applyFill="1" applyAlignment="1">
      <alignment horizontal="left"/>
    </xf>
    <xf numFmtId="165" fontId="0" fillId="0" borderId="2" xfId="1" applyNumberFormat="1" applyFont="1" applyFill="1" applyBorder="1"/>
    <xf numFmtId="165" fontId="0" fillId="0" borderId="0" xfId="1" applyNumberFormat="1" applyFont="1" applyFill="1" applyAlignment="1">
      <alignment horizontal="left"/>
    </xf>
    <xf numFmtId="165" fontId="7" fillId="0" borderId="0" xfId="1" applyNumberFormat="1" applyFont="1" applyFill="1" applyAlignment="1">
      <alignment horizontal="left" vertical="center" wrapText="1"/>
    </xf>
    <xf numFmtId="165" fontId="0" fillId="0" borderId="1" xfId="1" applyNumberFormat="1" applyFont="1" applyFill="1" applyBorder="1" applyAlignment="1">
      <alignment horizontal="left"/>
    </xf>
    <xf numFmtId="165" fontId="6" fillId="0" borderId="0" xfId="1" applyNumberFormat="1" applyFont="1" applyAlignment="1">
      <alignment horizontal="left"/>
    </xf>
    <xf numFmtId="165" fontId="0" fillId="0" borderId="2" xfId="1" applyNumberFormat="1" applyFont="1" applyFill="1" applyBorder="1" applyAlignment="1">
      <alignment horizontal="left"/>
    </xf>
    <xf numFmtId="165" fontId="3" fillId="0" borderId="0" xfId="1" applyNumberFormat="1" applyFont="1" applyAlignment="1">
      <alignment horizontal="center"/>
    </xf>
    <xf numFmtId="165" fontId="0" fillId="0" borderId="0" xfId="1" applyNumberFormat="1" applyFont="1" applyAlignment="1">
      <alignment horizontal="left" wrapText="1"/>
    </xf>
    <xf numFmtId="165" fontId="0" fillId="0" borderId="0" xfId="1" applyNumberFormat="1" applyFont="1" applyAlignment="1">
      <alignment horizontal="left"/>
    </xf>
    <xf numFmtId="165" fontId="0" fillId="0" borderId="2" xfId="1" applyNumberFormat="1" applyFont="1" applyBorder="1" applyAlignment="1">
      <alignment horizontal="left"/>
    </xf>
    <xf numFmtId="165" fontId="0" fillId="0" borderId="0" xfId="1" applyNumberFormat="1" applyFont="1" applyFill="1" applyAlignment="1">
      <alignment horizontal="center"/>
    </xf>
    <xf numFmtId="165" fontId="0" fillId="0" borderId="2" xfId="1" applyNumberFormat="1" applyFont="1" applyBorder="1" applyAlignment="1">
      <alignment horizontal="right" indent="3"/>
    </xf>
    <xf numFmtId="3" fontId="0" fillId="0" borderId="0" xfId="0" applyNumberFormat="1" applyFont="1" applyBorder="1"/>
    <xf numFmtId="3" fontId="0" fillId="0" borderId="0" xfId="1" applyNumberFormat="1" applyFont="1" applyBorder="1"/>
    <xf numFmtId="1" fontId="3" fillId="0" borderId="0" xfId="1" applyNumberFormat="1" applyFont="1" applyAlignment="1">
      <alignment horizontal="left"/>
    </xf>
    <xf numFmtId="165" fontId="0" fillId="0" borderId="0" xfId="2" applyNumberFormat="1" applyFont="1" applyFill="1"/>
    <xf numFmtId="165" fontId="5" fillId="2" borderId="0" xfId="1" applyNumberFormat="1" applyFont="1" applyFill="1" applyAlignment="1">
      <alignment horizontal="left"/>
    </xf>
    <xf numFmtId="165" fontId="0" fillId="2" borderId="0" xfId="1" applyNumberFormat="1" applyFont="1" applyFill="1"/>
    <xf numFmtId="3" fontId="5" fillId="2" borderId="0" xfId="0" applyNumberFormat="1" applyFont="1" applyFill="1" applyAlignment="1">
      <alignment horizontal="left"/>
    </xf>
    <xf numFmtId="0" fontId="9" fillId="0" borderId="0" xfId="0" applyFont="1"/>
    <xf numFmtId="165" fontId="2" fillId="0" borderId="0" xfId="1" applyNumberFormat="1" applyFont="1"/>
    <xf numFmtId="165" fontId="10" fillId="0" borderId="0" xfId="1" applyNumberFormat="1" applyFont="1"/>
    <xf numFmtId="3" fontId="2" fillId="0" borderId="0" xfId="0" applyNumberFormat="1" applyFont="1"/>
    <xf numFmtId="165" fontId="1" fillId="0" borderId="2" xfId="1" applyNumberFormat="1" applyFont="1" applyBorder="1" applyAlignment="1">
      <alignment horizontal="right" indent="3"/>
    </xf>
    <xf numFmtId="165" fontId="7" fillId="0" borderId="0" xfId="1" applyNumberFormat="1" applyFont="1" applyFill="1" applyAlignment="1">
      <alignment horizontal="left" vertical="center" wrapText="1"/>
    </xf>
    <xf numFmtId="4" fontId="5" fillId="0" borderId="0" xfId="0" applyNumberFormat="1" applyFont="1" applyAlignment="1">
      <alignment horizontal="right"/>
    </xf>
    <xf numFmtId="4" fontId="0" fillId="2" borderId="0" xfId="1" applyNumberFormat="1" applyFont="1" applyFill="1"/>
    <xf numFmtId="4" fontId="0" fillId="0" borderId="0" xfId="1" applyNumberFormat="1" applyFont="1"/>
    <xf numFmtId="4" fontId="0" fillId="0" borderId="2" xfId="1" applyNumberFormat="1" applyFont="1" applyBorder="1"/>
    <xf numFmtId="39" fontId="0" fillId="0" borderId="2" xfId="1" applyNumberFormat="1" applyFont="1" applyBorder="1"/>
    <xf numFmtId="3" fontId="0" fillId="0" borderId="0" xfId="1" applyNumberFormat="1" applyFont="1" applyAlignment="1">
      <alignment horizontal="right"/>
    </xf>
    <xf numFmtId="39" fontId="0" fillId="2" borderId="0" xfId="1" applyNumberFormat="1" applyFont="1" applyFill="1"/>
    <xf numFmtId="39" fontId="0" fillId="0" borderId="0" xfId="1" applyNumberFormat="1" applyFont="1"/>
    <xf numFmtId="4" fontId="0" fillId="0" borderId="0" xfId="0" applyNumberFormat="1" applyFont="1"/>
    <xf numFmtId="39" fontId="0" fillId="0" borderId="0" xfId="1" applyNumberFormat="1" applyFont="1" applyFill="1"/>
    <xf numFmtId="4" fontId="0" fillId="0" borderId="2" xfId="0" applyNumberFormat="1" applyFont="1" applyBorder="1"/>
    <xf numFmtId="39" fontId="0" fillId="0" borderId="0" xfId="1" applyNumberFormat="1" applyFont="1" applyFill="1" applyAlignment="1">
      <alignment horizontal="left"/>
    </xf>
    <xf numFmtId="39" fontId="5" fillId="2" borderId="0" xfId="1" applyNumberFormat="1" applyFont="1" applyFill="1" applyAlignment="1">
      <alignment horizontal="left"/>
    </xf>
    <xf numFmtId="39" fontId="6" fillId="0" borderId="0" xfId="1" applyNumberFormat="1" applyFont="1" applyAlignment="1">
      <alignment horizontal="left"/>
    </xf>
    <xf numFmtId="39" fontId="5" fillId="0" borderId="0" xfId="1" applyNumberFormat="1" applyFont="1" applyFill="1" applyAlignment="1">
      <alignment horizontal="left"/>
    </xf>
    <xf numFmtId="39" fontId="0" fillId="0" borderId="2" xfId="1" applyNumberFormat="1" applyFont="1" applyFill="1" applyBorder="1" applyAlignment="1">
      <alignment horizontal="left"/>
    </xf>
    <xf numFmtId="39" fontId="3" fillId="0" borderId="0" xfId="1" applyNumberFormat="1" applyFont="1" applyFill="1" applyAlignment="1">
      <alignment horizontal="right"/>
    </xf>
    <xf numFmtId="39" fontId="3" fillId="0" borderId="0" xfId="1" applyNumberFormat="1" applyFont="1"/>
    <xf numFmtId="39" fontId="3" fillId="0" borderId="0" xfId="1" applyNumberFormat="1" applyFont="1" applyAlignment="1">
      <alignment horizontal="center"/>
    </xf>
    <xf numFmtId="39" fontId="0" fillId="0" borderId="1" xfId="1" applyNumberFormat="1" applyFont="1" applyFill="1" applyBorder="1" applyAlignment="1">
      <alignment horizontal="left"/>
    </xf>
    <xf numFmtId="39" fontId="0" fillId="0" borderId="1" xfId="1" applyNumberFormat="1" applyFont="1" applyBorder="1" applyAlignment="1">
      <alignment horizontal="center"/>
    </xf>
    <xf numFmtId="39" fontId="0" fillId="0" borderId="0" xfId="1" applyNumberFormat="1" applyFont="1" applyAlignment="1">
      <alignment horizontal="left" wrapText="1"/>
    </xf>
    <xf numFmtId="4" fontId="0" fillId="0" borderId="0" xfId="0" applyNumberFormat="1" applyFont="1" applyFill="1"/>
    <xf numFmtId="3" fontId="0" fillId="0" borderId="0" xfId="0" applyNumberFormat="1" applyFont="1" applyAlignment="1">
      <alignment vertical="center"/>
    </xf>
    <xf numFmtId="3" fontId="11" fillId="0" borderId="0" xfId="0" applyNumberFormat="1" applyFont="1"/>
    <xf numFmtId="4" fontId="11" fillId="0" borderId="0" xfId="0" applyNumberFormat="1" applyFont="1"/>
    <xf numFmtId="4" fontId="11" fillId="0" borderId="0" xfId="0" applyNumberFormat="1" applyFont="1" applyBorder="1"/>
    <xf numFmtId="3" fontId="12" fillId="0" borderId="0" xfId="0" applyNumberFormat="1" applyFont="1"/>
    <xf numFmtId="4" fontId="12" fillId="0" borderId="0" xfId="0" applyNumberFormat="1" applyFont="1"/>
    <xf numFmtId="0" fontId="8" fillId="0" borderId="0" xfId="1" applyNumberFormat="1" applyFont="1" applyAlignment="1">
      <alignment horizontal="center" wrapText="1"/>
    </xf>
    <xf numFmtId="4" fontId="0" fillId="0" borderId="0" xfId="0" applyNumberFormat="1"/>
    <xf numFmtId="4" fontId="0" fillId="0" borderId="2" xfId="0" applyNumberFormat="1" applyBorder="1"/>
    <xf numFmtId="3" fontId="0" fillId="0" borderId="0" xfId="0" applyNumberFormat="1" applyFont="1" applyFill="1" applyAlignment="1">
      <alignment horizontal="left" vertical="center"/>
    </xf>
    <xf numFmtId="4" fontId="13" fillId="0" borderId="0" xfId="0" applyNumberFormat="1" applyFont="1"/>
    <xf numFmtId="4" fontId="13" fillId="0" borderId="0" xfId="0" applyNumberFormat="1" applyFont="1" applyBorder="1"/>
    <xf numFmtId="165" fontId="0" fillId="0" borderId="0" xfId="1" applyNumberFormat="1" applyFont="1" applyFill="1" applyAlignment="1">
      <alignment horizontal="left" vertical="center"/>
    </xf>
    <xf numFmtId="3" fontId="0" fillId="0" borderId="0" xfId="0" applyNumberFormat="1" applyFont="1" applyBorder="1" applyAlignment="1">
      <alignment vertical="center"/>
    </xf>
    <xf numFmtId="3" fontId="0" fillId="0" borderId="0" xfId="1" applyNumberFormat="1" applyFont="1" applyBorder="1" applyAlignment="1">
      <alignment vertical="center"/>
    </xf>
    <xf numFmtId="0" fontId="8" fillId="0" borderId="0" xfId="1" applyNumberFormat="1" applyFont="1" applyAlignment="1">
      <alignment horizontal="left" wrapText="1"/>
    </xf>
    <xf numFmtId="165" fontId="3" fillId="0" borderId="0" xfId="1" applyNumberFormat="1" applyFont="1" applyFill="1" applyAlignment="1">
      <alignment horizontal="center"/>
    </xf>
    <xf numFmtId="165" fontId="3" fillId="0" borderId="0" xfId="1" applyNumberFormat="1" applyFont="1" applyFill="1" applyBorder="1" applyAlignment="1">
      <alignment horizontal="center"/>
    </xf>
    <xf numFmtId="165" fontId="7" fillId="0" borderId="0" xfId="1" applyNumberFormat="1" applyFont="1" applyFill="1" applyAlignment="1">
      <alignment horizontal="left" vertical="center" wrapText="1"/>
    </xf>
    <xf numFmtId="165" fontId="0" fillId="0" borderId="0" xfId="1" applyNumberFormat="1" applyFont="1" applyFill="1" applyAlignment="1">
      <alignment horizontal="left" wrapText="1"/>
    </xf>
    <xf numFmtId="0" fontId="8" fillId="0" borderId="0" xfId="1" applyNumberFormat="1" applyFont="1" applyAlignment="1">
      <alignment horizontal="center" wrapText="1"/>
    </xf>
    <xf numFmtId="3" fontId="3" fillId="0" borderId="0" xfId="0" applyNumberFormat="1" applyFont="1" applyFill="1" applyAlignment="1">
      <alignment horizontal="center"/>
    </xf>
    <xf numFmtId="3" fontId="7" fillId="0" borderId="0" xfId="0" applyNumberFormat="1" applyFont="1" applyFill="1" applyAlignment="1">
      <alignment horizontal="left" vertical="center" wrapText="1"/>
    </xf>
    <xf numFmtId="3" fontId="3" fillId="0" borderId="0" xfId="0" applyNumberFormat="1" applyFont="1" applyFill="1" applyBorder="1" applyAlignment="1">
      <alignment horizontal="center"/>
    </xf>
    <xf numFmtId="39" fontId="3" fillId="0" borderId="0" xfId="1" applyNumberFormat="1" applyFont="1" applyFill="1" applyAlignment="1">
      <alignment horizontal="center"/>
    </xf>
    <xf numFmtId="3" fontId="0" fillId="0" borderId="0" xfId="0" applyNumberFormat="1" applyFont="1" applyAlignment="1">
      <alignment horizontal="left" vertical="top" wrapText="1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8"/>
  <sheetViews>
    <sheetView tabSelected="1" zoomScale="90" zoomScaleNormal="90" workbookViewId="0">
      <selection sqref="A1:F1"/>
    </sheetView>
  </sheetViews>
  <sheetFormatPr baseColWidth="10" defaultColWidth="11.42578125" defaultRowHeight="15" customHeight="1" x14ac:dyDescent="0.25"/>
  <cols>
    <col min="1" max="1" width="62.85546875" style="44" customWidth="1"/>
    <col min="2" max="2" width="19.7109375" style="14" customWidth="1"/>
    <col min="3" max="3" width="19.42578125" style="14" customWidth="1"/>
    <col min="4" max="4" width="20.85546875" style="14" customWidth="1"/>
    <col min="5" max="5" width="19.28515625" style="14" customWidth="1"/>
    <col min="6" max="6" width="14.42578125" style="14" customWidth="1"/>
    <col min="7" max="7" width="18.42578125" style="14" customWidth="1"/>
    <col min="8" max="16384" width="11.42578125" style="14"/>
  </cols>
  <sheetData>
    <row r="1" spans="1:6" ht="15" customHeight="1" x14ac:dyDescent="0.25">
      <c r="A1" s="114" t="s">
        <v>15</v>
      </c>
      <c r="B1" s="114"/>
      <c r="C1" s="114"/>
      <c r="D1" s="114"/>
      <c r="E1" s="114"/>
      <c r="F1" s="114"/>
    </row>
    <row r="2" spans="1:6" ht="15" customHeight="1" x14ac:dyDescent="0.25">
      <c r="A2" s="35" t="s">
        <v>0</v>
      </c>
      <c r="B2" s="36" t="s">
        <v>26</v>
      </c>
      <c r="C2" s="37"/>
      <c r="D2" s="38"/>
      <c r="E2" s="38"/>
      <c r="F2" s="38"/>
    </row>
    <row r="3" spans="1:6" ht="15" customHeight="1" x14ac:dyDescent="0.25">
      <c r="A3" s="35" t="s">
        <v>1</v>
      </c>
      <c r="B3" s="36" t="s">
        <v>16</v>
      </c>
      <c r="C3" s="39"/>
      <c r="D3" s="38"/>
      <c r="E3" s="38"/>
      <c r="F3" s="38"/>
    </row>
    <row r="4" spans="1:6" ht="15" customHeight="1" x14ac:dyDescent="0.25">
      <c r="A4" s="35" t="s">
        <v>10</v>
      </c>
      <c r="B4" s="39" t="s">
        <v>27</v>
      </c>
      <c r="C4" s="39"/>
      <c r="D4" s="38"/>
      <c r="E4" s="38"/>
      <c r="F4" s="38"/>
    </row>
    <row r="5" spans="1:6" ht="15" customHeight="1" x14ac:dyDescent="0.25">
      <c r="A5" s="35" t="s">
        <v>28</v>
      </c>
      <c r="B5" s="40" t="s">
        <v>81</v>
      </c>
      <c r="C5" s="39"/>
      <c r="D5" s="38"/>
      <c r="E5" s="38"/>
      <c r="F5" s="38"/>
    </row>
    <row r="6" spans="1:6" ht="15" customHeight="1" x14ac:dyDescent="0.25">
      <c r="A6" s="41"/>
      <c r="B6" s="42"/>
      <c r="C6" s="43"/>
    </row>
    <row r="7" spans="1:6" ht="15" customHeight="1" x14ac:dyDescent="0.25">
      <c r="A7" s="41"/>
      <c r="B7" s="43"/>
      <c r="C7" s="43"/>
    </row>
    <row r="8" spans="1:6" ht="15" customHeight="1" x14ac:dyDescent="0.25">
      <c r="A8" s="114" t="s">
        <v>6</v>
      </c>
      <c r="B8" s="114"/>
      <c r="C8" s="114"/>
      <c r="D8" s="114"/>
      <c r="E8" s="114"/>
      <c r="F8" s="114"/>
    </row>
    <row r="9" spans="1:6" ht="15" customHeight="1" x14ac:dyDescent="0.25">
      <c r="A9" s="114" t="s">
        <v>11</v>
      </c>
      <c r="B9" s="114"/>
      <c r="C9" s="114"/>
      <c r="D9" s="114"/>
      <c r="E9" s="114"/>
      <c r="F9" s="114"/>
    </row>
    <row r="10" spans="1:6" ht="15" customHeight="1" x14ac:dyDescent="0.25">
      <c r="B10" s="43"/>
      <c r="C10" s="43"/>
    </row>
    <row r="11" spans="1:6" ht="15" customHeight="1" thickBot="1" x14ac:dyDescent="0.3">
      <c r="A11" s="45" t="s">
        <v>71</v>
      </c>
      <c r="B11" s="46" t="s">
        <v>2</v>
      </c>
      <c r="C11" s="46" t="s">
        <v>22</v>
      </c>
      <c r="D11" s="46" t="s">
        <v>23</v>
      </c>
      <c r="E11" s="46" t="s">
        <v>24</v>
      </c>
      <c r="F11" s="46" t="s">
        <v>25</v>
      </c>
    </row>
    <row r="13" spans="1:6" ht="15" customHeight="1" x14ac:dyDescent="0.25">
      <c r="A13" s="47" t="s">
        <v>74</v>
      </c>
      <c r="B13" s="14" t="s">
        <v>3</v>
      </c>
      <c r="C13" s="13"/>
      <c r="D13" s="99">
        <v>540109</v>
      </c>
      <c r="E13" s="99">
        <v>540109</v>
      </c>
      <c r="F13" s="13">
        <f>AVERAGE(D13:E13)</f>
        <v>540109</v>
      </c>
    </row>
    <row r="14" spans="1:6" ht="15" customHeight="1" x14ac:dyDescent="0.25">
      <c r="A14" s="48" t="s">
        <v>36</v>
      </c>
      <c r="B14" s="14" t="s">
        <v>3</v>
      </c>
      <c r="C14" s="13"/>
      <c r="D14" s="99">
        <v>142560</v>
      </c>
      <c r="E14" s="99">
        <v>142560</v>
      </c>
      <c r="F14" s="13">
        <f t="shared" ref="F14:F19" si="0">AVERAGE(D14:E14)</f>
        <v>142560</v>
      </c>
    </row>
    <row r="15" spans="1:6" ht="15" customHeight="1" x14ac:dyDescent="0.25">
      <c r="A15" s="48" t="s">
        <v>41</v>
      </c>
      <c r="B15" s="14" t="s">
        <v>3</v>
      </c>
      <c r="C15" s="13"/>
      <c r="D15" s="99">
        <v>84249</v>
      </c>
      <c r="E15" s="99">
        <v>84249</v>
      </c>
      <c r="F15" s="13">
        <f t="shared" si="0"/>
        <v>84249</v>
      </c>
    </row>
    <row r="16" spans="1:6" ht="15" customHeight="1" x14ac:dyDescent="0.25">
      <c r="A16" s="48" t="s">
        <v>37</v>
      </c>
      <c r="B16" s="14" t="s">
        <v>3</v>
      </c>
      <c r="C16" s="13"/>
      <c r="D16" s="99">
        <v>4631</v>
      </c>
      <c r="E16" s="99">
        <v>4631</v>
      </c>
      <c r="F16" s="13">
        <f t="shared" si="0"/>
        <v>4631</v>
      </c>
    </row>
    <row r="17" spans="1:7" ht="15" customHeight="1" x14ac:dyDescent="0.25">
      <c r="A17" s="48" t="s">
        <v>38</v>
      </c>
      <c r="B17" s="14" t="s">
        <v>3</v>
      </c>
      <c r="C17" s="13"/>
      <c r="D17" s="99">
        <v>62077</v>
      </c>
      <c r="E17" s="99">
        <v>62077</v>
      </c>
      <c r="F17" s="13">
        <f t="shared" si="0"/>
        <v>62077</v>
      </c>
    </row>
    <row r="18" spans="1:7" ht="15" customHeight="1" x14ac:dyDescent="0.25">
      <c r="A18" s="49"/>
      <c r="D18" s="13"/>
      <c r="E18" s="13"/>
      <c r="F18" s="13"/>
    </row>
    <row r="19" spans="1:7" ht="15" customHeight="1" thickBot="1" x14ac:dyDescent="0.3">
      <c r="A19" s="50" t="s">
        <v>12</v>
      </c>
      <c r="B19" s="16"/>
      <c r="C19" s="16">
        <f>SUM(C13:C18)</f>
        <v>0</v>
      </c>
      <c r="D19" s="16">
        <f>SUM(D13:D18)</f>
        <v>833626</v>
      </c>
      <c r="E19" s="16">
        <f>SUM(E13:E18)</f>
        <v>833626</v>
      </c>
      <c r="F19" s="16">
        <f t="shared" si="0"/>
        <v>833626</v>
      </c>
    </row>
    <row r="20" spans="1:7" ht="15" customHeight="1" thickTop="1" x14ac:dyDescent="0.25">
      <c r="A20" s="51" t="s">
        <v>79</v>
      </c>
      <c r="B20" s="18"/>
      <c r="C20" s="17"/>
      <c r="D20" s="18"/>
      <c r="E20" s="18"/>
      <c r="F20" s="18"/>
    </row>
    <row r="21" spans="1:7" ht="15" customHeight="1" x14ac:dyDescent="0.25">
      <c r="A21" s="116" t="s">
        <v>63</v>
      </c>
      <c r="B21" s="116"/>
      <c r="C21" s="116"/>
      <c r="D21" s="116"/>
      <c r="E21" s="116"/>
      <c r="F21" s="116"/>
    </row>
    <row r="22" spans="1:7" ht="15" customHeight="1" x14ac:dyDescent="0.25">
      <c r="A22" s="116"/>
      <c r="B22" s="116"/>
      <c r="C22" s="116"/>
      <c r="D22" s="116"/>
      <c r="E22" s="116"/>
      <c r="F22" s="116"/>
    </row>
    <row r="23" spans="1:7" ht="15" customHeight="1" x14ac:dyDescent="0.25">
      <c r="A23" s="116" t="s">
        <v>76</v>
      </c>
      <c r="B23" s="116"/>
      <c r="C23" s="116"/>
      <c r="D23" s="116"/>
      <c r="E23" s="74"/>
      <c r="F23" s="74"/>
    </row>
    <row r="24" spans="1:7" ht="15" customHeight="1" x14ac:dyDescent="0.25">
      <c r="A24" s="115" t="s">
        <v>13</v>
      </c>
      <c r="B24" s="115"/>
      <c r="C24" s="115"/>
      <c r="D24" s="115"/>
      <c r="E24" s="115"/>
    </row>
    <row r="25" spans="1:7" ht="15" customHeight="1" x14ac:dyDescent="0.25">
      <c r="A25" s="114" t="s">
        <v>39</v>
      </c>
      <c r="B25" s="114"/>
      <c r="C25" s="114"/>
      <c r="D25" s="114"/>
      <c r="E25" s="114"/>
    </row>
    <row r="26" spans="1:7" ht="15" customHeight="1" x14ac:dyDescent="0.25">
      <c r="A26" s="114" t="s">
        <v>40</v>
      </c>
      <c r="B26" s="114"/>
      <c r="C26" s="114"/>
      <c r="D26" s="114"/>
      <c r="E26" s="114"/>
    </row>
    <row r="27" spans="1:7" ht="15" customHeight="1" x14ac:dyDescent="0.25">
      <c r="G27" s="18"/>
    </row>
    <row r="28" spans="1:7" ht="15" customHeight="1" thickBot="1" x14ac:dyDescent="0.3">
      <c r="A28" s="45" t="s">
        <v>71</v>
      </c>
      <c r="B28" s="46" t="s">
        <v>22</v>
      </c>
      <c r="C28" s="46" t="s">
        <v>23</v>
      </c>
      <c r="D28" s="46" t="s">
        <v>24</v>
      </c>
      <c r="E28" s="46" t="s">
        <v>25</v>
      </c>
      <c r="G28" s="18"/>
    </row>
    <row r="29" spans="1:7" ht="15" customHeight="1" x14ac:dyDescent="0.25">
      <c r="A29" s="51"/>
      <c r="G29" s="101"/>
    </row>
    <row r="30" spans="1:7" ht="15" customHeight="1" x14ac:dyDescent="0.25">
      <c r="A30" s="66" t="s">
        <v>78</v>
      </c>
      <c r="B30" s="67">
        <f>+B31+B32+B33</f>
        <v>5598350872.0200005</v>
      </c>
      <c r="C30" s="76">
        <f>+C31+C32+C33</f>
        <v>7015365960.3199997</v>
      </c>
      <c r="D30" s="76">
        <f>+D31+D32+D33</f>
        <v>3839526839.5399923</v>
      </c>
      <c r="E30" s="76">
        <f t="shared" ref="E30" si="1">SUM(E31:E33)</f>
        <v>16453243671.879993</v>
      </c>
      <c r="G30" s="101"/>
    </row>
    <row r="31" spans="1:7" ht="15" customHeight="1" x14ac:dyDescent="0.25">
      <c r="A31" s="54" t="s">
        <v>17</v>
      </c>
      <c r="B31" s="100">
        <v>5598350872.0200005</v>
      </c>
      <c r="C31" s="100">
        <v>6097948540</v>
      </c>
      <c r="D31" s="100">
        <v>2926911403.6400013</v>
      </c>
      <c r="E31" s="100">
        <f>SUM(B31:D31)</f>
        <v>14623210815.660002</v>
      </c>
      <c r="G31" s="101"/>
    </row>
    <row r="32" spans="1:7" ht="15" customHeight="1" x14ac:dyDescent="0.25">
      <c r="A32" s="54" t="s">
        <v>18</v>
      </c>
      <c r="B32" s="101"/>
      <c r="C32" s="100">
        <v>917417420.32000005</v>
      </c>
      <c r="D32" s="100">
        <v>912615435.89999115</v>
      </c>
      <c r="E32" s="100">
        <f>SUM(B32:D32)</f>
        <v>1830032856.2199912</v>
      </c>
      <c r="G32" s="101"/>
    </row>
    <row r="33" spans="1:7" ht="15" customHeight="1" x14ac:dyDescent="0.25">
      <c r="A33" s="54" t="s">
        <v>19</v>
      </c>
      <c r="C33" s="77"/>
      <c r="D33" s="77"/>
      <c r="E33" s="77"/>
      <c r="G33" s="101"/>
    </row>
    <row r="34" spans="1:7" ht="15" customHeight="1" x14ac:dyDescent="0.25">
      <c r="A34" s="66" t="s">
        <v>36</v>
      </c>
      <c r="B34" s="67">
        <f t="shared" ref="B34" si="2">SUM(B35:B37)</f>
        <v>1469772682.6800001</v>
      </c>
      <c r="C34" s="76">
        <f>SUM(C35:C37)</f>
        <v>1885291602.3999987</v>
      </c>
      <c r="D34" s="76">
        <f>SUM(D35:D37)</f>
        <v>1031715480.9899998</v>
      </c>
      <c r="E34" s="76">
        <f t="shared" ref="E34" si="3">SUM(E35:E37)</f>
        <v>4386779766.0699987</v>
      </c>
      <c r="G34" s="101"/>
    </row>
    <row r="35" spans="1:7" ht="15" customHeight="1" x14ac:dyDescent="0.25">
      <c r="A35" s="54" t="s">
        <v>17</v>
      </c>
      <c r="B35" s="100">
        <v>1469772682.6800001</v>
      </c>
      <c r="C35" s="100">
        <v>1647376760</v>
      </c>
      <c r="D35" s="100">
        <v>805474011.82000053</v>
      </c>
      <c r="E35" s="100">
        <f>SUM(B35:D35)</f>
        <v>3922623454.500001</v>
      </c>
      <c r="G35" s="18"/>
    </row>
    <row r="36" spans="1:7" ht="15" customHeight="1" x14ac:dyDescent="0.25">
      <c r="A36" s="54" t="s">
        <v>18</v>
      </c>
      <c r="B36" s="101"/>
      <c r="C36" s="100">
        <v>237914842.39999872</v>
      </c>
      <c r="D36" s="100">
        <v>226241469.16999921</v>
      </c>
      <c r="E36" s="100">
        <f>SUM(B36:D36)</f>
        <v>464156311.56999791</v>
      </c>
      <c r="G36" s="18"/>
    </row>
    <row r="37" spans="1:7" ht="15" customHeight="1" x14ac:dyDescent="0.25">
      <c r="A37" s="54" t="s">
        <v>19</v>
      </c>
      <c r="C37" s="77"/>
      <c r="D37" s="77"/>
      <c r="E37" s="77"/>
    </row>
    <row r="38" spans="1:7" ht="15" customHeight="1" x14ac:dyDescent="0.25">
      <c r="A38" s="66" t="s">
        <v>41</v>
      </c>
      <c r="B38" s="67">
        <f t="shared" ref="B38:D38" si="4">SUM(B39:B41)</f>
        <v>877313238.47000003</v>
      </c>
      <c r="C38" s="76">
        <f t="shared" si="4"/>
        <v>1080031302.24</v>
      </c>
      <c r="D38" s="76">
        <f t="shared" si="4"/>
        <v>735857793.65999997</v>
      </c>
      <c r="E38" s="76">
        <f t="shared" ref="E38" si="5">SUM(E39:E41)</f>
        <v>2693202334.3699999</v>
      </c>
    </row>
    <row r="39" spans="1:7" ht="15" customHeight="1" x14ac:dyDescent="0.25">
      <c r="A39" s="54" t="s">
        <v>17</v>
      </c>
      <c r="B39" s="100">
        <v>877313238.47000003</v>
      </c>
      <c r="C39" s="100">
        <v>967299690</v>
      </c>
      <c r="D39" s="100">
        <v>612483406.2299999</v>
      </c>
      <c r="E39" s="77">
        <f>SUM(B39:D39)</f>
        <v>2457096334.6999998</v>
      </c>
    </row>
    <row r="40" spans="1:7" ht="15" customHeight="1" x14ac:dyDescent="0.25">
      <c r="A40" s="54" t="s">
        <v>18</v>
      </c>
      <c r="B40" s="101"/>
      <c r="C40" s="100">
        <v>112731612.24000004</v>
      </c>
      <c r="D40" s="100">
        <v>123374387.43000008</v>
      </c>
      <c r="E40" s="77">
        <f>SUM(B40:D40)</f>
        <v>236105999.67000014</v>
      </c>
    </row>
    <row r="41" spans="1:7" ht="15" customHeight="1" x14ac:dyDescent="0.25">
      <c r="A41" s="54" t="s">
        <v>19</v>
      </c>
      <c r="C41" s="77"/>
      <c r="D41" s="77"/>
      <c r="E41" s="77"/>
    </row>
    <row r="42" spans="1:7" ht="15" customHeight="1" x14ac:dyDescent="0.25">
      <c r="A42" s="66" t="s">
        <v>37</v>
      </c>
      <c r="B42" s="67">
        <f t="shared" ref="B42:D42" si="6">SUM(B43:B45)</f>
        <v>48157400</v>
      </c>
      <c r="C42" s="76">
        <f t="shared" si="6"/>
        <v>59251070.560000002</v>
      </c>
      <c r="D42" s="76">
        <f t="shared" si="6"/>
        <v>17272192.110000003</v>
      </c>
      <c r="E42" s="76">
        <f t="shared" ref="E42" si="7">SUM(E43:E45)</f>
        <v>124680662.67000002</v>
      </c>
    </row>
    <row r="43" spans="1:7" ht="15" customHeight="1" x14ac:dyDescent="0.25">
      <c r="A43" s="54" t="s">
        <v>17</v>
      </c>
      <c r="B43" s="100">
        <v>48157400</v>
      </c>
      <c r="C43" s="100">
        <v>51913510</v>
      </c>
      <c r="D43" s="100">
        <v>11513884.790000003</v>
      </c>
      <c r="E43" s="100">
        <f>SUM(B43:D43)</f>
        <v>111584794.79000001</v>
      </c>
    </row>
    <row r="44" spans="1:7" ht="15" customHeight="1" x14ac:dyDescent="0.25">
      <c r="A44" s="54" t="s">
        <v>18</v>
      </c>
      <c r="B44" s="101"/>
      <c r="C44" s="100">
        <v>7337560.5600000005</v>
      </c>
      <c r="D44" s="100">
        <v>5758307.3200000012</v>
      </c>
      <c r="E44" s="100">
        <f>SUM(B44:D44)</f>
        <v>13095867.880000003</v>
      </c>
    </row>
    <row r="45" spans="1:7" ht="15" customHeight="1" x14ac:dyDescent="0.25">
      <c r="A45" s="54" t="s">
        <v>19</v>
      </c>
      <c r="C45" s="77"/>
      <c r="D45" s="77"/>
      <c r="E45" s="77"/>
    </row>
    <row r="46" spans="1:7" ht="15" customHeight="1" x14ac:dyDescent="0.25">
      <c r="A46" s="66" t="s">
        <v>38</v>
      </c>
      <c r="B46" s="67">
        <f t="shared" ref="B46:D46" si="8">SUM(B47:B49)</f>
        <v>605575873.30000007</v>
      </c>
      <c r="C46" s="76">
        <f t="shared" si="8"/>
        <v>760803354.80000007</v>
      </c>
      <c r="D46" s="76">
        <f t="shared" si="8"/>
        <v>389217171.30000001</v>
      </c>
      <c r="E46" s="76">
        <f t="shared" ref="E46" si="9">SUM(E47:E49)</f>
        <v>1755596399.4000001</v>
      </c>
    </row>
    <row r="47" spans="1:7" ht="15" customHeight="1" x14ac:dyDescent="0.25">
      <c r="A47" s="54" t="s">
        <v>17</v>
      </c>
      <c r="B47" s="100">
        <v>605575873.30000007</v>
      </c>
      <c r="C47" s="100">
        <v>701880520</v>
      </c>
      <c r="D47" s="100">
        <v>345813249.33999997</v>
      </c>
      <c r="E47" s="100">
        <f>SUM(B47:D47)</f>
        <v>1653269642.6400001</v>
      </c>
    </row>
    <row r="48" spans="1:7" ht="15" customHeight="1" x14ac:dyDescent="0.25">
      <c r="A48" s="54" t="s">
        <v>18</v>
      </c>
      <c r="B48" s="101"/>
      <c r="C48" s="100">
        <v>58922834.800000042</v>
      </c>
      <c r="D48" s="100">
        <v>43403921.960000016</v>
      </c>
      <c r="E48" s="100">
        <f>SUM(B48:D48)</f>
        <v>102326756.76000005</v>
      </c>
    </row>
    <row r="49" spans="1:5" ht="15" customHeight="1" x14ac:dyDescent="0.25">
      <c r="A49" s="54" t="s">
        <v>19</v>
      </c>
      <c r="C49" s="77"/>
      <c r="D49" s="77"/>
      <c r="E49" s="77"/>
    </row>
    <row r="50" spans="1:5" ht="15" customHeight="1" x14ac:dyDescent="0.25">
      <c r="A50" s="48"/>
      <c r="C50" s="77"/>
      <c r="D50" s="77"/>
      <c r="E50" s="77"/>
    </row>
    <row r="51" spans="1:5" ht="15" customHeight="1" thickBot="1" x14ac:dyDescent="0.3">
      <c r="A51" s="55" t="s">
        <v>12</v>
      </c>
      <c r="B51" s="16">
        <f>+B30+B34+B38+B42+B46</f>
        <v>8599170066.4700012</v>
      </c>
      <c r="C51" s="78">
        <f>+C30+C34+C38+C42+C46</f>
        <v>10800743290.319996</v>
      </c>
      <c r="D51" s="78">
        <f t="shared" ref="D51:E51" si="10">+D30+D34+D38+D42+D46</f>
        <v>6013589477.5999918</v>
      </c>
      <c r="E51" s="78">
        <f t="shared" si="10"/>
        <v>25413502834.389992</v>
      </c>
    </row>
    <row r="52" spans="1:5" ht="15" customHeight="1" thickTop="1" x14ac:dyDescent="0.25">
      <c r="A52" s="51" t="s">
        <v>79</v>
      </c>
    </row>
    <row r="53" spans="1:5" ht="15" customHeight="1" x14ac:dyDescent="0.25">
      <c r="A53" s="51"/>
    </row>
    <row r="54" spans="1:5" ht="15" customHeight="1" x14ac:dyDescent="0.25">
      <c r="A54" s="51"/>
    </row>
    <row r="55" spans="1:5" ht="15" customHeight="1" x14ac:dyDescent="0.25">
      <c r="A55" s="114" t="s">
        <v>14</v>
      </c>
      <c r="B55" s="114"/>
      <c r="C55" s="114"/>
      <c r="D55" s="114"/>
      <c r="E55" s="114"/>
    </row>
    <row r="56" spans="1:5" ht="15" customHeight="1" x14ac:dyDescent="0.25">
      <c r="A56" s="114" t="s">
        <v>42</v>
      </c>
      <c r="B56" s="114"/>
      <c r="C56" s="114"/>
      <c r="D56" s="114"/>
      <c r="E56" s="114"/>
    </row>
    <row r="57" spans="1:5" ht="15" customHeight="1" x14ac:dyDescent="0.25">
      <c r="A57" s="35" t="s">
        <v>7</v>
      </c>
      <c r="B57" s="37" t="s">
        <v>8</v>
      </c>
      <c r="C57" s="56"/>
      <c r="D57" s="56"/>
      <c r="E57" s="56"/>
    </row>
    <row r="59" spans="1:5" ht="15" customHeight="1" thickBot="1" x14ac:dyDescent="0.3">
      <c r="A59" s="53" t="s">
        <v>9</v>
      </c>
      <c r="B59" s="46" t="s">
        <v>22</v>
      </c>
      <c r="C59" s="46" t="s">
        <v>23</v>
      </c>
      <c r="D59" s="46" t="s">
        <v>24</v>
      </c>
      <c r="E59" s="46" t="s">
        <v>25</v>
      </c>
    </row>
    <row r="60" spans="1:5" ht="15" customHeight="1" x14ac:dyDescent="0.25">
      <c r="A60" s="51"/>
    </row>
    <row r="61" spans="1:5" ht="32.25" customHeight="1" x14ac:dyDescent="0.25">
      <c r="A61" s="57" t="s">
        <v>20</v>
      </c>
      <c r="B61" s="75">
        <f t="shared" ref="B61:D62" si="11">B31+B35+B39+B43+B47</f>
        <v>8599170066.4700012</v>
      </c>
      <c r="C61" s="75">
        <f t="shared" si="11"/>
        <v>9466419020</v>
      </c>
      <c r="D61" s="75">
        <f t="shared" si="11"/>
        <v>4702195955.8200016</v>
      </c>
      <c r="E61" s="75">
        <f>SUM(B61:D61)</f>
        <v>22767785042.290001</v>
      </c>
    </row>
    <row r="62" spans="1:5" ht="42.75" customHeight="1" x14ac:dyDescent="0.25">
      <c r="A62" s="57" t="s">
        <v>21</v>
      </c>
      <c r="B62" s="75">
        <f t="shared" si="11"/>
        <v>0</v>
      </c>
      <c r="C62" s="75">
        <f t="shared" si="11"/>
        <v>1334324270.3199987</v>
      </c>
      <c r="D62" s="75">
        <f t="shared" si="11"/>
        <v>1311393521.7799904</v>
      </c>
      <c r="E62" s="75">
        <f>SUM(B62:D62)</f>
        <v>2645717792.0999889</v>
      </c>
    </row>
    <row r="63" spans="1:5" ht="15" customHeight="1" x14ac:dyDescent="0.25">
      <c r="A63" s="57" t="s">
        <v>43</v>
      </c>
      <c r="B63" s="75"/>
      <c r="C63" s="75"/>
      <c r="D63" s="75"/>
      <c r="E63" s="75"/>
    </row>
    <row r="64" spans="1:5" ht="15" customHeight="1" x14ac:dyDescent="0.25">
      <c r="A64" s="51" t="s">
        <v>4</v>
      </c>
      <c r="B64" s="75"/>
      <c r="C64" s="75"/>
      <c r="D64" s="75"/>
      <c r="E64" s="75"/>
    </row>
    <row r="65" spans="1:5" ht="15" customHeight="1" x14ac:dyDescent="0.25">
      <c r="A65" s="51" t="s">
        <v>5</v>
      </c>
      <c r="B65" s="75"/>
      <c r="C65" s="75"/>
      <c r="D65" s="75"/>
      <c r="E65" s="75"/>
    </row>
    <row r="66" spans="1:5" ht="15" customHeight="1" thickBot="1" x14ac:dyDescent="0.3">
      <c r="A66" s="55" t="s">
        <v>12</v>
      </c>
      <c r="B66" s="78">
        <f>SUM(B61:B64)</f>
        <v>8599170066.4700012</v>
      </c>
      <c r="C66" s="78">
        <f>SUM(C61:C64)</f>
        <v>10800743290.32</v>
      </c>
      <c r="D66" s="78">
        <f>SUM(D61:D63)</f>
        <v>6013589477.5999918</v>
      </c>
      <c r="E66" s="78">
        <f>SUM(E61:E64)</f>
        <v>25413502834.389992</v>
      </c>
    </row>
    <row r="67" spans="1:5" ht="15" customHeight="1" thickTop="1" x14ac:dyDescent="0.25">
      <c r="A67" s="51" t="s">
        <v>79</v>
      </c>
    </row>
    <row r="70" spans="1:5" ht="15" customHeight="1" x14ac:dyDescent="0.25">
      <c r="A70" s="114" t="s">
        <v>29</v>
      </c>
      <c r="B70" s="114"/>
      <c r="C70" s="114"/>
      <c r="D70" s="114"/>
      <c r="E70" s="114"/>
    </row>
    <row r="71" spans="1:5" ht="15" customHeight="1" x14ac:dyDescent="0.25">
      <c r="A71" s="114" t="s">
        <v>30</v>
      </c>
      <c r="B71" s="114"/>
      <c r="C71" s="114"/>
      <c r="D71" s="114"/>
      <c r="E71" s="114"/>
    </row>
    <row r="72" spans="1:5" ht="15" customHeight="1" x14ac:dyDescent="0.25">
      <c r="A72" s="35" t="s">
        <v>7</v>
      </c>
      <c r="B72" s="40" t="s">
        <v>8</v>
      </c>
      <c r="C72" s="56"/>
      <c r="D72" s="56"/>
      <c r="E72" s="56"/>
    </row>
    <row r="73" spans="1:5" ht="15" customHeight="1" x14ac:dyDescent="0.25">
      <c r="A73" s="51"/>
    </row>
    <row r="74" spans="1:5" ht="15" customHeight="1" thickBot="1" x14ac:dyDescent="0.3">
      <c r="A74" s="53" t="s">
        <v>9</v>
      </c>
      <c r="B74" s="46" t="s">
        <v>22</v>
      </c>
      <c r="C74" s="46" t="s">
        <v>23</v>
      </c>
      <c r="D74" s="46" t="s">
        <v>24</v>
      </c>
      <c r="E74" s="46" t="s">
        <v>25</v>
      </c>
    </row>
    <row r="75" spans="1:5" ht="15" customHeight="1" x14ac:dyDescent="0.25">
      <c r="A75" s="51"/>
    </row>
    <row r="76" spans="1:5" ht="15" customHeight="1" x14ac:dyDescent="0.25">
      <c r="A76" s="58" t="s">
        <v>31</v>
      </c>
      <c r="B76" s="82">
        <v>0</v>
      </c>
      <c r="C76" s="82">
        <f>B80</f>
        <v>0</v>
      </c>
      <c r="D76" s="82">
        <f t="shared" ref="D76" si="12">C80</f>
        <v>0</v>
      </c>
      <c r="E76" s="82">
        <f>B76</f>
        <v>0</v>
      </c>
    </row>
    <row r="77" spans="1:5" ht="15" customHeight="1" x14ac:dyDescent="0.25">
      <c r="A77" s="58" t="s">
        <v>32</v>
      </c>
      <c r="B77" s="82">
        <f>B66</f>
        <v>8599170066.4700012</v>
      </c>
      <c r="C77" s="82">
        <f>C66</f>
        <v>10800743290.32</v>
      </c>
      <c r="D77" s="82">
        <f>D66</f>
        <v>6013589477.5999918</v>
      </c>
      <c r="E77" s="82">
        <f t="shared" ref="E77:E79" si="13">SUM(B77:D77)</f>
        <v>25413502834.389992</v>
      </c>
    </row>
    <row r="78" spans="1:5" ht="18" customHeight="1" x14ac:dyDescent="0.25">
      <c r="A78" s="58" t="s">
        <v>33</v>
      </c>
      <c r="B78" s="82">
        <f>B76+B77</f>
        <v>8599170066.4700012</v>
      </c>
      <c r="C78" s="82">
        <f>C76+C77</f>
        <v>10800743290.32</v>
      </c>
      <c r="D78" s="82">
        <f>D76+D77</f>
        <v>6013589477.5999918</v>
      </c>
      <c r="E78" s="82">
        <f>E76+E79</f>
        <v>25413502834.389992</v>
      </c>
    </row>
    <row r="79" spans="1:5" ht="15" customHeight="1" x14ac:dyDescent="0.25">
      <c r="A79" s="58" t="s">
        <v>34</v>
      </c>
      <c r="B79" s="82">
        <f>B66</f>
        <v>8599170066.4700012</v>
      </c>
      <c r="C79" s="82">
        <f>C66</f>
        <v>10800743290.32</v>
      </c>
      <c r="D79" s="82">
        <f>D66</f>
        <v>6013589477.5999918</v>
      </c>
      <c r="E79" s="82">
        <f t="shared" si="13"/>
        <v>25413502834.389992</v>
      </c>
    </row>
    <row r="80" spans="1:5" ht="15" customHeight="1" x14ac:dyDescent="0.25">
      <c r="A80" s="58" t="s">
        <v>35</v>
      </c>
      <c r="B80" s="82">
        <f>B78-B79</f>
        <v>0</v>
      </c>
      <c r="C80" s="82">
        <f t="shared" ref="C80:E80" si="14">C78-C79</f>
        <v>0</v>
      </c>
      <c r="D80" s="82">
        <f t="shared" si="14"/>
        <v>0</v>
      </c>
      <c r="E80" s="82">
        <f t="shared" si="14"/>
        <v>0</v>
      </c>
    </row>
    <row r="81" spans="1:5" ht="15" customHeight="1" thickBot="1" x14ac:dyDescent="0.3">
      <c r="A81" s="59"/>
      <c r="B81" s="16"/>
      <c r="C81" s="16"/>
      <c r="D81" s="16"/>
      <c r="E81" s="16"/>
    </row>
    <row r="82" spans="1:5" ht="15" customHeight="1" thickTop="1" x14ac:dyDescent="0.25">
      <c r="A82" s="51" t="s">
        <v>80</v>
      </c>
    </row>
    <row r="83" spans="1:5" ht="15" customHeight="1" x14ac:dyDescent="0.25">
      <c r="A83" s="58"/>
    </row>
    <row r="84" spans="1:5" ht="15" customHeight="1" x14ac:dyDescent="0.25">
      <c r="A84" s="113" t="s">
        <v>73</v>
      </c>
      <c r="B84" s="113"/>
      <c r="C84" s="113"/>
      <c r="D84" s="113"/>
      <c r="E84" s="113"/>
    </row>
    <row r="85" spans="1:5" ht="15" customHeight="1" x14ac:dyDescent="0.25">
      <c r="A85" s="113"/>
      <c r="B85" s="113"/>
      <c r="C85" s="113"/>
      <c r="D85" s="113"/>
      <c r="E85" s="113"/>
    </row>
    <row r="86" spans="1:5" ht="15" customHeight="1" x14ac:dyDescent="0.25">
      <c r="A86" s="65"/>
    </row>
    <row r="87" spans="1:5" ht="15" customHeight="1" x14ac:dyDescent="0.25">
      <c r="A87" s="65" t="s">
        <v>87</v>
      </c>
    </row>
    <row r="88" spans="1:5" ht="15" customHeight="1" x14ac:dyDescent="0.25">
      <c r="A88" s="65"/>
    </row>
  </sheetData>
  <mergeCells count="13">
    <mergeCell ref="A84:E85"/>
    <mergeCell ref="A71:E71"/>
    <mergeCell ref="A1:F1"/>
    <mergeCell ref="A24:E24"/>
    <mergeCell ref="A25:E25"/>
    <mergeCell ref="A26:E26"/>
    <mergeCell ref="A55:E55"/>
    <mergeCell ref="A56:E56"/>
    <mergeCell ref="A70:E70"/>
    <mergeCell ref="A8:F8"/>
    <mergeCell ref="A9:F9"/>
    <mergeCell ref="A21:F22"/>
    <mergeCell ref="A23:D23"/>
  </mergeCells>
  <printOptions horizontalCentered="1" verticalCentered="1"/>
  <pageMargins left="0.70866141732283472" right="1.18" top="0.3" bottom="0.2" header="0.31496062992125984" footer="0.31496062992125984"/>
  <pageSetup scale="35" orientation="landscape" r:id="rId1"/>
  <ignoredErrors>
    <ignoredError sqref="F13:F17 E33:E34 E37:E38 E41:E42 E45:E46" formulaRange="1"/>
    <ignoredError sqref="D66 E7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0"/>
  <sheetViews>
    <sheetView zoomScale="91" zoomScaleNormal="91" workbookViewId="0">
      <selection sqref="A1:F1"/>
    </sheetView>
  </sheetViews>
  <sheetFormatPr baseColWidth="10" defaultColWidth="11.42578125" defaultRowHeight="15" customHeight="1" x14ac:dyDescent="0.25"/>
  <cols>
    <col min="1" max="1" width="63.42578125" style="44" customWidth="1"/>
    <col min="2" max="2" width="22" style="14" customWidth="1"/>
    <col min="3" max="3" width="20.7109375" style="14" customWidth="1"/>
    <col min="4" max="4" width="19.85546875" style="14" customWidth="1"/>
    <col min="5" max="5" width="21.5703125" style="14" customWidth="1"/>
    <col min="6" max="6" width="13.140625" style="14" customWidth="1"/>
    <col min="7" max="7" width="6.42578125" style="14" customWidth="1"/>
    <col min="8" max="16384" width="11.42578125" style="14"/>
  </cols>
  <sheetData>
    <row r="1" spans="1:6" ht="15" customHeight="1" x14ac:dyDescent="0.25">
      <c r="A1" s="114" t="s">
        <v>15</v>
      </c>
      <c r="B1" s="114"/>
      <c r="C1" s="114"/>
      <c r="D1" s="114"/>
      <c r="E1" s="114"/>
      <c r="F1" s="114"/>
    </row>
    <row r="2" spans="1:6" ht="15" customHeight="1" x14ac:dyDescent="0.25">
      <c r="A2" s="35" t="s">
        <v>0</v>
      </c>
      <c r="B2" s="36" t="s">
        <v>26</v>
      </c>
      <c r="C2" s="37"/>
      <c r="D2" s="38"/>
      <c r="E2" s="38"/>
      <c r="F2" s="38"/>
    </row>
    <row r="3" spans="1:6" ht="15" customHeight="1" x14ac:dyDescent="0.25">
      <c r="A3" s="35" t="s">
        <v>1</v>
      </c>
      <c r="B3" s="36" t="s">
        <v>16</v>
      </c>
      <c r="C3" s="39"/>
      <c r="D3" s="38"/>
      <c r="E3" s="38"/>
      <c r="F3" s="38"/>
    </row>
    <row r="4" spans="1:6" ht="15" customHeight="1" x14ac:dyDescent="0.25">
      <c r="A4" s="35" t="s">
        <v>10</v>
      </c>
      <c r="B4" s="39" t="s">
        <v>27</v>
      </c>
      <c r="C4" s="39"/>
      <c r="D4" s="38"/>
      <c r="E4" s="38"/>
      <c r="F4" s="38"/>
    </row>
    <row r="5" spans="1:6" ht="15" customHeight="1" x14ac:dyDescent="0.25">
      <c r="A5" s="35" t="s">
        <v>28</v>
      </c>
      <c r="B5" s="40" t="s">
        <v>82</v>
      </c>
      <c r="C5" s="39"/>
      <c r="D5" s="38"/>
      <c r="E5" s="38"/>
      <c r="F5" s="38"/>
    </row>
    <row r="6" spans="1:6" ht="15" customHeight="1" x14ac:dyDescent="0.25">
      <c r="A6" s="41"/>
      <c r="B6" s="42"/>
      <c r="C6" s="43"/>
    </row>
    <row r="7" spans="1:6" ht="15" customHeight="1" x14ac:dyDescent="0.25">
      <c r="A7" s="41"/>
      <c r="B7" s="43"/>
      <c r="C7" s="43"/>
    </row>
    <row r="8" spans="1:6" ht="15" customHeight="1" x14ac:dyDescent="0.25">
      <c r="A8" s="114" t="s">
        <v>6</v>
      </c>
      <c r="B8" s="114"/>
      <c r="C8" s="114"/>
      <c r="D8" s="114"/>
      <c r="E8" s="114"/>
      <c r="F8" s="114"/>
    </row>
    <row r="9" spans="1:6" ht="15" customHeight="1" x14ac:dyDescent="0.25">
      <c r="A9" s="114" t="s">
        <v>11</v>
      </c>
      <c r="B9" s="114"/>
      <c r="C9" s="114"/>
      <c r="D9" s="114"/>
      <c r="E9" s="114"/>
      <c r="F9" s="114"/>
    </row>
    <row r="10" spans="1:6" ht="15" customHeight="1" x14ac:dyDescent="0.25">
      <c r="B10" s="43"/>
      <c r="C10" s="43"/>
    </row>
    <row r="11" spans="1:6" ht="15" customHeight="1" thickBot="1" x14ac:dyDescent="0.3">
      <c r="A11" s="45" t="s">
        <v>71</v>
      </c>
      <c r="B11" s="46" t="s">
        <v>2</v>
      </c>
      <c r="C11" s="46" t="s">
        <v>48</v>
      </c>
      <c r="D11" s="46" t="s">
        <v>49</v>
      </c>
      <c r="E11" s="46" t="s">
        <v>50</v>
      </c>
      <c r="F11" s="46" t="s">
        <v>51</v>
      </c>
    </row>
    <row r="13" spans="1:6" ht="15" customHeight="1" x14ac:dyDescent="0.25">
      <c r="A13" s="47" t="s">
        <v>74</v>
      </c>
      <c r="B13" s="14" t="s">
        <v>3</v>
      </c>
      <c r="C13" s="80">
        <v>540201</v>
      </c>
      <c r="D13" s="80">
        <v>437414</v>
      </c>
      <c r="E13" s="102"/>
      <c r="F13" s="80">
        <f>AVERAGE(C13:E13)</f>
        <v>488807.5</v>
      </c>
    </row>
    <row r="14" spans="1:6" ht="15" customHeight="1" x14ac:dyDescent="0.25">
      <c r="A14" s="48" t="s">
        <v>36</v>
      </c>
      <c r="B14" s="14" t="s">
        <v>3</v>
      </c>
      <c r="C14" s="102">
        <v>142560</v>
      </c>
      <c r="D14" s="102">
        <v>0</v>
      </c>
      <c r="E14" s="102"/>
      <c r="F14" s="80">
        <f t="shared" ref="F14:F17" si="0">AVERAGE(C14:E14)</f>
        <v>71280</v>
      </c>
    </row>
    <row r="15" spans="1:6" ht="15" customHeight="1" x14ac:dyDescent="0.25">
      <c r="A15" s="48" t="s">
        <v>41</v>
      </c>
      <c r="B15" s="14" t="s">
        <v>3</v>
      </c>
      <c r="C15" s="102">
        <v>84249</v>
      </c>
      <c r="D15" s="102">
        <v>0</v>
      </c>
      <c r="E15" s="102"/>
      <c r="F15" s="80">
        <f t="shared" si="0"/>
        <v>42124.5</v>
      </c>
    </row>
    <row r="16" spans="1:6" ht="15" customHeight="1" x14ac:dyDescent="0.25">
      <c r="A16" s="48" t="s">
        <v>37</v>
      </c>
      <c r="B16" s="14" t="s">
        <v>3</v>
      </c>
      <c r="C16" s="102">
        <v>4631</v>
      </c>
      <c r="D16" s="102">
        <v>0</v>
      </c>
      <c r="E16" s="102"/>
      <c r="F16" s="80">
        <f t="shared" si="0"/>
        <v>2315.5</v>
      </c>
    </row>
    <row r="17" spans="1:6" ht="15" customHeight="1" x14ac:dyDescent="0.25">
      <c r="A17" s="48" t="s">
        <v>38</v>
      </c>
      <c r="B17" s="14" t="s">
        <v>3</v>
      </c>
      <c r="C17" s="102">
        <v>62077</v>
      </c>
      <c r="D17" s="102">
        <v>0</v>
      </c>
      <c r="E17" s="102"/>
      <c r="F17" s="80">
        <f t="shared" si="0"/>
        <v>31038.5</v>
      </c>
    </row>
    <row r="18" spans="1:6" ht="15" customHeight="1" x14ac:dyDescent="0.25">
      <c r="A18" s="49"/>
      <c r="D18" s="13"/>
      <c r="E18" s="13"/>
      <c r="F18" s="13"/>
    </row>
    <row r="19" spans="1:6" ht="15" customHeight="1" thickBot="1" x14ac:dyDescent="0.3">
      <c r="A19" s="50" t="s">
        <v>12</v>
      </c>
      <c r="B19" s="16"/>
      <c r="C19" s="15">
        <f>SUM(C13:C17)</f>
        <v>833718</v>
      </c>
      <c r="D19" s="16">
        <f>SUM(D13:D17)</f>
        <v>437414</v>
      </c>
      <c r="E19" s="16"/>
      <c r="F19" s="16">
        <f>+AVERAGE(C19:E19)</f>
        <v>635566</v>
      </c>
    </row>
    <row r="20" spans="1:6" ht="15" customHeight="1" thickTop="1" x14ac:dyDescent="0.25">
      <c r="A20" s="51" t="s">
        <v>79</v>
      </c>
    </row>
    <row r="21" spans="1:6" ht="15" customHeight="1" x14ac:dyDescent="0.25">
      <c r="A21" s="116" t="s">
        <v>63</v>
      </c>
      <c r="B21" s="116"/>
      <c r="C21" s="116"/>
      <c r="D21" s="116"/>
      <c r="E21" s="116"/>
      <c r="F21" s="116"/>
    </row>
    <row r="22" spans="1:6" ht="15" customHeight="1" x14ac:dyDescent="0.25">
      <c r="A22" s="116"/>
      <c r="B22" s="116"/>
      <c r="C22" s="116"/>
      <c r="D22" s="116"/>
      <c r="E22" s="116"/>
      <c r="F22" s="116"/>
    </row>
    <row r="23" spans="1:6" ht="15" customHeight="1" x14ac:dyDescent="0.25">
      <c r="A23" s="116" t="s">
        <v>76</v>
      </c>
      <c r="B23" s="116"/>
      <c r="C23" s="116"/>
      <c r="D23" s="116"/>
      <c r="E23" s="52"/>
      <c r="F23" s="52"/>
    </row>
    <row r="24" spans="1:6" ht="15" customHeight="1" x14ac:dyDescent="0.25">
      <c r="A24" s="115" t="s">
        <v>13</v>
      </c>
      <c r="B24" s="115"/>
      <c r="C24" s="115"/>
      <c r="D24" s="115"/>
      <c r="E24" s="115"/>
    </row>
    <row r="25" spans="1:6" ht="15" customHeight="1" x14ac:dyDescent="0.25">
      <c r="A25" s="114" t="s">
        <v>39</v>
      </c>
      <c r="B25" s="114"/>
      <c r="C25" s="114"/>
      <c r="D25" s="114"/>
      <c r="E25" s="114"/>
    </row>
    <row r="26" spans="1:6" ht="15" customHeight="1" x14ac:dyDescent="0.25">
      <c r="A26" s="114" t="s">
        <v>40</v>
      </c>
      <c r="B26" s="114"/>
      <c r="C26" s="114"/>
      <c r="D26" s="114"/>
      <c r="E26" s="114"/>
    </row>
    <row r="28" spans="1:6" ht="15" customHeight="1" thickBot="1" x14ac:dyDescent="0.3">
      <c r="A28" s="45" t="s">
        <v>71</v>
      </c>
      <c r="B28" s="46" t="s">
        <v>48</v>
      </c>
      <c r="C28" s="46" t="s">
        <v>49</v>
      </c>
      <c r="D28" s="46" t="s">
        <v>50</v>
      </c>
      <c r="E28" s="46" t="s">
        <v>51</v>
      </c>
    </row>
    <row r="29" spans="1:6" ht="15" customHeight="1" x14ac:dyDescent="0.25">
      <c r="A29" s="51"/>
    </row>
    <row r="30" spans="1:6" ht="15" customHeight="1" x14ac:dyDescent="0.25">
      <c r="A30" s="66" t="s">
        <v>75</v>
      </c>
      <c r="B30" s="81">
        <f t="shared" ref="B30:D30" si="1">SUM(B31:B33)</f>
        <v>9379168473.2899914</v>
      </c>
      <c r="C30" s="81">
        <f t="shared" si="1"/>
        <v>6244736560.8500128</v>
      </c>
      <c r="D30" s="81">
        <f t="shared" si="1"/>
        <v>1041981055.3200063</v>
      </c>
      <c r="E30" s="81">
        <f t="shared" ref="E30" si="2">SUM(E31:E33)</f>
        <v>16665886089.460011</v>
      </c>
    </row>
    <row r="31" spans="1:6" ht="15" customHeight="1" x14ac:dyDescent="0.25">
      <c r="A31" s="54" t="s">
        <v>17</v>
      </c>
      <c r="B31" s="103">
        <v>8483772739.8900042</v>
      </c>
      <c r="C31" s="103">
        <v>5025196182.6200094</v>
      </c>
      <c r="D31" s="103">
        <v>0</v>
      </c>
      <c r="E31" s="82">
        <f>+SUM(B31:D31)</f>
        <v>13508968922.510014</v>
      </c>
    </row>
    <row r="32" spans="1:6" ht="15" customHeight="1" x14ac:dyDescent="0.25">
      <c r="A32" s="54" t="s">
        <v>18</v>
      </c>
      <c r="B32" s="103">
        <v>895395733.39998794</v>
      </c>
      <c r="C32" s="103">
        <v>1219540378.2300031</v>
      </c>
      <c r="D32" s="103">
        <v>1041981055.3200063</v>
      </c>
      <c r="E32" s="82">
        <f>SUM(B32:D32)</f>
        <v>3156917166.9499974</v>
      </c>
    </row>
    <row r="33" spans="1:5" ht="15" customHeight="1" x14ac:dyDescent="0.25">
      <c r="A33" s="54" t="s">
        <v>19</v>
      </c>
      <c r="B33" s="82"/>
      <c r="C33" s="82"/>
      <c r="D33" s="82"/>
      <c r="E33" s="82"/>
    </row>
    <row r="34" spans="1:5" ht="15" customHeight="1" x14ac:dyDescent="0.25">
      <c r="A34" s="66" t="s">
        <v>36</v>
      </c>
      <c r="B34" s="81">
        <f t="shared" ref="B34:E34" si="3">SUM(B35:B37)</f>
        <v>2442807192.8499985</v>
      </c>
      <c r="C34" s="81">
        <f t="shared" si="3"/>
        <v>331026209.35999823</v>
      </c>
      <c r="D34" s="81">
        <f t="shared" si="3"/>
        <v>275576634.4999994</v>
      </c>
      <c r="E34" s="81">
        <f t="shared" si="3"/>
        <v>3049410036.7099962</v>
      </c>
    </row>
    <row r="35" spans="1:5" ht="15" customHeight="1" x14ac:dyDescent="0.25">
      <c r="A35" s="54" t="s">
        <v>17</v>
      </c>
      <c r="B35" s="103">
        <v>2167822707.3299999</v>
      </c>
      <c r="C35" s="103">
        <v>0</v>
      </c>
      <c r="D35" s="82">
        <v>0</v>
      </c>
      <c r="E35" s="82">
        <f>+SUM(B35:D35)</f>
        <v>2167822707.3299999</v>
      </c>
    </row>
    <row r="36" spans="1:5" ht="15" customHeight="1" x14ac:dyDescent="0.25">
      <c r="A36" s="54" t="s">
        <v>18</v>
      </c>
      <c r="B36" s="103">
        <v>274984485.51999873</v>
      </c>
      <c r="C36" s="103">
        <v>331026209.35999823</v>
      </c>
      <c r="D36" s="103">
        <v>275576634.4999994</v>
      </c>
      <c r="E36" s="82">
        <f>SUM(B36:D36)</f>
        <v>881587329.37999642</v>
      </c>
    </row>
    <row r="37" spans="1:5" ht="15" customHeight="1" x14ac:dyDescent="0.25">
      <c r="A37" s="54" t="s">
        <v>19</v>
      </c>
      <c r="B37" s="82"/>
      <c r="C37" s="82"/>
      <c r="D37" s="82"/>
      <c r="E37" s="82"/>
    </row>
    <row r="38" spans="1:5" ht="15" customHeight="1" x14ac:dyDescent="0.25">
      <c r="A38" s="66" t="s">
        <v>41</v>
      </c>
      <c r="B38" s="81">
        <f t="shared" ref="B38:E38" si="4">SUM(B39:B41)</f>
        <v>1189423043.24</v>
      </c>
      <c r="C38" s="81">
        <f t="shared" si="4"/>
        <v>162908754.6999999</v>
      </c>
      <c r="D38" s="81">
        <f t="shared" si="4"/>
        <v>139749141.61999986</v>
      </c>
      <c r="E38" s="81">
        <f t="shared" si="4"/>
        <v>1492080939.5599997</v>
      </c>
    </row>
    <row r="39" spans="1:5" ht="15" customHeight="1" x14ac:dyDescent="0.25">
      <c r="A39" s="54" t="s">
        <v>17</v>
      </c>
      <c r="B39" s="103">
        <v>1069698042.0299999</v>
      </c>
      <c r="C39" s="103">
        <v>0</v>
      </c>
      <c r="D39" s="82">
        <v>0</v>
      </c>
      <c r="E39" s="82">
        <f>SUM(B39:D39)</f>
        <v>1069698042.0299999</v>
      </c>
    </row>
    <row r="40" spans="1:5" ht="15" customHeight="1" x14ac:dyDescent="0.25">
      <c r="A40" s="54" t="s">
        <v>18</v>
      </c>
      <c r="B40" s="103">
        <v>119725001.21000008</v>
      </c>
      <c r="C40" s="103">
        <v>162908754.6999999</v>
      </c>
      <c r="D40" s="103">
        <v>139749141.61999986</v>
      </c>
      <c r="E40" s="82">
        <f>SUM(B40:D40)</f>
        <v>422382897.52999985</v>
      </c>
    </row>
    <row r="41" spans="1:5" ht="15" customHeight="1" x14ac:dyDescent="0.25">
      <c r="A41" s="54" t="s">
        <v>19</v>
      </c>
      <c r="B41" s="82"/>
      <c r="C41" s="82"/>
      <c r="D41" s="82"/>
      <c r="E41" s="82"/>
    </row>
    <row r="42" spans="1:5" ht="15" customHeight="1" x14ac:dyDescent="0.25">
      <c r="A42" s="66" t="s">
        <v>37</v>
      </c>
      <c r="B42" s="81">
        <f t="shared" ref="B42:E42" si="5">SUM(B43:B45)</f>
        <v>70565259.950000003</v>
      </c>
      <c r="C42" s="81">
        <f t="shared" si="5"/>
        <v>8628745.0199999996</v>
      </c>
      <c r="D42" s="81">
        <f t="shared" si="5"/>
        <v>9108957.7800000012</v>
      </c>
      <c r="E42" s="81">
        <f t="shared" si="5"/>
        <v>88302962.75</v>
      </c>
    </row>
    <row r="43" spans="1:5" ht="15" customHeight="1" x14ac:dyDescent="0.25">
      <c r="A43" s="54" t="s">
        <v>17</v>
      </c>
      <c r="B43" s="103">
        <v>60491494.920000009</v>
      </c>
      <c r="C43" s="103">
        <v>0</v>
      </c>
      <c r="D43" s="82">
        <v>0</v>
      </c>
      <c r="E43" s="82">
        <f>SUM(B43:D43)</f>
        <v>60491494.920000009</v>
      </c>
    </row>
    <row r="44" spans="1:5" ht="15" customHeight="1" x14ac:dyDescent="0.25">
      <c r="A44" s="54" t="s">
        <v>18</v>
      </c>
      <c r="B44" s="103">
        <v>10073765.029999999</v>
      </c>
      <c r="C44" s="103">
        <v>8628745.0199999996</v>
      </c>
      <c r="D44" s="103">
        <v>9108957.7800000012</v>
      </c>
      <c r="E44" s="82">
        <f>SUM(B44:D44)</f>
        <v>27811467.829999998</v>
      </c>
    </row>
    <row r="45" spans="1:5" ht="15" customHeight="1" x14ac:dyDescent="0.25">
      <c r="A45" s="54" t="s">
        <v>19</v>
      </c>
      <c r="B45" s="82"/>
      <c r="C45" s="82"/>
      <c r="D45" s="82"/>
      <c r="E45" s="82"/>
    </row>
    <row r="46" spans="1:5" ht="15" customHeight="1" x14ac:dyDescent="0.25">
      <c r="A46" s="66" t="s">
        <v>38</v>
      </c>
      <c r="B46" s="81">
        <f t="shared" ref="B46:E46" si="6">SUM(B47:B49)</f>
        <v>717465306.08000028</v>
      </c>
      <c r="C46" s="81">
        <f t="shared" si="6"/>
        <v>63140292.520000011</v>
      </c>
      <c r="D46" s="81">
        <f t="shared" si="6"/>
        <v>55416364.079999961</v>
      </c>
      <c r="E46" s="81">
        <f t="shared" si="6"/>
        <v>836021962.68000019</v>
      </c>
    </row>
    <row r="47" spans="1:5" ht="15" customHeight="1" x14ac:dyDescent="0.25">
      <c r="A47" s="54" t="s">
        <v>17</v>
      </c>
      <c r="B47" s="103">
        <v>672981515.9200002</v>
      </c>
      <c r="C47" s="103">
        <v>0</v>
      </c>
      <c r="D47" s="82">
        <v>0</v>
      </c>
      <c r="E47" s="82">
        <f>SUM(B47:D47)</f>
        <v>672981515.9200002</v>
      </c>
    </row>
    <row r="48" spans="1:5" ht="15" customHeight="1" x14ac:dyDescent="0.25">
      <c r="A48" s="54" t="s">
        <v>18</v>
      </c>
      <c r="B48" s="103">
        <v>44483790.160000034</v>
      </c>
      <c r="C48" s="103">
        <v>63140292.520000011</v>
      </c>
      <c r="D48" s="103">
        <v>55416364.079999961</v>
      </c>
      <c r="E48" s="82">
        <f>SUM(B48:D48)</f>
        <v>163040446.75999999</v>
      </c>
    </row>
    <row r="49" spans="1:6" ht="15" customHeight="1" x14ac:dyDescent="0.25">
      <c r="A49" s="54" t="s">
        <v>19</v>
      </c>
      <c r="B49" s="82"/>
      <c r="C49" s="82"/>
      <c r="D49" s="82"/>
      <c r="E49" s="82"/>
    </row>
    <row r="50" spans="1:6" ht="15" customHeight="1" x14ac:dyDescent="0.25">
      <c r="A50" s="48"/>
      <c r="B50" s="82"/>
      <c r="C50" s="82"/>
      <c r="D50" s="82"/>
      <c r="E50" s="82"/>
    </row>
    <row r="51" spans="1:6" ht="15" customHeight="1" thickBot="1" x14ac:dyDescent="0.3">
      <c r="A51" s="55" t="s">
        <v>12</v>
      </c>
      <c r="B51" s="79">
        <f>+B30+B34+B38+B42+B46</f>
        <v>13799429275.40999</v>
      </c>
      <c r="C51" s="79">
        <f t="shared" ref="C51:E51" si="7">+C30+C34+C38+C42+C46</f>
        <v>6810440562.4500113</v>
      </c>
      <c r="D51" s="79">
        <f t="shared" si="7"/>
        <v>1521832153.3000054</v>
      </c>
      <c r="E51" s="79">
        <f t="shared" si="7"/>
        <v>22131701991.160007</v>
      </c>
    </row>
    <row r="52" spans="1:6" ht="15" customHeight="1" thickTop="1" x14ac:dyDescent="0.25">
      <c r="A52" s="51" t="s">
        <v>79</v>
      </c>
    </row>
    <row r="53" spans="1:6" ht="32.25" customHeight="1" x14ac:dyDescent="0.25">
      <c r="A53" s="117"/>
      <c r="B53" s="117"/>
      <c r="C53" s="117"/>
      <c r="D53" s="117"/>
      <c r="E53" s="117"/>
      <c r="F53" s="117"/>
    </row>
    <row r="54" spans="1:6" ht="32.25" customHeight="1" x14ac:dyDescent="0.25">
      <c r="A54" s="117"/>
      <c r="B54" s="117"/>
      <c r="C54" s="117"/>
      <c r="D54" s="117"/>
      <c r="E54" s="117"/>
      <c r="F54" s="117"/>
    </row>
    <row r="55" spans="1:6" ht="15" customHeight="1" x14ac:dyDescent="0.25">
      <c r="A55" s="114" t="s">
        <v>14</v>
      </c>
      <c r="B55" s="114"/>
      <c r="C55" s="114"/>
      <c r="D55" s="114"/>
      <c r="E55" s="114"/>
    </row>
    <row r="56" spans="1:6" ht="15" customHeight="1" x14ac:dyDescent="0.25">
      <c r="A56" s="114" t="s">
        <v>42</v>
      </c>
      <c r="B56" s="114"/>
      <c r="C56" s="114"/>
      <c r="D56" s="114"/>
      <c r="E56" s="114"/>
    </row>
    <row r="57" spans="1:6" ht="15" customHeight="1" x14ac:dyDescent="0.25">
      <c r="A57" s="35" t="s">
        <v>7</v>
      </c>
      <c r="B57" s="37" t="s">
        <v>8</v>
      </c>
      <c r="C57" s="56"/>
      <c r="D57" s="56"/>
      <c r="E57" s="56"/>
    </row>
    <row r="59" spans="1:6" ht="15" customHeight="1" thickBot="1" x14ac:dyDescent="0.3">
      <c r="A59" s="53" t="s">
        <v>9</v>
      </c>
      <c r="B59" s="46" t="s">
        <v>48</v>
      </c>
      <c r="C59" s="46" t="s">
        <v>49</v>
      </c>
      <c r="D59" s="46" t="s">
        <v>50</v>
      </c>
      <c r="E59" s="46" t="s">
        <v>51</v>
      </c>
    </row>
    <row r="60" spans="1:6" ht="15" customHeight="1" x14ac:dyDescent="0.25">
      <c r="A60" s="51"/>
    </row>
    <row r="61" spans="1:6" ht="32.25" customHeight="1" x14ac:dyDescent="0.25">
      <c r="A61" s="57" t="s">
        <v>20</v>
      </c>
      <c r="B61" s="82">
        <f>B31+B35+B39+B43+B47</f>
        <v>12454766500.090006</v>
      </c>
      <c r="C61" s="82">
        <f t="shared" ref="C61:D61" si="8">C31+C35+C39+C43+C47</f>
        <v>5025196182.6200094</v>
      </c>
      <c r="D61" s="82">
        <f t="shared" si="8"/>
        <v>0</v>
      </c>
      <c r="E61" s="82">
        <f>SUM(B61:D61)</f>
        <v>17479962682.710014</v>
      </c>
    </row>
    <row r="62" spans="1:6" ht="42.75" customHeight="1" x14ac:dyDescent="0.25">
      <c r="A62" s="57" t="s">
        <v>21</v>
      </c>
      <c r="B62" s="82">
        <f>B32+B36+B40+B44+B48</f>
        <v>1344662775.3199868</v>
      </c>
      <c r="C62" s="82">
        <f t="shared" ref="C62:D62" si="9">C32+C36+C40+C44+C48</f>
        <v>1785244379.8300011</v>
      </c>
      <c r="D62" s="82">
        <f t="shared" si="9"/>
        <v>1521832153.3000054</v>
      </c>
      <c r="E62" s="82">
        <f>SUM(B62:D62)</f>
        <v>4651739308.4499931</v>
      </c>
    </row>
    <row r="63" spans="1:6" ht="15" customHeight="1" x14ac:dyDescent="0.25">
      <c r="A63" s="57" t="s">
        <v>52</v>
      </c>
      <c r="B63" s="82"/>
      <c r="C63" s="82"/>
      <c r="D63" s="82"/>
      <c r="E63" s="82"/>
    </row>
    <row r="64" spans="1:6" ht="15" customHeight="1" x14ac:dyDescent="0.25">
      <c r="A64" s="51" t="s">
        <v>4</v>
      </c>
      <c r="B64" s="82"/>
      <c r="C64" s="82"/>
      <c r="D64" s="82"/>
      <c r="E64" s="82"/>
    </row>
    <row r="65" spans="1:5" ht="15" customHeight="1" x14ac:dyDescent="0.25">
      <c r="A65" s="51" t="s">
        <v>5</v>
      </c>
      <c r="B65" s="82"/>
      <c r="C65" s="82"/>
      <c r="D65" s="82"/>
      <c r="E65" s="82"/>
    </row>
    <row r="66" spans="1:5" ht="15" customHeight="1" thickBot="1" x14ac:dyDescent="0.3">
      <c r="A66" s="55" t="s">
        <v>12</v>
      </c>
      <c r="B66" s="79">
        <f>SUM(B61:B65)</f>
        <v>13799429275.409992</v>
      </c>
      <c r="C66" s="79">
        <f>SUM(C61:C65)</f>
        <v>6810440562.4500103</v>
      </c>
      <c r="D66" s="79">
        <f>SUM(D61:D65)</f>
        <v>1521832153.3000054</v>
      </c>
      <c r="E66" s="79">
        <f>SUM(E61:E65)</f>
        <v>22131701991.160007</v>
      </c>
    </row>
    <row r="67" spans="1:5" ht="15" customHeight="1" thickTop="1" x14ac:dyDescent="0.25">
      <c r="A67" s="51" t="s">
        <v>79</v>
      </c>
    </row>
    <row r="70" spans="1:5" ht="15" customHeight="1" x14ac:dyDescent="0.25">
      <c r="A70" s="114" t="s">
        <v>29</v>
      </c>
      <c r="B70" s="114"/>
      <c r="C70" s="114"/>
      <c r="D70" s="114"/>
      <c r="E70" s="114"/>
    </row>
    <row r="71" spans="1:5" ht="15" customHeight="1" x14ac:dyDescent="0.25">
      <c r="A71" s="114" t="s">
        <v>30</v>
      </c>
      <c r="B71" s="114"/>
      <c r="C71" s="114"/>
      <c r="D71" s="114"/>
      <c r="E71" s="114"/>
    </row>
    <row r="72" spans="1:5" ht="15" customHeight="1" x14ac:dyDescent="0.25">
      <c r="A72" s="35" t="s">
        <v>7</v>
      </c>
      <c r="B72" s="40" t="s">
        <v>8</v>
      </c>
      <c r="C72" s="56"/>
      <c r="D72" s="56"/>
      <c r="E72" s="56"/>
    </row>
    <row r="73" spans="1:5" ht="15" customHeight="1" x14ac:dyDescent="0.25">
      <c r="A73" s="51"/>
    </row>
    <row r="74" spans="1:5" ht="15" customHeight="1" thickBot="1" x14ac:dyDescent="0.3">
      <c r="A74" s="53" t="s">
        <v>9</v>
      </c>
      <c r="B74" s="46" t="s">
        <v>48</v>
      </c>
      <c r="C74" s="46" t="s">
        <v>49</v>
      </c>
      <c r="D74" s="46" t="s">
        <v>50</v>
      </c>
      <c r="E74" s="46" t="s">
        <v>51</v>
      </c>
    </row>
    <row r="75" spans="1:5" ht="15" customHeight="1" x14ac:dyDescent="0.25">
      <c r="A75" s="51"/>
    </row>
    <row r="76" spans="1:5" ht="15" customHeight="1" x14ac:dyDescent="0.25">
      <c r="A76" s="58" t="s">
        <v>31</v>
      </c>
      <c r="B76" s="82">
        <f>'1T '!E80</f>
        <v>0</v>
      </c>
      <c r="C76" s="82">
        <f>B80</f>
        <v>0</v>
      </c>
      <c r="D76" s="82">
        <f>C80</f>
        <v>0</v>
      </c>
      <c r="E76" s="82">
        <f>B76</f>
        <v>0</v>
      </c>
    </row>
    <row r="77" spans="1:5" ht="15" customHeight="1" x14ac:dyDescent="0.25">
      <c r="A77" s="58" t="s">
        <v>32</v>
      </c>
      <c r="B77" s="84">
        <f>B66</f>
        <v>13799429275.409992</v>
      </c>
      <c r="C77" s="84">
        <f>C66</f>
        <v>6810440562.4500103</v>
      </c>
      <c r="D77" s="84">
        <f>D66</f>
        <v>1521832153.3000054</v>
      </c>
      <c r="E77" s="84">
        <f>SUM(B77:D77)</f>
        <v>22131701991.160007</v>
      </c>
    </row>
    <row r="78" spans="1:5" ht="18" customHeight="1" x14ac:dyDescent="0.25">
      <c r="A78" s="58" t="s">
        <v>33</v>
      </c>
      <c r="B78" s="82">
        <f>B76+B77</f>
        <v>13799429275.409992</v>
      </c>
      <c r="C78" s="82">
        <f>C76+C77</f>
        <v>6810440562.4500103</v>
      </c>
      <c r="D78" s="82">
        <f>D76+D77</f>
        <v>1521832153.3000054</v>
      </c>
      <c r="E78" s="82">
        <f>E76+E77</f>
        <v>22131701991.160007</v>
      </c>
    </row>
    <row r="79" spans="1:5" ht="15" customHeight="1" x14ac:dyDescent="0.25">
      <c r="A79" s="58" t="s">
        <v>34</v>
      </c>
      <c r="B79" s="82">
        <f>B66</f>
        <v>13799429275.409992</v>
      </c>
      <c r="C79" s="82">
        <f t="shared" ref="C79:E79" si="10">C66</f>
        <v>6810440562.4500103</v>
      </c>
      <c r="D79" s="82">
        <f t="shared" si="10"/>
        <v>1521832153.3000054</v>
      </c>
      <c r="E79" s="82">
        <f t="shared" si="10"/>
        <v>22131701991.160007</v>
      </c>
    </row>
    <row r="80" spans="1:5" ht="15" customHeight="1" x14ac:dyDescent="0.25">
      <c r="A80" s="58" t="s">
        <v>35</v>
      </c>
      <c r="B80" s="82">
        <f>B78-B79</f>
        <v>0</v>
      </c>
      <c r="C80" s="82">
        <f>C78-C79</f>
        <v>0</v>
      </c>
      <c r="D80" s="82">
        <f>D78-D79</f>
        <v>0</v>
      </c>
      <c r="E80" s="82">
        <f>E78-E79</f>
        <v>0</v>
      </c>
    </row>
    <row r="81" spans="1:5" ht="15" customHeight="1" thickBot="1" x14ac:dyDescent="0.3">
      <c r="A81" s="59"/>
      <c r="B81" s="16"/>
      <c r="C81" s="16"/>
      <c r="D81" s="16"/>
      <c r="E81" s="16"/>
    </row>
    <row r="82" spans="1:5" ht="15" customHeight="1" thickTop="1" x14ac:dyDescent="0.25">
      <c r="A82" s="51" t="s">
        <v>79</v>
      </c>
    </row>
    <row r="83" spans="1:5" ht="15" customHeight="1" x14ac:dyDescent="0.25">
      <c r="A83" s="58"/>
    </row>
    <row r="84" spans="1:5" ht="15" customHeight="1" x14ac:dyDescent="0.25">
      <c r="A84" s="113" t="s">
        <v>73</v>
      </c>
      <c r="B84" s="113"/>
      <c r="C84" s="113"/>
      <c r="D84" s="113"/>
      <c r="E84" s="113"/>
    </row>
    <row r="85" spans="1:5" ht="15" customHeight="1" x14ac:dyDescent="0.25">
      <c r="A85" s="113"/>
      <c r="B85" s="113"/>
      <c r="C85" s="113"/>
      <c r="D85" s="113"/>
      <c r="E85" s="113"/>
    </row>
    <row r="86" spans="1:5" ht="15" customHeight="1" x14ac:dyDescent="0.25">
      <c r="A86" s="65"/>
    </row>
    <row r="87" spans="1:5" ht="15" customHeight="1" x14ac:dyDescent="0.25">
      <c r="A87" s="65" t="s">
        <v>88</v>
      </c>
    </row>
    <row r="88" spans="1:5" ht="15" customHeight="1" x14ac:dyDescent="0.25">
      <c r="A88" s="65"/>
    </row>
    <row r="89" spans="1:5" ht="15" customHeight="1" x14ac:dyDescent="0.25">
      <c r="A89" s="14"/>
    </row>
    <row r="90" spans="1:5" ht="15" customHeight="1" x14ac:dyDescent="0.25">
      <c r="A90" s="14"/>
    </row>
  </sheetData>
  <mergeCells count="15">
    <mergeCell ref="A84:E85"/>
    <mergeCell ref="A1:F1"/>
    <mergeCell ref="A8:F8"/>
    <mergeCell ref="A9:F9"/>
    <mergeCell ref="A24:E24"/>
    <mergeCell ref="A25:E25"/>
    <mergeCell ref="A55:E55"/>
    <mergeCell ref="A56:E56"/>
    <mergeCell ref="A70:E70"/>
    <mergeCell ref="A71:E71"/>
    <mergeCell ref="A21:F22"/>
    <mergeCell ref="A26:E26"/>
    <mergeCell ref="A53:F53"/>
    <mergeCell ref="A54:F54"/>
    <mergeCell ref="A23:D23"/>
  </mergeCells>
  <printOptions horizontalCentered="1" verticalCentered="1"/>
  <pageMargins left="0.70866141732283472" right="1.18" top="0.3" bottom="0.2" header="0.31496062992125984" footer="0.31496062992125984"/>
  <pageSetup scale="3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1"/>
  <sheetViews>
    <sheetView zoomScale="90" zoomScaleNormal="90" workbookViewId="0">
      <selection sqref="A1:F1"/>
    </sheetView>
  </sheetViews>
  <sheetFormatPr baseColWidth="10" defaultColWidth="11.42578125" defaultRowHeight="15" x14ac:dyDescent="0.25"/>
  <cols>
    <col min="1" max="1" width="63.140625" style="7" customWidth="1"/>
    <col min="2" max="2" width="19" style="25" customWidth="1"/>
    <col min="3" max="3" width="17.7109375" style="25" customWidth="1"/>
    <col min="4" max="4" width="18.28515625" style="25" bestFit="1" customWidth="1"/>
    <col min="5" max="5" width="17.85546875" style="25" customWidth="1"/>
    <col min="6" max="6" width="16.5703125" style="19" customWidth="1"/>
    <col min="7" max="7" width="16.5703125" style="25" customWidth="1"/>
    <col min="8" max="8" width="15" style="25" bestFit="1" customWidth="1"/>
    <col min="9" max="9" width="13.5703125" style="25" bestFit="1" customWidth="1"/>
    <col min="10" max="16384" width="11.42578125" style="25"/>
  </cols>
  <sheetData>
    <row r="1" spans="1:8" x14ac:dyDescent="0.25">
      <c r="A1" s="119" t="s">
        <v>15</v>
      </c>
      <c r="B1" s="119"/>
      <c r="C1" s="119"/>
      <c r="D1" s="119"/>
      <c r="E1" s="119"/>
      <c r="F1" s="119"/>
    </row>
    <row r="2" spans="1:8" x14ac:dyDescent="0.25">
      <c r="A2" s="1" t="s">
        <v>0</v>
      </c>
      <c r="B2" s="2" t="s">
        <v>26</v>
      </c>
      <c r="C2" s="3"/>
      <c r="D2" s="24"/>
      <c r="E2" s="24"/>
      <c r="F2" s="24"/>
    </row>
    <row r="3" spans="1:8" x14ac:dyDescent="0.25">
      <c r="A3" s="1" t="s">
        <v>1</v>
      </c>
      <c r="B3" s="2" t="s">
        <v>16</v>
      </c>
      <c r="C3" s="4"/>
      <c r="D3" s="24"/>
      <c r="E3" s="24"/>
      <c r="F3" s="24"/>
    </row>
    <row r="4" spans="1:8" x14ac:dyDescent="0.25">
      <c r="A4" s="1" t="s">
        <v>10</v>
      </c>
      <c r="B4" s="4" t="s">
        <v>27</v>
      </c>
      <c r="C4" s="4"/>
      <c r="D4" s="24"/>
      <c r="E4" s="24"/>
      <c r="F4" s="24"/>
    </row>
    <row r="5" spans="1:8" x14ac:dyDescent="0.25">
      <c r="A5" s="1" t="s">
        <v>28</v>
      </c>
      <c r="B5" s="5" t="s">
        <v>83</v>
      </c>
      <c r="C5" s="4"/>
      <c r="D5" s="24"/>
      <c r="E5" s="24"/>
      <c r="F5" s="24"/>
    </row>
    <row r="6" spans="1:8" x14ac:dyDescent="0.25">
      <c r="A6" s="1"/>
      <c r="B6" s="5"/>
      <c r="C6" s="4"/>
      <c r="D6" s="24"/>
      <c r="E6" s="24"/>
      <c r="F6" s="24"/>
    </row>
    <row r="7" spans="1:8" x14ac:dyDescent="0.25">
      <c r="A7" s="26"/>
      <c r="B7" s="26"/>
      <c r="C7" s="26"/>
      <c r="D7" s="26"/>
      <c r="E7" s="26"/>
      <c r="F7" s="26"/>
    </row>
    <row r="8" spans="1:8" x14ac:dyDescent="0.25">
      <c r="A8" s="119" t="s">
        <v>6</v>
      </c>
      <c r="B8" s="119"/>
      <c r="C8" s="119"/>
      <c r="D8" s="119"/>
      <c r="E8" s="119"/>
      <c r="F8" s="119"/>
    </row>
    <row r="9" spans="1:8" x14ac:dyDescent="0.25">
      <c r="A9" s="119" t="s">
        <v>11</v>
      </c>
      <c r="B9" s="119"/>
      <c r="C9" s="119"/>
      <c r="D9" s="119"/>
      <c r="E9" s="119"/>
      <c r="F9" s="119"/>
    </row>
    <row r="10" spans="1:8" x14ac:dyDescent="0.25">
      <c r="A10" s="25"/>
    </row>
    <row r="11" spans="1:8" ht="15.75" thickBot="1" x14ac:dyDescent="0.3">
      <c r="A11" s="45" t="s">
        <v>71</v>
      </c>
      <c r="B11" s="9" t="s">
        <v>2</v>
      </c>
      <c r="C11" s="9" t="s">
        <v>55</v>
      </c>
      <c r="D11" s="9" t="s">
        <v>56</v>
      </c>
      <c r="E11" s="9" t="s">
        <v>57</v>
      </c>
      <c r="F11" s="27" t="s">
        <v>58</v>
      </c>
    </row>
    <row r="13" spans="1:8" x14ac:dyDescent="0.25">
      <c r="A13" s="47" t="s">
        <v>74</v>
      </c>
      <c r="B13" s="25" t="s">
        <v>3</v>
      </c>
      <c r="C13" s="28">
        <v>0</v>
      </c>
      <c r="D13" s="28">
        <v>0</v>
      </c>
      <c r="E13" s="28">
        <v>0</v>
      </c>
      <c r="F13" s="29">
        <f>AVERAGE(C13:E13)</f>
        <v>0</v>
      </c>
      <c r="G13" s="28"/>
      <c r="H13" s="69"/>
    </row>
    <row r="14" spans="1:8" x14ac:dyDescent="0.25">
      <c r="A14" s="20" t="s">
        <v>36</v>
      </c>
      <c r="B14" s="25" t="s">
        <v>3</v>
      </c>
      <c r="C14" s="28">
        <v>0</v>
      </c>
      <c r="D14" s="28">
        <v>0</v>
      </c>
      <c r="E14" s="28">
        <v>0</v>
      </c>
      <c r="F14" s="29">
        <f t="shared" ref="F14:F19" si="0">AVERAGE(C14:E14)</f>
        <v>0</v>
      </c>
      <c r="G14" s="28"/>
      <c r="H14" s="69"/>
    </row>
    <row r="15" spans="1:8" x14ac:dyDescent="0.25">
      <c r="A15" s="20" t="s">
        <v>41</v>
      </c>
      <c r="B15" s="25" t="s">
        <v>3</v>
      </c>
      <c r="C15" s="28">
        <v>0</v>
      </c>
      <c r="D15" s="28">
        <v>0</v>
      </c>
      <c r="E15" s="28">
        <v>0</v>
      </c>
      <c r="F15" s="29">
        <f t="shared" si="0"/>
        <v>0</v>
      </c>
      <c r="G15" s="28"/>
      <c r="H15" s="69"/>
    </row>
    <row r="16" spans="1:8" x14ac:dyDescent="0.25">
      <c r="A16" s="20" t="s">
        <v>37</v>
      </c>
      <c r="B16" s="25" t="s">
        <v>3</v>
      </c>
      <c r="C16" s="28">
        <v>0</v>
      </c>
      <c r="D16" s="28">
        <v>0</v>
      </c>
      <c r="E16" s="28">
        <v>0</v>
      </c>
      <c r="F16" s="29">
        <f t="shared" si="0"/>
        <v>0</v>
      </c>
      <c r="G16" s="28"/>
      <c r="H16" s="69"/>
    </row>
    <row r="17" spans="1:9" x14ac:dyDescent="0.25">
      <c r="A17" s="20" t="s">
        <v>38</v>
      </c>
      <c r="B17" s="25" t="s">
        <v>3</v>
      </c>
      <c r="C17" s="28">
        <v>0</v>
      </c>
      <c r="D17" s="28">
        <v>0</v>
      </c>
      <c r="E17" s="28">
        <v>0</v>
      </c>
      <c r="F17" s="29">
        <f t="shared" si="0"/>
        <v>0</v>
      </c>
      <c r="G17" s="28"/>
      <c r="H17" s="69"/>
    </row>
    <row r="18" spans="1:9" x14ac:dyDescent="0.25">
      <c r="A18" s="20"/>
      <c r="C18" s="28"/>
      <c r="D18" s="28"/>
      <c r="E18" s="28"/>
      <c r="F18" s="29"/>
      <c r="G18" s="28"/>
    </row>
    <row r="19" spans="1:9" ht="15.75" thickBot="1" x14ac:dyDescent="0.3">
      <c r="A19" s="22" t="s">
        <v>12</v>
      </c>
      <c r="B19" s="12"/>
      <c r="C19" s="30">
        <f>SUM(C13:C17)</f>
        <v>0</v>
      </c>
      <c r="D19" s="30">
        <f>SUM(D13:D17)</f>
        <v>0</v>
      </c>
      <c r="E19" s="30">
        <f>SUM(E13:E17)</f>
        <v>0</v>
      </c>
      <c r="F19" s="30">
        <f t="shared" si="0"/>
        <v>0</v>
      </c>
      <c r="G19" s="28"/>
    </row>
    <row r="20" spans="1:9" ht="15.75" thickTop="1" x14ac:dyDescent="0.25">
      <c r="A20" s="51" t="s">
        <v>79</v>
      </c>
    </row>
    <row r="21" spans="1:9" x14ac:dyDescent="0.25">
      <c r="A21" s="120" t="s">
        <v>54</v>
      </c>
      <c r="B21" s="120"/>
      <c r="C21" s="120"/>
      <c r="D21" s="120"/>
      <c r="E21" s="120"/>
      <c r="F21" s="120"/>
    </row>
    <row r="22" spans="1:9" x14ac:dyDescent="0.25">
      <c r="A22" s="120"/>
      <c r="B22" s="120"/>
      <c r="C22" s="120"/>
      <c r="D22" s="120"/>
      <c r="E22" s="120"/>
      <c r="F22" s="120"/>
    </row>
    <row r="23" spans="1:9" x14ac:dyDescent="0.25">
      <c r="A23" s="116" t="s">
        <v>76</v>
      </c>
      <c r="B23" s="116"/>
      <c r="C23" s="116"/>
      <c r="D23" s="116"/>
    </row>
    <row r="24" spans="1:9" x14ac:dyDescent="0.25">
      <c r="A24" s="121" t="s">
        <v>13</v>
      </c>
      <c r="B24" s="121"/>
      <c r="C24" s="121"/>
      <c r="D24" s="121"/>
      <c r="E24" s="121"/>
    </row>
    <row r="25" spans="1:9" x14ac:dyDescent="0.25">
      <c r="A25" s="119" t="s">
        <v>59</v>
      </c>
      <c r="B25" s="119"/>
      <c r="C25" s="119"/>
      <c r="D25" s="119"/>
      <c r="E25" s="119"/>
    </row>
    <row r="26" spans="1:9" x14ac:dyDescent="0.25">
      <c r="A26" s="119" t="s">
        <v>40</v>
      </c>
      <c r="B26" s="119"/>
      <c r="C26" s="119"/>
      <c r="D26" s="119"/>
      <c r="E26" s="119"/>
      <c r="F26" s="25"/>
    </row>
    <row r="27" spans="1:9" x14ac:dyDescent="0.25">
      <c r="B27" s="10"/>
      <c r="C27" s="31"/>
      <c r="D27" s="31"/>
      <c r="E27" s="31"/>
      <c r="F27" s="25"/>
    </row>
    <row r="28" spans="1:9" ht="15.75" thickBot="1" x14ac:dyDescent="0.3">
      <c r="A28" s="45" t="s">
        <v>71</v>
      </c>
      <c r="B28" s="9" t="s">
        <v>55</v>
      </c>
      <c r="C28" s="9" t="s">
        <v>56</v>
      </c>
      <c r="D28" s="9" t="s">
        <v>57</v>
      </c>
      <c r="E28" s="9" t="s">
        <v>58</v>
      </c>
      <c r="F28" s="25"/>
    </row>
    <row r="29" spans="1:9" x14ac:dyDescent="0.25">
      <c r="B29" s="19"/>
      <c r="C29" s="19"/>
      <c r="D29" s="19"/>
      <c r="E29" s="19"/>
      <c r="F29" s="25"/>
    </row>
    <row r="30" spans="1:9" x14ac:dyDescent="0.25">
      <c r="A30" s="66" t="s">
        <v>75</v>
      </c>
      <c r="B30" s="76">
        <f t="shared" ref="B30:D30" si="1">SUM(B31:B33)</f>
        <v>1118085310.5699999</v>
      </c>
      <c r="C30" s="76">
        <f t="shared" si="1"/>
        <v>1187466743.8599999</v>
      </c>
      <c r="D30" s="76">
        <f t="shared" si="1"/>
        <v>605343421.75</v>
      </c>
      <c r="E30" s="76">
        <f t="shared" ref="E30" si="2">SUM(E31:E33)</f>
        <v>2910895476.1799998</v>
      </c>
      <c r="F30" s="25"/>
    </row>
    <row r="31" spans="1:9" x14ac:dyDescent="0.25">
      <c r="A31" s="21" t="s">
        <v>17</v>
      </c>
      <c r="B31" s="83">
        <v>0</v>
      </c>
      <c r="C31" s="83">
        <v>0</v>
      </c>
      <c r="D31" s="83">
        <v>0</v>
      </c>
      <c r="E31" s="77">
        <f>+SUM(B31:D31)</f>
        <v>0</v>
      </c>
      <c r="F31"/>
      <c r="G31" s="105"/>
      <c r="H31" s="105"/>
      <c r="I31" s="105"/>
    </row>
    <row r="32" spans="1:9" x14ac:dyDescent="0.25">
      <c r="A32" s="21" t="s">
        <v>18</v>
      </c>
      <c r="B32" s="105">
        <v>1118085310.5699999</v>
      </c>
      <c r="C32" s="105">
        <v>1187466743.8599999</v>
      </c>
      <c r="D32" s="105">
        <v>605343421.75</v>
      </c>
      <c r="E32" s="77">
        <f t="shared" ref="E32:E49" si="3">+SUM(B32:D32)</f>
        <v>2910895476.1799998</v>
      </c>
      <c r="F32"/>
      <c r="G32" s="105"/>
      <c r="H32" s="105"/>
      <c r="I32" s="105"/>
    </row>
    <row r="33" spans="1:9" x14ac:dyDescent="0.25">
      <c r="A33" s="21" t="s">
        <v>19</v>
      </c>
      <c r="B33" s="77"/>
      <c r="C33" s="77"/>
      <c r="D33" s="77"/>
      <c r="E33" s="77">
        <f t="shared" si="3"/>
        <v>0</v>
      </c>
      <c r="F33"/>
      <c r="G33" s="105"/>
      <c r="H33" s="105"/>
      <c r="I33" s="105"/>
    </row>
    <row r="34" spans="1:9" x14ac:dyDescent="0.25">
      <c r="A34" s="68" t="s">
        <v>36</v>
      </c>
      <c r="B34" s="76">
        <f t="shared" ref="B34:D34" si="4">SUM(B35:B37)</f>
        <v>297506937.91999984</v>
      </c>
      <c r="C34" s="76">
        <f t="shared" si="4"/>
        <v>295740025.73999977</v>
      </c>
      <c r="D34" s="76">
        <f t="shared" si="4"/>
        <v>0</v>
      </c>
      <c r="E34" s="76">
        <f t="shared" ref="E34" si="5">SUM(E35:E37)</f>
        <v>593246963.65999961</v>
      </c>
      <c r="F34"/>
      <c r="G34" s="105"/>
      <c r="H34" s="105"/>
      <c r="I34" s="105"/>
    </row>
    <row r="35" spans="1:9" x14ac:dyDescent="0.25">
      <c r="A35" s="21" t="s">
        <v>17</v>
      </c>
      <c r="B35" s="83">
        <v>0</v>
      </c>
      <c r="C35" s="83">
        <v>0</v>
      </c>
      <c r="D35" s="83">
        <v>0</v>
      </c>
      <c r="E35" s="77">
        <f>+SUM(B35:D35)</f>
        <v>0</v>
      </c>
      <c r="F35"/>
      <c r="G35" s="105"/>
      <c r="H35" s="105"/>
      <c r="I35" s="105"/>
    </row>
    <row r="36" spans="1:9" x14ac:dyDescent="0.25">
      <c r="A36" s="21" t="s">
        <v>18</v>
      </c>
      <c r="B36" s="105">
        <v>297506937.91999984</v>
      </c>
      <c r="C36" s="105">
        <v>295740025.73999977</v>
      </c>
      <c r="D36" s="83"/>
      <c r="E36" s="77">
        <f>+SUM(B36:D36)</f>
        <v>593246963.65999961</v>
      </c>
      <c r="F36"/>
      <c r="G36" s="105"/>
      <c r="H36" s="105"/>
      <c r="I36" s="105"/>
    </row>
    <row r="37" spans="1:9" x14ac:dyDescent="0.25">
      <c r="A37" s="21" t="s">
        <v>19</v>
      </c>
      <c r="B37" s="77"/>
      <c r="C37" s="77"/>
      <c r="D37" s="77"/>
      <c r="E37" s="77">
        <f t="shared" si="3"/>
        <v>0</v>
      </c>
      <c r="F37"/>
      <c r="G37" s="105"/>
      <c r="H37" s="105"/>
      <c r="I37" s="105"/>
    </row>
    <row r="38" spans="1:9" x14ac:dyDescent="0.25">
      <c r="A38" s="68" t="s">
        <v>41</v>
      </c>
      <c r="B38" s="76">
        <f t="shared" ref="B38:D38" si="6">SUM(B39:B41)</f>
        <v>164091933.1499998</v>
      </c>
      <c r="C38" s="76">
        <f t="shared" si="6"/>
        <v>146424902.53999984</v>
      </c>
      <c r="D38" s="76">
        <f t="shared" si="6"/>
        <v>0</v>
      </c>
      <c r="E38" s="76">
        <f t="shared" ref="E38" si="7">SUM(E39:E41)</f>
        <v>310516835.68999964</v>
      </c>
      <c r="F38" s="25"/>
    </row>
    <row r="39" spans="1:9" x14ac:dyDescent="0.25">
      <c r="A39" s="21" t="s">
        <v>17</v>
      </c>
      <c r="B39" s="83">
        <v>0</v>
      </c>
      <c r="C39" s="83">
        <v>0</v>
      </c>
      <c r="D39" s="83">
        <v>0</v>
      </c>
      <c r="E39" s="77">
        <f t="shared" si="3"/>
        <v>0</v>
      </c>
      <c r="F39" s="25"/>
    </row>
    <row r="40" spans="1:9" x14ac:dyDescent="0.25">
      <c r="A40" s="21" t="s">
        <v>18</v>
      </c>
      <c r="B40" s="105">
        <v>164091933.1499998</v>
      </c>
      <c r="C40" s="105">
        <v>146424902.53999984</v>
      </c>
      <c r="D40" s="83"/>
      <c r="E40" s="77">
        <f t="shared" si="3"/>
        <v>310516835.68999964</v>
      </c>
      <c r="F40" s="25"/>
    </row>
    <row r="41" spans="1:9" x14ac:dyDescent="0.25">
      <c r="A41" s="21" t="s">
        <v>19</v>
      </c>
      <c r="B41" s="77"/>
      <c r="C41" s="77"/>
      <c r="D41" s="77"/>
      <c r="E41" s="77">
        <f t="shared" si="3"/>
        <v>0</v>
      </c>
      <c r="F41" s="25"/>
    </row>
    <row r="42" spans="1:9" x14ac:dyDescent="0.25">
      <c r="A42" s="68" t="s">
        <v>37</v>
      </c>
      <c r="B42" s="76">
        <f t="shared" ref="B42:D42" si="8">SUM(B43:B45)</f>
        <v>10097065.540000001</v>
      </c>
      <c r="C42" s="76">
        <f t="shared" si="8"/>
        <v>9834277.5899999999</v>
      </c>
      <c r="D42" s="76">
        <f t="shared" si="8"/>
        <v>0</v>
      </c>
      <c r="E42" s="76">
        <f t="shared" ref="E42" si="9">SUM(E43:E45)</f>
        <v>19931343.130000003</v>
      </c>
      <c r="F42" s="25"/>
    </row>
    <row r="43" spans="1:9" x14ac:dyDescent="0.25">
      <c r="A43" s="21" t="s">
        <v>17</v>
      </c>
      <c r="B43" s="83">
        <v>0</v>
      </c>
      <c r="C43" s="83">
        <v>0</v>
      </c>
      <c r="D43" s="83">
        <v>0</v>
      </c>
      <c r="E43" s="77">
        <f t="shared" si="3"/>
        <v>0</v>
      </c>
      <c r="F43" s="25"/>
    </row>
    <row r="44" spans="1:9" x14ac:dyDescent="0.25">
      <c r="A44" s="21" t="s">
        <v>18</v>
      </c>
      <c r="B44" s="105">
        <v>10097065.540000001</v>
      </c>
      <c r="C44" s="105">
        <v>9834277.5899999999</v>
      </c>
      <c r="D44" s="83"/>
      <c r="E44" s="77">
        <f t="shared" si="3"/>
        <v>19931343.130000003</v>
      </c>
      <c r="F44" s="25"/>
    </row>
    <row r="45" spans="1:9" x14ac:dyDescent="0.25">
      <c r="A45" s="21" t="s">
        <v>19</v>
      </c>
      <c r="B45" s="77"/>
      <c r="C45" s="77"/>
      <c r="D45" s="77"/>
      <c r="E45" s="77">
        <f t="shared" si="3"/>
        <v>0</v>
      </c>
      <c r="F45" s="25"/>
    </row>
    <row r="46" spans="1:9" x14ac:dyDescent="0.25">
      <c r="A46" s="68" t="s">
        <v>38</v>
      </c>
      <c r="B46" s="76">
        <f t="shared" ref="B46:D46" si="10">SUM(B47:B49)</f>
        <v>70512187.099999979</v>
      </c>
      <c r="C46" s="76">
        <f t="shared" si="10"/>
        <v>68454022.810000002</v>
      </c>
      <c r="D46" s="76">
        <f t="shared" si="10"/>
        <v>0</v>
      </c>
      <c r="E46" s="76">
        <f t="shared" ref="E46" si="11">SUM(E47:E49)</f>
        <v>138966209.90999997</v>
      </c>
      <c r="F46" s="25"/>
    </row>
    <row r="47" spans="1:9" x14ac:dyDescent="0.25">
      <c r="A47" s="21" t="s">
        <v>17</v>
      </c>
      <c r="B47" s="83">
        <v>0</v>
      </c>
      <c r="C47" s="83">
        <v>0</v>
      </c>
      <c r="D47" s="83">
        <v>0</v>
      </c>
      <c r="E47" s="77">
        <f t="shared" si="3"/>
        <v>0</v>
      </c>
      <c r="F47" s="25"/>
    </row>
    <row r="48" spans="1:9" x14ac:dyDescent="0.25">
      <c r="A48" s="21" t="s">
        <v>18</v>
      </c>
      <c r="B48" s="105">
        <v>70512187.099999979</v>
      </c>
      <c r="C48" s="105">
        <v>68454022.810000002</v>
      </c>
      <c r="D48" s="83"/>
      <c r="E48" s="77">
        <f t="shared" si="3"/>
        <v>138966209.90999997</v>
      </c>
      <c r="F48" s="25"/>
    </row>
    <row r="49" spans="1:6" x14ac:dyDescent="0.25">
      <c r="A49" s="21" t="s">
        <v>19</v>
      </c>
      <c r="B49" s="14"/>
      <c r="C49" s="14"/>
      <c r="D49" s="14"/>
      <c r="E49" s="14">
        <f t="shared" si="3"/>
        <v>0</v>
      </c>
      <c r="F49" s="25"/>
    </row>
    <row r="50" spans="1:6" x14ac:dyDescent="0.25">
      <c r="A50" s="20"/>
      <c r="B50" s="19"/>
      <c r="C50" s="19"/>
      <c r="D50" s="19"/>
      <c r="E50" s="19"/>
      <c r="F50" s="25"/>
    </row>
    <row r="51" spans="1:6" ht="15.75" thickBot="1" x14ac:dyDescent="0.3">
      <c r="A51" s="22" t="s">
        <v>12</v>
      </c>
      <c r="B51" s="106">
        <f>+B30+B34+B38+B42+B46</f>
        <v>1660293434.2799995</v>
      </c>
      <c r="C51" s="106">
        <f t="shared" ref="C51:E51" si="12">+C30+C34+C38+C42+C46</f>
        <v>1707919972.5399992</v>
      </c>
      <c r="D51" s="106">
        <f t="shared" si="12"/>
        <v>605343421.75</v>
      </c>
      <c r="E51" s="106">
        <f t="shared" si="12"/>
        <v>3973556828.5699987</v>
      </c>
      <c r="F51" s="25"/>
    </row>
    <row r="52" spans="1:6" ht="15.75" thickTop="1" x14ac:dyDescent="0.25">
      <c r="A52" s="51" t="s">
        <v>79</v>
      </c>
    </row>
    <row r="53" spans="1:6" s="98" customFormat="1" ht="26.45" customHeight="1" x14ac:dyDescent="0.25">
      <c r="A53" s="107" t="s">
        <v>77</v>
      </c>
    </row>
    <row r="54" spans="1:6" x14ac:dyDescent="0.25">
      <c r="A54" s="119" t="s">
        <v>14</v>
      </c>
      <c r="B54" s="119"/>
      <c r="C54" s="119"/>
      <c r="D54" s="119"/>
      <c r="E54" s="119"/>
      <c r="F54" s="25"/>
    </row>
    <row r="55" spans="1:6" x14ac:dyDescent="0.25">
      <c r="A55" s="119" t="s">
        <v>59</v>
      </c>
      <c r="B55" s="119"/>
      <c r="C55" s="119"/>
      <c r="D55" s="119"/>
      <c r="E55" s="119"/>
      <c r="F55" s="25"/>
    </row>
    <row r="56" spans="1:6" x14ac:dyDescent="0.25">
      <c r="A56" s="1" t="s">
        <v>7</v>
      </c>
      <c r="B56" s="3" t="s">
        <v>8</v>
      </c>
      <c r="C56" s="6"/>
      <c r="D56" s="6"/>
      <c r="E56" s="6"/>
      <c r="F56" s="25"/>
    </row>
    <row r="58" spans="1:6" x14ac:dyDescent="0.25">
      <c r="A58" s="8" t="s">
        <v>9</v>
      </c>
      <c r="B58" s="9" t="s">
        <v>55</v>
      </c>
      <c r="C58" s="9" t="s">
        <v>56</v>
      </c>
      <c r="D58" s="9" t="s">
        <v>60</v>
      </c>
      <c r="E58" s="9" t="s">
        <v>58</v>
      </c>
      <c r="F58" s="25"/>
    </row>
    <row r="60" spans="1:6" ht="30" x14ac:dyDescent="0.25">
      <c r="A60" s="23" t="s">
        <v>20</v>
      </c>
      <c r="B60" s="25">
        <f>B31+B35+B39+B43+B47</f>
        <v>0</v>
      </c>
      <c r="C60" s="25">
        <f t="shared" ref="C60:D60" si="13">C31+C35+C39+C43+C47</f>
        <v>0</v>
      </c>
      <c r="D60" s="25">
        <f t="shared" si="13"/>
        <v>0</v>
      </c>
      <c r="E60" s="25">
        <f>SUM(B60:D60)</f>
        <v>0</v>
      </c>
      <c r="F60" s="25"/>
    </row>
    <row r="61" spans="1:6" ht="30" x14ac:dyDescent="0.25">
      <c r="A61" s="23" t="s">
        <v>21</v>
      </c>
      <c r="B61" s="25">
        <f>B32+B36+B40+B44+B48</f>
        <v>1660293434.2799995</v>
      </c>
      <c r="C61" s="25">
        <f t="shared" ref="C61:D61" si="14">C32+C36+C40+C44+C48</f>
        <v>1707919972.5399992</v>
      </c>
      <c r="D61" s="25">
        <f t="shared" si="14"/>
        <v>605343421.75</v>
      </c>
      <c r="E61" s="25">
        <f>SUM(B61:D61)</f>
        <v>3973556828.5699987</v>
      </c>
      <c r="F61" s="25"/>
    </row>
    <row r="62" spans="1:6" x14ac:dyDescent="0.25">
      <c r="A62" s="23" t="s">
        <v>52</v>
      </c>
      <c r="F62" s="25"/>
    </row>
    <row r="63" spans="1:6" x14ac:dyDescent="0.25">
      <c r="A63" s="7" t="s">
        <v>4</v>
      </c>
      <c r="F63" s="25"/>
    </row>
    <row r="64" spans="1:6" x14ac:dyDescent="0.25">
      <c r="A64" s="7" t="s">
        <v>5</v>
      </c>
      <c r="F64" s="25"/>
    </row>
    <row r="65" spans="1:6" ht="15.75" thickBot="1" x14ac:dyDescent="0.3">
      <c r="A65" s="22" t="s">
        <v>12</v>
      </c>
      <c r="B65" s="12">
        <f>SUM(B60:B64)</f>
        <v>1660293434.2799995</v>
      </c>
      <c r="C65" s="12">
        <f>SUM(C60:C64)</f>
        <v>1707919972.5399992</v>
      </c>
      <c r="D65" s="12">
        <f>SUM(D60:D61)</f>
        <v>605343421.75</v>
      </c>
      <c r="E65" s="12">
        <f>SUM(E60:E64)</f>
        <v>3973556828.5699987</v>
      </c>
      <c r="F65" s="25"/>
    </row>
    <row r="66" spans="1:6" ht="15.75" thickTop="1" x14ac:dyDescent="0.25">
      <c r="A66" s="51" t="s">
        <v>79</v>
      </c>
      <c r="F66" s="25"/>
    </row>
    <row r="67" spans="1:6" x14ac:dyDescent="0.25">
      <c r="F67" s="25"/>
    </row>
    <row r="69" spans="1:6" x14ac:dyDescent="0.25">
      <c r="A69" s="119" t="s">
        <v>29</v>
      </c>
      <c r="B69" s="119"/>
      <c r="C69" s="119"/>
      <c r="D69" s="119"/>
      <c r="E69" s="119"/>
      <c r="F69" s="25"/>
    </row>
    <row r="70" spans="1:6" x14ac:dyDescent="0.25">
      <c r="A70" s="119" t="s">
        <v>30</v>
      </c>
      <c r="B70" s="119"/>
      <c r="C70" s="119"/>
      <c r="D70" s="119"/>
      <c r="E70" s="119"/>
      <c r="F70" s="25"/>
    </row>
    <row r="71" spans="1:6" x14ac:dyDescent="0.25">
      <c r="A71" s="1" t="s">
        <v>7</v>
      </c>
      <c r="B71" s="5" t="s">
        <v>8</v>
      </c>
      <c r="C71" s="6"/>
      <c r="D71" s="6"/>
      <c r="E71" s="6"/>
      <c r="F71" s="25"/>
    </row>
    <row r="73" spans="1:6" ht="15.75" thickBot="1" x14ac:dyDescent="0.3">
      <c r="A73" s="8" t="s">
        <v>9</v>
      </c>
      <c r="B73" s="9" t="s">
        <v>55</v>
      </c>
      <c r="C73" s="9" t="s">
        <v>56</v>
      </c>
      <c r="D73" s="9" t="s">
        <v>60</v>
      </c>
      <c r="E73" s="9" t="s">
        <v>58</v>
      </c>
      <c r="F73" s="25"/>
    </row>
    <row r="75" spans="1:6" x14ac:dyDescent="0.25">
      <c r="A75" s="10" t="s">
        <v>31</v>
      </c>
      <c r="B75" s="83">
        <f>'2T'!E80</f>
        <v>0</v>
      </c>
      <c r="C75" s="83">
        <f>B79</f>
        <v>0</v>
      </c>
      <c r="D75" s="83">
        <f>C79</f>
        <v>0</v>
      </c>
      <c r="E75" s="83">
        <f>B75</f>
        <v>0</v>
      </c>
      <c r="F75" s="25"/>
    </row>
    <row r="76" spans="1:6" x14ac:dyDescent="0.25">
      <c r="A76" s="10" t="s">
        <v>32</v>
      </c>
      <c r="B76" s="97">
        <f>B65</f>
        <v>1660293434.2799995</v>
      </c>
      <c r="C76" s="97">
        <f>C65</f>
        <v>1707919972.5399992</v>
      </c>
      <c r="D76" s="97">
        <f>D65</f>
        <v>605343421.75</v>
      </c>
      <c r="E76" s="83">
        <f>SUM(B76:D76)</f>
        <v>3973556828.5699987</v>
      </c>
      <c r="F76" s="25"/>
    </row>
    <row r="77" spans="1:6" x14ac:dyDescent="0.25">
      <c r="A77" s="10" t="s">
        <v>33</v>
      </c>
      <c r="B77" s="83">
        <f>B75+B76</f>
        <v>1660293434.2799995</v>
      </c>
      <c r="C77" s="83">
        <f>C75+C76</f>
        <v>1707919972.5399992</v>
      </c>
      <c r="D77" s="83">
        <f>D75+D76</f>
        <v>605343421.75</v>
      </c>
      <c r="E77" s="83">
        <f>E75+E76</f>
        <v>3973556828.5699987</v>
      </c>
      <c r="F77" s="25"/>
    </row>
    <row r="78" spans="1:6" x14ac:dyDescent="0.25">
      <c r="A78" s="10" t="s">
        <v>34</v>
      </c>
      <c r="B78" s="83">
        <f>B65</f>
        <v>1660293434.2799995</v>
      </c>
      <c r="C78" s="83">
        <f>C65</f>
        <v>1707919972.5399992</v>
      </c>
      <c r="D78" s="83">
        <f>D65</f>
        <v>605343421.75</v>
      </c>
      <c r="E78" s="83">
        <f>E65</f>
        <v>3973556828.5699987</v>
      </c>
      <c r="F78" s="25"/>
    </row>
    <row r="79" spans="1:6" x14ac:dyDescent="0.25">
      <c r="A79" s="10" t="s">
        <v>35</v>
      </c>
      <c r="B79" s="83">
        <f>B77-B78</f>
        <v>0</v>
      </c>
      <c r="C79" s="83">
        <f>C77-C78</f>
        <v>0</v>
      </c>
      <c r="D79" s="83">
        <f>D77-D78</f>
        <v>0</v>
      </c>
      <c r="E79" s="83">
        <f>E77-E78</f>
        <v>0</v>
      </c>
      <c r="F79" s="25"/>
    </row>
    <row r="80" spans="1:6" ht="15.75" thickBot="1" x14ac:dyDescent="0.3">
      <c r="A80" s="11"/>
      <c r="B80" s="12"/>
      <c r="C80" s="12"/>
      <c r="D80" s="12"/>
      <c r="E80" s="12"/>
      <c r="F80" s="25"/>
    </row>
    <row r="81" spans="1:6" ht="15.75" thickTop="1" x14ac:dyDescent="0.25">
      <c r="A81" s="51" t="s">
        <v>79</v>
      </c>
      <c r="F81" s="25"/>
    </row>
    <row r="82" spans="1:6" x14ac:dyDescent="0.25">
      <c r="A82" s="10"/>
      <c r="F82" s="25"/>
    </row>
    <row r="83" spans="1:6" x14ac:dyDescent="0.25">
      <c r="A83" s="118" t="s">
        <v>73</v>
      </c>
      <c r="B83" s="118"/>
      <c r="C83" s="118"/>
      <c r="D83" s="118"/>
      <c r="E83" s="118"/>
      <c r="F83" s="25"/>
    </row>
    <row r="84" spans="1:6" x14ac:dyDescent="0.25">
      <c r="A84" s="118"/>
      <c r="B84" s="118"/>
      <c r="C84" s="118"/>
      <c r="D84" s="118"/>
      <c r="E84" s="118"/>
    </row>
    <row r="85" spans="1:6" x14ac:dyDescent="0.25">
      <c r="A85" s="65"/>
    </row>
    <row r="86" spans="1:6" ht="15" customHeight="1" x14ac:dyDescent="0.25">
      <c r="A86" s="65" t="s">
        <v>89</v>
      </c>
    </row>
    <row r="87" spans="1:6" x14ac:dyDescent="0.25">
      <c r="A87" s="65"/>
    </row>
    <row r="89" spans="1:6" x14ac:dyDescent="0.25">
      <c r="A89" s="65"/>
    </row>
    <row r="91" spans="1:6" x14ac:dyDescent="0.25">
      <c r="A91" s="25"/>
      <c r="F91" s="25"/>
    </row>
    <row r="92" spans="1:6" x14ac:dyDescent="0.25">
      <c r="A92" s="25"/>
      <c r="F92" s="25"/>
    </row>
    <row r="93" spans="1:6" x14ac:dyDescent="0.25">
      <c r="A93" s="25"/>
      <c r="F93" s="25"/>
    </row>
    <row r="94" spans="1:6" x14ac:dyDescent="0.25">
      <c r="A94" s="25"/>
      <c r="F94" s="25"/>
    </row>
    <row r="95" spans="1:6" x14ac:dyDescent="0.25">
      <c r="A95" s="25"/>
      <c r="F95" s="25"/>
    </row>
    <row r="96" spans="1:6" x14ac:dyDescent="0.25">
      <c r="A96" s="25"/>
      <c r="F96" s="25"/>
    </row>
    <row r="97" s="25" customFormat="1" x14ac:dyDescent="0.25"/>
    <row r="98" s="25" customFormat="1" x14ac:dyDescent="0.25"/>
    <row r="99" s="25" customFormat="1" x14ac:dyDescent="0.25"/>
    <row r="100" s="25" customFormat="1" x14ac:dyDescent="0.25"/>
    <row r="101" s="25" customFormat="1" x14ac:dyDescent="0.25"/>
    <row r="102" s="25" customFormat="1" x14ac:dyDescent="0.25"/>
    <row r="103" s="25" customFormat="1" x14ac:dyDescent="0.25"/>
    <row r="104" s="25" customFormat="1" x14ac:dyDescent="0.25"/>
    <row r="105" s="25" customFormat="1" x14ac:dyDescent="0.25"/>
    <row r="106" s="25" customFormat="1" x14ac:dyDescent="0.25"/>
    <row r="107" s="25" customFormat="1" x14ac:dyDescent="0.25"/>
    <row r="108" s="25" customFormat="1" x14ac:dyDescent="0.25"/>
    <row r="109" s="25" customFormat="1" x14ac:dyDescent="0.25"/>
    <row r="110" s="25" customFormat="1" x14ac:dyDescent="0.25"/>
    <row r="111" s="25" customFormat="1" x14ac:dyDescent="0.25"/>
  </sheetData>
  <mergeCells count="13">
    <mergeCell ref="A83:E84"/>
    <mergeCell ref="A1:F1"/>
    <mergeCell ref="A9:F9"/>
    <mergeCell ref="A55:E55"/>
    <mergeCell ref="A69:E69"/>
    <mergeCell ref="A70:E70"/>
    <mergeCell ref="A26:E26"/>
    <mergeCell ref="A8:F8"/>
    <mergeCell ref="A21:F22"/>
    <mergeCell ref="A24:E24"/>
    <mergeCell ref="A25:E25"/>
    <mergeCell ref="A54:E54"/>
    <mergeCell ref="A23:D23"/>
  </mergeCells>
  <pageMargins left="0.7" right="0.7" top="0.75" bottom="0.75" header="0.3" footer="0.3"/>
  <pageSetup orientation="portrait" r:id="rId1"/>
  <ignoredErrors>
    <ignoredError sqref="E46 E42 E38 E34 D65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0"/>
  <sheetViews>
    <sheetView zoomScale="90" zoomScaleNormal="90" workbookViewId="0">
      <selection sqref="A1:F1"/>
    </sheetView>
  </sheetViews>
  <sheetFormatPr baseColWidth="10" defaultColWidth="11.42578125" defaultRowHeight="15" x14ac:dyDescent="0.25"/>
  <cols>
    <col min="1" max="1" width="63.140625" style="7" customWidth="1"/>
    <col min="2" max="2" width="18.5703125" style="25" customWidth="1"/>
    <col min="3" max="3" width="17.85546875" style="25" bestFit="1" customWidth="1"/>
    <col min="4" max="4" width="19" style="25" bestFit="1" customWidth="1"/>
    <col min="5" max="5" width="19.42578125" style="25" customWidth="1"/>
    <col min="6" max="6" width="14.42578125" style="19" customWidth="1"/>
    <col min="7" max="7" width="12" style="25" bestFit="1" customWidth="1"/>
    <col min="8" max="16384" width="11.42578125" style="25"/>
  </cols>
  <sheetData>
    <row r="1" spans="1:7" x14ac:dyDescent="0.25">
      <c r="A1" s="119" t="s">
        <v>15</v>
      </c>
      <c r="B1" s="119"/>
      <c r="C1" s="119"/>
      <c r="D1" s="119"/>
      <c r="E1" s="119"/>
      <c r="F1" s="119"/>
    </row>
    <row r="2" spans="1:7" x14ac:dyDescent="0.25">
      <c r="A2" s="1" t="s">
        <v>0</v>
      </c>
      <c r="B2" s="2" t="s">
        <v>26</v>
      </c>
      <c r="C2" s="3"/>
      <c r="D2" s="34"/>
      <c r="E2" s="34"/>
      <c r="F2" s="34"/>
    </row>
    <row r="3" spans="1:7" x14ac:dyDescent="0.25">
      <c r="A3" s="1" t="s">
        <v>1</v>
      </c>
      <c r="B3" s="2" t="s">
        <v>16</v>
      </c>
      <c r="C3" s="4"/>
      <c r="D3" s="34"/>
      <c r="E3" s="34"/>
      <c r="F3" s="34"/>
    </row>
    <row r="4" spans="1:7" x14ac:dyDescent="0.25">
      <c r="A4" s="1" t="s">
        <v>10</v>
      </c>
      <c r="B4" s="4" t="s">
        <v>27</v>
      </c>
      <c r="C4" s="4"/>
      <c r="D4" s="34"/>
      <c r="E4" s="34"/>
      <c r="F4" s="34"/>
    </row>
    <row r="5" spans="1:7" x14ac:dyDescent="0.25">
      <c r="A5" s="1" t="s">
        <v>70</v>
      </c>
      <c r="B5" s="5" t="s">
        <v>84</v>
      </c>
      <c r="C5" s="4"/>
      <c r="D5" s="34"/>
      <c r="E5" s="34"/>
      <c r="F5" s="34"/>
    </row>
    <row r="6" spans="1:7" x14ac:dyDescent="0.25">
      <c r="A6" s="1"/>
      <c r="B6" s="5"/>
      <c r="C6" s="4"/>
      <c r="D6" s="34"/>
      <c r="E6" s="34"/>
      <c r="F6" s="34"/>
    </row>
    <row r="7" spans="1:7" x14ac:dyDescent="0.25">
      <c r="A7" s="26"/>
      <c r="B7" s="26"/>
      <c r="C7" s="26"/>
      <c r="D7" s="26"/>
      <c r="E7" s="26"/>
      <c r="F7" s="26"/>
    </row>
    <row r="8" spans="1:7" x14ac:dyDescent="0.25">
      <c r="A8" s="119" t="s">
        <v>6</v>
      </c>
      <c r="B8" s="119"/>
      <c r="C8" s="119"/>
      <c r="D8" s="119"/>
      <c r="E8" s="119"/>
      <c r="F8" s="119"/>
    </row>
    <row r="9" spans="1:7" x14ac:dyDescent="0.25">
      <c r="A9" s="119" t="s">
        <v>11</v>
      </c>
      <c r="B9" s="119"/>
      <c r="C9" s="119"/>
      <c r="D9" s="119"/>
      <c r="E9" s="119"/>
      <c r="F9" s="119"/>
    </row>
    <row r="10" spans="1:7" x14ac:dyDescent="0.25">
      <c r="A10" s="25"/>
    </row>
    <row r="11" spans="1:7" ht="15.75" thickBot="1" x14ac:dyDescent="0.3">
      <c r="A11" s="45" t="s">
        <v>71</v>
      </c>
      <c r="B11" s="9" t="s">
        <v>2</v>
      </c>
      <c r="C11" s="9" t="s">
        <v>64</v>
      </c>
      <c r="D11" s="9" t="s">
        <v>65</v>
      </c>
      <c r="E11" s="9" t="s">
        <v>66</v>
      </c>
      <c r="F11" s="27" t="s">
        <v>67</v>
      </c>
    </row>
    <row r="13" spans="1:7" x14ac:dyDescent="0.25">
      <c r="A13" s="47" t="s">
        <v>74</v>
      </c>
      <c r="B13" s="25" t="s">
        <v>3</v>
      </c>
      <c r="C13" s="29"/>
      <c r="D13" s="29">
        <v>545642</v>
      </c>
      <c r="E13" s="29">
        <v>545642</v>
      </c>
      <c r="F13" s="29">
        <f>AVERAGE(C13:E13)</f>
        <v>545642</v>
      </c>
      <c r="G13" s="28"/>
    </row>
    <row r="14" spans="1:7" x14ac:dyDescent="0.25">
      <c r="A14" s="20" t="s">
        <v>36</v>
      </c>
      <c r="B14" s="25" t="s">
        <v>3</v>
      </c>
      <c r="C14" s="29"/>
      <c r="D14" s="29">
        <v>147050</v>
      </c>
      <c r="E14" s="29">
        <v>147050</v>
      </c>
      <c r="F14" s="29">
        <f t="shared" ref="F14:F17" si="0">AVERAGE(C14:E14)</f>
        <v>147050</v>
      </c>
      <c r="G14" s="28"/>
    </row>
    <row r="15" spans="1:7" x14ac:dyDescent="0.25">
      <c r="A15" s="20" t="s">
        <v>41</v>
      </c>
      <c r="B15" s="25" t="s">
        <v>3</v>
      </c>
      <c r="C15" s="29"/>
      <c r="D15" s="29">
        <v>85867</v>
      </c>
      <c r="E15" s="29">
        <v>85867</v>
      </c>
      <c r="F15" s="29">
        <f t="shared" si="0"/>
        <v>85867</v>
      </c>
      <c r="G15" s="28"/>
    </row>
    <row r="16" spans="1:7" x14ac:dyDescent="0.25">
      <c r="A16" s="20" t="s">
        <v>37</v>
      </c>
      <c r="B16" s="25" t="s">
        <v>3</v>
      </c>
      <c r="C16" s="29"/>
      <c r="D16" s="29">
        <v>4712</v>
      </c>
      <c r="E16" s="29">
        <v>4712</v>
      </c>
      <c r="F16" s="29">
        <f t="shared" si="0"/>
        <v>4712</v>
      </c>
      <c r="G16" s="28"/>
    </row>
    <row r="17" spans="1:7" x14ac:dyDescent="0.25">
      <c r="A17" s="20" t="s">
        <v>38</v>
      </c>
      <c r="B17" s="25" t="s">
        <v>3</v>
      </c>
      <c r="C17" s="29"/>
      <c r="D17" s="29">
        <v>63241</v>
      </c>
      <c r="E17" s="29">
        <v>63241</v>
      </c>
      <c r="F17" s="29">
        <f t="shared" si="0"/>
        <v>63241</v>
      </c>
      <c r="G17" s="28"/>
    </row>
    <row r="18" spans="1:7" x14ac:dyDescent="0.25">
      <c r="A18" s="20"/>
      <c r="C18" s="28"/>
      <c r="D18" s="28"/>
      <c r="E18" s="28"/>
      <c r="F18" s="29"/>
      <c r="G18" s="28"/>
    </row>
    <row r="19" spans="1:7" ht="15.75" thickBot="1" x14ac:dyDescent="0.3">
      <c r="A19" s="22" t="s">
        <v>12</v>
      </c>
      <c r="B19" s="12"/>
      <c r="C19" s="30"/>
      <c r="D19" s="30">
        <f>SUM(D13:D17)</f>
        <v>846512</v>
      </c>
      <c r="E19" s="30">
        <f>SUM(E13:E17)</f>
        <v>846512</v>
      </c>
      <c r="F19" s="30">
        <f>AVERAGE(C19:E19)</f>
        <v>846512</v>
      </c>
      <c r="G19" s="28"/>
    </row>
    <row r="20" spans="1:7" s="98" customFormat="1" ht="24" customHeight="1" thickTop="1" x14ac:dyDescent="0.25">
      <c r="A20" s="110" t="s">
        <v>79</v>
      </c>
      <c r="B20" s="111"/>
      <c r="C20" s="111"/>
      <c r="D20" s="111"/>
      <c r="E20" s="111"/>
      <c r="F20" s="112"/>
    </row>
    <row r="21" spans="1:7" ht="24" customHeight="1" x14ac:dyDescent="0.25">
      <c r="A21" s="51"/>
      <c r="B21" s="62"/>
      <c r="C21" s="62"/>
      <c r="D21" s="62"/>
      <c r="E21" s="62"/>
      <c r="F21" s="63"/>
    </row>
    <row r="22" spans="1:7" x14ac:dyDescent="0.25">
      <c r="A22" s="121" t="s">
        <v>13</v>
      </c>
      <c r="B22" s="121"/>
      <c r="C22" s="121"/>
      <c r="D22" s="121"/>
      <c r="E22" s="121"/>
      <c r="G22" s="77"/>
    </row>
    <row r="23" spans="1:7" x14ac:dyDescent="0.25">
      <c r="A23" s="119" t="s">
        <v>59</v>
      </c>
      <c r="B23" s="119"/>
      <c r="C23" s="119"/>
      <c r="D23" s="119"/>
      <c r="E23" s="119"/>
    </row>
    <row r="24" spans="1:7" x14ac:dyDescent="0.25">
      <c r="A24" s="1" t="s">
        <v>7</v>
      </c>
      <c r="B24" s="5" t="s">
        <v>8</v>
      </c>
      <c r="C24" s="6"/>
      <c r="D24" s="6"/>
      <c r="E24" s="6"/>
      <c r="F24" s="25"/>
    </row>
    <row r="25" spans="1:7" x14ac:dyDescent="0.25">
      <c r="B25" s="10"/>
      <c r="C25" s="31"/>
      <c r="D25" s="31"/>
      <c r="E25" s="31"/>
      <c r="F25" s="25"/>
    </row>
    <row r="26" spans="1:7" ht="15.75" thickBot="1" x14ac:dyDescent="0.3">
      <c r="A26" s="45" t="s">
        <v>71</v>
      </c>
      <c r="B26" s="9" t="s">
        <v>64</v>
      </c>
      <c r="C26" s="9" t="s">
        <v>65</v>
      </c>
      <c r="D26" s="9" t="s">
        <v>66</v>
      </c>
      <c r="E26" s="9" t="s">
        <v>68</v>
      </c>
      <c r="F26" s="25"/>
    </row>
    <row r="27" spans="1:7" x14ac:dyDescent="0.25">
      <c r="B27" s="19"/>
      <c r="C27" s="19"/>
      <c r="D27" s="19"/>
      <c r="E27" s="19"/>
      <c r="F27" s="25"/>
    </row>
    <row r="28" spans="1:7" x14ac:dyDescent="0.25">
      <c r="A28" s="66" t="s">
        <v>75</v>
      </c>
      <c r="B28" s="76">
        <f>SUM(B30:B31)</f>
        <v>1529663.88</v>
      </c>
      <c r="C28" s="76">
        <f t="shared" ref="C28:D28" si="1">SUM(C29:C31)</f>
        <v>1328526078.6700001</v>
      </c>
      <c r="D28" s="76">
        <f t="shared" si="1"/>
        <v>11954512003.405048</v>
      </c>
      <c r="E28" s="76">
        <f t="shared" ref="E28" si="2">SUM(E29:E31)</f>
        <v>13284567745.955048</v>
      </c>
      <c r="F28" s="25"/>
    </row>
    <row r="29" spans="1:7" x14ac:dyDescent="0.25">
      <c r="A29" s="21" t="s">
        <v>17</v>
      </c>
      <c r="B29" s="83">
        <v>0</v>
      </c>
      <c r="C29" s="83">
        <v>0</v>
      </c>
      <c r="D29" s="108">
        <v>9509996578.3500118</v>
      </c>
      <c r="E29" s="77">
        <f>+SUM(B29:D29)</f>
        <v>9509996578.3500118</v>
      </c>
      <c r="F29" s="25"/>
    </row>
    <row r="30" spans="1:7" x14ac:dyDescent="0.25">
      <c r="A30" s="21" t="s">
        <v>18</v>
      </c>
      <c r="B30" s="108">
        <v>1529663.88</v>
      </c>
      <c r="C30" s="108">
        <f>1328526078.67</f>
        <v>1328526078.6700001</v>
      </c>
      <c r="D30" s="108">
        <v>2444515425.0550356</v>
      </c>
      <c r="E30" s="77">
        <f>+SUM(B30:D30)</f>
        <v>3774571167.6050358</v>
      </c>
      <c r="F30" s="25"/>
    </row>
    <row r="31" spans="1:7" x14ac:dyDescent="0.25">
      <c r="A31" s="21" t="s">
        <v>19</v>
      </c>
      <c r="B31" s="77"/>
      <c r="C31" s="77"/>
      <c r="D31" s="77"/>
      <c r="E31" s="77"/>
      <c r="F31" s="25"/>
    </row>
    <row r="32" spans="1:7" x14ac:dyDescent="0.25">
      <c r="A32" s="68" t="s">
        <v>36</v>
      </c>
      <c r="B32" s="76">
        <f t="shared" ref="B32:D32" si="3">SUM(B33:B35)</f>
        <v>0</v>
      </c>
      <c r="C32" s="76">
        <f t="shared" si="3"/>
        <v>370067732.89000261</v>
      </c>
      <c r="D32" s="76">
        <f t="shared" si="3"/>
        <v>2543917780.4450006</v>
      </c>
      <c r="E32" s="76">
        <f t="shared" ref="E32" si="4">SUM(E33:E35)</f>
        <v>2913985513.3350034</v>
      </c>
      <c r="F32" s="25"/>
    </row>
    <row r="33" spans="1:6" x14ac:dyDescent="0.25">
      <c r="A33" s="21" t="s">
        <v>17</v>
      </c>
      <c r="B33" s="83">
        <v>0</v>
      </c>
      <c r="C33" s="83">
        <v>0</v>
      </c>
      <c r="D33" s="108">
        <v>2426461628.4100008</v>
      </c>
      <c r="E33" s="77">
        <f>+SUM(B33:D33)</f>
        <v>2426461628.4100008</v>
      </c>
      <c r="F33" s="25"/>
    </row>
    <row r="34" spans="1:6" x14ac:dyDescent="0.25">
      <c r="A34" s="21" t="s">
        <v>18</v>
      </c>
      <c r="B34" s="108">
        <v>0</v>
      </c>
      <c r="C34" s="108">
        <v>370067732.89000261</v>
      </c>
      <c r="D34" s="108">
        <v>117456152.03499985</v>
      </c>
      <c r="E34" s="77">
        <f t="shared" ref="E34:E46" si="5">+SUM(B34:D34)</f>
        <v>487523884.92500246</v>
      </c>
      <c r="F34" s="25"/>
    </row>
    <row r="35" spans="1:6" x14ac:dyDescent="0.25">
      <c r="A35" s="21" t="s">
        <v>19</v>
      </c>
      <c r="B35" s="77"/>
      <c r="C35" s="77"/>
      <c r="D35" s="77"/>
      <c r="E35" s="77"/>
      <c r="F35" s="25"/>
    </row>
    <row r="36" spans="1:6" x14ac:dyDescent="0.25">
      <c r="A36" s="68" t="s">
        <v>41</v>
      </c>
      <c r="B36" s="76">
        <f t="shared" ref="B36:D36" si="6">SUM(B37:B39)</f>
        <v>0</v>
      </c>
      <c r="C36" s="76">
        <f t="shared" si="6"/>
        <v>211443718.40999964</v>
      </c>
      <c r="D36" s="76">
        <f t="shared" si="6"/>
        <v>1823749455.9900005</v>
      </c>
      <c r="E36" s="76">
        <f t="shared" ref="E36" si="7">SUM(E37:E39)</f>
        <v>2035193174.4000001</v>
      </c>
      <c r="F36" s="25"/>
    </row>
    <row r="37" spans="1:6" x14ac:dyDescent="0.25">
      <c r="A37" s="21" t="s">
        <v>17</v>
      </c>
      <c r="B37" s="83">
        <v>0</v>
      </c>
      <c r="C37" s="83">
        <v>0</v>
      </c>
      <c r="D37" s="108">
        <v>1694832050.2700005</v>
      </c>
      <c r="E37" s="77">
        <f t="shared" si="5"/>
        <v>1694832050.2700005</v>
      </c>
      <c r="F37" s="25"/>
    </row>
    <row r="38" spans="1:6" x14ac:dyDescent="0.25">
      <c r="A38" s="21" t="s">
        <v>18</v>
      </c>
      <c r="B38" s="108">
        <v>0</v>
      </c>
      <c r="C38" s="108">
        <v>211443718.40999964</v>
      </c>
      <c r="D38" s="108">
        <v>128917405.71999992</v>
      </c>
      <c r="E38" s="77">
        <f t="shared" si="5"/>
        <v>340361124.12999958</v>
      </c>
      <c r="F38" s="25"/>
    </row>
    <row r="39" spans="1:6" x14ac:dyDescent="0.25">
      <c r="A39" s="21" t="s">
        <v>19</v>
      </c>
      <c r="B39" s="77"/>
      <c r="C39" s="77"/>
      <c r="D39" s="77"/>
      <c r="E39" s="77"/>
      <c r="F39" s="25"/>
    </row>
    <row r="40" spans="1:6" x14ac:dyDescent="0.25">
      <c r="A40" s="68" t="s">
        <v>37</v>
      </c>
      <c r="B40" s="76">
        <f t="shared" ref="B40:D40" si="8">SUM(B41:B43)</f>
        <v>0</v>
      </c>
      <c r="C40" s="76">
        <f t="shared" si="8"/>
        <v>10810703.195</v>
      </c>
      <c r="D40" s="76">
        <f t="shared" si="8"/>
        <v>65125762.950000003</v>
      </c>
      <c r="E40" s="76">
        <f t="shared" ref="E40" si="9">SUM(E41:E43)</f>
        <v>75936466.144999996</v>
      </c>
      <c r="F40" s="25"/>
    </row>
    <row r="41" spans="1:6" x14ac:dyDescent="0.25">
      <c r="A41" s="21" t="s">
        <v>17</v>
      </c>
      <c r="B41" s="83">
        <v>0</v>
      </c>
      <c r="C41" s="83">
        <v>0</v>
      </c>
      <c r="D41" s="108">
        <v>63596099.07</v>
      </c>
      <c r="E41" s="77">
        <f t="shared" si="5"/>
        <v>63596099.07</v>
      </c>
      <c r="F41" s="25"/>
    </row>
    <row r="42" spans="1:6" x14ac:dyDescent="0.25">
      <c r="A42" s="21" t="s">
        <v>18</v>
      </c>
      <c r="B42" s="108">
        <v>0</v>
      </c>
      <c r="C42" s="108">
        <v>10810703.195</v>
      </c>
      <c r="D42" s="108">
        <v>1529663.88</v>
      </c>
      <c r="E42" s="77">
        <f t="shared" si="5"/>
        <v>12340367.074999999</v>
      </c>
      <c r="F42" s="25"/>
    </row>
    <row r="43" spans="1:6" x14ac:dyDescent="0.25">
      <c r="A43" s="21" t="s">
        <v>19</v>
      </c>
      <c r="B43" s="77"/>
      <c r="C43" s="77"/>
      <c r="D43" s="77"/>
      <c r="E43" s="77"/>
      <c r="F43" s="25"/>
    </row>
    <row r="44" spans="1:6" x14ac:dyDescent="0.25">
      <c r="A44" s="68" t="s">
        <v>38</v>
      </c>
      <c r="B44" s="76">
        <f t="shared" ref="B44:D44" si="10">SUM(B45:B47)</f>
        <v>0</v>
      </c>
      <c r="C44" s="76">
        <f t="shared" si="10"/>
        <v>72465068.73999992</v>
      </c>
      <c r="D44" s="76">
        <f t="shared" si="10"/>
        <v>1032664510.1799996</v>
      </c>
      <c r="E44" s="76">
        <f t="shared" ref="E44" si="11">SUM(E45:E47)</f>
        <v>1105129578.9199996</v>
      </c>
      <c r="F44" s="25"/>
    </row>
    <row r="45" spans="1:6" x14ac:dyDescent="0.25">
      <c r="A45" s="21" t="s">
        <v>17</v>
      </c>
      <c r="B45" s="83">
        <v>0</v>
      </c>
      <c r="C45" s="83">
        <v>0</v>
      </c>
      <c r="D45" s="109">
        <v>954868270.02999961</v>
      </c>
      <c r="E45" s="77">
        <f t="shared" si="5"/>
        <v>954868270.02999961</v>
      </c>
      <c r="F45" s="25"/>
    </row>
    <row r="46" spans="1:6" x14ac:dyDescent="0.25">
      <c r="A46" s="21" t="s">
        <v>18</v>
      </c>
      <c r="B46" s="108">
        <v>0</v>
      </c>
      <c r="C46" s="108">
        <v>72465068.73999992</v>
      </c>
      <c r="D46" s="108">
        <v>77796240.150000006</v>
      </c>
      <c r="E46" s="77">
        <f t="shared" si="5"/>
        <v>150261308.88999993</v>
      </c>
      <c r="F46" s="25"/>
    </row>
    <row r="47" spans="1:6" x14ac:dyDescent="0.25">
      <c r="A47" s="21" t="s">
        <v>19</v>
      </c>
      <c r="B47" s="19"/>
      <c r="C47" s="19"/>
      <c r="D47" s="19"/>
      <c r="E47" s="19"/>
      <c r="F47" s="25"/>
    </row>
    <row r="48" spans="1:6" x14ac:dyDescent="0.25">
      <c r="A48" s="20"/>
      <c r="B48" s="19"/>
      <c r="C48" s="19"/>
      <c r="D48" s="19"/>
      <c r="E48" s="19"/>
      <c r="F48" s="25"/>
    </row>
    <row r="49" spans="1:7" ht="15.75" thickBot="1" x14ac:dyDescent="0.3">
      <c r="A49" s="22" t="s">
        <v>12</v>
      </c>
      <c r="B49" s="78">
        <f>+B28+B32+B36+B40+B44</f>
        <v>1529663.88</v>
      </c>
      <c r="C49" s="78">
        <f t="shared" ref="C49:E49" si="12">+C28+C32+C36+C40+C44</f>
        <v>1993313301.9050024</v>
      </c>
      <c r="D49" s="78">
        <f t="shared" si="12"/>
        <v>17419969512.970047</v>
      </c>
      <c r="E49" s="78">
        <f t="shared" si="12"/>
        <v>19414812478.755051</v>
      </c>
      <c r="F49" s="25"/>
    </row>
    <row r="50" spans="1:7" ht="15.75" thickTop="1" x14ac:dyDescent="0.25">
      <c r="A50" s="51" t="s">
        <v>79</v>
      </c>
      <c r="F50" s="25"/>
    </row>
    <row r="51" spans="1:7" x14ac:dyDescent="0.25">
      <c r="F51" s="25"/>
    </row>
    <row r="52" spans="1:7" x14ac:dyDescent="0.25">
      <c r="G52" s="25">
        <f>E64-E49</f>
        <v>0</v>
      </c>
    </row>
    <row r="53" spans="1:7" x14ac:dyDescent="0.25">
      <c r="A53" s="119" t="s">
        <v>14</v>
      </c>
      <c r="B53" s="119"/>
      <c r="C53" s="119"/>
      <c r="D53" s="119"/>
      <c r="E53" s="119"/>
      <c r="F53" s="25"/>
    </row>
    <row r="54" spans="1:7" x14ac:dyDescent="0.25">
      <c r="A54" s="119" t="s">
        <v>59</v>
      </c>
      <c r="B54" s="119"/>
      <c r="C54" s="119"/>
      <c r="D54" s="119"/>
      <c r="E54" s="119"/>
      <c r="F54" s="25"/>
    </row>
    <row r="55" spans="1:7" x14ac:dyDescent="0.25">
      <c r="A55" s="1" t="s">
        <v>7</v>
      </c>
      <c r="B55" s="3" t="s">
        <v>8</v>
      </c>
      <c r="C55" s="6"/>
      <c r="D55" s="6"/>
      <c r="E55" s="6"/>
      <c r="F55" s="25"/>
    </row>
    <row r="57" spans="1:7" ht="15.75" thickBot="1" x14ac:dyDescent="0.3">
      <c r="A57" s="8" t="s">
        <v>9</v>
      </c>
      <c r="B57" s="9" t="s">
        <v>64</v>
      </c>
      <c r="C57" s="9" t="s">
        <v>65</v>
      </c>
      <c r="D57" s="9" t="s">
        <v>66</v>
      </c>
      <c r="E57" s="9" t="s">
        <v>68</v>
      </c>
      <c r="F57" s="25"/>
    </row>
    <row r="59" spans="1:7" ht="30" x14ac:dyDescent="0.25">
      <c r="A59" s="23" t="s">
        <v>20</v>
      </c>
      <c r="B59" s="83">
        <f>B29+B33+B37+B41+B45</f>
        <v>0</v>
      </c>
      <c r="C59" s="83">
        <f t="shared" ref="C59:D59" si="13">C29+C33+C37+C41+C45</f>
        <v>0</v>
      </c>
      <c r="D59" s="83">
        <f t="shared" si="13"/>
        <v>14649754626.130013</v>
      </c>
      <c r="E59" s="83">
        <f>SUM(B59:D59)</f>
        <v>14649754626.130013</v>
      </c>
      <c r="F59" s="25"/>
    </row>
    <row r="60" spans="1:7" ht="30" x14ac:dyDescent="0.25">
      <c r="A60" s="23" t="s">
        <v>21</v>
      </c>
      <c r="B60" s="83">
        <f>B30+B34+B38+B42+B46</f>
        <v>1529663.88</v>
      </c>
      <c r="C60" s="83">
        <f t="shared" ref="C60:D60" si="14">C30+C34+C38+C42+C46</f>
        <v>1993313301.9050024</v>
      </c>
      <c r="D60" s="83">
        <f t="shared" si="14"/>
        <v>2770214886.8400354</v>
      </c>
      <c r="E60" s="83">
        <f>SUM(B60:D60)</f>
        <v>4765057852.6250381</v>
      </c>
      <c r="F60" s="25"/>
    </row>
    <row r="61" spans="1:7" x14ac:dyDescent="0.25">
      <c r="A61" s="23" t="s">
        <v>43</v>
      </c>
      <c r="F61" s="25"/>
    </row>
    <row r="62" spans="1:7" x14ac:dyDescent="0.25">
      <c r="A62" s="7" t="s">
        <v>4</v>
      </c>
      <c r="F62" s="25"/>
    </row>
    <row r="63" spans="1:7" x14ac:dyDescent="0.25">
      <c r="A63" s="7" t="s">
        <v>5</v>
      </c>
      <c r="F63" s="25"/>
    </row>
    <row r="64" spans="1:7" ht="15.75" thickBot="1" x14ac:dyDescent="0.3">
      <c r="A64" s="22" t="s">
        <v>12</v>
      </c>
      <c r="B64" s="85">
        <f>SUM(B59:B63)</f>
        <v>1529663.88</v>
      </c>
      <c r="C64" s="85">
        <f>SUM(C59:C63)</f>
        <v>1993313301.9050024</v>
      </c>
      <c r="D64" s="85">
        <f>SUM(D59:D63)</f>
        <v>17419969512.970047</v>
      </c>
      <c r="E64" s="85">
        <f>SUM(E59:E63)</f>
        <v>19414812478.755051</v>
      </c>
      <c r="F64" s="72"/>
    </row>
    <row r="65" spans="1:6" s="98" customFormat="1" ht="20.25" customHeight="1" thickTop="1" x14ac:dyDescent="0.25">
      <c r="A65" s="51" t="s">
        <v>79</v>
      </c>
    </row>
    <row r="66" spans="1:6" x14ac:dyDescent="0.25">
      <c r="F66" s="25"/>
    </row>
    <row r="68" spans="1:6" x14ac:dyDescent="0.25">
      <c r="A68" s="119" t="s">
        <v>29</v>
      </c>
      <c r="B68" s="119"/>
      <c r="C68" s="119"/>
      <c r="D68" s="119"/>
      <c r="E68" s="119"/>
      <c r="F68" s="25"/>
    </row>
    <row r="69" spans="1:6" x14ac:dyDescent="0.25">
      <c r="A69" s="119" t="s">
        <v>30</v>
      </c>
      <c r="B69" s="119"/>
      <c r="C69" s="119"/>
      <c r="D69" s="119"/>
      <c r="E69" s="119"/>
      <c r="F69" s="25"/>
    </row>
    <row r="70" spans="1:6" x14ac:dyDescent="0.25">
      <c r="A70" s="1" t="s">
        <v>7</v>
      </c>
      <c r="B70" s="5" t="s">
        <v>8</v>
      </c>
      <c r="C70" s="6"/>
      <c r="D70" s="6"/>
      <c r="E70" s="6"/>
      <c r="F70" s="25"/>
    </row>
    <row r="72" spans="1:6" ht="15.75" thickBot="1" x14ac:dyDescent="0.3">
      <c r="A72" s="8" t="s">
        <v>9</v>
      </c>
      <c r="B72" s="9" t="s">
        <v>64</v>
      </c>
      <c r="C72" s="9" t="s">
        <v>65</v>
      </c>
      <c r="D72" s="9" t="s">
        <v>66</v>
      </c>
      <c r="E72" s="9" t="s">
        <v>68</v>
      </c>
      <c r="F72" s="25"/>
    </row>
    <row r="74" spans="1:6" x14ac:dyDescent="0.25">
      <c r="A74" s="10" t="s">
        <v>31</v>
      </c>
      <c r="B74" s="83">
        <f>'3T'!E79</f>
        <v>0</v>
      </c>
      <c r="C74" s="83">
        <f>B78</f>
        <v>0</v>
      </c>
      <c r="D74" s="83">
        <f>C78</f>
        <v>0</v>
      </c>
      <c r="E74" s="83">
        <f>B74</f>
        <v>0</v>
      </c>
      <c r="F74" s="25"/>
    </row>
    <row r="75" spans="1:6" x14ac:dyDescent="0.25">
      <c r="A75" s="10" t="s">
        <v>32</v>
      </c>
      <c r="B75" s="97">
        <f>B64</f>
        <v>1529663.88</v>
      </c>
      <c r="C75" s="97">
        <f>C64</f>
        <v>1993313301.9050024</v>
      </c>
      <c r="D75" s="97">
        <f>D64</f>
        <v>17419969512.970047</v>
      </c>
      <c r="E75" s="83">
        <f>SUM(B75:D75)</f>
        <v>19414812478.755051</v>
      </c>
      <c r="F75" s="25"/>
    </row>
    <row r="76" spans="1:6" x14ac:dyDescent="0.25">
      <c r="A76" s="10" t="s">
        <v>33</v>
      </c>
      <c r="B76" s="83">
        <f>B74+B75</f>
        <v>1529663.88</v>
      </c>
      <c r="C76" s="83">
        <f>C74+C75</f>
        <v>1993313301.9050024</v>
      </c>
      <c r="D76" s="83">
        <f>D74+D75</f>
        <v>17419969512.970047</v>
      </c>
      <c r="E76" s="83">
        <f>E74+E75</f>
        <v>19414812478.755051</v>
      </c>
      <c r="F76" s="25"/>
    </row>
    <row r="77" spans="1:6" x14ac:dyDescent="0.25">
      <c r="A77" s="10" t="s">
        <v>34</v>
      </c>
      <c r="B77" s="83">
        <f>B64</f>
        <v>1529663.88</v>
      </c>
      <c r="C77" s="83">
        <f>C64</f>
        <v>1993313301.9050024</v>
      </c>
      <c r="D77" s="83">
        <f>D64</f>
        <v>17419969512.970047</v>
      </c>
      <c r="E77" s="83">
        <f>SUM(B77:D77)</f>
        <v>19414812478.755051</v>
      </c>
      <c r="F77" s="25"/>
    </row>
    <row r="78" spans="1:6" x14ac:dyDescent="0.25">
      <c r="A78" s="10" t="s">
        <v>35</v>
      </c>
      <c r="B78" s="83">
        <f>B76-B77</f>
        <v>0</v>
      </c>
      <c r="C78" s="83">
        <f>C76-C77</f>
        <v>0</v>
      </c>
      <c r="D78" s="83">
        <f>D76-D77</f>
        <v>0</v>
      </c>
      <c r="E78" s="83">
        <f>E76-E77</f>
        <v>0</v>
      </c>
      <c r="F78" s="25"/>
    </row>
    <row r="79" spans="1:6" ht="15.75" thickBot="1" x14ac:dyDescent="0.3">
      <c r="A79" s="11"/>
      <c r="B79" s="12"/>
      <c r="C79" s="12"/>
      <c r="D79" s="12"/>
      <c r="E79" s="12"/>
      <c r="F79" s="25"/>
    </row>
    <row r="80" spans="1:6" ht="15.75" thickTop="1" x14ac:dyDescent="0.25">
      <c r="A80" s="51" t="s">
        <v>79</v>
      </c>
      <c r="F80" s="25"/>
    </row>
    <row r="81" spans="1:6" x14ac:dyDescent="0.25">
      <c r="A81" s="10"/>
      <c r="F81" s="25"/>
    </row>
    <row r="82" spans="1:6" x14ac:dyDescent="0.25">
      <c r="A82" s="118" t="s">
        <v>73</v>
      </c>
      <c r="B82" s="118"/>
      <c r="C82" s="118"/>
      <c r="D82" s="118"/>
      <c r="E82" s="118"/>
      <c r="F82" s="25"/>
    </row>
    <row r="83" spans="1:6" x14ac:dyDescent="0.25">
      <c r="A83" s="118"/>
      <c r="B83" s="118"/>
      <c r="C83" s="118"/>
      <c r="D83" s="118"/>
      <c r="E83" s="118"/>
    </row>
    <row r="84" spans="1:6" x14ac:dyDescent="0.25">
      <c r="A84" s="65"/>
    </row>
    <row r="85" spans="1:6" x14ac:dyDescent="0.25">
      <c r="A85" s="65" t="s">
        <v>91</v>
      </c>
    </row>
    <row r="86" spans="1:6" x14ac:dyDescent="0.25">
      <c r="A86" s="65"/>
    </row>
    <row r="90" spans="1:6" x14ac:dyDescent="0.25">
      <c r="A90" s="25"/>
      <c r="F90" s="25"/>
    </row>
    <row r="91" spans="1:6" x14ac:dyDescent="0.25">
      <c r="A91" s="25"/>
      <c r="F91" s="25"/>
    </row>
    <row r="92" spans="1:6" x14ac:dyDescent="0.25">
      <c r="A92" s="25"/>
      <c r="F92" s="25"/>
    </row>
    <row r="93" spans="1:6" x14ac:dyDescent="0.25">
      <c r="A93" s="25"/>
      <c r="F93" s="25"/>
    </row>
    <row r="94" spans="1:6" x14ac:dyDescent="0.25">
      <c r="A94" s="25"/>
      <c r="F94" s="25"/>
    </row>
    <row r="95" spans="1:6" x14ac:dyDescent="0.25">
      <c r="A95" s="25"/>
      <c r="F95" s="25"/>
    </row>
    <row r="96" spans="1:6" x14ac:dyDescent="0.25">
      <c r="A96" s="25"/>
      <c r="F96" s="25"/>
    </row>
    <row r="97" s="25" customFormat="1" x14ac:dyDescent="0.25"/>
    <row r="98" s="25" customFormat="1" x14ac:dyDescent="0.25"/>
    <row r="99" s="25" customFormat="1" x14ac:dyDescent="0.25"/>
    <row r="100" s="25" customFormat="1" x14ac:dyDescent="0.25"/>
    <row r="101" s="25" customFormat="1" x14ac:dyDescent="0.25"/>
    <row r="102" s="25" customFormat="1" x14ac:dyDescent="0.25"/>
    <row r="103" s="25" customFormat="1" x14ac:dyDescent="0.25"/>
    <row r="104" s="25" customFormat="1" x14ac:dyDescent="0.25"/>
    <row r="105" s="25" customFormat="1" x14ac:dyDescent="0.25"/>
    <row r="106" s="25" customFormat="1" x14ac:dyDescent="0.25"/>
    <row r="107" s="25" customFormat="1" x14ac:dyDescent="0.25"/>
    <row r="108" s="25" customFormat="1" x14ac:dyDescent="0.25"/>
    <row r="109" s="25" customFormat="1" x14ac:dyDescent="0.25"/>
    <row r="110" s="25" customFormat="1" x14ac:dyDescent="0.25"/>
  </sheetData>
  <mergeCells count="10">
    <mergeCell ref="A23:E23"/>
    <mergeCell ref="A1:F1"/>
    <mergeCell ref="A8:F8"/>
    <mergeCell ref="A9:F9"/>
    <mergeCell ref="A22:E22"/>
    <mergeCell ref="A82:E83"/>
    <mergeCell ref="A53:E53"/>
    <mergeCell ref="A54:E54"/>
    <mergeCell ref="A68:E68"/>
    <mergeCell ref="A69:E69"/>
  </mergeCells>
  <pageMargins left="0.7" right="0.7" top="0.75" bottom="0.75" header="0.3" footer="0.3"/>
  <pageSetup orientation="portrait" r:id="rId1"/>
  <ignoredErrors>
    <ignoredError sqref="D77 E76" formula="1"/>
    <ignoredError sqref="B28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zoomScale="90" zoomScaleNormal="90" workbookViewId="0">
      <selection sqref="A1:F1"/>
    </sheetView>
  </sheetViews>
  <sheetFormatPr baseColWidth="10" defaultColWidth="11.42578125" defaultRowHeight="15" x14ac:dyDescent="0.25"/>
  <cols>
    <col min="1" max="1" width="64.85546875" style="44" customWidth="1"/>
    <col min="2" max="2" width="21.28515625" style="14" customWidth="1"/>
    <col min="3" max="3" width="18.5703125" style="14" bestFit="1" customWidth="1"/>
    <col min="4" max="4" width="22.5703125" style="14" customWidth="1"/>
    <col min="5" max="5" width="17.5703125" style="14" bestFit="1" customWidth="1"/>
    <col min="6" max="6" width="14.42578125" style="14" customWidth="1"/>
    <col min="7" max="7" width="15.42578125" style="14" customWidth="1"/>
    <col min="8" max="8" width="14.28515625" style="14" customWidth="1"/>
    <col min="9" max="9" width="15.42578125" style="14" customWidth="1"/>
    <col min="10" max="16384" width="11.42578125" style="14"/>
  </cols>
  <sheetData>
    <row r="1" spans="1:6" x14ac:dyDescent="0.25">
      <c r="A1" s="114" t="s">
        <v>15</v>
      </c>
      <c r="B1" s="114"/>
      <c r="C1" s="114"/>
      <c r="D1" s="114"/>
      <c r="E1" s="114"/>
      <c r="F1" s="114"/>
    </row>
    <row r="2" spans="1:6" x14ac:dyDescent="0.25">
      <c r="A2" s="35" t="s">
        <v>0</v>
      </c>
      <c r="B2" s="36" t="s">
        <v>26</v>
      </c>
      <c r="C2" s="37"/>
      <c r="D2" s="38"/>
      <c r="E2" s="38"/>
      <c r="F2" s="38"/>
    </row>
    <row r="3" spans="1:6" x14ac:dyDescent="0.25">
      <c r="A3" s="35" t="s">
        <v>1</v>
      </c>
      <c r="B3" s="36" t="s">
        <v>16</v>
      </c>
      <c r="C3" s="39"/>
      <c r="D3" s="38"/>
      <c r="E3" s="38"/>
      <c r="F3" s="38"/>
    </row>
    <row r="4" spans="1:6" x14ac:dyDescent="0.25">
      <c r="A4" s="35" t="s">
        <v>10</v>
      </c>
      <c r="B4" s="39" t="s">
        <v>27</v>
      </c>
      <c r="C4" s="39"/>
      <c r="D4" s="38"/>
      <c r="E4" s="38"/>
      <c r="F4" s="38"/>
    </row>
    <row r="5" spans="1:6" x14ac:dyDescent="0.25">
      <c r="A5" s="35" t="s">
        <v>28</v>
      </c>
      <c r="B5" s="40" t="s">
        <v>86</v>
      </c>
      <c r="C5" s="39"/>
      <c r="D5" s="38"/>
      <c r="E5" s="38"/>
      <c r="F5" s="38"/>
    </row>
    <row r="6" spans="1:6" x14ac:dyDescent="0.25">
      <c r="A6" s="41"/>
      <c r="B6" s="42"/>
      <c r="C6" s="43"/>
    </row>
    <row r="7" spans="1:6" x14ac:dyDescent="0.25">
      <c r="A7" s="41"/>
      <c r="B7" s="43"/>
      <c r="C7" s="43"/>
    </row>
    <row r="8" spans="1:6" x14ac:dyDescent="0.25">
      <c r="A8" s="114" t="s">
        <v>6</v>
      </c>
      <c r="B8" s="114"/>
      <c r="C8" s="114"/>
      <c r="D8" s="114"/>
      <c r="E8" s="114"/>
      <c r="F8" s="114"/>
    </row>
    <row r="9" spans="1:6" x14ac:dyDescent="0.25">
      <c r="A9" s="114" t="s">
        <v>11</v>
      </c>
      <c r="B9" s="114"/>
      <c r="C9" s="114"/>
      <c r="D9" s="114"/>
      <c r="E9" s="114"/>
      <c r="F9" s="114"/>
    </row>
    <row r="10" spans="1:6" x14ac:dyDescent="0.25">
      <c r="B10" s="43"/>
      <c r="C10" s="43"/>
    </row>
    <row r="11" spans="1:6" ht="15.75" thickBot="1" x14ac:dyDescent="0.3">
      <c r="A11" s="45" t="s">
        <v>71</v>
      </c>
      <c r="B11" s="46" t="s">
        <v>2</v>
      </c>
      <c r="C11" s="46" t="s">
        <v>25</v>
      </c>
      <c r="D11" s="46" t="s">
        <v>51</v>
      </c>
      <c r="E11" s="46" t="s">
        <v>53</v>
      </c>
    </row>
    <row r="13" spans="1:6" x14ac:dyDescent="0.25">
      <c r="A13" s="47" t="s">
        <v>74</v>
      </c>
      <c r="B13" s="14" t="s">
        <v>3</v>
      </c>
      <c r="C13" s="13">
        <f>'1T '!F13</f>
        <v>540109</v>
      </c>
      <c r="D13" s="13">
        <f>'2T'!F13</f>
        <v>488807.5</v>
      </c>
      <c r="E13" s="13">
        <f>AVERAGE(C13:D13)</f>
        <v>514458.25</v>
      </c>
    </row>
    <row r="14" spans="1:6" x14ac:dyDescent="0.25">
      <c r="A14" s="20" t="s">
        <v>36</v>
      </c>
      <c r="B14" s="14" t="s">
        <v>3</v>
      </c>
      <c r="C14" s="13">
        <f>'1T '!F14</f>
        <v>142560</v>
      </c>
      <c r="D14" s="13">
        <f>'2T'!F14</f>
        <v>71280</v>
      </c>
      <c r="E14" s="13">
        <f t="shared" ref="E14:E19" si="0">AVERAGE(C14:D14)</f>
        <v>106920</v>
      </c>
    </row>
    <row r="15" spans="1:6" x14ac:dyDescent="0.25">
      <c r="A15" s="20" t="s">
        <v>41</v>
      </c>
      <c r="B15" s="14" t="s">
        <v>3</v>
      </c>
      <c r="C15" s="13">
        <f>'1T '!F15</f>
        <v>84249</v>
      </c>
      <c r="D15" s="13">
        <f>'2T'!F15</f>
        <v>42124.5</v>
      </c>
      <c r="E15" s="13">
        <f t="shared" si="0"/>
        <v>63186.75</v>
      </c>
    </row>
    <row r="16" spans="1:6" x14ac:dyDescent="0.25">
      <c r="A16" s="20" t="s">
        <v>37</v>
      </c>
      <c r="B16" s="14" t="s">
        <v>3</v>
      </c>
      <c r="C16" s="13">
        <f>'1T '!F16</f>
        <v>4631</v>
      </c>
      <c r="D16" s="13">
        <f>'2T'!F16</f>
        <v>2315.5</v>
      </c>
      <c r="E16" s="13">
        <f t="shared" si="0"/>
        <v>3473.25</v>
      </c>
    </row>
    <row r="17" spans="1:6" x14ac:dyDescent="0.25">
      <c r="A17" s="20" t="s">
        <v>38</v>
      </c>
      <c r="B17" s="14" t="s">
        <v>3</v>
      </c>
      <c r="C17" s="13">
        <f>'1T '!F17</f>
        <v>62077</v>
      </c>
      <c r="D17" s="13">
        <f>'2T'!F17</f>
        <v>31038.5</v>
      </c>
      <c r="E17" s="13">
        <f t="shared" si="0"/>
        <v>46557.75</v>
      </c>
    </row>
    <row r="18" spans="1:6" x14ac:dyDescent="0.25">
      <c r="A18" s="49"/>
      <c r="D18" s="13"/>
      <c r="E18" s="13"/>
    </row>
    <row r="19" spans="1:6" ht="15.75" thickBot="1" x14ac:dyDescent="0.3">
      <c r="A19" s="50" t="s">
        <v>12</v>
      </c>
      <c r="B19" s="16"/>
      <c r="C19" s="15">
        <f>+'1T '!F19</f>
        <v>833626</v>
      </c>
      <c r="D19" s="16">
        <f>+'2T'!F19</f>
        <v>635566</v>
      </c>
      <c r="E19" s="16">
        <f>AVERAGE(C19:D19)</f>
        <v>734596</v>
      </c>
    </row>
    <row r="20" spans="1:6" ht="15.75" thickTop="1" x14ac:dyDescent="0.25">
      <c r="A20" s="51" t="s">
        <v>79</v>
      </c>
    </row>
    <row r="21" spans="1:6" x14ac:dyDescent="0.25">
      <c r="A21" s="116" t="s">
        <v>63</v>
      </c>
      <c r="B21" s="116"/>
      <c r="C21" s="116"/>
      <c r="D21" s="116"/>
      <c r="E21" s="116"/>
      <c r="F21" s="116"/>
    </row>
    <row r="22" spans="1:6" x14ac:dyDescent="0.25">
      <c r="A22" s="116"/>
      <c r="B22" s="116"/>
      <c r="C22" s="116"/>
      <c r="D22" s="116"/>
      <c r="E22" s="116"/>
      <c r="F22" s="116"/>
    </row>
    <row r="23" spans="1:6" x14ac:dyDescent="0.25">
      <c r="A23" s="52"/>
      <c r="B23" s="52"/>
      <c r="C23" s="52"/>
      <c r="D23" s="52"/>
      <c r="E23" s="52"/>
      <c r="F23" s="52"/>
    </row>
    <row r="24" spans="1:6" x14ac:dyDescent="0.25">
      <c r="A24" s="115" t="s">
        <v>13</v>
      </c>
      <c r="B24" s="115"/>
      <c r="C24" s="115"/>
      <c r="D24" s="115"/>
      <c r="E24" s="115"/>
    </row>
    <row r="25" spans="1:6" x14ac:dyDescent="0.25">
      <c r="A25" s="114" t="s">
        <v>39</v>
      </c>
      <c r="B25" s="114"/>
      <c r="C25" s="114"/>
      <c r="D25" s="114"/>
      <c r="E25" s="114"/>
    </row>
    <row r="26" spans="1:6" x14ac:dyDescent="0.25">
      <c r="A26" s="114" t="s">
        <v>40</v>
      </c>
      <c r="B26" s="114"/>
      <c r="C26" s="114"/>
      <c r="D26" s="114"/>
      <c r="E26" s="114"/>
    </row>
    <row r="28" spans="1:6" ht="15.75" thickBot="1" x14ac:dyDescent="0.3">
      <c r="A28" s="45" t="s">
        <v>71</v>
      </c>
      <c r="B28" s="46" t="s">
        <v>25</v>
      </c>
      <c r="C28" s="46" t="s">
        <v>51</v>
      </c>
      <c r="D28" s="46" t="s">
        <v>53</v>
      </c>
    </row>
    <row r="29" spans="1:6" x14ac:dyDescent="0.25">
      <c r="A29" s="86"/>
      <c r="B29" s="82"/>
      <c r="C29" s="82"/>
      <c r="D29" s="82"/>
      <c r="E29" s="82"/>
    </row>
    <row r="30" spans="1:6" x14ac:dyDescent="0.25">
      <c r="A30" s="87" t="s">
        <v>75</v>
      </c>
      <c r="B30" s="81">
        <f>SUM(B31:B33)</f>
        <v>16453243671.879993</v>
      </c>
      <c r="C30" s="81">
        <f t="shared" ref="C30:D30" si="1">SUM(C31:C33)</f>
        <v>16665886089.460011</v>
      </c>
      <c r="D30" s="81">
        <f t="shared" si="1"/>
        <v>33119129761.340004</v>
      </c>
      <c r="E30" s="82"/>
    </row>
    <row r="31" spans="1:6" x14ac:dyDescent="0.25">
      <c r="A31" s="88" t="s">
        <v>17</v>
      </c>
      <c r="B31" s="82">
        <f>'1T '!E31</f>
        <v>14623210815.660002</v>
      </c>
      <c r="C31" s="82">
        <f>'2T'!E31</f>
        <v>13508968922.510014</v>
      </c>
      <c r="D31" s="82">
        <f>SUM(B31:C31)</f>
        <v>28132179738.170013</v>
      </c>
      <c r="E31" s="82"/>
    </row>
    <row r="32" spans="1:6" x14ac:dyDescent="0.25">
      <c r="A32" s="88" t="s">
        <v>18</v>
      </c>
      <c r="B32" s="82">
        <f>'1T '!E32</f>
        <v>1830032856.2199912</v>
      </c>
      <c r="C32" s="82">
        <f>'2T'!E32</f>
        <v>3156917166.9499974</v>
      </c>
      <c r="D32" s="82">
        <f t="shared" ref="D32:D49" si="2">SUM(B32:C32)</f>
        <v>4986950023.1699886</v>
      </c>
      <c r="E32" s="82"/>
    </row>
    <row r="33" spans="1:5" x14ac:dyDescent="0.25">
      <c r="A33" s="88" t="s">
        <v>19</v>
      </c>
      <c r="B33" s="82">
        <f>'1T '!E33</f>
        <v>0</v>
      </c>
      <c r="C33" s="82">
        <f>'2T'!E33</f>
        <v>0</v>
      </c>
      <c r="D33" s="82">
        <f t="shared" si="2"/>
        <v>0</v>
      </c>
      <c r="E33" s="82"/>
    </row>
    <row r="34" spans="1:5" ht="15" customHeight="1" x14ac:dyDescent="0.25">
      <c r="A34" s="87" t="s">
        <v>44</v>
      </c>
      <c r="B34" s="81">
        <f>SUM(B35:B37)</f>
        <v>4386779766.0699987</v>
      </c>
      <c r="C34" s="81">
        <f t="shared" ref="C34:D34" si="3">SUM(C35:C37)</f>
        <v>3049410036.7099962</v>
      </c>
      <c r="D34" s="81">
        <f t="shared" si="3"/>
        <v>7436189802.779995</v>
      </c>
      <c r="E34" s="82"/>
    </row>
    <row r="35" spans="1:5" ht="15" customHeight="1" x14ac:dyDescent="0.25">
      <c r="A35" s="88" t="s">
        <v>17</v>
      </c>
      <c r="B35" s="82">
        <f>'1T '!E35</f>
        <v>3922623454.500001</v>
      </c>
      <c r="C35" s="82">
        <f>'2T'!E35</f>
        <v>2167822707.3299999</v>
      </c>
      <c r="D35" s="82">
        <f t="shared" si="2"/>
        <v>6090446161.8300009</v>
      </c>
      <c r="E35" s="82"/>
    </row>
    <row r="36" spans="1:5" ht="15" customHeight="1" x14ac:dyDescent="0.25">
      <c r="A36" s="88" t="s">
        <v>18</v>
      </c>
      <c r="B36" s="82">
        <f>'1T '!E36</f>
        <v>464156311.56999791</v>
      </c>
      <c r="C36" s="82">
        <f>'2T'!E36</f>
        <v>881587329.37999642</v>
      </c>
      <c r="D36" s="82">
        <f t="shared" si="2"/>
        <v>1345743640.9499943</v>
      </c>
      <c r="E36" s="82"/>
    </row>
    <row r="37" spans="1:5" ht="15" customHeight="1" x14ac:dyDescent="0.25">
      <c r="A37" s="88" t="s">
        <v>19</v>
      </c>
      <c r="B37" s="82">
        <f>'1T '!E37</f>
        <v>0</v>
      </c>
      <c r="C37" s="82">
        <f>'2T'!E37</f>
        <v>0</v>
      </c>
      <c r="D37" s="82">
        <f t="shared" si="2"/>
        <v>0</v>
      </c>
      <c r="E37" s="82"/>
    </row>
    <row r="38" spans="1:5" ht="15" customHeight="1" x14ac:dyDescent="0.25">
      <c r="A38" s="87" t="s">
        <v>45</v>
      </c>
      <c r="B38" s="81">
        <f>SUM(B39:B41)</f>
        <v>2693202334.3699999</v>
      </c>
      <c r="C38" s="81">
        <f t="shared" ref="C38:D38" si="4">SUM(C39:C41)</f>
        <v>1492080939.5599997</v>
      </c>
      <c r="D38" s="81">
        <f t="shared" si="4"/>
        <v>4185283273.9299994</v>
      </c>
      <c r="E38" s="82"/>
    </row>
    <row r="39" spans="1:5" ht="15" customHeight="1" x14ac:dyDescent="0.25">
      <c r="A39" s="88" t="s">
        <v>17</v>
      </c>
      <c r="B39" s="82">
        <f>'1T '!E39</f>
        <v>2457096334.6999998</v>
      </c>
      <c r="C39" s="82">
        <f>'2T'!E39</f>
        <v>1069698042.0299999</v>
      </c>
      <c r="D39" s="82">
        <f t="shared" si="2"/>
        <v>3526794376.7299995</v>
      </c>
      <c r="E39" s="82"/>
    </row>
    <row r="40" spans="1:5" ht="15" customHeight="1" x14ac:dyDescent="0.25">
      <c r="A40" s="88" t="s">
        <v>18</v>
      </c>
      <c r="B40" s="82">
        <f>'1T '!E40</f>
        <v>236105999.67000014</v>
      </c>
      <c r="C40" s="82">
        <f>'2T'!E40</f>
        <v>422382897.52999985</v>
      </c>
      <c r="D40" s="82">
        <f t="shared" si="2"/>
        <v>658488897.20000005</v>
      </c>
      <c r="E40" s="82"/>
    </row>
    <row r="41" spans="1:5" ht="15" customHeight="1" x14ac:dyDescent="0.25">
      <c r="A41" s="88" t="s">
        <v>19</v>
      </c>
      <c r="B41" s="82">
        <f>'1T '!E41</f>
        <v>0</v>
      </c>
      <c r="C41" s="82">
        <f>'2T'!E41</f>
        <v>0</v>
      </c>
      <c r="D41" s="82">
        <f t="shared" si="2"/>
        <v>0</v>
      </c>
      <c r="E41" s="82"/>
    </row>
    <row r="42" spans="1:5" ht="15" customHeight="1" x14ac:dyDescent="0.25">
      <c r="A42" s="87" t="s">
        <v>46</v>
      </c>
      <c r="B42" s="81">
        <f>SUM(B43:B45)</f>
        <v>124680662.67000002</v>
      </c>
      <c r="C42" s="81">
        <f t="shared" ref="C42:D42" si="5">SUM(C43:C45)</f>
        <v>88302962.75</v>
      </c>
      <c r="D42" s="81">
        <f t="shared" si="5"/>
        <v>212983625.42000002</v>
      </c>
      <c r="E42" s="82"/>
    </row>
    <row r="43" spans="1:5" ht="15" customHeight="1" x14ac:dyDescent="0.25">
      <c r="A43" s="88" t="s">
        <v>17</v>
      </c>
      <c r="B43" s="82">
        <f>'1T '!E43</f>
        <v>111584794.79000001</v>
      </c>
      <c r="C43" s="82">
        <f>'2T'!E43</f>
        <v>60491494.920000009</v>
      </c>
      <c r="D43" s="82">
        <f t="shared" si="2"/>
        <v>172076289.71000001</v>
      </c>
      <c r="E43" s="82"/>
    </row>
    <row r="44" spans="1:5" ht="15" customHeight="1" x14ac:dyDescent="0.25">
      <c r="A44" s="88" t="s">
        <v>18</v>
      </c>
      <c r="B44" s="82">
        <f>'1T '!E44</f>
        <v>13095867.880000003</v>
      </c>
      <c r="C44" s="82">
        <f>'2T'!E44</f>
        <v>27811467.829999998</v>
      </c>
      <c r="D44" s="82">
        <f t="shared" si="2"/>
        <v>40907335.710000001</v>
      </c>
      <c r="E44" s="82"/>
    </row>
    <row r="45" spans="1:5" ht="15" customHeight="1" x14ac:dyDescent="0.25">
      <c r="A45" s="88" t="s">
        <v>19</v>
      </c>
      <c r="B45" s="82">
        <f>'1T '!E45</f>
        <v>0</v>
      </c>
      <c r="C45" s="82">
        <f>'2T'!E45</f>
        <v>0</v>
      </c>
      <c r="D45" s="82">
        <f t="shared" si="2"/>
        <v>0</v>
      </c>
      <c r="E45" s="82"/>
    </row>
    <row r="46" spans="1:5" ht="15" customHeight="1" x14ac:dyDescent="0.25">
      <c r="A46" s="87" t="s">
        <v>47</v>
      </c>
      <c r="B46" s="81">
        <f>SUM(B47:B49)</f>
        <v>1755596399.4000001</v>
      </c>
      <c r="C46" s="81">
        <f t="shared" ref="C46:D46" si="6">SUM(C47:C49)</f>
        <v>836021962.68000019</v>
      </c>
      <c r="D46" s="81">
        <f t="shared" si="6"/>
        <v>2591618362.0800004</v>
      </c>
      <c r="E46" s="82"/>
    </row>
    <row r="47" spans="1:5" ht="15" customHeight="1" x14ac:dyDescent="0.25">
      <c r="A47" s="88" t="s">
        <v>17</v>
      </c>
      <c r="B47" s="82">
        <f>'1T '!E47</f>
        <v>1653269642.6400001</v>
      </c>
      <c r="C47" s="82">
        <f>'2T'!E47</f>
        <v>672981515.9200002</v>
      </c>
      <c r="D47" s="82">
        <f t="shared" si="2"/>
        <v>2326251158.5600004</v>
      </c>
      <c r="E47" s="82"/>
    </row>
    <row r="48" spans="1:5" ht="15" customHeight="1" x14ac:dyDescent="0.25">
      <c r="A48" s="88" t="s">
        <v>18</v>
      </c>
      <c r="B48" s="82">
        <f>'1T '!E48</f>
        <v>102326756.76000005</v>
      </c>
      <c r="C48" s="82">
        <f>'2T'!E48</f>
        <v>163040446.75999999</v>
      </c>
      <c r="D48" s="82">
        <f t="shared" si="2"/>
        <v>265367203.52000004</v>
      </c>
      <c r="E48" s="82"/>
    </row>
    <row r="49" spans="1:5" ht="15" customHeight="1" x14ac:dyDescent="0.25">
      <c r="A49" s="88" t="s">
        <v>19</v>
      </c>
      <c r="B49" s="82">
        <f>'1T '!E49</f>
        <v>0</v>
      </c>
      <c r="C49" s="82">
        <f>'2T'!E49</f>
        <v>0</v>
      </c>
      <c r="D49" s="82">
        <f t="shared" si="2"/>
        <v>0</v>
      </c>
      <c r="E49" s="82"/>
    </row>
    <row r="50" spans="1:5" x14ac:dyDescent="0.25">
      <c r="A50" s="89"/>
      <c r="B50" s="82"/>
      <c r="C50" s="82"/>
      <c r="D50" s="82"/>
      <c r="E50" s="82"/>
    </row>
    <row r="51" spans="1:5" ht="15.75" thickBot="1" x14ac:dyDescent="0.3">
      <c r="A51" s="90" t="s">
        <v>12</v>
      </c>
      <c r="B51" s="79">
        <f>+B30+B34+B38+B42+B46</f>
        <v>25413502834.389992</v>
      </c>
      <c r="C51" s="79">
        <f t="shared" ref="C51:D51" si="7">+C30+C34+C38+C42+C46</f>
        <v>22131701991.160007</v>
      </c>
      <c r="D51" s="79">
        <f t="shared" si="7"/>
        <v>47545204825.549995</v>
      </c>
      <c r="E51" s="82"/>
    </row>
    <row r="52" spans="1:5" ht="15.75" thickTop="1" x14ac:dyDescent="0.25">
      <c r="A52" s="51" t="s">
        <v>79</v>
      </c>
      <c r="B52" s="82"/>
      <c r="C52" s="82"/>
      <c r="D52" s="82"/>
      <c r="E52" s="82"/>
    </row>
    <row r="53" spans="1:5" x14ac:dyDescent="0.25">
      <c r="A53" s="86"/>
      <c r="B53" s="82"/>
      <c r="C53" s="82"/>
      <c r="D53" s="82"/>
      <c r="E53" s="82"/>
    </row>
    <row r="54" spans="1:5" x14ac:dyDescent="0.25">
      <c r="A54" s="86"/>
      <c r="B54" s="82"/>
      <c r="C54" s="82"/>
      <c r="D54" s="82"/>
      <c r="E54" s="82"/>
    </row>
    <row r="55" spans="1:5" x14ac:dyDescent="0.25">
      <c r="A55" s="122" t="s">
        <v>14</v>
      </c>
      <c r="B55" s="122"/>
      <c r="C55" s="122"/>
      <c r="D55" s="122"/>
      <c r="E55" s="122"/>
    </row>
    <row r="56" spans="1:5" x14ac:dyDescent="0.25">
      <c r="A56" s="122" t="s">
        <v>42</v>
      </c>
      <c r="B56" s="122"/>
      <c r="C56" s="122"/>
      <c r="D56" s="122"/>
      <c r="E56" s="122"/>
    </row>
    <row r="57" spans="1:5" x14ac:dyDescent="0.25">
      <c r="A57" s="91" t="s">
        <v>7</v>
      </c>
      <c r="B57" s="92" t="s">
        <v>8</v>
      </c>
      <c r="C57" s="93"/>
      <c r="D57" s="93"/>
      <c r="E57" s="93"/>
    </row>
    <row r="58" spans="1:5" x14ac:dyDescent="0.25">
      <c r="A58" s="84"/>
      <c r="B58" s="82"/>
      <c r="C58" s="82"/>
      <c r="D58" s="82"/>
      <c r="E58" s="82"/>
    </row>
    <row r="59" spans="1:5" ht="15.75" thickBot="1" x14ac:dyDescent="0.3">
      <c r="A59" s="94" t="s">
        <v>9</v>
      </c>
      <c r="B59" s="95" t="s">
        <v>25</v>
      </c>
      <c r="C59" s="95" t="s">
        <v>51</v>
      </c>
      <c r="D59" s="95" t="s">
        <v>53</v>
      </c>
      <c r="E59" s="82"/>
    </row>
    <row r="60" spans="1:5" x14ac:dyDescent="0.25">
      <c r="A60" s="86"/>
      <c r="B60" s="82"/>
      <c r="C60" s="82"/>
      <c r="D60" s="82"/>
      <c r="E60" s="82"/>
    </row>
    <row r="61" spans="1:5" ht="30" x14ac:dyDescent="0.25">
      <c r="A61" s="96" t="s">
        <v>20</v>
      </c>
      <c r="B61" s="82">
        <f t="shared" ref="B61:D62" si="8">SUM(B31+B35+B39+B43+B47)</f>
        <v>22767785042.290005</v>
      </c>
      <c r="C61" s="82">
        <f t="shared" si="8"/>
        <v>17479962682.710014</v>
      </c>
      <c r="D61" s="82">
        <f t="shared" si="8"/>
        <v>40247747725.000008</v>
      </c>
      <c r="E61" s="82"/>
    </row>
    <row r="62" spans="1:5" ht="30" x14ac:dyDescent="0.25">
      <c r="A62" s="96" t="s">
        <v>21</v>
      </c>
      <c r="B62" s="82">
        <f t="shared" si="8"/>
        <v>2645717792.0999894</v>
      </c>
      <c r="C62" s="82">
        <f t="shared" si="8"/>
        <v>4651739308.4499941</v>
      </c>
      <c r="D62" s="82">
        <f t="shared" si="8"/>
        <v>7297457100.549983</v>
      </c>
      <c r="E62" s="82"/>
    </row>
    <row r="63" spans="1:5" x14ac:dyDescent="0.25">
      <c r="A63" s="96" t="s">
        <v>52</v>
      </c>
      <c r="B63" s="82"/>
      <c r="C63" s="82"/>
      <c r="D63" s="82"/>
      <c r="E63" s="82"/>
    </row>
    <row r="64" spans="1:5" x14ac:dyDescent="0.25">
      <c r="A64" s="86" t="s">
        <v>4</v>
      </c>
      <c r="B64" s="82"/>
      <c r="C64" s="82"/>
      <c r="D64" s="82"/>
      <c r="E64" s="82"/>
    </row>
    <row r="65" spans="1:5" x14ac:dyDescent="0.25">
      <c r="A65" s="86" t="s">
        <v>5</v>
      </c>
      <c r="B65" s="82"/>
      <c r="C65" s="82"/>
      <c r="D65" s="82"/>
      <c r="E65" s="82"/>
    </row>
    <row r="66" spans="1:5" ht="15.75" thickBot="1" x14ac:dyDescent="0.3">
      <c r="A66" s="90" t="s">
        <v>12</v>
      </c>
      <c r="B66" s="79">
        <f>SUM(B61:B65)</f>
        <v>25413502834.389996</v>
      </c>
      <c r="C66" s="79">
        <f>SUM(C61:C65)</f>
        <v>22131701991.160007</v>
      </c>
      <c r="D66" s="79">
        <f>SUM(B66:C66)</f>
        <v>47545204825.550003</v>
      </c>
      <c r="E66" s="82"/>
    </row>
    <row r="67" spans="1:5" ht="15.75" thickTop="1" x14ac:dyDescent="0.25">
      <c r="A67" s="51" t="s">
        <v>79</v>
      </c>
    </row>
    <row r="70" spans="1:5" x14ac:dyDescent="0.25">
      <c r="A70" s="114" t="s">
        <v>29</v>
      </c>
      <c r="B70" s="114"/>
      <c r="C70" s="114"/>
      <c r="D70" s="114"/>
      <c r="E70" s="114"/>
    </row>
    <row r="71" spans="1:5" x14ac:dyDescent="0.25">
      <c r="A71" s="114" t="s">
        <v>30</v>
      </c>
      <c r="B71" s="114"/>
      <c r="C71" s="114"/>
      <c r="D71" s="114"/>
      <c r="E71" s="114"/>
    </row>
    <row r="72" spans="1:5" x14ac:dyDescent="0.25">
      <c r="A72" s="35" t="s">
        <v>7</v>
      </c>
      <c r="B72" s="40" t="s">
        <v>8</v>
      </c>
      <c r="C72" s="56"/>
      <c r="D72" s="56"/>
      <c r="E72" s="56"/>
    </row>
    <row r="73" spans="1:5" x14ac:dyDescent="0.25">
      <c r="A73" s="51"/>
    </row>
    <row r="74" spans="1:5" ht="15.75" thickBot="1" x14ac:dyDescent="0.3">
      <c r="A74" s="53" t="s">
        <v>9</v>
      </c>
      <c r="B74" s="46" t="s">
        <v>25</v>
      </c>
      <c r="C74" s="46" t="s">
        <v>51</v>
      </c>
      <c r="D74" s="46" t="s">
        <v>53</v>
      </c>
    </row>
    <row r="75" spans="1:5" x14ac:dyDescent="0.25">
      <c r="A75" s="51"/>
    </row>
    <row r="76" spans="1:5" x14ac:dyDescent="0.25">
      <c r="A76" s="58" t="s">
        <v>31</v>
      </c>
      <c r="B76" s="82">
        <f>'1T '!E76</f>
        <v>0</v>
      </c>
      <c r="C76" s="82">
        <f>'2T'!E76</f>
        <v>0</v>
      </c>
      <c r="D76" s="82">
        <f>B76</f>
        <v>0</v>
      </c>
    </row>
    <row r="77" spans="1:5" x14ac:dyDescent="0.25">
      <c r="A77" s="58" t="s">
        <v>32</v>
      </c>
      <c r="B77" s="82">
        <f>'1T '!E77</f>
        <v>25413502834.389992</v>
      </c>
      <c r="C77" s="82">
        <f>'2T'!E77</f>
        <v>22131701991.160007</v>
      </c>
      <c r="D77" s="82">
        <f>SUM(B77:C77)</f>
        <v>47545204825.550003</v>
      </c>
    </row>
    <row r="78" spans="1:5" x14ac:dyDescent="0.25">
      <c r="A78" s="58" t="s">
        <v>33</v>
      </c>
      <c r="B78" s="82">
        <f>'1T '!E78</f>
        <v>25413502834.389992</v>
      </c>
      <c r="C78" s="82">
        <f>'2T'!E78</f>
        <v>22131701991.160007</v>
      </c>
      <c r="D78" s="82">
        <f>D76+D77</f>
        <v>47545204825.550003</v>
      </c>
    </row>
    <row r="79" spans="1:5" x14ac:dyDescent="0.25">
      <c r="A79" s="58" t="s">
        <v>34</v>
      </c>
      <c r="B79" s="82">
        <f>'1T '!E79</f>
        <v>25413502834.389992</v>
      </c>
      <c r="C79" s="82">
        <f>'2T'!E79</f>
        <v>22131701991.160007</v>
      </c>
      <c r="D79" s="82">
        <f>SUM(B79:C79)</f>
        <v>47545204825.550003</v>
      </c>
    </row>
    <row r="80" spans="1:5" x14ac:dyDescent="0.25">
      <c r="A80" s="58" t="s">
        <v>35</v>
      </c>
      <c r="B80" s="82">
        <f>'1T '!E80</f>
        <v>0</v>
      </c>
      <c r="C80" s="82">
        <f>'2T'!E80</f>
        <v>0</v>
      </c>
      <c r="D80" s="82">
        <f>D78-D79</f>
        <v>0</v>
      </c>
    </row>
    <row r="81" spans="1:5" ht="15.75" thickBot="1" x14ac:dyDescent="0.3">
      <c r="A81" s="59"/>
      <c r="B81" s="16"/>
      <c r="C81" s="16"/>
      <c r="D81" s="16"/>
    </row>
    <row r="82" spans="1:5" ht="15.75" thickTop="1" x14ac:dyDescent="0.25">
      <c r="A82" s="51" t="s">
        <v>79</v>
      </c>
    </row>
    <row r="83" spans="1:5" x14ac:dyDescent="0.25">
      <c r="A83" s="58"/>
    </row>
    <row r="84" spans="1:5" x14ac:dyDescent="0.25">
      <c r="A84" s="113" t="s">
        <v>73</v>
      </c>
      <c r="B84" s="113"/>
      <c r="C84" s="113"/>
      <c r="D84" s="113"/>
      <c r="E84" s="113"/>
    </row>
    <row r="85" spans="1:5" x14ac:dyDescent="0.25">
      <c r="A85" s="113"/>
      <c r="B85" s="113"/>
      <c r="C85" s="113"/>
      <c r="D85" s="113"/>
      <c r="E85" s="113"/>
    </row>
    <row r="86" spans="1:5" x14ac:dyDescent="0.25">
      <c r="A86" s="65"/>
    </row>
    <row r="87" spans="1:5" x14ac:dyDescent="0.25">
      <c r="A87" s="65" t="s">
        <v>88</v>
      </c>
    </row>
    <row r="88" spans="1:5" x14ac:dyDescent="0.25">
      <c r="A88" s="65"/>
    </row>
    <row r="89" spans="1:5" x14ac:dyDescent="0.25">
      <c r="A89" s="14"/>
    </row>
    <row r="90" spans="1:5" x14ac:dyDescent="0.25">
      <c r="A90" s="14"/>
    </row>
  </sheetData>
  <mergeCells count="12">
    <mergeCell ref="A84:E85"/>
    <mergeCell ref="A1:F1"/>
    <mergeCell ref="A8:F8"/>
    <mergeCell ref="A9:F9"/>
    <mergeCell ref="A24:E24"/>
    <mergeCell ref="A25:E25"/>
    <mergeCell ref="A55:E55"/>
    <mergeCell ref="A56:E56"/>
    <mergeCell ref="A70:E70"/>
    <mergeCell ref="A71:E71"/>
    <mergeCell ref="A21:F22"/>
    <mergeCell ref="A26:E26"/>
  </mergeCells>
  <pageMargins left="0.7" right="0.7" top="0.75" bottom="0.75" header="0.3" footer="0.3"/>
  <pageSetup orientation="portrait" r:id="rId1"/>
  <ignoredErrors>
    <ignoredError sqref="D78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2"/>
  <sheetViews>
    <sheetView zoomScale="90" zoomScaleNormal="90" workbookViewId="0">
      <selection sqref="A1:F1"/>
    </sheetView>
  </sheetViews>
  <sheetFormatPr baseColWidth="10" defaultColWidth="11.42578125" defaultRowHeight="15" x14ac:dyDescent="0.25"/>
  <cols>
    <col min="1" max="1" width="63.140625" style="51" customWidth="1"/>
    <col min="2" max="2" width="20.28515625" style="14" customWidth="1"/>
    <col min="3" max="5" width="18.7109375" style="14" bestFit="1" customWidth="1"/>
    <col min="6" max="6" width="16.42578125" style="14" customWidth="1"/>
    <col min="7" max="16384" width="11.42578125" style="14"/>
  </cols>
  <sheetData>
    <row r="1" spans="1:6" x14ac:dyDescent="0.25">
      <c r="A1" s="114" t="s">
        <v>15</v>
      </c>
      <c r="B1" s="114"/>
      <c r="C1" s="114"/>
      <c r="D1" s="114"/>
      <c r="E1" s="114"/>
      <c r="F1" s="114"/>
    </row>
    <row r="2" spans="1:6" x14ac:dyDescent="0.25">
      <c r="A2" s="35" t="s">
        <v>0</v>
      </c>
      <c r="B2" s="36" t="s">
        <v>26</v>
      </c>
      <c r="C2" s="37"/>
      <c r="D2" s="38"/>
      <c r="E2" s="38"/>
      <c r="F2" s="38"/>
    </row>
    <row r="3" spans="1:6" x14ac:dyDescent="0.25">
      <c r="A3" s="35" t="s">
        <v>1</v>
      </c>
      <c r="B3" s="36" t="s">
        <v>16</v>
      </c>
      <c r="C3" s="39"/>
      <c r="D3" s="38"/>
      <c r="E3" s="38"/>
      <c r="F3" s="38"/>
    </row>
    <row r="4" spans="1:6" x14ac:dyDescent="0.25">
      <c r="A4" s="35" t="s">
        <v>10</v>
      </c>
      <c r="B4" s="39" t="s">
        <v>27</v>
      </c>
      <c r="C4" s="39"/>
      <c r="D4" s="38"/>
      <c r="E4" s="38"/>
      <c r="F4" s="38"/>
    </row>
    <row r="5" spans="1:6" x14ac:dyDescent="0.25">
      <c r="A5" s="35" t="s">
        <v>28</v>
      </c>
      <c r="B5" s="40" t="s">
        <v>85</v>
      </c>
      <c r="C5" s="39"/>
      <c r="D5" s="38"/>
      <c r="E5" s="38"/>
      <c r="F5" s="38"/>
    </row>
    <row r="6" spans="1:6" x14ac:dyDescent="0.25">
      <c r="A6" s="35"/>
      <c r="B6" s="40"/>
      <c r="C6" s="39"/>
      <c r="D6" s="38"/>
      <c r="E6" s="38"/>
      <c r="F6" s="38"/>
    </row>
    <row r="7" spans="1:6" x14ac:dyDescent="0.25">
      <c r="A7" s="60"/>
      <c r="B7" s="60"/>
      <c r="C7" s="60"/>
      <c r="D7" s="60"/>
      <c r="E7" s="60"/>
      <c r="F7" s="60"/>
    </row>
    <row r="8" spans="1:6" x14ac:dyDescent="0.25">
      <c r="A8" s="114" t="s">
        <v>6</v>
      </c>
      <c r="B8" s="114"/>
      <c r="C8" s="114"/>
      <c r="D8" s="114"/>
      <c r="E8" s="114"/>
      <c r="F8" s="114"/>
    </row>
    <row r="9" spans="1:6" x14ac:dyDescent="0.25">
      <c r="A9" s="114" t="s">
        <v>11</v>
      </c>
      <c r="B9" s="114"/>
      <c r="C9" s="114"/>
      <c r="D9" s="114"/>
      <c r="E9" s="114"/>
      <c r="F9" s="114"/>
    </row>
    <row r="10" spans="1:6" x14ac:dyDescent="0.25">
      <c r="A10" s="14"/>
    </row>
    <row r="11" spans="1:6" ht="15.75" thickBot="1" x14ac:dyDescent="0.3">
      <c r="A11" s="45" t="s">
        <v>71</v>
      </c>
      <c r="B11" s="46" t="s">
        <v>2</v>
      </c>
      <c r="C11" s="46" t="s">
        <v>25</v>
      </c>
      <c r="D11" s="46" t="s">
        <v>51</v>
      </c>
      <c r="E11" s="46" t="s">
        <v>58</v>
      </c>
      <c r="F11" s="46" t="s">
        <v>72</v>
      </c>
    </row>
    <row r="13" spans="1:6" x14ac:dyDescent="0.25">
      <c r="A13" s="47" t="s">
        <v>74</v>
      </c>
      <c r="B13" s="14" t="s">
        <v>3</v>
      </c>
      <c r="C13" s="32">
        <f>'1T '!F13</f>
        <v>540109</v>
      </c>
      <c r="D13" s="33">
        <f>'2T'!F13</f>
        <v>488807.5</v>
      </c>
      <c r="E13" s="33"/>
      <c r="F13" s="33">
        <f>AVERAGE(C13:E13)</f>
        <v>514458.25</v>
      </c>
    </row>
    <row r="14" spans="1:6" x14ac:dyDescent="0.25">
      <c r="A14" s="20" t="s">
        <v>36</v>
      </c>
      <c r="B14" s="14" t="s">
        <v>3</v>
      </c>
      <c r="C14" s="32">
        <f>'1T '!F14</f>
        <v>142560</v>
      </c>
      <c r="D14" s="33">
        <f>'2T'!F14</f>
        <v>71280</v>
      </c>
      <c r="E14" s="33"/>
      <c r="F14" s="33">
        <f t="shared" ref="F14:F19" si="0">AVERAGE(C14:E14)</f>
        <v>106920</v>
      </c>
    </row>
    <row r="15" spans="1:6" x14ac:dyDescent="0.25">
      <c r="A15" s="20" t="s">
        <v>41</v>
      </c>
      <c r="B15" s="14" t="s">
        <v>3</v>
      </c>
      <c r="C15" s="32">
        <f>'1T '!F15</f>
        <v>84249</v>
      </c>
      <c r="D15" s="33">
        <f>'2T'!F15</f>
        <v>42124.5</v>
      </c>
      <c r="E15" s="33"/>
      <c r="F15" s="33">
        <f t="shared" si="0"/>
        <v>63186.75</v>
      </c>
    </row>
    <row r="16" spans="1:6" x14ac:dyDescent="0.25">
      <c r="A16" s="20" t="s">
        <v>37</v>
      </c>
      <c r="B16" s="14" t="s">
        <v>3</v>
      </c>
      <c r="C16" s="32">
        <f>'1T '!F16</f>
        <v>4631</v>
      </c>
      <c r="D16" s="33">
        <f>'2T'!F16</f>
        <v>2315.5</v>
      </c>
      <c r="E16" s="33"/>
      <c r="F16" s="33">
        <f t="shared" si="0"/>
        <v>3473.25</v>
      </c>
    </row>
    <row r="17" spans="1:6" x14ac:dyDescent="0.25">
      <c r="A17" s="20" t="s">
        <v>38</v>
      </c>
      <c r="B17" s="14" t="s">
        <v>3</v>
      </c>
      <c r="C17" s="32">
        <f>'1T '!F17</f>
        <v>62077</v>
      </c>
      <c r="D17" s="33">
        <f>'2T'!F17</f>
        <v>31038.5</v>
      </c>
      <c r="E17" s="33"/>
      <c r="F17" s="33">
        <f t="shared" si="0"/>
        <v>46557.75</v>
      </c>
    </row>
    <row r="18" spans="1:6" x14ac:dyDescent="0.25">
      <c r="A18" s="48"/>
      <c r="C18" s="32"/>
      <c r="D18" s="33"/>
      <c r="E18" s="33"/>
      <c r="F18" s="33"/>
    </row>
    <row r="19" spans="1:6" ht="15.75" thickBot="1" x14ac:dyDescent="0.3">
      <c r="A19" s="55" t="s">
        <v>12</v>
      </c>
      <c r="B19" s="16"/>
      <c r="C19" s="61">
        <f>+'1T '!F19</f>
        <v>833626</v>
      </c>
      <c r="D19" s="61">
        <f>+'2T'!F19</f>
        <v>635566</v>
      </c>
      <c r="E19" s="61"/>
      <c r="F19" s="61">
        <f t="shared" si="0"/>
        <v>734596</v>
      </c>
    </row>
    <row r="20" spans="1:6" ht="15.75" thickTop="1" x14ac:dyDescent="0.25">
      <c r="A20" s="51" t="s">
        <v>79</v>
      </c>
      <c r="B20" s="18"/>
      <c r="C20" s="18"/>
      <c r="D20" s="18"/>
      <c r="E20" s="18"/>
      <c r="F20" s="18"/>
    </row>
    <row r="21" spans="1:6" x14ac:dyDescent="0.25">
      <c r="A21" s="116" t="s">
        <v>54</v>
      </c>
      <c r="B21" s="116"/>
      <c r="C21" s="116"/>
      <c r="D21" s="116"/>
      <c r="E21" s="116"/>
      <c r="F21" s="116"/>
    </row>
    <row r="22" spans="1:6" x14ac:dyDescent="0.25">
      <c r="A22" s="116"/>
      <c r="B22" s="116"/>
      <c r="C22" s="116"/>
      <c r="D22" s="116"/>
      <c r="E22" s="116"/>
      <c r="F22" s="116"/>
    </row>
    <row r="23" spans="1:6" x14ac:dyDescent="0.25">
      <c r="A23" s="116" t="s">
        <v>76</v>
      </c>
      <c r="B23" s="116"/>
      <c r="C23" s="116"/>
      <c r="D23" s="116"/>
    </row>
    <row r="24" spans="1:6" x14ac:dyDescent="0.25">
      <c r="A24" s="115" t="s">
        <v>13</v>
      </c>
      <c r="B24" s="115"/>
      <c r="C24" s="115"/>
      <c r="D24" s="115"/>
      <c r="E24" s="115"/>
    </row>
    <row r="25" spans="1:6" x14ac:dyDescent="0.25">
      <c r="A25" s="114" t="s">
        <v>59</v>
      </c>
      <c r="B25" s="114"/>
      <c r="C25" s="114"/>
      <c r="D25" s="114"/>
      <c r="E25" s="114"/>
    </row>
    <row r="26" spans="1:6" x14ac:dyDescent="0.25">
      <c r="A26" s="35" t="s">
        <v>7</v>
      </c>
      <c r="B26" s="40" t="s">
        <v>8</v>
      </c>
      <c r="C26" s="56"/>
      <c r="D26" s="56"/>
      <c r="E26" s="56"/>
    </row>
    <row r="27" spans="1:6" x14ac:dyDescent="0.25">
      <c r="B27" s="58"/>
      <c r="C27" s="13"/>
      <c r="D27" s="13"/>
      <c r="E27" s="13"/>
    </row>
    <row r="28" spans="1:6" ht="15.75" thickBot="1" x14ac:dyDescent="0.3">
      <c r="A28" s="45" t="s">
        <v>71</v>
      </c>
      <c r="B28" s="46" t="s">
        <v>25</v>
      </c>
      <c r="C28" s="46" t="s">
        <v>51</v>
      </c>
      <c r="D28" s="46" t="s">
        <v>58</v>
      </c>
      <c r="E28" s="46" t="s">
        <v>62</v>
      </c>
    </row>
    <row r="30" spans="1:6" x14ac:dyDescent="0.25">
      <c r="A30" s="66" t="s">
        <v>75</v>
      </c>
      <c r="B30" s="67">
        <f>SUM(B31:B33)</f>
        <v>16453243671.879993</v>
      </c>
      <c r="C30" s="67">
        <f t="shared" ref="C30:E30" si="1">SUM(C31:C33)</f>
        <v>16665886089.460011</v>
      </c>
      <c r="D30" s="67">
        <f t="shared" si="1"/>
        <v>2910895476.1799998</v>
      </c>
      <c r="E30" s="67">
        <f t="shared" si="1"/>
        <v>36030025237.520004</v>
      </c>
    </row>
    <row r="31" spans="1:6" x14ac:dyDescent="0.25">
      <c r="A31" s="54" t="s">
        <v>17</v>
      </c>
      <c r="B31" s="14">
        <f>'1T '!E31</f>
        <v>14623210815.660002</v>
      </c>
      <c r="C31" s="14">
        <f>'2T'!E31</f>
        <v>13508968922.510014</v>
      </c>
      <c r="D31" s="14">
        <f>+'3T'!E31</f>
        <v>0</v>
      </c>
      <c r="E31" s="14">
        <f>SUM(B31:D31)</f>
        <v>28132179738.170013</v>
      </c>
    </row>
    <row r="32" spans="1:6" x14ac:dyDescent="0.25">
      <c r="A32" s="54" t="s">
        <v>18</v>
      </c>
      <c r="B32" s="14">
        <f>'1T '!E32</f>
        <v>1830032856.2199912</v>
      </c>
      <c r="C32" s="14">
        <f>'2T'!E32</f>
        <v>3156917166.9499974</v>
      </c>
      <c r="D32" s="14">
        <f>+'3T'!E32</f>
        <v>2910895476.1799998</v>
      </c>
      <c r="E32" s="14">
        <f>SUM(B32:D32)</f>
        <v>7897845499.3499889</v>
      </c>
    </row>
    <row r="33" spans="1:5" x14ac:dyDescent="0.25">
      <c r="A33" s="54" t="s">
        <v>19</v>
      </c>
      <c r="B33" s="14">
        <f>'1T '!E33</f>
        <v>0</v>
      </c>
      <c r="C33" s="14">
        <f>'2T'!E33</f>
        <v>0</v>
      </c>
      <c r="D33" s="14">
        <f>+'3T'!E33</f>
        <v>0</v>
      </c>
      <c r="E33" s="14">
        <f>SUM(B33:D33)</f>
        <v>0</v>
      </c>
    </row>
    <row r="34" spans="1:5" x14ac:dyDescent="0.25">
      <c r="A34" s="66" t="s">
        <v>36</v>
      </c>
      <c r="B34" s="67">
        <f>SUM(B35:B37)</f>
        <v>4386779766.0699987</v>
      </c>
      <c r="C34" s="67">
        <f t="shared" ref="C34:E34" si="2">SUM(C35:C37)</f>
        <v>3049410036.7099962</v>
      </c>
      <c r="D34" s="67">
        <f t="shared" si="2"/>
        <v>593246963.65999961</v>
      </c>
      <c r="E34" s="67">
        <f t="shared" si="2"/>
        <v>8029436766.4399948</v>
      </c>
    </row>
    <row r="35" spans="1:5" x14ac:dyDescent="0.25">
      <c r="A35" s="54" t="s">
        <v>17</v>
      </c>
      <c r="B35" s="14">
        <f>'1T '!E35</f>
        <v>3922623454.500001</v>
      </c>
      <c r="C35" s="14">
        <f>'2T'!E35</f>
        <v>2167822707.3299999</v>
      </c>
      <c r="D35" s="14">
        <f>+'3T'!E35</f>
        <v>0</v>
      </c>
      <c r="E35" s="14">
        <f>SUM(B35:D35)</f>
        <v>6090446161.8300009</v>
      </c>
    </row>
    <row r="36" spans="1:5" x14ac:dyDescent="0.25">
      <c r="A36" s="54" t="s">
        <v>18</v>
      </c>
      <c r="B36" s="14">
        <f>'1T '!E36</f>
        <v>464156311.56999791</v>
      </c>
      <c r="C36" s="14">
        <f>'2T'!E36</f>
        <v>881587329.37999642</v>
      </c>
      <c r="D36" s="14">
        <f>+'3T'!E36</f>
        <v>593246963.65999961</v>
      </c>
      <c r="E36" s="14">
        <f>SUM(B36:D36)</f>
        <v>1938990604.6099939</v>
      </c>
    </row>
    <row r="37" spans="1:5" x14ac:dyDescent="0.25">
      <c r="A37" s="54" t="s">
        <v>19</v>
      </c>
      <c r="B37" s="14">
        <f>'1T '!E37</f>
        <v>0</v>
      </c>
      <c r="C37" s="14">
        <f>'2T'!E37</f>
        <v>0</v>
      </c>
      <c r="D37" s="14">
        <f>+'3T'!E37</f>
        <v>0</v>
      </c>
      <c r="E37" s="14">
        <f>SUM(B37:D37)</f>
        <v>0</v>
      </c>
    </row>
    <row r="38" spans="1:5" x14ac:dyDescent="0.25">
      <c r="A38" s="66" t="s">
        <v>41</v>
      </c>
      <c r="B38" s="67">
        <f>SUM(B39:B41)</f>
        <v>2693202334.3699999</v>
      </c>
      <c r="C38" s="67">
        <f t="shared" ref="C38:E38" si="3">SUM(C39:C41)</f>
        <v>1492080939.5599997</v>
      </c>
      <c r="D38" s="67">
        <f t="shared" si="3"/>
        <v>310516835.68999964</v>
      </c>
      <c r="E38" s="67">
        <f t="shared" si="3"/>
        <v>4495800109.6199989</v>
      </c>
    </row>
    <row r="39" spans="1:5" x14ac:dyDescent="0.25">
      <c r="A39" s="54" t="s">
        <v>17</v>
      </c>
      <c r="B39" s="14">
        <f>'1T '!E39</f>
        <v>2457096334.6999998</v>
      </c>
      <c r="C39" s="14">
        <f>'2T'!E39</f>
        <v>1069698042.0299999</v>
      </c>
      <c r="D39" s="14">
        <f>+'3T'!E39</f>
        <v>0</v>
      </c>
      <c r="E39" s="14">
        <f>SUM(B39:D39)</f>
        <v>3526794376.7299995</v>
      </c>
    </row>
    <row r="40" spans="1:5" x14ac:dyDescent="0.25">
      <c r="A40" s="54" t="s">
        <v>18</v>
      </c>
      <c r="B40" s="14">
        <f>'1T '!E40</f>
        <v>236105999.67000014</v>
      </c>
      <c r="C40" s="14">
        <f>'2T'!E40</f>
        <v>422382897.52999985</v>
      </c>
      <c r="D40" s="14">
        <f>+'3T'!E40</f>
        <v>310516835.68999964</v>
      </c>
      <c r="E40" s="14">
        <f>SUM(B40:D40)</f>
        <v>969005732.88999963</v>
      </c>
    </row>
    <row r="41" spans="1:5" x14ac:dyDescent="0.25">
      <c r="A41" s="54" t="s">
        <v>19</v>
      </c>
      <c r="B41" s="14">
        <f>'1T '!E41</f>
        <v>0</v>
      </c>
      <c r="C41" s="14">
        <f>'2T'!E41</f>
        <v>0</v>
      </c>
      <c r="D41" s="14">
        <f>+'3T'!E41</f>
        <v>0</v>
      </c>
      <c r="E41" s="14">
        <f>SUM(B41:D41)</f>
        <v>0</v>
      </c>
    </row>
    <row r="42" spans="1:5" x14ac:dyDescent="0.25">
      <c r="A42" s="66" t="s">
        <v>37</v>
      </c>
      <c r="B42" s="67">
        <f>SUM(B43:B45)</f>
        <v>124680662.67000002</v>
      </c>
      <c r="C42" s="67">
        <f t="shared" ref="C42:E42" si="4">SUM(C43:C45)</f>
        <v>88302962.75</v>
      </c>
      <c r="D42" s="67">
        <f t="shared" si="4"/>
        <v>19931343.130000003</v>
      </c>
      <c r="E42" s="67">
        <f t="shared" si="4"/>
        <v>232914968.55000001</v>
      </c>
    </row>
    <row r="43" spans="1:5" x14ac:dyDescent="0.25">
      <c r="A43" s="54" t="s">
        <v>17</v>
      </c>
      <c r="B43" s="14">
        <f>'1T '!E43</f>
        <v>111584794.79000001</v>
      </c>
      <c r="C43" s="14">
        <f>'2T'!E43</f>
        <v>60491494.920000009</v>
      </c>
      <c r="D43" s="14">
        <f>+'3T'!E43</f>
        <v>0</v>
      </c>
      <c r="E43" s="14">
        <f>SUM(B43:D43)</f>
        <v>172076289.71000001</v>
      </c>
    </row>
    <row r="44" spans="1:5" x14ac:dyDescent="0.25">
      <c r="A44" s="54" t="s">
        <v>18</v>
      </c>
      <c r="B44" s="14">
        <f>'1T '!E44</f>
        <v>13095867.880000003</v>
      </c>
      <c r="C44" s="14">
        <f>'2T'!E44</f>
        <v>27811467.829999998</v>
      </c>
      <c r="D44" s="14">
        <f>+'3T'!E44</f>
        <v>19931343.130000003</v>
      </c>
      <c r="E44" s="14">
        <f>SUM(B44:D44)</f>
        <v>60838678.840000004</v>
      </c>
    </row>
    <row r="45" spans="1:5" x14ac:dyDescent="0.25">
      <c r="A45" s="54" t="s">
        <v>19</v>
      </c>
      <c r="B45" s="14">
        <f>'1T '!E45</f>
        <v>0</v>
      </c>
      <c r="C45" s="14">
        <f>'2T'!E45</f>
        <v>0</v>
      </c>
      <c r="D45" s="14">
        <f>+'3T'!E45</f>
        <v>0</v>
      </c>
      <c r="E45" s="14">
        <f>SUM(B45:D45)</f>
        <v>0</v>
      </c>
    </row>
    <row r="46" spans="1:5" x14ac:dyDescent="0.25">
      <c r="A46" s="66" t="s">
        <v>38</v>
      </c>
      <c r="B46" s="67">
        <f>SUM(B47:B49)</f>
        <v>1755596399.4000001</v>
      </c>
      <c r="C46" s="67">
        <f t="shared" ref="C46:E46" si="5">SUM(C47:C49)</f>
        <v>836021962.68000019</v>
      </c>
      <c r="D46" s="67">
        <f t="shared" si="5"/>
        <v>138966209.90999997</v>
      </c>
      <c r="E46" s="67">
        <f t="shared" si="5"/>
        <v>2730584571.9900002</v>
      </c>
    </row>
    <row r="47" spans="1:5" x14ac:dyDescent="0.25">
      <c r="A47" s="54" t="s">
        <v>17</v>
      </c>
      <c r="B47" s="14">
        <f>'1T '!E47</f>
        <v>1653269642.6400001</v>
      </c>
      <c r="C47" s="14">
        <f>'2T'!E47</f>
        <v>672981515.9200002</v>
      </c>
      <c r="D47" s="14">
        <f>+'3T'!E47</f>
        <v>0</v>
      </c>
      <c r="E47" s="14">
        <f>SUM(B47:D47)</f>
        <v>2326251158.5600004</v>
      </c>
    </row>
    <row r="48" spans="1:5" x14ac:dyDescent="0.25">
      <c r="A48" s="54" t="s">
        <v>18</v>
      </c>
      <c r="B48" s="14">
        <f>'1T '!E48</f>
        <v>102326756.76000005</v>
      </c>
      <c r="C48" s="14">
        <f>'2T'!E48</f>
        <v>163040446.75999999</v>
      </c>
      <c r="D48" s="14">
        <f>+'3T'!E48</f>
        <v>138966209.90999997</v>
      </c>
      <c r="E48" s="14">
        <f>SUM(B48:D48)</f>
        <v>404333413.43000001</v>
      </c>
    </row>
    <row r="49" spans="1:5" x14ac:dyDescent="0.25">
      <c r="A49" s="54" t="s">
        <v>19</v>
      </c>
      <c r="B49" s="14">
        <f>'1T '!E49</f>
        <v>0</v>
      </c>
      <c r="C49" s="14">
        <f>'2T'!E49</f>
        <v>0</v>
      </c>
      <c r="D49" s="14">
        <f>+'3T'!E49</f>
        <v>0</v>
      </c>
      <c r="E49" s="14">
        <f>SUM(B49:D49)</f>
        <v>0</v>
      </c>
    </row>
    <row r="50" spans="1:5" x14ac:dyDescent="0.25">
      <c r="A50" s="48"/>
    </row>
    <row r="51" spans="1:5" ht="15.75" thickBot="1" x14ac:dyDescent="0.3">
      <c r="A51" s="55" t="s">
        <v>12</v>
      </c>
      <c r="B51" s="16">
        <f>+B30+B34+B38+B42+B46</f>
        <v>25413502834.389992</v>
      </c>
      <c r="C51" s="16">
        <f t="shared" ref="C51:E51" si="6">+C30+C34+C38+C42+C46</f>
        <v>22131701991.160007</v>
      </c>
      <c r="D51" s="16">
        <f t="shared" si="6"/>
        <v>3973556828.5699987</v>
      </c>
      <c r="E51" s="16">
        <f t="shared" si="6"/>
        <v>51518761654.120003</v>
      </c>
    </row>
    <row r="52" spans="1:5" ht="15.75" thickTop="1" x14ac:dyDescent="0.25">
      <c r="A52" s="51" t="s">
        <v>79</v>
      </c>
    </row>
    <row r="53" spans="1:5" ht="65.25" customHeight="1" x14ac:dyDescent="0.25">
      <c r="A53" s="123"/>
      <c r="B53" s="123"/>
      <c r="C53" s="123"/>
      <c r="D53" s="123"/>
      <c r="E53" s="123"/>
    </row>
    <row r="54" spans="1:5" x14ac:dyDescent="0.25">
      <c r="A54" s="58"/>
    </row>
    <row r="55" spans="1:5" x14ac:dyDescent="0.25">
      <c r="A55" s="114" t="s">
        <v>14</v>
      </c>
      <c r="B55" s="114"/>
      <c r="C55" s="114"/>
      <c r="D55" s="114"/>
      <c r="E55" s="114"/>
    </row>
    <row r="56" spans="1:5" x14ac:dyDescent="0.25">
      <c r="A56" s="114" t="s">
        <v>59</v>
      </c>
      <c r="B56" s="114"/>
      <c r="C56" s="114"/>
      <c r="D56" s="114"/>
      <c r="E56" s="114"/>
    </row>
    <row r="57" spans="1:5" x14ac:dyDescent="0.25">
      <c r="A57" s="35" t="s">
        <v>7</v>
      </c>
      <c r="B57" s="37" t="s">
        <v>8</v>
      </c>
      <c r="C57" s="56"/>
      <c r="D57" s="56"/>
      <c r="E57" s="56"/>
    </row>
    <row r="59" spans="1:5" ht="15.75" thickBot="1" x14ac:dyDescent="0.3">
      <c r="A59" s="53" t="s">
        <v>9</v>
      </c>
      <c r="B59" s="46" t="s">
        <v>25</v>
      </c>
      <c r="C59" s="46" t="s">
        <v>51</v>
      </c>
      <c r="D59" s="46" t="s">
        <v>58</v>
      </c>
      <c r="E59" s="46" t="s">
        <v>62</v>
      </c>
    </row>
    <row r="61" spans="1:5" ht="30" x14ac:dyDescent="0.25">
      <c r="A61" s="57" t="s">
        <v>20</v>
      </c>
      <c r="B61" s="82">
        <f t="shared" ref="B61:C62" si="7">SUM(B31+B35+B39+B43+B47)</f>
        <v>22767785042.290005</v>
      </c>
      <c r="C61" s="82">
        <f t="shared" si="7"/>
        <v>17479962682.710014</v>
      </c>
      <c r="D61" s="82">
        <f>+'3T'!E60</f>
        <v>0</v>
      </c>
      <c r="E61" s="82">
        <f>SUM(B61:D61)</f>
        <v>40247747725.000015</v>
      </c>
    </row>
    <row r="62" spans="1:5" ht="30" x14ac:dyDescent="0.25">
      <c r="A62" s="57" t="s">
        <v>21</v>
      </c>
      <c r="B62" s="82">
        <f t="shared" si="7"/>
        <v>2645717792.0999894</v>
      </c>
      <c r="C62" s="82">
        <f t="shared" si="7"/>
        <v>4651739308.4499941</v>
      </c>
      <c r="D62" s="82">
        <f>+'3T'!E61</f>
        <v>3973556828.5699987</v>
      </c>
      <c r="E62" s="82">
        <f>SUM(B62:D62)</f>
        <v>11271013929.119984</v>
      </c>
    </row>
    <row r="63" spans="1:5" x14ac:dyDescent="0.25">
      <c r="A63" s="57" t="s">
        <v>52</v>
      </c>
      <c r="B63" s="82"/>
      <c r="C63" s="82"/>
      <c r="D63" s="82"/>
      <c r="E63" s="82"/>
    </row>
    <row r="64" spans="1:5" x14ac:dyDescent="0.25">
      <c r="A64" s="51" t="s">
        <v>4</v>
      </c>
      <c r="B64" s="82"/>
      <c r="C64" s="82"/>
      <c r="D64" s="82"/>
      <c r="E64" s="82"/>
    </row>
    <row r="65" spans="1:5" x14ac:dyDescent="0.25">
      <c r="A65" s="51" t="s">
        <v>5</v>
      </c>
      <c r="B65" s="82"/>
      <c r="C65" s="82"/>
      <c r="D65" s="82"/>
      <c r="E65" s="82"/>
    </row>
    <row r="66" spans="1:5" ht="15.75" thickBot="1" x14ac:dyDescent="0.3">
      <c r="A66" s="55" t="s">
        <v>12</v>
      </c>
      <c r="B66" s="79">
        <f>SUM(B61:B65)</f>
        <v>25413502834.389996</v>
      </c>
      <c r="C66" s="79">
        <f>SUM(C61:C65)</f>
        <v>22131701991.160007</v>
      </c>
      <c r="D66" s="79">
        <f>SUM(D61:D65)</f>
        <v>3973556828.5699987</v>
      </c>
      <c r="E66" s="79">
        <f>SUM(E61:E65)</f>
        <v>51518761654.119995</v>
      </c>
    </row>
    <row r="67" spans="1:5" ht="15.75" thickTop="1" x14ac:dyDescent="0.25">
      <c r="A67" s="51" t="s">
        <v>79</v>
      </c>
    </row>
    <row r="70" spans="1:5" x14ac:dyDescent="0.25">
      <c r="A70" s="114" t="s">
        <v>29</v>
      </c>
      <c r="B70" s="114"/>
      <c r="C70" s="114"/>
      <c r="D70" s="114"/>
      <c r="E70" s="114"/>
    </row>
    <row r="71" spans="1:5" x14ac:dyDescent="0.25">
      <c r="A71" s="114" t="s">
        <v>30</v>
      </c>
      <c r="B71" s="114"/>
      <c r="C71" s="114"/>
      <c r="D71" s="114"/>
      <c r="E71" s="114"/>
    </row>
    <row r="72" spans="1:5" x14ac:dyDescent="0.25">
      <c r="A72" s="35" t="s">
        <v>7</v>
      </c>
      <c r="B72" s="40" t="s">
        <v>8</v>
      </c>
      <c r="C72" s="56"/>
      <c r="D72" s="56"/>
      <c r="E72" s="56"/>
    </row>
    <row r="74" spans="1:5" ht="15.75" thickBot="1" x14ac:dyDescent="0.3">
      <c r="A74" s="53" t="s">
        <v>9</v>
      </c>
      <c r="B74" s="46" t="s">
        <v>25</v>
      </c>
      <c r="C74" s="46" t="s">
        <v>51</v>
      </c>
      <c r="D74" s="46" t="s">
        <v>58</v>
      </c>
      <c r="E74" s="46" t="s">
        <v>62</v>
      </c>
    </row>
    <row r="76" spans="1:5" x14ac:dyDescent="0.25">
      <c r="A76" s="58" t="s">
        <v>31</v>
      </c>
      <c r="B76" s="82">
        <f>'1T '!E76</f>
        <v>0</v>
      </c>
      <c r="C76" s="82">
        <f>'2T'!E76</f>
        <v>0</v>
      </c>
      <c r="D76" s="82">
        <f>'3T'!D75</f>
        <v>0</v>
      </c>
      <c r="E76" s="82">
        <f>B76</f>
        <v>0</v>
      </c>
    </row>
    <row r="77" spans="1:5" x14ac:dyDescent="0.25">
      <c r="A77" s="58" t="s">
        <v>32</v>
      </c>
      <c r="B77" s="82">
        <f>'1T '!E77</f>
        <v>25413502834.389992</v>
      </c>
      <c r="C77" s="82">
        <f>'2T'!E77</f>
        <v>22131701991.160007</v>
      </c>
      <c r="D77" s="82">
        <f>'3T'!E76</f>
        <v>3973556828.5699987</v>
      </c>
      <c r="E77" s="82">
        <f>SUM(B77:D77)</f>
        <v>51518761654.120003</v>
      </c>
    </row>
    <row r="78" spans="1:5" x14ac:dyDescent="0.25">
      <c r="A78" s="58" t="s">
        <v>33</v>
      </c>
      <c r="B78" s="82">
        <f>'1T '!E78</f>
        <v>25413502834.389992</v>
      </c>
      <c r="C78" s="82">
        <f>'2T'!E78</f>
        <v>22131701991.160007</v>
      </c>
      <c r="D78" s="82">
        <f>'3T'!E77</f>
        <v>3973556828.5699987</v>
      </c>
      <c r="E78" s="82">
        <f>E76+E77</f>
        <v>51518761654.120003</v>
      </c>
    </row>
    <row r="79" spans="1:5" x14ac:dyDescent="0.25">
      <c r="A79" s="58" t="s">
        <v>34</v>
      </c>
      <c r="B79" s="82">
        <f>'1T '!E79</f>
        <v>25413502834.389992</v>
      </c>
      <c r="C79" s="82">
        <f>'2T'!E79</f>
        <v>22131701991.160007</v>
      </c>
      <c r="D79" s="82">
        <f>'3T'!E78</f>
        <v>3973556828.5699987</v>
      </c>
      <c r="E79" s="82">
        <f>SUM(B79:D79)</f>
        <v>51518761654.120003</v>
      </c>
    </row>
    <row r="80" spans="1:5" x14ac:dyDescent="0.25">
      <c r="A80" s="58" t="s">
        <v>35</v>
      </c>
      <c r="B80" s="82">
        <f>'1T '!E80</f>
        <v>0</v>
      </c>
      <c r="C80" s="82">
        <f>'2T'!E80</f>
        <v>0</v>
      </c>
      <c r="D80" s="82">
        <f>'3T'!E79</f>
        <v>0</v>
      </c>
      <c r="E80" s="82">
        <f>E78-E79</f>
        <v>0</v>
      </c>
    </row>
    <row r="81" spans="1:5" ht="15.75" thickBot="1" x14ac:dyDescent="0.3">
      <c r="A81" s="59"/>
      <c r="B81" s="16"/>
      <c r="C81" s="16"/>
      <c r="D81" s="16"/>
      <c r="E81" s="16"/>
    </row>
    <row r="82" spans="1:5" ht="15.75" thickTop="1" x14ac:dyDescent="0.25">
      <c r="A82" s="51" t="s">
        <v>79</v>
      </c>
    </row>
    <row r="83" spans="1:5" x14ac:dyDescent="0.25">
      <c r="A83" s="58"/>
    </row>
    <row r="84" spans="1:5" x14ac:dyDescent="0.25">
      <c r="A84" s="113" t="s">
        <v>73</v>
      </c>
      <c r="B84" s="113"/>
      <c r="C84" s="113"/>
      <c r="D84" s="113"/>
      <c r="E84" s="113"/>
    </row>
    <row r="85" spans="1:5" x14ac:dyDescent="0.25">
      <c r="A85" s="113"/>
      <c r="B85" s="113"/>
      <c r="C85" s="113"/>
      <c r="D85" s="113"/>
      <c r="E85" s="113"/>
    </row>
    <row r="86" spans="1:5" x14ac:dyDescent="0.25">
      <c r="A86" s="65"/>
    </row>
    <row r="87" spans="1:5" x14ac:dyDescent="0.25">
      <c r="A87" s="65" t="s">
        <v>90</v>
      </c>
    </row>
    <row r="88" spans="1:5" x14ac:dyDescent="0.25">
      <c r="A88" s="65"/>
    </row>
    <row r="92" spans="1:5" x14ac:dyDescent="0.25">
      <c r="A92" s="14"/>
    </row>
    <row r="93" spans="1:5" x14ac:dyDescent="0.25">
      <c r="A93" s="14"/>
    </row>
    <row r="94" spans="1:5" x14ac:dyDescent="0.25">
      <c r="A94" s="14"/>
    </row>
    <row r="95" spans="1:5" x14ac:dyDescent="0.25">
      <c r="A95" s="14"/>
    </row>
    <row r="96" spans="1:5" x14ac:dyDescent="0.25">
      <c r="A96" s="14"/>
    </row>
    <row r="97" spans="1:1" x14ac:dyDescent="0.25">
      <c r="A97" s="14"/>
    </row>
    <row r="98" spans="1:1" x14ac:dyDescent="0.25">
      <c r="A98" s="14"/>
    </row>
    <row r="99" spans="1:1" x14ac:dyDescent="0.25">
      <c r="A99" s="14"/>
    </row>
    <row r="100" spans="1:1" x14ac:dyDescent="0.25">
      <c r="A100" s="14"/>
    </row>
    <row r="101" spans="1:1" x14ac:dyDescent="0.25">
      <c r="A101" s="14"/>
    </row>
    <row r="102" spans="1:1" x14ac:dyDescent="0.25">
      <c r="A102" s="14"/>
    </row>
    <row r="103" spans="1:1" x14ac:dyDescent="0.25">
      <c r="A103" s="14"/>
    </row>
    <row r="104" spans="1:1" x14ac:dyDescent="0.25">
      <c r="A104" s="14"/>
    </row>
    <row r="105" spans="1:1" x14ac:dyDescent="0.25">
      <c r="A105" s="14"/>
    </row>
    <row r="106" spans="1:1" x14ac:dyDescent="0.25">
      <c r="A106" s="14"/>
    </row>
    <row r="107" spans="1:1" x14ac:dyDescent="0.25">
      <c r="A107" s="14"/>
    </row>
    <row r="108" spans="1:1" x14ac:dyDescent="0.25">
      <c r="A108" s="14"/>
    </row>
    <row r="109" spans="1:1" x14ac:dyDescent="0.25">
      <c r="A109" s="14"/>
    </row>
    <row r="110" spans="1:1" x14ac:dyDescent="0.25">
      <c r="A110" s="14"/>
    </row>
    <row r="111" spans="1:1" x14ac:dyDescent="0.25">
      <c r="A111" s="14"/>
    </row>
    <row r="112" spans="1:1" x14ac:dyDescent="0.25">
      <c r="A112" s="14"/>
    </row>
  </sheetData>
  <mergeCells count="13">
    <mergeCell ref="A25:E25"/>
    <mergeCell ref="A1:F1"/>
    <mergeCell ref="A8:F8"/>
    <mergeCell ref="A9:F9"/>
    <mergeCell ref="A21:F22"/>
    <mergeCell ref="A24:E24"/>
    <mergeCell ref="A23:D23"/>
    <mergeCell ref="A53:E53"/>
    <mergeCell ref="A84:E85"/>
    <mergeCell ref="A55:E55"/>
    <mergeCell ref="A56:E56"/>
    <mergeCell ref="A70:E70"/>
    <mergeCell ref="A71:E71"/>
  </mergeCells>
  <pageMargins left="0.7" right="0.7" top="0.75" bottom="0.75" header="0.3" footer="0.3"/>
  <pageSetup orientation="portrait" r:id="rId1"/>
  <ignoredErrors>
    <ignoredError sqref="E78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2"/>
  <sheetViews>
    <sheetView zoomScale="90" zoomScaleNormal="90" workbookViewId="0">
      <selection sqref="A1:F1"/>
    </sheetView>
  </sheetViews>
  <sheetFormatPr baseColWidth="10" defaultColWidth="11.42578125" defaultRowHeight="15" x14ac:dyDescent="0.25"/>
  <cols>
    <col min="1" max="1" width="69.140625" style="51" customWidth="1"/>
    <col min="2" max="2" width="20.85546875" style="14" customWidth="1"/>
    <col min="3" max="4" width="18.5703125" style="14" bestFit="1" customWidth="1"/>
    <col min="5" max="5" width="18.140625" style="14" customWidth="1"/>
    <col min="6" max="6" width="18.28515625" style="14" customWidth="1"/>
    <col min="7" max="7" width="19.85546875" style="14" customWidth="1"/>
    <col min="8" max="8" width="19.5703125" style="14" customWidth="1"/>
    <col min="9" max="9" width="11.5703125" style="14" bestFit="1" customWidth="1"/>
    <col min="10" max="11" width="15.140625" style="14" bestFit="1" customWidth="1"/>
    <col min="12" max="16384" width="11.42578125" style="14"/>
  </cols>
  <sheetData>
    <row r="1" spans="1:7" x14ac:dyDescent="0.25">
      <c r="A1" s="114" t="s">
        <v>15</v>
      </c>
      <c r="B1" s="114"/>
      <c r="C1" s="114"/>
      <c r="D1" s="114"/>
      <c r="E1" s="114"/>
      <c r="F1" s="114"/>
    </row>
    <row r="2" spans="1:7" x14ac:dyDescent="0.25">
      <c r="A2" s="35" t="s">
        <v>0</v>
      </c>
      <c r="B2" s="36" t="s">
        <v>26</v>
      </c>
      <c r="C2" s="37"/>
      <c r="D2" s="38"/>
      <c r="E2" s="38"/>
      <c r="F2" s="38"/>
    </row>
    <row r="3" spans="1:7" x14ac:dyDescent="0.25">
      <c r="A3" s="35" t="s">
        <v>1</v>
      </c>
      <c r="B3" s="36" t="s">
        <v>16</v>
      </c>
      <c r="C3" s="39"/>
      <c r="D3" s="38"/>
      <c r="E3" s="38"/>
      <c r="F3" s="38"/>
    </row>
    <row r="4" spans="1:7" x14ac:dyDescent="0.25">
      <c r="A4" s="35" t="s">
        <v>10</v>
      </c>
      <c r="B4" s="39" t="s">
        <v>27</v>
      </c>
      <c r="C4" s="39"/>
      <c r="D4" s="38"/>
      <c r="E4" s="38"/>
      <c r="F4" s="38"/>
    </row>
    <row r="5" spans="1:7" x14ac:dyDescent="0.25">
      <c r="A5" s="35" t="s">
        <v>70</v>
      </c>
      <c r="B5" s="64">
        <v>2021</v>
      </c>
      <c r="C5" s="39"/>
      <c r="D5" s="38"/>
      <c r="E5" s="38"/>
      <c r="F5" s="38"/>
    </row>
    <row r="6" spans="1:7" x14ac:dyDescent="0.25">
      <c r="A6" s="35"/>
      <c r="B6" s="40"/>
      <c r="C6" s="39"/>
      <c r="D6" s="38"/>
      <c r="E6" s="38"/>
      <c r="F6" s="38"/>
    </row>
    <row r="7" spans="1:7" x14ac:dyDescent="0.25">
      <c r="A7" s="60"/>
      <c r="B7" s="60"/>
      <c r="C7" s="60"/>
      <c r="D7" s="60"/>
      <c r="E7" s="60"/>
      <c r="F7" s="60"/>
    </row>
    <row r="8" spans="1:7" x14ac:dyDescent="0.25">
      <c r="A8" s="114" t="s">
        <v>6</v>
      </c>
      <c r="B8" s="114"/>
      <c r="C8" s="114"/>
      <c r="D8" s="114"/>
      <c r="E8" s="114"/>
      <c r="F8" s="114"/>
    </row>
    <row r="9" spans="1:7" x14ac:dyDescent="0.25">
      <c r="A9" s="114" t="s">
        <v>11</v>
      </c>
      <c r="B9" s="114"/>
      <c r="C9" s="114"/>
      <c r="D9" s="114"/>
      <c r="E9" s="114"/>
      <c r="F9" s="114"/>
    </row>
    <row r="10" spans="1:7" x14ac:dyDescent="0.25">
      <c r="A10" s="14"/>
    </row>
    <row r="11" spans="1:7" ht="15.75" thickBot="1" x14ac:dyDescent="0.3">
      <c r="A11" s="45" t="s">
        <v>71</v>
      </c>
      <c r="B11" s="46" t="s">
        <v>2</v>
      </c>
      <c r="C11" s="46" t="s">
        <v>25</v>
      </c>
      <c r="D11" s="46" t="s">
        <v>51</v>
      </c>
      <c r="E11" s="46" t="s">
        <v>58</v>
      </c>
      <c r="F11" s="46" t="s">
        <v>67</v>
      </c>
      <c r="G11" s="46" t="s">
        <v>61</v>
      </c>
    </row>
    <row r="13" spans="1:7" x14ac:dyDescent="0.25">
      <c r="A13" s="47" t="s">
        <v>74</v>
      </c>
      <c r="B13" s="14" t="s">
        <v>3</v>
      </c>
      <c r="C13" s="32">
        <f>'1T '!F13</f>
        <v>540109</v>
      </c>
      <c r="D13" s="33">
        <f>'2T'!F13</f>
        <v>488807.5</v>
      </c>
      <c r="E13" s="33"/>
      <c r="F13" s="33">
        <f>'4T'!F13</f>
        <v>545642</v>
      </c>
      <c r="G13" s="33">
        <f>AVERAGE(C13:F13)</f>
        <v>524852.83333333337</v>
      </c>
    </row>
    <row r="14" spans="1:7" x14ac:dyDescent="0.25">
      <c r="A14" s="48" t="s">
        <v>36</v>
      </c>
      <c r="B14" s="14" t="s">
        <v>3</v>
      </c>
      <c r="C14" s="32">
        <f>'1T '!F14</f>
        <v>142560</v>
      </c>
      <c r="D14" s="33">
        <f>'2T'!F14</f>
        <v>71280</v>
      </c>
      <c r="E14" s="33"/>
      <c r="F14" s="33">
        <f>'4T'!F14</f>
        <v>147050</v>
      </c>
      <c r="G14" s="33">
        <f t="shared" ref="G14:G17" si="0">AVERAGE(C14:F14)</f>
        <v>120296.66666666667</v>
      </c>
    </row>
    <row r="15" spans="1:7" x14ac:dyDescent="0.25">
      <c r="A15" s="48" t="s">
        <v>41</v>
      </c>
      <c r="B15" s="14" t="s">
        <v>3</v>
      </c>
      <c r="C15" s="32">
        <f>'1T '!F15</f>
        <v>84249</v>
      </c>
      <c r="D15" s="33">
        <f>'2T'!F15</f>
        <v>42124.5</v>
      </c>
      <c r="E15" s="33"/>
      <c r="F15" s="33">
        <f>'4T'!F15</f>
        <v>85867</v>
      </c>
      <c r="G15" s="33">
        <f t="shared" si="0"/>
        <v>70746.833333333328</v>
      </c>
    </row>
    <row r="16" spans="1:7" x14ac:dyDescent="0.25">
      <c r="A16" s="48" t="s">
        <v>37</v>
      </c>
      <c r="B16" s="14" t="s">
        <v>3</v>
      </c>
      <c r="C16" s="32">
        <f>'1T '!F16</f>
        <v>4631</v>
      </c>
      <c r="D16" s="33">
        <f>'2T'!F16</f>
        <v>2315.5</v>
      </c>
      <c r="E16" s="33"/>
      <c r="F16" s="33">
        <f>'4T'!F16</f>
        <v>4712</v>
      </c>
      <c r="G16" s="33">
        <f t="shared" si="0"/>
        <v>3886.1666666666665</v>
      </c>
    </row>
    <row r="17" spans="1:9" x14ac:dyDescent="0.25">
      <c r="A17" s="48" t="s">
        <v>38</v>
      </c>
      <c r="B17" s="14" t="s">
        <v>3</v>
      </c>
      <c r="C17" s="32">
        <f>'1T '!F17</f>
        <v>62077</v>
      </c>
      <c r="D17" s="33">
        <f>'2T'!F17</f>
        <v>31038.5</v>
      </c>
      <c r="E17" s="33"/>
      <c r="F17" s="33">
        <f>'4T'!F17</f>
        <v>63241</v>
      </c>
      <c r="G17" s="33">
        <f t="shared" si="0"/>
        <v>52118.833333333336</v>
      </c>
    </row>
    <row r="18" spans="1:9" x14ac:dyDescent="0.25">
      <c r="A18" s="48"/>
      <c r="C18" s="32"/>
      <c r="D18" s="33"/>
      <c r="E18" s="33"/>
      <c r="F18" s="33"/>
      <c r="G18" s="33"/>
    </row>
    <row r="19" spans="1:9" ht="15.75" thickBot="1" x14ac:dyDescent="0.3">
      <c r="A19" s="55" t="s">
        <v>12</v>
      </c>
      <c r="B19" s="16"/>
      <c r="C19" s="73">
        <f>+'1T '!F19</f>
        <v>833626</v>
      </c>
      <c r="D19" s="73">
        <f>+'2T'!F19</f>
        <v>635566</v>
      </c>
      <c r="E19" s="73"/>
      <c r="F19" s="73">
        <f>+'4T'!F19</f>
        <v>846512</v>
      </c>
      <c r="G19" s="61">
        <f>AVERAGE(C19:F19)</f>
        <v>771901.33333333337</v>
      </c>
      <c r="I19" s="70"/>
    </row>
    <row r="20" spans="1:9" ht="15.75" thickTop="1" x14ac:dyDescent="0.25">
      <c r="A20" s="51" t="s">
        <v>79</v>
      </c>
      <c r="B20" s="18"/>
      <c r="C20" s="18"/>
      <c r="D20" s="18"/>
      <c r="E20" s="18"/>
      <c r="F20" s="18"/>
      <c r="I20" s="71"/>
    </row>
    <row r="21" spans="1:9" x14ac:dyDescent="0.25">
      <c r="B21" s="18"/>
      <c r="C21" s="18"/>
      <c r="D21" s="18"/>
      <c r="E21" s="18"/>
      <c r="F21" s="18"/>
    </row>
    <row r="22" spans="1:9" x14ac:dyDescent="0.25">
      <c r="A22" s="116"/>
      <c r="B22" s="116"/>
      <c r="C22" s="116"/>
      <c r="D22" s="116"/>
      <c r="E22" s="116"/>
      <c r="F22" s="116"/>
    </row>
    <row r="24" spans="1:9" x14ac:dyDescent="0.25">
      <c r="A24" s="115" t="s">
        <v>13</v>
      </c>
      <c r="B24" s="115"/>
      <c r="C24" s="115"/>
      <c r="D24" s="115"/>
      <c r="E24" s="115"/>
      <c r="F24" s="115"/>
    </row>
    <row r="25" spans="1:9" x14ac:dyDescent="0.25">
      <c r="A25" s="114" t="s">
        <v>59</v>
      </c>
      <c r="B25" s="114"/>
      <c r="C25" s="114"/>
      <c r="D25" s="114"/>
      <c r="E25" s="114"/>
      <c r="F25" s="114"/>
    </row>
    <row r="26" spans="1:9" x14ac:dyDescent="0.25">
      <c r="A26" s="114" t="s">
        <v>40</v>
      </c>
      <c r="B26" s="114"/>
      <c r="C26" s="114"/>
      <c r="D26" s="114"/>
      <c r="E26" s="114"/>
      <c r="F26" s="114"/>
    </row>
    <row r="27" spans="1:9" x14ac:dyDescent="0.25">
      <c r="B27" s="58"/>
      <c r="C27" s="13"/>
      <c r="D27" s="13"/>
      <c r="E27" s="13"/>
    </row>
    <row r="28" spans="1:9" ht="15.75" thickBot="1" x14ac:dyDescent="0.3">
      <c r="A28" s="45" t="s">
        <v>71</v>
      </c>
      <c r="B28" s="46" t="s">
        <v>25</v>
      </c>
      <c r="C28" s="46" t="s">
        <v>51</v>
      </c>
      <c r="D28" s="46" t="s">
        <v>58</v>
      </c>
      <c r="E28" s="46" t="s">
        <v>67</v>
      </c>
      <c r="F28" s="46" t="s">
        <v>69</v>
      </c>
    </row>
    <row r="30" spans="1:9" x14ac:dyDescent="0.25">
      <c r="A30" s="66" t="s">
        <v>75</v>
      </c>
      <c r="B30" s="81">
        <f>SUM(B31:B33)</f>
        <v>16453243671.879993</v>
      </c>
      <c r="C30" s="81">
        <f t="shared" ref="C30:F30" si="1">SUM(C31:C33)</f>
        <v>16665886089.460011</v>
      </c>
      <c r="D30" s="81">
        <f t="shared" si="1"/>
        <v>2910895476.1799998</v>
      </c>
      <c r="E30" s="81">
        <f t="shared" si="1"/>
        <v>13284567745.955048</v>
      </c>
      <c r="F30" s="81">
        <f t="shared" si="1"/>
        <v>49314592983.475052</v>
      </c>
    </row>
    <row r="31" spans="1:9" x14ac:dyDescent="0.25">
      <c r="A31" s="54" t="s">
        <v>17</v>
      </c>
      <c r="B31" s="82">
        <f>'1T '!E31</f>
        <v>14623210815.660002</v>
      </c>
      <c r="C31" s="82">
        <f>'2T'!E31</f>
        <v>13508968922.510014</v>
      </c>
      <c r="D31" s="82">
        <f>+'3T'!E31</f>
        <v>0</v>
      </c>
      <c r="E31" s="82">
        <f>'4T'!E29</f>
        <v>9509996578.3500118</v>
      </c>
      <c r="F31" s="82">
        <f t="shared" ref="F31:F49" si="2">SUM(B31:E31)</f>
        <v>37642176316.520027</v>
      </c>
    </row>
    <row r="32" spans="1:9" x14ac:dyDescent="0.25">
      <c r="A32" s="54" t="s">
        <v>18</v>
      </c>
      <c r="B32" s="82">
        <f>'1T '!E32</f>
        <v>1830032856.2199912</v>
      </c>
      <c r="C32" s="82">
        <f>'2T'!E32</f>
        <v>3156917166.9499974</v>
      </c>
      <c r="D32" s="82">
        <f>+'3T'!E32</f>
        <v>2910895476.1799998</v>
      </c>
      <c r="E32" s="82">
        <f>'4T'!E30</f>
        <v>3774571167.6050358</v>
      </c>
      <c r="F32" s="82">
        <f t="shared" si="2"/>
        <v>11672416666.955025</v>
      </c>
    </row>
    <row r="33" spans="1:6" x14ac:dyDescent="0.25">
      <c r="A33" s="54" t="s">
        <v>19</v>
      </c>
      <c r="B33" s="82">
        <f>'1T '!E33</f>
        <v>0</v>
      </c>
      <c r="C33" s="82">
        <f>'2T'!E33</f>
        <v>0</v>
      </c>
      <c r="D33" s="82">
        <f>+'3T'!E33</f>
        <v>0</v>
      </c>
      <c r="E33" s="82">
        <f>'4T'!E31</f>
        <v>0</v>
      </c>
      <c r="F33" s="82">
        <f t="shared" si="2"/>
        <v>0</v>
      </c>
    </row>
    <row r="34" spans="1:6" x14ac:dyDescent="0.25">
      <c r="A34" s="66" t="s">
        <v>36</v>
      </c>
      <c r="B34" s="81">
        <f>SUM(B35:B37)</f>
        <v>4386779766.0699987</v>
      </c>
      <c r="C34" s="81">
        <f t="shared" ref="C34:F34" si="3">SUM(C35:C37)</f>
        <v>3049410036.7099962</v>
      </c>
      <c r="D34" s="81">
        <f t="shared" si="3"/>
        <v>593246963.65999961</v>
      </c>
      <c r="E34" s="81">
        <f t="shared" si="3"/>
        <v>2913985513.3350034</v>
      </c>
      <c r="F34" s="81">
        <f t="shared" si="3"/>
        <v>10943422279.774998</v>
      </c>
    </row>
    <row r="35" spans="1:6" x14ac:dyDescent="0.25">
      <c r="A35" s="54" t="s">
        <v>17</v>
      </c>
      <c r="B35" s="82">
        <f>'1T '!E35</f>
        <v>3922623454.500001</v>
      </c>
      <c r="C35" s="82">
        <f>'2T'!E35</f>
        <v>2167822707.3299999</v>
      </c>
      <c r="D35" s="82">
        <f>+'3T'!E35</f>
        <v>0</v>
      </c>
      <c r="E35" s="82">
        <f>'4T'!E33</f>
        <v>2426461628.4100008</v>
      </c>
      <c r="F35" s="82">
        <f t="shared" si="2"/>
        <v>8516907790.2400017</v>
      </c>
    </row>
    <row r="36" spans="1:6" x14ac:dyDescent="0.25">
      <c r="A36" s="54" t="s">
        <v>18</v>
      </c>
      <c r="B36" s="82">
        <f>'1T '!E36</f>
        <v>464156311.56999791</v>
      </c>
      <c r="C36" s="82">
        <f>'2T'!E36</f>
        <v>881587329.37999642</v>
      </c>
      <c r="D36" s="82">
        <f>+'3T'!E36</f>
        <v>593246963.65999961</v>
      </c>
      <c r="E36" s="82">
        <f>'4T'!E34</f>
        <v>487523884.92500246</v>
      </c>
      <c r="F36" s="82">
        <f t="shared" si="2"/>
        <v>2426514489.5349965</v>
      </c>
    </row>
    <row r="37" spans="1:6" x14ac:dyDescent="0.25">
      <c r="A37" s="54" t="s">
        <v>19</v>
      </c>
      <c r="B37" s="82">
        <f>'1T '!E37</f>
        <v>0</v>
      </c>
      <c r="C37" s="82">
        <f>'2T'!E37</f>
        <v>0</v>
      </c>
      <c r="D37" s="82">
        <f>+'3T'!E37</f>
        <v>0</v>
      </c>
      <c r="E37" s="82">
        <f>'4T'!E35</f>
        <v>0</v>
      </c>
      <c r="F37" s="82">
        <f t="shared" si="2"/>
        <v>0</v>
      </c>
    </row>
    <row r="38" spans="1:6" x14ac:dyDescent="0.25">
      <c r="A38" s="66" t="s">
        <v>41</v>
      </c>
      <c r="B38" s="81">
        <f>SUM(B39:B41)</f>
        <v>2693202334.3699999</v>
      </c>
      <c r="C38" s="81">
        <f t="shared" ref="C38:F38" si="4">SUM(C39:C41)</f>
        <v>1492080939.5599997</v>
      </c>
      <c r="D38" s="81">
        <f t="shared" si="4"/>
        <v>310516835.68999964</v>
      </c>
      <c r="E38" s="81">
        <f t="shared" si="4"/>
        <v>2035193174.4000001</v>
      </c>
      <c r="F38" s="81">
        <f t="shared" si="4"/>
        <v>6530993284.0199995</v>
      </c>
    </row>
    <row r="39" spans="1:6" x14ac:dyDescent="0.25">
      <c r="A39" s="54" t="s">
        <v>17</v>
      </c>
      <c r="B39" s="82">
        <f>'1T '!E39</f>
        <v>2457096334.6999998</v>
      </c>
      <c r="C39" s="82">
        <f>'2T'!E39</f>
        <v>1069698042.0299999</v>
      </c>
      <c r="D39" s="82">
        <f>+'3T'!E39</f>
        <v>0</v>
      </c>
      <c r="E39" s="82">
        <f>'4T'!E37</f>
        <v>1694832050.2700005</v>
      </c>
      <c r="F39" s="82">
        <f t="shared" si="2"/>
        <v>5221626427</v>
      </c>
    </row>
    <row r="40" spans="1:6" x14ac:dyDescent="0.25">
      <c r="A40" s="54" t="s">
        <v>18</v>
      </c>
      <c r="B40" s="82">
        <f>'1T '!E40</f>
        <v>236105999.67000014</v>
      </c>
      <c r="C40" s="82">
        <f>'2T'!E40</f>
        <v>422382897.52999985</v>
      </c>
      <c r="D40" s="82">
        <f>+'3T'!E40</f>
        <v>310516835.68999964</v>
      </c>
      <c r="E40" s="82">
        <f>'4T'!E38</f>
        <v>340361124.12999958</v>
      </c>
      <c r="F40" s="82">
        <f t="shared" si="2"/>
        <v>1309366857.0199993</v>
      </c>
    </row>
    <row r="41" spans="1:6" x14ac:dyDescent="0.25">
      <c r="A41" s="54" t="s">
        <v>19</v>
      </c>
      <c r="B41" s="82">
        <f>'1T '!E41</f>
        <v>0</v>
      </c>
      <c r="C41" s="82">
        <f>'2T'!E41</f>
        <v>0</v>
      </c>
      <c r="D41" s="82">
        <f>+'3T'!E41</f>
        <v>0</v>
      </c>
      <c r="E41" s="82">
        <f>'4T'!E39</f>
        <v>0</v>
      </c>
      <c r="F41" s="82">
        <f t="shared" si="2"/>
        <v>0</v>
      </c>
    </row>
    <row r="42" spans="1:6" x14ac:dyDescent="0.25">
      <c r="A42" s="66" t="s">
        <v>37</v>
      </c>
      <c r="B42" s="81">
        <f>SUM(B43:B45)</f>
        <v>124680662.67000002</v>
      </c>
      <c r="C42" s="81">
        <f t="shared" ref="C42:F42" si="5">SUM(C43:C45)</f>
        <v>88302962.75</v>
      </c>
      <c r="D42" s="81">
        <f t="shared" si="5"/>
        <v>19931343.130000003</v>
      </c>
      <c r="E42" s="81">
        <f t="shared" si="5"/>
        <v>75936466.144999996</v>
      </c>
      <c r="F42" s="81">
        <f t="shared" si="5"/>
        <v>308851434.69499999</v>
      </c>
    </row>
    <row r="43" spans="1:6" x14ac:dyDescent="0.25">
      <c r="A43" s="54" t="s">
        <v>17</v>
      </c>
      <c r="B43" s="82">
        <f>'1T '!E43</f>
        <v>111584794.79000001</v>
      </c>
      <c r="C43" s="82">
        <f>'2T'!E43</f>
        <v>60491494.920000009</v>
      </c>
      <c r="D43" s="82">
        <f>+'3T'!E43</f>
        <v>0</v>
      </c>
      <c r="E43" s="82">
        <f>'4T'!E41</f>
        <v>63596099.07</v>
      </c>
      <c r="F43" s="82">
        <f t="shared" si="2"/>
        <v>235672388.78</v>
      </c>
    </row>
    <row r="44" spans="1:6" x14ac:dyDescent="0.25">
      <c r="A44" s="54" t="s">
        <v>18</v>
      </c>
      <c r="B44" s="82">
        <f>'1T '!E44</f>
        <v>13095867.880000003</v>
      </c>
      <c r="C44" s="82">
        <f>'2T'!E44</f>
        <v>27811467.829999998</v>
      </c>
      <c r="D44" s="82">
        <f>+'3T'!E44</f>
        <v>19931343.130000003</v>
      </c>
      <c r="E44" s="82">
        <f>'4T'!E42</f>
        <v>12340367.074999999</v>
      </c>
      <c r="F44" s="82">
        <f t="shared" si="2"/>
        <v>73179045.915000007</v>
      </c>
    </row>
    <row r="45" spans="1:6" x14ac:dyDescent="0.25">
      <c r="A45" s="54" t="s">
        <v>19</v>
      </c>
      <c r="B45" s="82">
        <f>'1T '!E45</f>
        <v>0</v>
      </c>
      <c r="C45" s="82">
        <f>'2T'!E45</f>
        <v>0</v>
      </c>
      <c r="D45" s="82">
        <f>+'3T'!E45</f>
        <v>0</v>
      </c>
      <c r="E45" s="82">
        <f>'4T'!E43</f>
        <v>0</v>
      </c>
      <c r="F45" s="82">
        <f t="shared" si="2"/>
        <v>0</v>
      </c>
    </row>
    <row r="46" spans="1:6" x14ac:dyDescent="0.25">
      <c r="A46" s="66" t="s">
        <v>38</v>
      </c>
      <c r="B46" s="81">
        <f>SUM(B47:B49)</f>
        <v>1755596399.4000001</v>
      </c>
      <c r="C46" s="81">
        <f t="shared" ref="C46:F46" si="6">SUM(C47:C49)</f>
        <v>836021962.68000019</v>
      </c>
      <c r="D46" s="81">
        <f t="shared" si="6"/>
        <v>138966209.90999997</v>
      </c>
      <c r="E46" s="81">
        <f t="shared" si="6"/>
        <v>1105129578.9199996</v>
      </c>
      <c r="F46" s="81">
        <f t="shared" si="6"/>
        <v>3835714150.9099998</v>
      </c>
    </row>
    <row r="47" spans="1:6" x14ac:dyDescent="0.25">
      <c r="A47" s="54" t="s">
        <v>17</v>
      </c>
      <c r="B47" s="82">
        <f>'1T '!E47</f>
        <v>1653269642.6400001</v>
      </c>
      <c r="C47" s="82">
        <f>'2T'!E47</f>
        <v>672981515.9200002</v>
      </c>
      <c r="D47" s="82">
        <f>+'3T'!E47</f>
        <v>0</v>
      </c>
      <c r="E47" s="82">
        <f>'4T'!E45</f>
        <v>954868270.02999961</v>
      </c>
      <c r="F47" s="82">
        <f t="shared" si="2"/>
        <v>3281119428.5900002</v>
      </c>
    </row>
    <row r="48" spans="1:6" x14ac:dyDescent="0.25">
      <c r="A48" s="54" t="s">
        <v>18</v>
      </c>
      <c r="B48" s="82">
        <f>'1T '!E48</f>
        <v>102326756.76000005</v>
      </c>
      <c r="C48" s="82">
        <f>'2T'!E48</f>
        <v>163040446.75999999</v>
      </c>
      <c r="D48" s="82">
        <f>+'3T'!E48</f>
        <v>138966209.90999997</v>
      </c>
      <c r="E48" s="82">
        <f>'4T'!E46</f>
        <v>150261308.88999993</v>
      </c>
      <c r="F48" s="82">
        <f t="shared" si="2"/>
        <v>554594722.31999993</v>
      </c>
    </row>
    <row r="49" spans="1:7" x14ac:dyDescent="0.25">
      <c r="A49" s="54" t="s">
        <v>19</v>
      </c>
      <c r="B49" s="82">
        <f>'1T '!E49</f>
        <v>0</v>
      </c>
      <c r="C49" s="82">
        <f>'2T'!E49</f>
        <v>0</v>
      </c>
      <c r="D49" s="82">
        <f>+'3T'!E49</f>
        <v>0</v>
      </c>
      <c r="E49" s="82">
        <f>'4T'!E47</f>
        <v>0</v>
      </c>
      <c r="F49" s="82">
        <f t="shared" si="2"/>
        <v>0</v>
      </c>
    </row>
    <row r="50" spans="1:7" x14ac:dyDescent="0.25">
      <c r="A50" s="48"/>
      <c r="B50" s="82"/>
      <c r="C50" s="82"/>
      <c r="D50" s="82"/>
      <c r="E50" s="82"/>
      <c r="F50" s="82"/>
    </row>
    <row r="51" spans="1:7" ht="15.75" thickBot="1" x14ac:dyDescent="0.3">
      <c r="A51" s="55" t="s">
        <v>12</v>
      </c>
      <c r="B51" s="79">
        <f>+B30+B34+B38+B42+B46</f>
        <v>25413502834.389992</v>
      </c>
      <c r="C51" s="79">
        <f t="shared" ref="C51:F51" si="7">+C30+C34+C38+C42+C46</f>
        <v>22131701991.160007</v>
      </c>
      <c r="D51" s="79">
        <f t="shared" si="7"/>
        <v>3973556828.5699987</v>
      </c>
      <c r="E51" s="79">
        <f t="shared" si="7"/>
        <v>19414812478.755051</v>
      </c>
      <c r="F51" s="79">
        <f t="shared" si="7"/>
        <v>70933574132.875046</v>
      </c>
    </row>
    <row r="52" spans="1:7" ht="15.75" thickTop="1" x14ac:dyDescent="0.25">
      <c r="A52" s="51" t="s">
        <v>79</v>
      </c>
    </row>
    <row r="54" spans="1:7" x14ac:dyDescent="0.25">
      <c r="A54" s="58"/>
    </row>
    <row r="55" spans="1:7" x14ac:dyDescent="0.25">
      <c r="A55" s="114" t="s">
        <v>14</v>
      </c>
      <c r="B55" s="114"/>
      <c r="C55" s="114"/>
      <c r="D55" s="114"/>
      <c r="E55" s="114"/>
    </row>
    <row r="56" spans="1:7" x14ac:dyDescent="0.25">
      <c r="A56" s="114" t="s">
        <v>59</v>
      </c>
      <c r="B56" s="114"/>
      <c r="C56" s="114"/>
      <c r="D56" s="114"/>
      <c r="E56" s="114"/>
    </row>
    <row r="57" spans="1:7" x14ac:dyDescent="0.25">
      <c r="A57" s="35" t="s">
        <v>7</v>
      </c>
      <c r="B57" s="37" t="s">
        <v>8</v>
      </c>
      <c r="C57" s="56"/>
      <c r="D57" s="56"/>
      <c r="E57" s="56"/>
    </row>
    <row r="59" spans="1:7" ht="15.75" thickBot="1" x14ac:dyDescent="0.3">
      <c r="A59" s="53" t="s">
        <v>9</v>
      </c>
      <c r="B59" s="46" t="s">
        <v>25</v>
      </c>
      <c r="C59" s="46" t="s">
        <v>51</v>
      </c>
      <c r="D59" s="46" t="s">
        <v>58</v>
      </c>
      <c r="E59" s="46" t="s">
        <v>67</v>
      </c>
      <c r="F59" s="46" t="s">
        <v>69</v>
      </c>
      <c r="G59" s="82"/>
    </row>
    <row r="61" spans="1:7" ht="30" x14ac:dyDescent="0.25">
      <c r="A61" s="57" t="s">
        <v>20</v>
      </c>
      <c r="B61" s="82">
        <f>'1T '!E61</f>
        <v>22767785042.290001</v>
      </c>
      <c r="C61" s="82">
        <f>'2T'!E61</f>
        <v>17479962682.710014</v>
      </c>
      <c r="D61" s="82">
        <f>'3T'!E60</f>
        <v>0</v>
      </c>
      <c r="E61" s="82">
        <f>'4T'!E59</f>
        <v>14649754626.130013</v>
      </c>
      <c r="F61" s="82">
        <f>SUM(B61:E61)</f>
        <v>54897502351.130028</v>
      </c>
      <c r="G61" s="82"/>
    </row>
    <row r="62" spans="1:7" ht="30" x14ac:dyDescent="0.25">
      <c r="A62" s="57" t="s">
        <v>21</v>
      </c>
      <c r="B62" s="82">
        <f>'1T '!E62</f>
        <v>2645717792.0999889</v>
      </c>
      <c r="C62" s="84">
        <f>'2T'!E62</f>
        <v>4651739308.4499931</v>
      </c>
      <c r="D62" s="84">
        <f>'3T'!E61</f>
        <v>3973556828.5699987</v>
      </c>
      <c r="E62" s="82">
        <f>'4T'!E60</f>
        <v>4765057852.6250381</v>
      </c>
      <c r="F62" s="82">
        <f>SUM(B62:E62)</f>
        <v>16036071781.745018</v>
      </c>
    </row>
    <row r="63" spans="1:7" x14ac:dyDescent="0.25">
      <c r="A63" s="57" t="s">
        <v>43</v>
      </c>
      <c r="B63" s="82"/>
      <c r="C63" s="82"/>
      <c r="D63" s="82"/>
      <c r="E63" s="82"/>
      <c r="F63" s="82"/>
    </row>
    <row r="64" spans="1:7" x14ac:dyDescent="0.25">
      <c r="A64" s="51" t="s">
        <v>4</v>
      </c>
      <c r="B64" s="82"/>
      <c r="C64" s="82"/>
      <c r="D64" s="82"/>
      <c r="E64" s="82"/>
      <c r="F64" s="82"/>
    </row>
    <row r="65" spans="1:8" x14ac:dyDescent="0.25">
      <c r="A65" s="51" t="s">
        <v>5</v>
      </c>
      <c r="B65" s="82"/>
      <c r="C65" s="82"/>
      <c r="D65" s="82"/>
      <c r="E65" s="82"/>
      <c r="F65" s="82"/>
    </row>
    <row r="66" spans="1:8" ht="15.75" thickBot="1" x14ac:dyDescent="0.3">
      <c r="A66" s="55" t="s">
        <v>12</v>
      </c>
      <c r="B66" s="79">
        <f>SUM(B61:B65)</f>
        <v>25413502834.389992</v>
      </c>
      <c r="C66" s="79">
        <f>SUM(C61:C65)</f>
        <v>22131701991.160007</v>
      </c>
      <c r="D66" s="79">
        <f t="shared" ref="D66:E66" si="8">SUM(D61:D65)</f>
        <v>3973556828.5699987</v>
      </c>
      <c r="E66" s="79">
        <f t="shared" si="8"/>
        <v>19414812478.755051</v>
      </c>
      <c r="F66" s="79">
        <f>SUM(F61:F65)</f>
        <v>70933574132.875046</v>
      </c>
    </row>
    <row r="67" spans="1:8" ht="15.75" thickTop="1" x14ac:dyDescent="0.25">
      <c r="A67" s="51" t="s">
        <v>79</v>
      </c>
    </row>
    <row r="69" spans="1:8" x14ac:dyDescent="0.25">
      <c r="F69" s="82"/>
      <c r="G69" s="82"/>
      <c r="H69" s="82"/>
    </row>
    <row r="70" spans="1:8" x14ac:dyDescent="0.25">
      <c r="A70" s="114" t="s">
        <v>29</v>
      </c>
      <c r="B70" s="114"/>
      <c r="C70" s="114"/>
      <c r="D70" s="114"/>
      <c r="E70" s="114"/>
    </row>
    <row r="71" spans="1:8" x14ac:dyDescent="0.25">
      <c r="A71" s="114" t="s">
        <v>30</v>
      </c>
      <c r="B71" s="114"/>
      <c r="C71" s="114"/>
      <c r="D71" s="114"/>
      <c r="E71" s="114"/>
    </row>
    <row r="72" spans="1:8" x14ac:dyDescent="0.25">
      <c r="A72" s="35" t="s">
        <v>7</v>
      </c>
      <c r="B72" s="40" t="s">
        <v>8</v>
      </c>
      <c r="C72" s="56"/>
      <c r="D72" s="56"/>
      <c r="E72" s="56"/>
    </row>
    <row r="74" spans="1:8" ht="15.75" thickBot="1" x14ac:dyDescent="0.3">
      <c r="A74" s="53" t="s">
        <v>9</v>
      </c>
      <c r="B74" s="46" t="s">
        <v>25</v>
      </c>
      <c r="C74" s="46" t="s">
        <v>51</v>
      </c>
      <c r="D74" s="46" t="s">
        <v>58</v>
      </c>
      <c r="E74" s="46" t="s">
        <v>67</v>
      </c>
      <c r="F74" s="46" t="s">
        <v>69</v>
      </c>
    </row>
    <row r="76" spans="1:8" x14ac:dyDescent="0.25">
      <c r="A76" s="58" t="s">
        <v>31</v>
      </c>
      <c r="B76" s="82">
        <f>'1T '!E76</f>
        <v>0</v>
      </c>
      <c r="C76" s="82">
        <f>'2T'!E76</f>
        <v>0</v>
      </c>
      <c r="D76" s="82">
        <f>'3T'!E75</f>
        <v>0</v>
      </c>
      <c r="E76" s="82">
        <f>'4T'!E74</f>
        <v>0</v>
      </c>
      <c r="F76" s="82">
        <f>B76</f>
        <v>0</v>
      </c>
    </row>
    <row r="77" spans="1:8" x14ac:dyDescent="0.25">
      <c r="A77" s="58" t="s">
        <v>32</v>
      </c>
      <c r="B77" s="82">
        <f>'1T '!E77</f>
        <v>25413502834.389992</v>
      </c>
      <c r="C77" s="82">
        <f>'2T'!E77</f>
        <v>22131701991.160007</v>
      </c>
      <c r="D77" s="82">
        <f>'3T'!E76</f>
        <v>3973556828.5699987</v>
      </c>
      <c r="E77" s="82">
        <f>'4T'!E75</f>
        <v>19414812478.755051</v>
      </c>
      <c r="F77" s="82">
        <f>SUM(B77:E77)</f>
        <v>70933574132.875061</v>
      </c>
    </row>
    <row r="78" spans="1:8" x14ac:dyDescent="0.25">
      <c r="A78" s="58" t="s">
        <v>33</v>
      </c>
      <c r="B78" s="82">
        <f>'1T '!E78</f>
        <v>25413502834.389992</v>
      </c>
      <c r="C78" s="82">
        <f>'2T'!E78</f>
        <v>22131701991.160007</v>
      </c>
      <c r="D78" s="82">
        <f>'3T'!E77</f>
        <v>3973556828.5699987</v>
      </c>
      <c r="E78" s="82">
        <f>'4T'!E76</f>
        <v>19414812478.755051</v>
      </c>
      <c r="F78" s="82">
        <f>F76+F77</f>
        <v>70933574132.875061</v>
      </c>
    </row>
    <row r="79" spans="1:8" x14ac:dyDescent="0.25">
      <c r="A79" s="58" t="s">
        <v>34</v>
      </c>
      <c r="B79" s="82">
        <f>'1T '!E79</f>
        <v>25413502834.389992</v>
      </c>
      <c r="C79" s="82">
        <f>'2T'!E79</f>
        <v>22131701991.160007</v>
      </c>
      <c r="D79" s="82">
        <f>'3T'!E78</f>
        <v>3973556828.5699987</v>
      </c>
      <c r="E79" s="82">
        <f>'4T'!E77</f>
        <v>19414812478.755051</v>
      </c>
      <c r="F79" s="82">
        <f>SUM(B79:E79)</f>
        <v>70933574132.875061</v>
      </c>
    </row>
    <row r="80" spans="1:8" x14ac:dyDescent="0.25">
      <c r="A80" s="58" t="s">
        <v>35</v>
      </c>
      <c r="B80" s="82">
        <f>'1T '!E80</f>
        <v>0</v>
      </c>
      <c r="C80" s="82">
        <f>'2T'!E80</f>
        <v>0</v>
      </c>
      <c r="D80" s="82">
        <f>'3T'!E79</f>
        <v>0</v>
      </c>
      <c r="E80" s="82">
        <f>'4T'!E78</f>
        <v>0</v>
      </c>
      <c r="F80" s="82">
        <f>F78-F79</f>
        <v>0</v>
      </c>
    </row>
    <row r="81" spans="1:6" ht="15.75" thickBot="1" x14ac:dyDescent="0.3">
      <c r="A81" s="59"/>
      <c r="B81" s="16"/>
      <c r="C81" s="16"/>
      <c r="D81" s="16"/>
      <c r="E81" s="16"/>
      <c r="F81" s="16"/>
    </row>
    <row r="82" spans="1:6" ht="15.75" thickTop="1" x14ac:dyDescent="0.25">
      <c r="A82" s="51" t="s">
        <v>79</v>
      </c>
    </row>
    <row r="83" spans="1:6" x14ac:dyDescent="0.25">
      <c r="A83" s="58"/>
    </row>
    <row r="84" spans="1:6" ht="26.25" customHeight="1" x14ac:dyDescent="0.25">
      <c r="A84" s="113" t="s">
        <v>73</v>
      </c>
      <c r="B84" s="113"/>
      <c r="C84" s="113"/>
      <c r="D84" s="113"/>
      <c r="E84" s="113"/>
    </row>
    <row r="85" spans="1:6" x14ac:dyDescent="0.25">
      <c r="A85" s="104"/>
      <c r="B85" s="104"/>
      <c r="C85" s="104"/>
      <c r="D85" s="104"/>
      <c r="E85" s="104"/>
    </row>
    <row r="86" spans="1:6" x14ac:dyDescent="0.25">
      <c r="A86" s="65"/>
    </row>
    <row r="87" spans="1:6" x14ac:dyDescent="0.25">
      <c r="A87" s="65" t="s">
        <v>91</v>
      </c>
    </row>
    <row r="88" spans="1:6" x14ac:dyDescent="0.25">
      <c r="A88" s="65"/>
    </row>
    <row r="92" spans="1:6" x14ac:dyDescent="0.25">
      <c r="A92" s="14"/>
    </row>
    <row r="93" spans="1:6" x14ac:dyDescent="0.25">
      <c r="A93" s="14"/>
    </row>
    <row r="94" spans="1:6" x14ac:dyDescent="0.25">
      <c r="A94" s="14"/>
    </row>
    <row r="95" spans="1:6" x14ac:dyDescent="0.25">
      <c r="A95" s="14"/>
    </row>
    <row r="96" spans="1:6" x14ac:dyDescent="0.25">
      <c r="A96" s="14"/>
    </row>
    <row r="97" spans="1:1" x14ac:dyDescent="0.25">
      <c r="A97" s="14"/>
    </row>
    <row r="98" spans="1:1" x14ac:dyDescent="0.25">
      <c r="A98" s="14"/>
    </row>
    <row r="99" spans="1:1" x14ac:dyDescent="0.25">
      <c r="A99" s="14"/>
    </row>
    <row r="100" spans="1:1" x14ac:dyDescent="0.25">
      <c r="A100" s="14"/>
    </row>
    <row r="101" spans="1:1" x14ac:dyDescent="0.25">
      <c r="A101" s="14"/>
    </row>
    <row r="102" spans="1:1" x14ac:dyDescent="0.25">
      <c r="A102" s="14"/>
    </row>
    <row r="103" spans="1:1" x14ac:dyDescent="0.25">
      <c r="A103" s="14"/>
    </row>
    <row r="104" spans="1:1" x14ac:dyDescent="0.25">
      <c r="A104" s="14"/>
    </row>
    <row r="105" spans="1:1" x14ac:dyDescent="0.25">
      <c r="A105" s="14"/>
    </row>
    <row r="106" spans="1:1" x14ac:dyDescent="0.25">
      <c r="A106" s="14"/>
    </row>
    <row r="107" spans="1:1" x14ac:dyDescent="0.25">
      <c r="A107" s="14"/>
    </row>
    <row r="108" spans="1:1" x14ac:dyDescent="0.25">
      <c r="A108" s="14"/>
    </row>
    <row r="109" spans="1:1" x14ac:dyDescent="0.25">
      <c r="A109" s="14"/>
    </row>
    <row r="110" spans="1:1" x14ac:dyDescent="0.25">
      <c r="A110" s="14"/>
    </row>
    <row r="111" spans="1:1" x14ac:dyDescent="0.25">
      <c r="A111" s="14"/>
    </row>
    <row r="112" spans="1:1" x14ac:dyDescent="0.25">
      <c r="A112" s="14"/>
    </row>
  </sheetData>
  <mergeCells count="12">
    <mergeCell ref="A84:E84"/>
    <mergeCell ref="A56:E56"/>
    <mergeCell ref="A70:E70"/>
    <mergeCell ref="A71:E71"/>
    <mergeCell ref="A24:F24"/>
    <mergeCell ref="A25:F25"/>
    <mergeCell ref="A26:F26"/>
    <mergeCell ref="A1:F1"/>
    <mergeCell ref="A8:F8"/>
    <mergeCell ref="A9:F9"/>
    <mergeCell ref="A22:F22"/>
    <mergeCell ref="A55:E55"/>
  </mergeCells>
  <pageMargins left="0.7" right="0.7" top="0.75" bottom="0.75" header="0.3" footer="0.3"/>
  <pageSetup orientation="portrait" r:id="rId1"/>
  <ignoredErrors>
    <ignoredError sqref="E79 F78 F34 F38 F42 F4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1T </vt:lpstr>
      <vt:lpstr>2T</vt:lpstr>
      <vt:lpstr>3T</vt:lpstr>
      <vt:lpstr>4T</vt:lpstr>
      <vt:lpstr>Semestral</vt:lpstr>
      <vt:lpstr>3T Acumulado</vt:lpstr>
      <vt:lpstr>Anual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Ines</dc:creator>
  <cp:lastModifiedBy>Stephanie Tatiana Salas Soto</cp:lastModifiedBy>
  <cp:lastPrinted>2012-03-14T18:56:13Z</cp:lastPrinted>
  <dcterms:created xsi:type="dcterms:W3CDTF">2011-03-10T14:40:05Z</dcterms:created>
  <dcterms:modified xsi:type="dcterms:W3CDTF">2022-03-08T23:09:37Z</dcterms:modified>
</cp:coreProperties>
</file>