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3" documentId="11_779EC161CC05BDE82018B52E7D25ACD482BD16EC" xr6:coauthVersionLast="47" xr6:coauthVersionMax="47" xr10:uidLastSave="{49027058-6FE8-4277-AD75-E5051D4984FC}"/>
  <bookViews>
    <workbookView xWindow="-110" yWindow="-110" windowWidth="19420" windowHeight="10300" tabRatio="847" xr2:uid="{00000000-000D-0000-FFFF-FFFF00000000}"/>
  </bookViews>
  <sheets>
    <sheet name="Primer Trimestre" sheetId="3" r:id="rId1"/>
    <sheet name="Segundo Trimestre" sheetId="4" r:id="rId2"/>
    <sheet name="I Semestre" sheetId="11" r:id="rId3"/>
    <sheet name="Tercer Trimestre" sheetId="5" r:id="rId4"/>
    <sheet name="III Trim. Acumulado" sheetId="12" r:id="rId5"/>
    <sheet name="Cuarto Trimestre" sheetId="6" r:id="rId6"/>
    <sheet name="Anual" sheetId="9" r:id="rId7"/>
    <sheet name="Info informe" sheetId="10" state="hidden" r:id="rId8"/>
  </sheets>
  <externalReferences>
    <externalReference r:id="rId9"/>
  </externalReferences>
  <definedNames>
    <definedName name="_xlnm.Print_Area" localSheetId="1">'Segundo Trimestre'!$A$1:$F$93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9" l="1"/>
  <c r="F11" i="6"/>
  <c r="F10" i="6"/>
  <c r="F9" i="9" s="1"/>
  <c r="L11" i="9" l="1"/>
  <c r="K11" i="9"/>
  <c r="P7" i="9"/>
  <c r="P8" i="9"/>
  <c r="P6" i="9"/>
  <c r="O7" i="9"/>
  <c r="O8" i="9"/>
  <c r="N8" i="9"/>
  <c r="N7" i="9"/>
  <c r="N6" i="9"/>
  <c r="M11" i="9" s="1"/>
  <c r="F82" i="9" l="1"/>
  <c r="F11" i="4" l="1"/>
  <c r="E58" i="5" l="1"/>
  <c r="E57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6" i="5"/>
  <c r="E55" i="5"/>
  <c r="E54" i="5"/>
  <c r="E53" i="5"/>
  <c r="E52" i="5"/>
  <c r="E80" i="6" l="1"/>
  <c r="E79" i="9" s="1"/>
  <c r="E82" i="6"/>
  <c r="D92" i="11"/>
  <c r="C92" i="11"/>
  <c r="E89" i="4"/>
  <c r="C79" i="9" s="1"/>
  <c r="E91" i="3"/>
  <c r="B79" i="9" s="1"/>
  <c r="D24" i="6"/>
  <c r="C24" i="6"/>
  <c r="B24" i="6"/>
  <c r="E23" i="6"/>
  <c r="E22" i="6"/>
  <c r="E22" i="9" s="1"/>
  <c r="D74" i="12"/>
  <c r="D73" i="12"/>
  <c r="D72" i="12"/>
  <c r="D71" i="12"/>
  <c r="D70" i="12"/>
  <c r="C24" i="11"/>
  <c r="C23" i="11"/>
  <c r="F79" i="9" l="1"/>
  <c r="B91" i="12"/>
  <c r="C91" i="12"/>
  <c r="C89" i="11"/>
  <c r="E24" i="6"/>
  <c r="B92" i="11"/>
  <c r="D26" i="5"/>
  <c r="C26" i="5"/>
  <c r="B26" i="5"/>
  <c r="E25" i="5"/>
  <c r="E24" i="5"/>
  <c r="E40" i="5"/>
  <c r="D41" i="12" s="1"/>
  <c r="E41" i="5"/>
  <c r="D42" i="12" s="1"/>
  <c r="E12" i="6"/>
  <c r="D12" i="6"/>
  <c r="C12" i="6"/>
  <c r="E23" i="9"/>
  <c r="E12" i="5"/>
  <c r="D12" i="5"/>
  <c r="C12" i="5"/>
  <c r="F11" i="5"/>
  <c r="E12" i="12" s="1"/>
  <c r="F10" i="5"/>
  <c r="E11" i="12" l="1"/>
  <c r="E9" i="9"/>
  <c r="D23" i="9"/>
  <c r="D24" i="12"/>
  <c r="D22" i="9"/>
  <c r="D23" i="12"/>
  <c r="C25" i="11"/>
  <c r="E26" i="5"/>
  <c r="F12" i="6"/>
  <c r="F12" i="5"/>
  <c r="D25" i="12" l="1"/>
  <c r="D24" i="9"/>
  <c r="D25" i="3"/>
  <c r="E23" i="3"/>
  <c r="E12" i="3"/>
  <c r="D12" i="3"/>
  <c r="C12" i="3"/>
  <c r="F10" i="3"/>
  <c r="E12" i="4"/>
  <c r="D12" i="4"/>
  <c r="C12" i="4"/>
  <c r="F10" i="4"/>
  <c r="B23" i="11" l="1"/>
  <c r="D23" i="11" s="1"/>
  <c r="B22" i="9"/>
  <c r="B23" i="12"/>
  <c r="D9" i="9"/>
  <c r="D11" i="9" s="1"/>
  <c r="D11" i="11"/>
  <c r="D11" i="12"/>
  <c r="C11" i="11"/>
  <c r="E11" i="11" s="1"/>
  <c r="C9" i="9"/>
  <c r="C11" i="12"/>
  <c r="F11" i="12" l="1"/>
  <c r="E47" i="3" l="1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B70" i="11" l="1"/>
  <c r="B71" i="12"/>
  <c r="B66" i="11"/>
  <c r="B67" i="12"/>
  <c r="B58" i="11"/>
  <c r="B59" i="12"/>
  <c r="B50" i="11"/>
  <c r="B51" i="12"/>
  <c r="B69" i="11"/>
  <c r="B70" i="12"/>
  <c r="B61" i="11"/>
  <c r="B62" i="12"/>
  <c r="B53" i="11"/>
  <c r="B54" i="12"/>
  <c r="B49" i="11"/>
  <c r="B50" i="12"/>
  <c r="B72" i="11"/>
  <c r="B73" i="12"/>
  <c r="B68" i="11"/>
  <c r="B69" i="12"/>
  <c r="B64" i="11"/>
  <c r="B65" i="12"/>
  <c r="B60" i="11"/>
  <c r="B61" i="12"/>
  <c r="B56" i="11"/>
  <c r="B57" i="12"/>
  <c r="B52" i="11"/>
  <c r="B53" i="12"/>
  <c r="B48" i="11"/>
  <c r="B49" i="12"/>
  <c r="B62" i="11"/>
  <c r="B63" i="12"/>
  <c r="B54" i="11"/>
  <c r="B55" i="12"/>
  <c r="B73" i="11"/>
  <c r="B74" i="12"/>
  <c r="B65" i="11"/>
  <c r="B66" i="12"/>
  <c r="B57" i="11"/>
  <c r="B58" i="12"/>
  <c r="B71" i="11"/>
  <c r="B72" i="12"/>
  <c r="B67" i="11"/>
  <c r="B68" i="12"/>
  <c r="B63" i="11"/>
  <c r="B64" i="12"/>
  <c r="B59" i="11"/>
  <c r="B60" i="12"/>
  <c r="B55" i="11"/>
  <c r="B56" i="12"/>
  <c r="B51" i="11"/>
  <c r="B52" i="12"/>
  <c r="F12" i="4" l="1"/>
  <c r="D12" i="12"/>
  <c r="D12" i="11"/>
  <c r="D13" i="11" s="1"/>
  <c r="E71" i="9" l="1"/>
  <c r="E67" i="9"/>
  <c r="E48" i="9"/>
  <c r="E47" i="9"/>
  <c r="E46" i="9"/>
  <c r="D71" i="9"/>
  <c r="D70" i="9"/>
  <c r="D69" i="9"/>
  <c r="D68" i="9"/>
  <c r="D67" i="9"/>
  <c r="B70" i="9"/>
  <c r="B67" i="9"/>
  <c r="B48" i="9"/>
  <c r="B47" i="9"/>
  <c r="B46" i="9"/>
  <c r="D73" i="6"/>
  <c r="C73" i="6"/>
  <c r="B73" i="6"/>
  <c r="E46" i="5" l="1"/>
  <c r="D47" i="12" s="1"/>
  <c r="D44" i="9" l="1"/>
  <c r="D74" i="4" l="1"/>
  <c r="C74" i="4"/>
  <c r="B74" i="4"/>
  <c r="C24" i="4" l="1"/>
  <c r="E73" i="4"/>
  <c r="E72" i="4"/>
  <c r="E71" i="4"/>
  <c r="E70" i="4"/>
  <c r="C72" i="11" l="1"/>
  <c r="D72" i="11" s="1"/>
  <c r="C73" i="12"/>
  <c r="E73" i="12" s="1"/>
  <c r="C73" i="11"/>
  <c r="D73" i="11" s="1"/>
  <c r="C74" i="12"/>
  <c r="E74" i="12" s="1"/>
  <c r="C71" i="11"/>
  <c r="D71" i="11" s="1"/>
  <c r="C72" i="12"/>
  <c r="E72" i="12" s="1"/>
  <c r="C70" i="11"/>
  <c r="D70" i="11" s="1"/>
  <c r="C71" i="12"/>
  <c r="E71" i="12" s="1"/>
  <c r="C68" i="9"/>
  <c r="C69" i="9"/>
  <c r="C70" i="9"/>
  <c r="C71" i="9"/>
  <c r="E52" i="4"/>
  <c r="C52" i="11" l="1"/>
  <c r="D52" i="11" s="1"/>
  <c r="C53" i="12"/>
  <c r="C50" i="9"/>
  <c r="B92" i="3"/>
  <c r="B94" i="3" l="1"/>
  <c r="B94" i="12" s="1"/>
  <c r="B90" i="11"/>
  <c r="E24" i="10"/>
  <c r="B89" i="11" l="1"/>
  <c r="D89" i="11" s="1"/>
  <c r="D26" i="10"/>
  <c r="D16" i="10"/>
  <c r="E25" i="10" s="1"/>
  <c r="D8" i="10"/>
  <c r="E7" i="10" s="1"/>
  <c r="E6" i="10" l="1"/>
  <c r="E5" i="10"/>
  <c r="E14" i="10"/>
  <c r="E15" i="10"/>
  <c r="E90" i="3" l="1"/>
  <c r="B90" i="12" s="1"/>
  <c r="E90" i="12" s="1"/>
  <c r="B88" i="11" l="1"/>
  <c r="D88" i="11" s="1"/>
  <c r="B78" i="9"/>
  <c r="F78" i="9" l="1"/>
  <c r="B83" i="9"/>
  <c r="B80" i="9"/>
  <c r="E40" i="6" l="1"/>
  <c r="E41" i="6"/>
  <c r="E42" i="6"/>
  <c r="E43" i="6"/>
  <c r="E39" i="6"/>
  <c r="C74" i="5"/>
  <c r="D74" i="5"/>
  <c r="B74" i="5"/>
  <c r="E40" i="9" l="1"/>
  <c r="E41" i="9"/>
  <c r="E39" i="9"/>
  <c r="E24" i="9"/>
  <c r="E38" i="9"/>
  <c r="E42" i="9"/>
  <c r="D69" i="12"/>
  <c r="E50" i="5"/>
  <c r="D51" i="12" s="1"/>
  <c r="E51" i="5"/>
  <c r="D52" i="12" s="1"/>
  <c r="D53" i="12"/>
  <c r="E53" i="12" s="1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E11" i="9" l="1"/>
  <c r="G9" i="9"/>
  <c r="D48" i="9"/>
  <c r="D51" i="9"/>
  <c r="D58" i="9"/>
  <c r="D50" i="9"/>
  <c r="D59" i="9"/>
  <c r="D65" i="9"/>
  <c r="D57" i="9"/>
  <c r="D49" i="9"/>
  <c r="D64" i="9"/>
  <c r="D56" i="9"/>
  <c r="D63" i="9"/>
  <c r="D55" i="9"/>
  <c r="D66" i="9"/>
  <c r="D62" i="9"/>
  <c r="D54" i="9"/>
  <c r="D61" i="9"/>
  <c r="D53" i="9"/>
  <c r="D60" i="9"/>
  <c r="D52" i="9"/>
  <c r="E4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1" i="4"/>
  <c r="E50" i="4"/>
  <c r="E49" i="4"/>
  <c r="E48" i="4"/>
  <c r="E47" i="4"/>
  <c r="E46" i="4"/>
  <c r="E45" i="4"/>
  <c r="E44" i="4"/>
  <c r="E43" i="4"/>
  <c r="E42" i="4"/>
  <c r="E41" i="4"/>
  <c r="C45" i="11" l="1"/>
  <c r="C46" i="12"/>
  <c r="C54" i="11"/>
  <c r="D54" i="11" s="1"/>
  <c r="C55" i="12"/>
  <c r="E55" i="12" s="1"/>
  <c r="C62" i="11"/>
  <c r="D62" i="11" s="1"/>
  <c r="C63" i="12"/>
  <c r="E63" i="12" s="1"/>
  <c r="C42" i="11"/>
  <c r="C43" i="12"/>
  <c r="C46" i="11"/>
  <c r="C47" i="12"/>
  <c r="C50" i="11"/>
  <c r="D50" i="11" s="1"/>
  <c r="C51" i="12"/>
  <c r="E51" i="12" s="1"/>
  <c r="C55" i="11"/>
  <c r="D55" i="11" s="1"/>
  <c r="C56" i="12"/>
  <c r="E56" i="12" s="1"/>
  <c r="C59" i="11"/>
  <c r="D59" i="11" s="1"/>
  <c r="C60" i="12"/>
  <c r="E60" i="12" s="1"/>
  <c r="C63" i="11"/>
  <c r="D63" i="11" s="1"/>
  <c r="C64" i="12"/>
  <c r="E64" i="12" s="1"/>
  <c r="C67" i="11"/>
  <c r="D67" i="11" s="1"/>
  <c r="C68" i="12"/>
  <c r="E68" i="12" s="1"/>
  <c r="C58" i="11"/>
  <c r="D58" i="11" s="1"/>
  <c r="C59" i="12"/>
  <c r="E59" i="12" s="1"/>
  <c r="C66" i="11"/>
  <c r="D66" i="11" s="1"/>
  <c r="C67" i="12"/>
  <c r="E67" i="12" s="1"/>
  <c r="C43" i="11"/>
  <c r="C44" i="12"/>
  <c r="C47" i="11"/>
  <c r="C48" i="12"/>
  <c r="C51" i="11"/>
  <c r="D51" i="11" s="1"/>
  <c r="C52" i="12"/>
  <c r="E52" i="12" s="1"/>
  <c r="C56" i="11"/>
  <c r="D56" i="11" s="1"/>
  <c r="C57" i="12"/>
  <c r="E57" i="12" s="1"/>
  <c r="C60" i="11"/>
  <c r="D60" i="11" s="1"/>
  <c r="C61" i="12"/>
  <c r="E61" i="12" s="1"/>
  <c r="C64" i="11"/>
  <c r="D64" i="11" s="1"/>
  <c r="C65" i="12"/>
  <c r="E65" i="12" s="1"/>
  <c r="C68" i="11"/>
  <c r="D68" i="11" s="1"/>
  <c r="C69" i="12"/>
  <c r="E69" i="12" s="1"/>
  <c r="C41" i="11"/>
  <c r="C42" i="12"/>
  <c r="C49" i="11"/>
  <c r="D49" i="11" s="1"/>
  <c r="C50" i="12"/>
  <c r="C40" i="11"/>
  <c r="C41" i="12"/>
  <c r="C44" i="11"/>
  <c r="C45" i="12"/>
  <c r="C48" i="11"/>
  <c r="D48" i="11" s="1"/>
  <c r="C49" i="12"/>
  <c r="C53" i="11"/>
  <c r="D53" i="11" s="1"/>
  <c r="C54" i="12"/>
  <c r="E54" i="12" s="1"/>
  <c r="C57" i="11"/>
  <c r="D57" i="11" s="1"/>
  <c r="C58" i="12"/>
  <c r="E58" i="12" s="1"/>
  <c r="C61" i="11"/>
  <c r="D61" i="11" s="1"/>
  <c r="C62" i="12"/>
  <c r="E62" i="12" s="1"/>
  <c r="C65" i="11"/>
  <c r="D65" i="11" s="1"/>
  <c r="C66" i="12"/>
  <c r="E66" i="12" s="1"/>
  <c r="C69" i="11"/>
  <c r="D69" i="11" s="1"/>
  <c r="C70" i="12"/>
  <c r="E70" i="12" s="1"/>
  <c r="C41" i="9"/>
  <c r="C42" i="9"/>
  <c r="C51" i="9"/>
  <c r="C59" i="9"/>
  <c r="C67" i="9"/>
  <c r="F67" i="9" s="1"/>
  <c r="C58" i="9"/>
  <c r="C52" i="9"/>
  <c r="C60" i="9"/>
  <c r="C44" i="9"/>
  <c r="C53" i="9"/>
  <c r="C61" i="9"/>
  <c r="C38" i="9"/>
  <c r="C66" i="9"/>
  <c r="C43" i="9"/>
  <c r="C62" i="9"/>
  <c r="C46" i="9"/>
  <c r="C55" i="9"/>
  <c r="C63" i="9"/>
  <c r="C54" i="9"/>
  <c r="C47" i="9"/>
  <c r="C56" i="9"/>
  <c r="C64" i="9"/>
  <c r="C49" i="9"/>
  <c r="C45" i="9"/>
  <c r="C39" i="9"/>
  <c r="C40" i="9"/>
  <c r="C48" i="9"/>
  <c r="C57" i="9"/>
  <c r="C65" i="9"/>
  <c r="E74" i="4"/>
  <c r="E46" i="3"/>
  <c r="E45" i="3"/>
  <c r="E44" i="3"/>
  <c r="E43" i="3"/>
  <c r="C74" i="11" l="1"/>
  <c r="C75" i="12"/>
  <c r="B47" i="11"/>
  <c r="D47" i="11" s="1"/>
  <c r="B48" i="12"/>
  <c r="B45" i="11"/>
  <c r="D45" i="11" s="1"/>
  <c r="B46" i="12"/>
  <c r="B44" i="11"/>
  <c r="D44" i="11" s="1"/>
  <c r="B45" i="12"/>
  <c r="B46" i="11"/>
  <c r="D46" i="11" s="1"/>
  <c r="B47" i="12"/>
  <c r="E47" i="12" s="1"/>
  <c r="C72" i="9"/>
  <c r="B68" i="9"/>
  <c r="B43" i="9"/>
  <c r="B51" i="9"/>
  <c r="B52" i="9"/>
  <c r="B42" i="9"/>
  <c r="B44" i="9"/>
  <c r="B55" i="9"/>
  <c r="B63" i="9"/>
  <c r="B59" i="9"/>
  <c r="B60" i="9"/>
  <c r="B53" i="9"/>
  <c r="B45" i="9"/>
  <c r="B56" i="9"/>
  <c r="B64" i="9"/>
  <c r="B54" i="9"/>
  <c r="B49" i="9"/>
  <c r="B57" i="9"/>
  <c r="B65" i="9"/>
  <c r="B61" i="9"/>
  <c r="B62" i="9"/>
  <c r="B50" i="9"/>
  <c r="B58" i="9"/>
  <c r="B66" i="9"/>
  <c r="C73" i="3"/>
  <c r="C93" i="3" s="1"/>
  <c r="D73" i="3"/>
  <c r="D93" i="3" s="1"/>
  <c r="B73" i="3"/>
  <c r="C90" i="3" s="1"/>
  <c r="C92" i="3" s="1"/>
  <c r="E41" i="3"/>
  <c r="E40" i="3"/>
  <c r="E39" i="3"/>
  <c r="B42" i="11" l="1"/>
  <c r="D42" i="11" s="1"/>
  <c r="B43" i="12"/>
  <c r="B41" i="11"/>
  <c r="D41" i="11" s="1"/>
  <c r="B42" i="12"/>
  <c r="E42" i="12" s="1"/>
  <c r="C94" i="3"/>
  <c r="B40" i="11"/>
  <c r="D40" i="11" s="1"/>
  <c r="B41" i="12"/>
  <c r="B40" i="9"/>
  <c r="B69" i="9"/>
  <c r="B38" i="9"/>
  <c r="B39" i="9"/>
  <c r="E57" i="6"/>
  <c r="E52" i="6"/>
  <c r="E53" i="6"/>
  <c r="D90" i="3" l="1"/>
  <c r="D92" i="3" s="1"/>
  <c r="C94" i="12"/>
  <c r="E41" i="12"/>
  <c r="E56" i="9"/>
  <c r="E52" i="9"/>
  <c r="E51" i="9"/>
  <c r="F48" i="9"/>
  <c r="E42" i="5"/>
  <c r="D43" i="12" s="1"/>
  <c r="D94" i="3" l="1"/>
  <c r="D94" i="12" s="1"/>
  <c r="E92" i="3"/>
  <c r="E43" i="12"/>
  <c r="D40" i="9"/>
  <c r="F40" i="9" s="1"/>
  <c r="B92" i="12" l="1"/>
  <c r="B91" i="11"/>
  <c r="E44" i="6"/>
  <c r="D39" i="9" l="1"/>
  <c r="F39" i="9" s="1"/>
  <c r="D38" i="9"/>
  <c r="E43" i="9"/>
  <c r="F38" i="9" l="1"/>
  <c r="E71" i="6" l="1"/>
  <c r="E70" i="6"/>
  <c r="E69" i="6"/>
  <c r="E67" i="6"/>
  <c r="E66" i="6"/>
  <c r="E65" i="6"/>
  <c r="E64" i="6"/>
  <c r="E63" i="6"/>
  <c r="E62" i="6"/>
  <c r="E61" i="6"/>
  <c r="E60" i="6"/>
  <c r="E59" i="6"/>
  <c r="E58" i="6"/>
  <c r="E56" i="6"/>
  <c r="E55" i="6"/>
  <c r="E54" i="6"/>
  <c r="E51" i="6"/>
  <c r="E50" i="6"/>
  <c r="E46" i="6"/>
  <c r="E45" i="6"/>
  <c r="E49" i="5"/>
  <c r="D50" i="12" s="1"/>
  <c r="E50" i="12" s="1"/>
  <c r="E48" i="5"/>
  <c r="D49" i="12" s="1"/>
  <c r="E49" i="12" s="1"/>
  <c r="E47" i="5"/>
  <c r="D48" i="12" s="1"/>
  <c r="E48" i="12" s="1"/>
  <c r="E45" i="5"/>
  <c r="D46" i="12" s="1"/>
  <c r="E46" i="12" s="1"/>
  <c r="E44" i="5"/>
  <c r="D45" i="12" s="1"/>
  <c r="E45" i="12" s="1"/>
  <c r="E43" i="5"/>
  <c r="D44" i="12" s="1"/>
  <c r="D75" i="12" l="1"/>
  <c r="D45" i="9"/>
  <c r="E55" i="9"/>
  <c r="F55" i="9" s="1"/>
  <c r="E65" i="9"/>
  <c r="F65" i="9" s="1"/>
  <c r="E64" i="9"/>
  <c r="F64" i="9" s="1"/>
  <c r="E66" i="9"/>
  <c r="F66" i="9" s="1"/>
  <c r="B71" i="9"/>
  <c r="F71" i="9" s="1"/>
  <c r="D41" i="9"/>
  <c r="E69" i="9"/>
  <c r="F69" i="9" s="1"/>
  <c r="E63" i="9"/>
  <c r="F63" i="9" s="1"/>
  <c r="E57" i="9"/>
  <c r="F57" i="9" s="1"/>
  <c r="E44" i="9"/>
  <c r="E68" i="9"/>
  <c r="F68" i="9" s="1"/>
  <c r="E49" i="9"/>
  <c r="F49" i="9" s="1"/>
  <c r="E50" i="9"/>
  <c r="F50" i="9" s="1"/>
  <c r="E61" i="9"/>
  <c r="F61" i="9" s="1"/>
  <c r="E70" i="9"/>
  <c r="F70" i="9" s="1"/>
  <c r="E54" i="9"/>
  <c r="F54" i="9" s="1"/>
  <c r="D46" i="9"/>
  <c r="F46" i="9" s="1"/>
  <c r="D47" i="9"/>
  <c r="F47" i="9" s="1"/>
  <c r="E58" i="9"/>
  <c r="F58" i="9" s="1"/>
  <c r="E45" i="9"/>
  <c r="E59" i="9"/>
  <c r="F59" i="9" s="1"/>
  <c r="E60" i="9"/>
  <c r="F60" i="9" s="1"/>
  <c r="D42" i="9"/>
  <c r="D43" i="9"/>
  <c r="F43" i="9" s="1"/>
  <c r="E53" i="9"/>
  <c r="F53" i="9" s="1"/>
  <c r="E62" i="9"/>
  <c r="F62" i="9" s="1"/>
  <c r="F51" i="9"/>
  <c r="F52" i="9"/>
  <c r="E73" i="6"/>
  <c r="F56" i="9"/>
  <c r="E74" i="5"/>
  <c r="F45" i="9" l="1"/>
  <c r="E72" i="9"/>
  <c r="D72" i="9"/>
  <c r="F42" i="9"/>
  <c r="F44" i="9"/>
  <c r="E23" i="4" l="1"/>
  <c r="E22" i="4"/>
  <c r="C22" i="9" l="1"/>
  <c r="C23" i="12"/>
  <c r="C24" i="12"/>
  <c r="C23" i="9"/>
  <c r="D24" i="4"/>
  <c r="B24" i="4"/>
  <c r="C25" i="12" l="1"/>
  <c r="E23" i="12"/>
  <c r="C24" i="9"/>
  <c r="F22" i="9"/>
  <c r="F11" i="3"/>
  <c r="C10" i="9" s="1"/>
  <c r="C11" i="9" s="1"/>
  <c r="F12" i="3" l="1"/>
  <c r="C12" i="11"/>
  <c r="C12" i="12"/>
  <c r="F12" i="12" s="1"/>
  <c r="F11" i="9"/>
  <c r="E82" i="5"/>
  <c r="D91" i="12" s="1"/>
  <c r="E91" i="12" s="1"/>
  <c r="E91" i="4"/>
  <c r="E42" i="3"/>
  <c r="E25" i="3"/>
  <c r="C93" i="12" l="1"/>
  <c r="C91" i="11"/>
  <c r="D91" i="11" s="1"/>
  <c r="B43" i="11"/>
  <c r="B74" i="11" s="1"/>
  <c r="B44" i="12"/>
  <c r="C13" i="11"/>
  <c r="E12" i="11"/>
  <c r="E13" i="11" s="1"/>
  <c r="D43" i="11"/>
  <c r="D74" i="11" s="1"/>
  <c r="B41" i="9"/>
  <c r="C81" i="9"/>
  <c r="E73" i="3"/>
  <c r="E24" i="4"/>
  <c r="E84" i="5"/>
  <c r="D93" i="12" s="1"/>
  <c r="E93" i="3"/>
  <c r="E94" i="3" l="1"/>
  <c r="E94" i="12" s="1"/>
  <c r="B93" i="12"/>
  <c r="E93" i="12" s="1"/>
  <c r="E44" i="12"/>
  <c r="E75" i="12" s="1"/>
  <c r="B75" i="12"/>
  <c r="G10" i="9"/>
  <c r="G11" i="9" s="1"/>
  <c r="D81" i="9"/>
  <c r="B88" i="4"/>
  <c r="B90" i="4" s="1"/>
  <c r="B92" i="4" s="1"/>
  <c r="F41" i="9"/>
  <c r="F72" i="9" s="1"/>
  <c r="B72" i="9"/>
  <c r="C88" i="4" l="1"/>
  <c r="C90" i="4" s="1"/>
  <c r="C92" i="4" s="1"/>
  <c r="E88" i="4"/>
  <c r="C88" i="11" l="1"/>
  <c r="C90" i="12"/>
  <c r="E90" i="4"/>
  <c r="C92" i="12" s="1"/>
  <c r="D88" i="4"/>
  <c r="D90" i="4" s="1"/>
  <c r="D92" i="4" s="1"/>
  <c r="E92" i="4" l="1"/>
  <c r="B81" i="5" s="1"/>
  <c r="B83" i="5" s="1"/>
  <c r="B85" i="5" s="1"/>
  <c r="C90" i="11"/>
  <c r="D90" i="11" s="1"/>
  <c r="C78" i="9"/>
  <c r="C83" i="9" s="1"/>
  <c r="C80" i="9" l="1"/>
  <c r="D78" i="9"/>
  <c r="D83" i="9" s="1"/>
  <c r="E81" i="5"/>
  <c r="D90" i="12" s="1"/>
  <c r="D80" i="9" l="1"/>
  <c r="E78" i="9"/>
  <c r="E83" i="5"/>
  <c r="D92" i="12" s="1"/>
  <c r="E92" i="12" s="1"/>
  <c r="E85" i="5" l="1"/>
  <c r="B79" i="6" s="1"/>
  <c r="E80" i="9"/>
  <c r="F80" i="9" s="1"/>
  <c r="C81" i="5"/>
  <c r="C83" i="5" s="1"/>
  <c r="C85" i="5" s="1"/>
  <c r="E79" i="6" l="1"/>
  <c r="B81" i="6"/>
  <c r="D81" i="5"/>
  <c r="D83" i="5" s="1"/>
  <c r="D85" i="5" s="1"/>
  <c r="E24" i="3"/>
  <c r="B83" i="6" l="1"/>
  <c r="C81" i="6" s="1"/>
  <c r="C83" i="6" s="1"/>
  <c r="D81" i="6" s="1"/>
  <c r="D83" i="6" s="1"/>
  <c r="B24" i="11"/>
  <c r="D24" i="11" s="1"/>
  <c r="D25" i="11" s="1"/>
  <c r="B23" i="9"/>
  <c r="B24" i="12"/>
  <c r="E81" i="6" l="1"/>
  <c r="B24" i="9"/>
  <c r="F23" i="9"/>
  <c r="F24" i="9" s="1"/>
  <c r="B25" i="11"/>
  <c r="E24" i="12"/>
  <c r="E25" i="12" s="1"/>
  <c r="B25" i="12"/>
  <c r="E83" i="6" l="1"/>
  <c r="E81" i="9"/>
  <c r="F81" i="9" l="1"/>
  <c r="F83" i="9" s="1"/>
  <c r="E83" i="9"/>
</calcChain>
</file>

<file path=xl/sharedStrings.xml><?xml version="1.0" encoding="utf-8"?>
<sst xmlns="http://schemas.openxmlformats.org/spreadsheetml/2006/main" count="808" uniqueCount="196">
  <si>
    <t>FODESAF</t>
  </si>
  <si>
    <t xml:space="preserve">Programa: </t>
  </si>
  <si>
    <t>Institución:</t>
  </si>
  <si>
    <t>Instituto sobre Alcoholismo y Farmacodependencia (IAFA)</t>
  </si>
  <si>
    <t>Unidad Ejecutora:</t>
  </si>
  <si>
    <t>Área Técnica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</si>
  <si>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</si>
  <si>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</si>
  <si>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</si>
  <si>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</si>
  <si>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</si>
  <si>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</si>
  <si>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</si>
  <si>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</si>
  <si>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</si>
  <si>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</si>
  <si>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</si>
  <si>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</si>
  <si>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</si>
  <si>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</si>
  <si>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</si>
  <si>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Personas</t>
  </si>
  <si>
    <t>Total</t>
  </si>
  <si>
    <t>Cuadro 2</t>
  </si>
  <si>
    <t>Reporte de gastos efectivos financiados por el Fondo de Desarrollo Social y Asignaciones Familiares</t>
  </si>
  <si>
    <t xml:space="preserve">Unidad: </t>
  </si>
  <si>
    <t>Colones</t>
  </si>
  <si>
    <t>Cuadro 3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</si>
  <si>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</si>
  <si>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</si>
  <si>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</si>
  <si>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</si>
  <si>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</si>
  <si>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</si>
  <si>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</si>
  <si>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Periodo:</t>
  </si>
  <si>
    <t>I Trimestre</t>
  </si>
  <si>
    <t>II Trimestre</t>
  </si>
  <si>
    <t>Septiembre</t>
  </si>
  <si>
    <t>III Trimestre</t>
  </si>
  <si>
    <t>IV Trimestre</t>
  </si>
  <si>
    <r>
      <t xml:space="preserve">1. Saldo en caja inicial  (5 </t>
    </r>
    <r>
      <rPr>
        <sz val="11"/>
        <color rgb="FF000000"/>
        <rFont val="Calibri"/>
        <family val="2"/>
      </rPr>
      <t xml:space="preserve">t-1) 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</si>
  <si>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</si>
  <si>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Anual</t>
  </si>
  <si>
    <t>Unidad: Colones</t>
  </si>
  <si>
    <t>Prevención y Tratamiento del consumo de alcohol, tabaco y otras drogas</t>
  </si>
  <si>
    <t>3. Recursos disponibles (1+2)</t>
  </si>
  <si>
    <t>2. Otros servicios básicos</t>
  </si>
  <si>
    <t>3. Impresión, encuadernación y otros</t>
  </si>
  <si>
    <t>4. Servicios generales</t>
  </si>
  <si>
    <t>5. Otros servicios de gestión y apoyo</t>
  </si>
  <si>
    <t>6. Transportes dentro del país</t>
  </si>
  <si>
    <t>1. Alquiler de maquinaria, equipo electrónico</t>
  </si>
  <si>
    <t>7. Actividades de capacitación</t>
  </si>
  <si>
    <t>8. Actividades protocolarias y sociales</t>
  </si>
  <si>
    <t>Total personas beneficiarias</t>
  </si>
  <si>
    <t>Fuente: Registro actividades desarrollas de movilización, Registros Médicos, Centro de Menores</t>
  </si>
  <si>
    <t>Fuente: Reportes de presupuesto (Sistema ERP), Subproceso Financiero IAFA.</t>
  </si>
  <si>
    <t>Fuente: Estados de Cuenta de Caja Única, Subproceso Financiero, IAFA</t>
  </si>
  <si>
    <r>
      <t xml:space="preserve">1. Saldo en caja inicial  (5 </t>
    </r>
    <r>
      <rPr>
        <b/>
        <sz val="11"/>
        <color rgb="FF000000"/>
        <rFont val="Calibri"/>
        <family val="2"/>
      </rPr>
      <t xml:space="preserve">t-1) </t>
    </r>
  </si>
  <si>
    <t>9. Mantenimiento y reparación de equipo de comun</t>
  </si>
  <si>
    <t>10.Mant. y rep. Equipo y mobiliario oficina</t>
  </si>
  <si>
    <t>11.Mant. Y reparación otros equipos</t>
  </si>
  <si>
    <t>12. Productos farmacéuticos y medicinales</t>
  </si>
  <si>
    <t>13. Tintas pinturas y diluyentes</t>
  </si>
  <si>
    <t>14. Otros Productos químicos y conexos</t>
  </si>
  <si>
    <t>15. Productos agroforestales</t>
  </si>
  <si>
    <t>16. Alimentos y bebidas</t>
  </si>
  <si>
    <t>17. Materiales y productos metálicos</t>
  </si>
  <si>
    <t>18. Materiales y productos de vidrio</t>
  </si>
  <si>
    <t>19. Materiales y productos de plástico</t>
  </si>
  <si>
    <t>20.  Herramientas e instrumentos</t>
  </si>
  <si>
    <t>21. Repuestos y accesorios</t>
  </si>
  <si>
    <t>22. Útiles y materiales de oficina y cómputo</t>
  </si>
  <si>
    <t>23. Útiles y materiales médico hospitalarios</t>
  </si>
  <si>
    <t>24. Productos papel y cartón</t>
  </si>
  <si>
    <t>25. Textiles y vestuario</t>
  </si>
  <si>
    <t>26. Útiles y materiales de limpieza</t>
  </si>
  <si>
    <t>27. Útiles y materiales resguardo y seguridad</t>
  </si>
  <si>
    <t>28. Útiles y materiales de cocina y comedor</t>
  </si>
  <si>
    <t>29. Otros útiles, materiales y suministros</t>
  </si>
  <si>
    <t>30.Equipo de comunicación</t>
  </si>
  <si>
    <t>31.Equipo y mobiliario de oficina</t>
  </si>
  <si>
    <t>32.Equipo sanitario- de laboratorio e investigación</t>
  </si>
  <si>
    <t>33.Equipo y mobiliario educacional- deportivo y recre</t>
  </si>
  <si>
    <t>34.Maquinaria- equipo y mobiliario diverso</t>
  </si>
  <si>
    <t>Modalidad</t>
  </si>
  <si>
    <t>Descripción</t>
  </si>
  <si>
    <t>Monto</t>
  </si>
  <si>
    <t>%</t>
  </si>
  <si>
    <t>Prevención</t>
  </si>
  <si>
    <t>Actividades de divulgación y movilización</t>
  </si>
  <si>
    <t>Tratamiento</t>
  </si>
  <si>
    <t>Subsidio de Atención Integral</t>
  </si>
  <si>
    <t>Subsidio para apoyo económico</t>
  </si>
  <si>
    <t>Asignado</t>
  </si>
  <si>
    <t xml:space="preserve">Recibido </t>
  </si>
  <si>
    <t xml:space="preserve">Ejecutado </t>
  </si>
  <si>
    <t>Columna1</t>
  </si>
  <si>
    <t>Columna2</t>
  </si>
  <si>
    <t>Columna3</t>
  </si>
  <si>
    <t>Columna4</t>
  </si>
  <si>
    <t>Columna5</t>
  </si>
  <si>
    <t xml:space="preserve"> </t>
  </si>
  <si>
    <t>32. Equipo sanitario de laborat.  e investigación</t>
  </si>
  <si>
    <t>33. Equipo y mob. Educ. recrea. y deportivo</t>
  </si>
  <si>
    <t>12. Productos famacéuticos y medicinales</t>
  </si>
  <si>
    <t>27. Utiles y materiales resguardo y seguridad</t>
  </si>
  <si>
    <t>28. Utiles y materiales de cocina y comedor</t>
  </si>
  <si>
    <t>30. Equipo y mobiliario de oficina</t>
  </si>
  <si>
    <t>Primer Trimestre 2021</t>
  </si>
  <si>
    <t>Segundo Trimestre 2021</t>
  </si>
  <si>
    <t>Tercer Trimestre 2021</t>
  </si>
  <si>
    <t>Anual 2021</t>
  </si>
  <si>
    <t>Cuarto Trimestre 2021</t>
  </si>
  <si>
    <t xml:space="preserve">Total personas benefiaciarias </t>
  </si>
  <si>
    <t>Apoyo Integral</t>
  </si>
  <si>
    <t>Apoyo económico</t>
  </si>
  <si>
    <t xml:space="preserve">Notas: </t>
  </si>
  <si>
    <t>Los beneficiarios que consumieron presupuesto "Atención Integral" = Suma beneficiarios en Tratamiento, Beneficiarios egresados y Beneficiarios egresados no autorizados</t>
  </si>
  <si>
    <t>1. Apoyo Integral:</t>
  </si>
  <si>
    <t>Beneficiarios egresados =14</t>
  </si>
  <si>
    <t>Beneficiarios en tratamiento= 21</t>
  </si>
  <si>
    <t>Beneficiarios egresados no autorizados = 23</t>
  </si>
  <si>
    <t>Beneficiarios egresados =18</t>
  </si>
  <si>
    <t>Beneficiarios en tratamiento= 19</t>
  </si>
  <si>
    <t>Beneficiarios egresados no autorizados = 10</t>
  </si>
  <si>
    <t>I Semestre 2021</t>
  </si>
  <si>
    <t xml:space="preserve">I Trimestre </t>
  </si>
  <si>
    <t>I Semestre</t>
  </si>
  <si>
    <t xml:space="preserve">     Atención Integral</t>
  </si>
  <si>
    <t xml:space="preserve">Personas </t>
  </si>
  <si>
    <t xml:space="preserve">     Apoyo económico</t>
  </si>
  <si>
    <t xml:space="preserve">Fuente: </t>
  </si>
  <si>
    <t>Reporte de gastos efectivos por rubo, financiados por el Fondo de Desarrollo Social y Asignaciones Familiares</t>
  </si>
  <si>
    <t>10. Mant. y rep. Equipo y mobiliario oficina</t>
  </si>
  <si>
    <t>11. Mant. Y reparación otros equipos</t>
  </si>
  <si>
    <t>30. Equipo de comunicación</t>
  </si>
  <si>
    <t>31. Equipo y mobiliario de oficina</t>
  </si>
  <si>
    <t>32. Equipo sanitario- de laboratorio e investigación</t>
  </si>
  <si>
    <t>33. Equipo y mobiliario educacional- deportivo y recre</t>
  </si>
  <si>
    <t>34. Maquinaria- equipo y mobiliario diverso</t>
  </si>
  <si>
    <t>Fuente:</t>
  </si>
  <si>
    <t>III Trim. Acumulado 2021</t>
  </si>
  <si>
    <t>III Trimestre Acumulado</t>
  </si>
  <si>
    <t xml:space="preserve">III Trimestre </t>
  </si>
  <si>
    <r>
      <rPr>
        <b/>
        <sz val="11"/>
        <color theme="1"/>
        <rFont val="Calibri"/>
        <family val="2"/>
        <scheme val="minor"/>
      </rPr>
      <t xml:space="preserve">Notas: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3"/>
        <rFont val="Calibri"/>
        <family val="2"/>
        <scheme val="minor"/>
      </rPr>
      <t xml:space="preserve">Acá por ejemplo, se puede agregar la información de la devolución al Fodesaf (Superávit 2020) y el detalle correspondiente o cualquier otro dato que concideren que es necesario. </t>
    </r>
  </si>
  <si>
    <r>
      <rPr>
        <b/>
        <sz val="9"/>
        <color theme="1"/>
        <rFont val="Calibri"/>
        <family val="2"/>
        <scheme val="minor"/>
      </rPr>
      <t xml:space="preserve">Notas: 
</t>
    </r>
    <r>
      <rPr>
        <sz val="9"/>
        <color theme="1"/>
        <rFont val="Calibri"/>
        <family val="2"/>
        <scheme val="minor"/>
      </rPr>
      <t>* Los beneficiarios efectivos del producto "Atención Integral" =   Suma de los beneficiarios en Tratamiento en el último mes de cada trimestre*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u/>
        <sz val="9"/>
        <color rgb="FF0070C0"/>
        <rFont val="Calibri"/>
        <family val="2"/>
        <scheme val="minor"/>
      </rPr>
      <t xml:space="preserve">1. Atención Integral:  </t>
    </r>
    <r>
      <rPr>
        <sz val="9"/>
        <color rgb="FF0070C0"/>
        <rFont val="Calibri"/>
        <family val="2"/>
        <scheme val="minor"/>
      </rPr>
      <t xml:space="preserve">
Beneficiarios nuevos = 39  
Beneficiarios egresados = 14
Beneficiarios en tratamiento = 21
Beneficiarios agresados no autorizados = 23
</t>
    </r>
    <r>
      <rPr>
        <b/>
        <u/>
        <sz val="9"/>
        <color rgb="FF0070C0"/>
        <rFont val="Calibri"/>
        <family val="2"/>
        <scheme val="minor"/>
      </rPr>
      <t xml:space="preserve">2. Apoyo económico: </t>
    </r>
    <r>
      <rPr>
        <sz val="9"/>
        <color rgb="FF0070C0"/>
        <rFont val="Calibri"/>
        <family val="2"/>
        <scheme val="minor"/>
      </rPr>
      <t xml:space="preserve">
Familias atendidas = 69
Subsidios otorgados = 164</t>
    </r>
  </si>
  <si>
    <r>
      <rPr>
        <b/>
        <sz val="9"/>
        <color theme="1"/>
        <rFont val="Calibri"/>
        <family val="2"/>
        <scheme val="minor"/>
      </rPr>
      <t xml:space="preserve">Notas: 
</t>
    </r>
    <r>
      <rPr>
        <sz val="9"/>
        <color theme="1"/>
        <rFont val="Calibri"/>
        <family val="2"/>
        <scheme val="minor"/>
      </rPr>
      <t>* Los beneficiarios efectivos del producto "Atención Integral" =   Suma de los beneficiarios en Tratamiento en el último mes de cada trimestre*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u/>
        <sz val="9"/>
        <color rgb="FF0070C0"/>
        <rFont val="Calibri"/>
        <family val="2"/>
        <scheme val="minor"/>
      </rPr>
      <t xml:space="preserve">1. Atención Integral:  </t>
    </r>
    <r>
      <rPr>
        <sz val="9"/>
        <color rgb="FF0070C0"/>
        <rFont val="Calibri"/>
        <family val="2"/>
        <scheme val="minor"/>
      </rPr>
      <t xml:space="preserve">
Beneficiarios nuevos = 31  
Beneficiarios egresados = 18
Beneficiarios en tratamiento = 19
Beneficiarios agresados no autorizados = 10
</t>
    </r>
    <r>
      <rPr>
        <b/>
        <u/>
        <sz val="9"/>
        <color rgb="FF0070C0"/>
        <rFont val="Calibri"/>
        <family val="2"/>
        <scheme val="minor"/>
      </rPr>
      <t xml:space="preserve">2. Apoyo económico: </t>
    </r>
    <r>
      <rPr>
        <sz val="9"/>
        <color rgb="FF0070C0"/>
        <rFont val="Calibri"/>
        <family val="2"/>
        <scheme val="minor"/>
      </rPr>
      <t xml:space="preserve">
Familias atendidas = 66
Subsidios otorgados = 105</t>
    </r>
  </si>
  <si>
    <t>Beneficiarios egresados =32</t>
  </si>
  <si>
    <t>*Porque si se consideran las personas en tratamiento en forma acumulada puede que una misma persona que ingresó en el primer trimestre no haya terminado su tratamiento y este siendo contabilizado en el dato de las personas en tratamiento en el segundo trimestre, lo cual genraría una duplicidad, porque se contabiliza una misma persona en los 2 trimestres. Lo mismo aplica para el dato de personas en tratamiento al III Trimestre Acumulado, Anual y cada trimestre. Es por esta razón que se considera solamente el dato del último mes o el dato del último trimestre acumulado.</t>
  </si>
  <si>
    <r>
      <rPr>
        <b/>
        <sz val="11"/>
        <color theme="1"/>
        <rFont val="Calibri"/>
        <family val="2"/>
        <scheme val="minor"/>
      </rPr>
      <t xml:space="preserve">Notas: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3"/>
        <rFont val="Calibri"/>
        <family val="2"/>
        <scheme val="minor"/>
      </rPr>
      <t>Devolución de superávit periodo 2020 por un monto de ¢26.956.427,61.</t>
    </r>
  </si>
  <si>
    <t>*Porque si se consideran las personas en tratamiento sumando cada uno de los meses que conforman el trimestre puede que una misma persona que ingresó o se reportó en octubre no haya terminado su tratamiento y este siendo contabilizado en el dato de las personas en tratamiento de los meses de noviembre y diciembre, lo cual generaría una duplicidad, porque se contabiliza una misma persona en tres meses. Lo mismo aplica para el dato de personas en tratamiento al I Semestre, III Trimestre Acumulado y Anual. Es por esta razón que se considera solamente el dato del último mes o el dato del último trimestre acumulado.</t>
  </si>
  <si>
    <t>*Porque si se consideran las personas en tratamiento sumando cada uno de los meses que conforman el trimestre puede que una misma persona que ingresó o se reportó en julio no haya terminado su tratamiento y este siendo contabilizado en el dato de las personas en tratamiento de los meses de agosto y setiembre, lo cual generaría una duplicidad, porque se contabiliza una misma persona en tres meses. Lo mismo aplica para el dato de personas en tratamiento al I Semestre, III Trimestre Acumulado y Anual. Es por esta razón que se considera solamente el dato del último mes o el dato del último trimestre acumulado.</t>
  </si>
  <si>
    <t>*Porque si se consideran las personas en tratamiento sumando cada uno de los meses que conforman el trimestre puede que una misma persona que ingresó o se reportó en enero no haya terminado su tratamiento y este siendo contabilizado en el dato de las personas en tratamiento de los meses de marzo y abril , lo cual generaría una duplicidad, porque se contabiliza una misma persona en tres meses. Lo mismo aplica para el dato de personas en tratamiento al I Semestre, III Trimestre Acumulado y Anual. Es por esta razón que se considera solamente el dato del último mes o el dato del último trimestre acumulado.</t>
  </si>
  <si>
    <t>*Porque si se consideran las personas en tratamiento sumando cada uno de los meses que conforman el trimestre puede que una misma persona que ingresó o se reportó en abril no haya terminado su tratamiento y este siendo contabilizado en el dato de las personas en tratamiento de los meses de mayo y junio , lo cual generaría una duplicidad, porque se contabiliza una misma persona en tres meses. Lo mismo aplica para el dato de personas en tratamiento al I Semestre, III Trimestre Acumulado y Anual. Es por esta razón que se considera solamente el dato del último mes o el dato del último trimestre acumulado.</t>
  </si>
  <si>
    <t>*Porque si se consideran las personas en tratamiento en forma acumulada puede que una misma persona que ingresó en el primer trimestre no haya terminado su tratamiento y este siendo contabilizado en el dato de las personas en tratamiento en el segundo trimestre, lo cual generaría una duplicidad, porque se contabiliza una misma persona en los 2 trimestres. Lo mismo aplica para el dato de personas en tratamiento al III Trimestre Acumulado, Anual y cada trimestre. Es por esta razón que se considera solamente el dato del último mes o el dato del último trimestre acumulado.</t>
  </si>
  <si>
    <t>Gastos efectivos en el trimestre ¢910.000,00 y consumieron presupuesto un total de 47 personas</t>
  </si>
  <si>
    <t>Gastos efectivos en el trimestre ¢377.600,00  consumieron presupuesto un total de 178 personas, 66 familias y se entregaron 105 subsidios</t>
  </si>
  <si>
    <t>Gastos efectivos en el trimestre ¢12.361.140,17 y consumieron presupuesto 58 personas.</t>
  </si>
  <si>
    <t>Gastos efectivos en el trimestre ¢893.850,00 y consumieron presupuesto 335 personas, 69 familias y se entregaron 164 subsidios.</t>
  </si>
  <si>
    <t>Gastos efectivos en el semestre ¢ 669.827,00 consumieron presupuesto 513 personas, 135 familias y se entregaron 269 subsidios.</t>
  </si>
  <si>
    <t>Beneficiarios en tratamiento= 22</t>
  </si>
  <si>
    <t>Beneficiarios egresados no autorizados = 05</t>
  </si>
  <si>
    <t>Nota: Se reporta gasto de presupuesto en Apoyo económico a pesar de no reportar atención porque el cheque reintegro de parte de los pagos efectuados en junio a los beneficiarios se registró en julio en el sistema interno de presupuesto del IAFA.</t>
  </si>
  <si>
    <r>
      <rPr>
        <b/>
        <sz val="9"/>
        <color theme="1"/>
        <rFont val="Calibri"/>
        <family val="2"/>
        <scheme val="minor"/>
      </rPr>
      <t xml:space="preserve">Notas: 
</t>
    </r>
    <r>
      <rPr>
        <sz val="9"/>
        <color theme="1"/>
        <rFont val="Calibri"/>
        <family val="2"/>
        <scheme val="minor"/>
      </rPr>
      <t>* Los beneficiarios efectivos del producto "Atención Integral" =   Suma de los beneficiarios en Tratamiento en el último mes de cada trimestre*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u/>
        <sz val="9"/>
        <color rgb="FF0070C0"/>
        <rFont val="Calibri"/>
        <family val="2"/>
        <scheme val="minor"/>
      </rPr>
      <t xml:space="preserve">1. Atención Integral:  </t>
    </r>
    <r>
      <rPr>
        <sz val="9"/>
        <color rgb="FF0070C0"/>
        <rFont val="Calibri"/>
        <family val="2"/>
        <scheme val="minor"/>
      </rPr>
      <t xml:space="preserve">
Beneficiarios nuevos = 28
Beneficiarios egresados = 22
Beneficiarios en tratamiento = 22
Beneficiarios agresados no autorizados = 05
</t>
    </r>
    <r>
      <rPr>
        <b/>
        <u/>
        <sz val="9"/>
        <color rgb="FF0070C0"/>
        <rFont val="Calibri"/>
        <family val="2"/>
        <scheme val="minor"/>
      </rPr>
      <t xml:space="preserve">2. Apoyo económico: </t>
    </r>
    <r>
      <rPr>
        <sz val="9"/>
        <color rgb="FF0070C0"/>
        <rFont val="Calibri"/>
        <family val="2"/>
        <scheme val="minor"/>
      </rPr>
      <t xml:space="preserve">
Familias atendidas = 0
Subsidios otorgados = 0</t>
    </r>
  </si>
  <si>
    <t>Beneficiarios egresados =22</t>
  </si>
  <si>
    <r>
      <rPr>
        <b/>
        <sz val="9"/>
        <color theme="1"/>
        <rFont val="Calibri"/>
        <family val="2"/>
        <scheme val="minor"/>
      </rPr>
      <t xml:space="preserve">Notas: 
</t>
    </r>
    <r>
      <rPr>
        <sz val="9"/>
        <color theme="1"/>
        <rFont val="Calibri"/>
        <family val="2"/>
        <scheme val="minor"/>
      </rPr>
      <t>* Los beneficiarios efectivos del producto "Atención Integral" =   Suma de los beneficiarios en Tratamiento al último trimestre considerado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rgb="FF0070C0"/>
        <rFont val="Calibri"/>
        <family val="2"/>
        <scheme val="minor"/>
      </rPr>
      <t>1. Atención Integral:  
Beneficiarios nuevos = 98
Beneficiarios egresados = 54
Beneficiarios en tratamiento = 62
Beneficiarios agresados no autorizados = 38
2. Apoyo económico: 
Familias atendidas = 135 
Subsidios otorgados = 269</t>
    </r>
  </si>
  <si>
    <t>Beneficiarios egresados =28</t>
  </si>
  <si>
    <t>Beneficiarios egresados no autorizados = 09</t>
  </si>
  <si>
    <t>Fuente: Reporte de presupuesto (Sistema ERP), Subproceso Financiero</t>
  </si>
  <si>
    <t>5. Devolución superávit 2020</t>
  </si>
  <si>
    <t xml:space="preserve">Egresados </t>
  </si>
  <si>
    <t xml:space="preserve">En Tratamiento </t>
  </si>
  <si>
    <t>No autorizados</t>
  </si>
  <si>
    <t>ANUAL</t>
  </si>
  <si>
    <t>SEMESTRAL</t>
  </si>
  <si>
    <t>III T ACUMULADO</t>
  </si>
  <si>
    <r>
      <rPr>
        <b/>
        <sz val="9"/>
        <color theme="1"/>
        <rFont val="Calibri"/>
        <family val="2"/>
        <scheme val="minor"/>
      </rPr>
      <t xml:space="preserve">Notas: 
</t>
    </r>
    <r>
      <rPr>
        <sz val="9"/>
        <color theme="1"/>
        <rFont val="Calibri"/>
        <family val="2"/>
        <scheme val="minor"/>
      </rPr>
      <t>* Los beneficiarios efectivos del producto "Atención Integral" =   Suma de los beneficiarios en Tratamiento en el último trimestre considerado*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u/>
        <sz val="9"/>
        <color rgb="FF0070C0"/>
        <rFont val="Calibri"/>
        <family val="2"/>
        <scheme val="minor"/>
      </rPr>
      <t xml:space="preserve">1. Atención Integral:  </t>
    </r>
    <r>
      <rPr>
        <sz val="9"/>
        <color rgb="FF0070C0"/>
        <rFont val="Calibri"/>
        <family val="2"/>
        <scheme val="minor"/>
      </rPr>
      <t xml:space="preserve">
Beneficiarios nuevos = 70
Beneficiarios egresados = 32
Beneficiarios en tratamiento = 40
Beneficiarios agresados no autorizados = 33
</t>
    </r>
    <r>
      <rPr>
        <b/>
        <u/>
        <sz val="9"/>
        <color rgb="FF0070C0"/>
        <rFont val="Calibri"/>
        <family val="2"/>
        <scheme val="minor"/>
      </rPr>
      <t xml:space="preserve">2. Apoyo económico: </t>
    </r>
    <r>
      <rPr>
        <sz val="9"/>
        <color rgb="FF0070C0"/>
        <rFont val="Calibri"/>
        <family val="2"/>
        <scheme val="minor"/>
      </rPr>
      <t xml:space="preserve">
Familias atendidas = 135 
Subsidios otorgados = 269</t>
    </r>
  </si>
  <si>
    <t>Beneficiarios en tratamiento= 40</t>
  </si>
  <si>
    <t>Beneficiarios egresados no autorizados = 33</t>
  </si>
  <si>
    <t>Gastos efectivos en el semestre ¢ 13.872.763,17 consumieron presupuesto 105 personas</t>
  </si>
  <si>
    <t>Beneficiarios egresados = 54</t>
  </si>
  <si>
    <t>Beneficiarios en tratamiento= 62</t>
  </si>
  <si>
    <t>Beneficiarios egresados no autorizados = 38</t>
  </si>
  <si>
    <r>
      <rPr>
        <b/>
        <sz val="9"/>
        <color theme="1"/>
        <rFont val="Calibri"/>
        <family val="2"/>
        <scheme val="minor"/>
      </rPr>
      <t xml:space="preserve">Notas: 
</t>
    </r>
    <r>
      <rPr>
        <sz val="9"/>
        <color theme="1"/>
        <rFont val="Calibri"/>
        <family val="2"/>
        <scheme val="minor"/>
      </rPr>
      <t>* Los beneficiarios del producto "Atención Integral" =   Suma de los beneficiarios en Tratamiento en el últimos mes de cada trimestre*</t>
    </r>
    <r>
      <rPr>
        <sz val="9"/>
        <color rgb="FF0070C0"/>
        <rFont val="Calibri"/>
        <family val="2"/>
        <scheme val="minor"/>
      </rPr>
      <t xml:space="preserve">
Beneficiarios nuevos =  33  
Beneficiarios egresados = 28
Beneficiarios en tratamiento = 10
Beneficiarios agresados no autorizados = 09
</t>
    </r>
    <r>
      <rPr>
        <b/>
        <u/>
        <sz val="9"/>
        <color rgb="FF0070C0"/>
        <rFont val="Calibri"/>
        <family val="2"/>
        <scheme val="minor"/>
      </rPr>
      <t xml:space="preserve">2. Apoyo económico: </t>
    </r>
    <r>
      <rPr>
        <sz val="9"/>
        <color rgb="FF0070C0"/>
        <rFont val="Calibri"/>
        <family val="2"/>
        <scheme val="minor"/>
      </rPr>
      <t xml:space="preserve">
Familias atendidas = 0
Subsidios otorgados = 0</t>
    </r>
    <r>
      <rPr>
        <b/>
        <sz val="9"/>
        <color rgb="FFFF0000"/>
        <rFont val="Calibri"/>
        <family val="2"/>
        <scheme val="minor"/>
      </rPr>
      <t xml:space="preserve">
</t>
    </r>
  </si>
  <si>
    <t>Beneficiarios en tratamiento= 10</t>
  </si>
  <si>
    <r>
      <rPr>
        <b/>
        <sz val="9"/>
        <color theme="1"/>
        <rFont val="Calibri"/>
        <family val="2"/>
        <scheme val="minor"/>
      </rPr>
      <t xml:space="preserve">Notas: 
</t>
    </r>
    <r>
      <rPr>
        <sz val="9"/>
        <color theme="1"/>
        <rFont val="Calibri"/>
        <family val="2"/>
        <scheme val="minor"/>
      </rPr>
      <t>* Los beneficiarios efectivos del producto "Atención Integral" =   Suma de los beneficiarios en Tratamiento en el último mes de cada trimestre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u/>
        <sz val="9"/>
        <color rgb="FF0070C0"/>
        <rFont val="Calibri"/>
        <family val="2"/>
        <scheme val="minor"/>
      </rPr>
      <t xml:space="preserve">1. Atención Integral:  </t>
    </r>
    <r>
      <rPr>
        <sz val="9"/>
        <color rgb="FF0070C0"/>
        <rFont val="Calibri"/>
        <family val="2"/>
        <scheme val="minor"/>
      </rPr>
      <t xml:space="preserve">
Beneficiarios nuevos = 131
Beneficiarios egresados = </t>
    </r>
    <r>
      <rPr>
        <sz val="9"/>
        <color rgb="FFFF0000"/>
        <rFont val="Calibri"/>
        <family val="2"/>
        <scheme val="minor"/>
      </rPr>
      <t>82</t>
    </r>
    <r>
      <rPr>
        <sz val="9"/>
        <color rgb="FF0070C0"/>
        <rFont val="Calibri"/>
        <family val="2"/>
        <scheme val="minor"/>
      </rPr>
      <t xml:space="preserve">
Beneficiarios en tratamiento = </t>
    </r>
    <r>
      <rPr>
        <sz val="9"/>
        <color rgb="FFFF0000"/>
        <rFont val="Calibri"/>
        <family val="2"/>
        <scheme val="minor"/>
      </rPr>
      <t>72</t>
    </r>
    <r>
      <rPr>
        <sz val="9"/>
        <color rgb="FF0070C0"/>
        <rFont val="Calibri"/>
        <family val="2"/>
        <scheme val="minor"/>
      </rPr>
      <t xml:space="preserve">
Beneficiarios agresados no autorizados = 47
</t>
    </r>
    <r>
      <rPr>
        <b/>
        <u/>
        <sz val="9"/>
        <color rgb="FF0070C0"/>
        <rFont val="Calibri"/>
        <family val="2"/>
        <scheme val="minor"/>
      </rPr>
      <t xml:space="preserve">2. Apoyo económico: </t>
    </r>
    <r>
      <rPr>
        <sz val="9"/>
        <color rgb="FF0070C0"/>
        <rFont val="Calibri"/>
        <family val="2"/>
        <scheme val="minor"/>
      </rPr>
      <t xml:space="preserve">
Familias atendidas = 135
Subsidios otorgados = 269</t>
    </r>
  </si>
  <si>
    <t>Beneficiarios egresados = 82</t>
  </si>
  <si>
    <t>Beneficiarios en tratamiento= 72</t>
  </si>
  <si>
    <t>Beneficiarios egresados no autorizados = 47</t>
  </si>
  <si>
    <t>I</t>
  </si>
  <si>
    <t>II</t>
  </si>
  <si>
    <t>III</t>
  </si>
  <si>
    <t>IV</t>
  </si>
  <si>
    <t>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</si>
</sst>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8"/>
      <color theme="3" tint="0.39997558519241921"/>
      <name val="Arial"/>
      <family val="2"/>
    </font>
    <font>
      <b/>
      <u/>
      <sz val="8"/>
      <color theme="3" tint="0.39997558519241921"/>
      <name val="Arial"/>
      <family val="2"/>
    </font>
    <font>
      <u/>
      <sz val="11"/>
      <color theme="3" tint="0.3999755851924192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/>
    <xf numFmtId="0" fontId="2" fillId="0" borderId="2" xfId="0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" fillId="0" borderId="2" xfId="0" applyFont="1" applyFill="1" applyBorder="1"/>
    <xf numFmtId="0" fontId="7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0" fillId="0" borderId="0" xfId="1" applyNumberFormat="1" applyFont="1"/>
    <xf numFmtId="165" fontId="3" fillId="0" borderId="0" xfId="1" applyNumberFormat="1" applyFont="1"/>
    <xf numFmtId="165" fontId="2" fillId="0" borderId="2" xfId="1" applyNumberFormat="1" applyFont="1" applyBorder="1"/>
    <xf numFmtId="165" fontId="2" fillId="0" borderId="2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/>
    <xf numFmtId="165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Alignment="1">
      <alignment horizontal="left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0" xfId="1" applyNumberFormat="1" applyFont="1" applyFill="1"/>
    <xf numFmtId="165" fontId="2" fillId="0" borderId="2" xfId="1" applyNumberFormat="1" applyFont="1" applyFill="1" applyBorder="1"/>
    <xf numFmtId="165" fontId="2" fillId="0" borderId="0" xfId="1" applyNumberFormat="1" applyFont="1" applyBorder="1"/>
    <xf numFmtId="165" fontId="10" fillId="0" borderId="0" xfId="1" applyNumberFormat="1" applyFont="1"/>
    <xf numFmtId="165" fontId="3" fillId="0" borderId="0" xfId="1" applyNumberFormat="1" applyFont="1" applyAlignment="1">
      <alignment horizontal="justify" vertical="center"/>
    </xf>
    <xf numFmtId="165" fontId="3" fillId="0" borderId="0" xfId="1" applyNumberFormat="1" applyFont="1" applyBorder="1" applyAlignment="1">
      <alignment horizontal="center"/>
    </xf>
    <xf numFmtId="0" fontId="12" fillId="0" borderId="0" xfId="0" applyFont="1" applyFill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 applyAlignment="1">
      <alignment horizontal="center"/>
    </xf>
    <xf numFmtId="164" fontId="3" fillId="0" borderId="0" xfId="0" applyNumberFormat="1" applyFont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0" fillId="0" borderId="0" xfId="0" applyNumberFormat="1" applyFont="1"/>
    <xf numFmtId="165" fontId="1" fillId="0" borderId="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4" fontId="0" fillId="0" borderId="0" xfId="0" applyNumberFormat="1"/>
    <xf numFmtId="0" fontId="3" fillId="2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4" fontId="3" fillId="0" borderId="0" xfId="1" applyNumberFormat="1" applyFont="1"/>
    <xf numFmtId="164" fontId="1" fillId="0" borderId="2" xfId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0" fontId="3" fillId="0" borderId="0" xfId="2" applyNumberFormat="1" applyFont="1"/>
    <xf numFmtId="4" fontId="7" fillId="0" borderId="0" xfId="0" applyNumberFormat="1" applyFont="1"/>
    <xf numFmtId="0" fontId="7" fillId="0" borderId="0" xfId="0" applyFont="1"/>
    <xf numFmtId="166" fontId="3" fillId="0" borderId="0" xfId="2" applyNumberFormat="1" applyFont="1"/>
    <xf numFmtId="164" fontId="3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65" fontId="3" fillId="0" borderId="0" xfId="0" applyNumberFormat="1" applyFont="1" applyFill="1"/>
    <xf numFmtId="0" fontId="4" fillId="0" borderId="0" xfId="0" applyFont="1" applyFill="1"/>
    <xf numFmtId="164" fontId="3" fillId="0" borderId="0" xfId="1" applyNumberFormat="1" applyFont="1" applyBorder="1"/>
    <xf numFmtId="4" fontId="2" fillId="0" borderId="2" xfId="1" applyNumberFormat="1" applyFont="1" applyBorder="1"/>
    <xf numFmtId="164" fontId="0" fillId="0" borderId="0" xfId="0" applyNumberFormat="1" applyFont="1"/>
    <xf numFmtId="164" fontId="5" fillId="0" borderId="2" xfId="0" applyNumberFormat="1" applyFont="1" applyBorder="1"/>
    <xf numFmtId="164" fontId="8" fillId="0" borderId="2" xfId="1" applyNumberFormat="1" applyFont="1" applyBorder="1"/>
    <xf numFmtId="0" fontId="12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3" fontId="3" fillId="0" borderId="0" xfId="0" applyNumberFormat="1" applyFo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justify" wrapText="1"/>
    </xf>
    <xf numFmtId="43" fontId="12" fillId="0" borderId="0" xfId="0" applyNumberFormat="1" applyFont="1" applyFill="1" applyBorder="1" applyAlignment="1">
      <alignment vertical="justify" wrapText="1"/>
    </xf>
    <xf numFmtId="43" fontId="0" fillId="0" borderId="0" xfId="0" applyNumberFormat="1" applyFont="1"/>
    <xf numFmtId="0" fontId="0" fillId="0" borderId="0" xfId="0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4" fillId="0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165" fontId="2" fillId="0" borderId="0" xfId="1" applyNumberFormat="1" applyFont="1" applyFill="1" applyAlignment="1">
      <alignment horizont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/>
    <xf numFmtId="4" fontId="10" fillId="0" borderId="0" xfId="1" applyNumberFormat="1" applyFont="1"/>
    <xf numFmtId="0" fontId="4" fillId="3" borderId="0" xfId="0" applyFont="1" applyFill="1"/>
    <xf numFmtId="164" fontId="4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/>
    <xf numFmtId="4" fontId="3" fillId="0" borderId="0" xfId="1" applyNumberFormat="1" applyFont="1" applyAlignment="1">
      <alignment horizontal="center"/>
    </xf>
    <xf numFmtId="0" fontId="0" fillId="3" borderId="0" xfId="0" applyFont="1" applyFill="1"/>
    <xf numFmtId="164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/>
    <xf numFmtId="4" fontId="3" fillId="3" borderId="0" xfId="1" applyNumberFormat="1" applyFont="1" applyFill="1" applyAlignment="1">
      <alignment horizontal="center"/>
    </xf>
    <xf numFmtId="166" fontId="3" fillId="3" borderId="0" xfId="2" applyNumberFormat="1" applyFont="1" applyFill="1"/>
    <xf numFmtId="4" fontId="10" fillId="3" borderId="0" xfId="1" applyNumberFormat="1" applyFont="1" applyFill="1"/>
    <xf numFmtId="4" fontId="3" fillId="3" borderId="0" xfId="1" applyNumberFormat="1" applyFont="1" applyFill="1"/>
    <xf numFmtId="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4" fillId="0" borderId="0" xfId="0" applyNumberFormat="1" applyFont="1" applyAlignment="1"/>
    <xf numFmtId="4" fontId="3" fillId="0" borderId="0" xfId="0" applyNumberFormat="1" applyFont="1" applyBorder="1" applyAlignment="1"/>
    <xf numFmtId="4" fontId="3" fillId="0" borderId="0" xfId="0" applyNumberFormat="1" applyFont="1" applyAlignment="1"/>
    <xf numFmtId="4" fontId="0" fillId="0" borderId="0" xfId="0" applyNumberFormat="1" applyAlignment="1">
      <alignment wrapText="1"/>
    </xf>
    <xf numFmtId="164" fontId="3" fillId="0" borderId="0" xfId="0" applyNumberFormat="1" applyFont="1" applyAlignment="1"/>
    <xf numFmtId="164" fontId="0" fillId="0" borderId="0" xfId="0" applyNumberFormat="1" applyAlignment="1">
      <alignment horizontal="right"/>
    </xf>
    <xf numFmtId="167" fontId="0" fillId="0" borderId="0" xfId="0" applyNumberFormat="1"/>
    <xf numFmtId="164" fontId="1" fillId="0" borderId="0" xfId="0" applyNumberFormat="1" applyFont="1" applyAlignment="1">
      <alignment horizontal="right"/>
    </xf>
    <xf numFmtId="167" fontId="1" fillId="0" borderId="0" xfId="0" applyNumberFormat="1" applyFont="1"/>
    <xf numFmtId="0" fontId="15" fillId="0" borderId="0" xfId="0" applyFont="1"/>
    <xf numFmtId="164" fontId="15" fillId="0" borderId="0" xfId="0" applyNumberFormat="1" applyFont="1" applyAlignment="1">
      <alignment horizontal="center"/>
    </xf>
    <xf numFmtId="167" fontId="15" fillId="0" borderId="0" xfId="0" applyNumberFormat="1" applyFont="1"/>
    <xf numFmtId="167" fontId="15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/>
    <xf numFmtId="0" fontId="1" fillId="0" borderId="0" xfId="0" applyFont="1" applyFill="1"/>
    <xf numFmtId="0" fontId="0" fillId="0" borderId="1" xfId="0" applyFont="1" applyFill="1" applyBorder="1" applyAlignment="1">
      <alignment horizontal="right"/>
    </xf>
    <xf numFmtId="164" fontId="0" fillId="0" borderId="0" xfId="1" applyNumberFormat="1" applyFont="1" applyFill="1"/>
    <xf numFmtId="164" fontId="8" fillId="0" borderId="2" xfId="1" applyNumberFormat="1" applyFont="1" applyFill="1" applyBorder="1"/>
    <xf numFmtId="164" fontId="3" fillId="0" borderId="0" xfId="0" applyNumberFormat="1" applyFont="1" applyFill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0" fillId="0" borderId="0" xfId="0" applyAlignment="1">
      <alignment horizontal="justify" vertical="top" wrapText="1"/>
    </xf>
    <xf numFmtId="0" fontId="21" fillId="0" borderId="0" xfId="0" applyFont="1" applyFill="1" applyBorder="1" applyAlignment="1">
      <alignment horizontal="justify" vertical="top" wrapText="1"/>
    </xf>
    <xf numFmtId="165" fontId="2" fillId="0" borderId="0" xfId="1" applyNumberFormat="1" applyFont="1" applyFill="1" applyAlignment="1"/>
    <xf numFmtId="0" fontId="0" fillId="0" borderId="0" xfId="0" applyFont="1" applyFill="1" applyBorder="1" applyAlignment="1">
      <alignment vertical="top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0" fontId="1" fillId="0" borderId="2" xfId="0" applyFont="1" applyBorder="1"/>
    <xf numFmtId="165" fontId="1" fillId="0" borderId="2" xfId="0" applyNumberFormat="1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" fillId="0" borderId="0" xfId="0" applyFont="1" applyFill="1" applyBorder="1" applyAlignment="1">
      <alignment wrapText="1"/>
    </xf>
    <xf numFmtId="43" fontId="0" fillId="0" borderId="0" xfId="0" applyNumberFormat="1" applyFont="1" applyFill="1"/>
    <xf numFmtId="164" fontId="8" fillId="0" borderId="2" xfId="0" applyNumberFormat="1" applyFont="1" applyBorder="1"/>
    <xf numFmtId="0" fontId="0" fillId="0" borderId="0" xfId="0" applyFont="1" applyFill="1" applyBorder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 applyFill="1"/>
    <xf numFmtId="10" fontId="0" fillId="0" borderId="0" xfId="2" applyNumberFormat="1" applyFont="1"/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vertical="top" wrapText="1"/>
    </xf>
    <xf numFmtId="4" fontId="3" fillId="0" borderId="0" xfId="0" applyNumberFormat="1" applyFont="1" applyBorder="1" applyAlignment="1">
      <alignment horizontal="center"/>
    </xf>
    <xf numFmtId="0" fontId="1" fillId="0" borderId="4" xfId="0" applyFont="1" applyBorder="1"/>
    <xf numFmtId="165" fontId="3" fillId="0" borderId="0" xfId="1" applyNumberFormat="1" applyFont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3" fillId="0" borderId="0" xfId="0" applyFont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justify" vertical="top"/>
    </xf>
    <xf numFmtId="0" fontId="1" fillId="0" borderId="0" xfId="0" applyFont="1" applyFill="1" applyBorder="1" applyAlignment="1">
      <alignment horizontal="justify" vertical="top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justify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justify" vertical="top" wrapText="1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7" fillId="0" borderId="0" xfId="1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6">
    <dxf>
      <numFmt numFmtId="167" formatCode="0.0"/>
    </dxf>
    <dxf>
      <numFmt numFmtId="164" formatCode="_(* #,##0.00_);_(* \(#,##0.00\);_(* &quot;-&quot;??_);_(@_)"/>
      <alignment horizontal="right" vertical="bottom" textRotation="0" wrapText="0" indent="0" justifyLastLine="0" shrinkToFit="0" readingOrder="0"/>
    </dxf>
    <dxf>
      <numFmt numFmtId="167" formatCode="0.0"/>
    </dxf>
    <dxf>
      <numFmt numFmtId="164" formatCode="_(* #,##0.00_);_(* \(#,##0.00\);_(* &quot;-&quot;??_);_(@_)"/>
      <alignment horizontal="right" vertical="bottom" textRotation="0" wrapText="0" indent="0" justifyLastLine="0" shrinkToFit="0" readingOrder="0"/>
    </dxf>
    <dxf>
      <numFmt numFmtId="167" formatCode="0.0"/>
    </dxf>
    <dxf>
      <numFmt numFmtId="164" formatCode="_(* #,##0.00_);_(* \(#,##0.00\);_(* &quot;-&quot;??_);_(@_)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Nuevo%20formato_Reporte%20de%20ejecuci&#243;n%20a&#241;o%202021_Versi&#243;n%20Final%2025-08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imestre"/>
      <sheetName val="II Trimestre"/>
      <sheetName val="I Semestre"/>
      <sheetName val="III Trimestre"/>
      <sheetName val="III Trim. Acumulado"/>
      <sheetName val="IV Trimestre"/>
      <sheetName val="Anual"/>
    </sheetNames>
    <sheetDataSet>
      <sheetData sheetId="0">
        <row r="83">
          <cell r="E8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1:F17" totalsRowShown="0">
  <autoFilter ref="B11:F17" xr:uid="{00000000-0009-0000-0100-000002000000}"/>
  <tableColumns count="5">
    <tableColumn id="1" xr3:uid="{00000000-0010-0000-0000-000001000000}" name="Columna1"/>
    <tableColumn id="2" xr3:uid="{00000000-0010-0000-0000-000002000000}" name="Columna2"/>
    <tableColumn id="3" xr3:uid="{00000000-0010-0000-0000-000003000000}" name="Columna3" dataDxfId="5"/>
    <tableColumn id="4" xr3:uid="{00000000-0010-0000-0000-000004000000}" name="Columna4" dataDxfId="4"/>
    <tableColumn id="5" xr3:uid="{00000000-0010-0000-0000-000005000000}" name="Columna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0:F26" totalsRowShown="0">
  <autoFilter ref="B20:F26" xr:uid="{00000000-0009-0000-0100-000003000000}"/>
  <tableColumns count="5">
    <tableColumn id="1" xr3:uid="{00000000-0010-0000-0100-000001000000}" name="Columna1"/>
    <tableColumn id="2" xr3:uid="{00000000-0010-0000-0100-000002000000}" name="Columna2"/>
    <tableColumn id="3" xr3:uid="{00000000-0010-0000-0100-000003000000}" name="Columna3" dataDxfId="3"/>
    <tableColumn id="4" xr3:uid="{00000000-0010-0000-0100-000004000000}" name="Columna4" dataDxfId="2"/>
    <tableColumn id="5" xr3:uid="{00000000-0010-0000-0100-000005000000}" name="Columna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B2:F8" totalsRowShown="0">
  <autoFilter ref="B2:F8" xr:uid="{00000000-0009-0000-0100-000004000000}"/>
  <tableColumns count="5">
    <tableColumn id="1" xr3:uid="{00000000-0010-0000-0200-000001000000}" name="Columna1"/>
    <tableColumn id="2" xr3:uid="{00000000-0010-0000-0200-000002000000}" name="Columna2"/>
    <tableColumn id="3" xr3:uid="{00000000-0010-0000-0200-000003000000}" name="Columna3" dataDxfId="1"/>
    <tableColumn id="4" xr3:uid="{00000000-0010-0000-0200-000004000000}" name="Columna4" dataDxfId="0"/>
    <tableColumn id="5" xr3:uid="{00000000-0010-0000-0200-000005000000}" name="Columna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Q100"/>
  <sheetViews>
    <sheetView showGridLines="0" tabSelected="1" zoomScale="90" zoomScaleNormal="90" workbookViewId="0">
      <selection sqref="A1:F1"/>
    </sheetView>
  </sheetViews>
  <sheetFormatPr baseColWidth="10" defaultColWidth="11.54296875" defaultRowHeight="14.5" x14ac:dyDescent="0.35"/>
  <cols>
    <col min="1" max="1" width="52.7265625" style="6" customWidth="1"/>
    <col min="2" max="5" width="15.7265625" style="1" customWidth="1"/>
    <col min="6" max="6" width="11.453125" style="1" bestFit="1" customWidth="1"/>
    <col min="7" max="7" width="13.453125" style="1" bestFit="1" customWidth="1"/>
    <col min="8" max="8" width="14.1796875" style="1" bestFit="1" customWidth="1"/>
    <col min="9" max="9" width="31" style="1" customWidth="1"/>
    <col min="10" max="10" width="12.7265625" style="1" bestFit="1" customWidth="1"/>
    <col min="11" max="16384" width="11.54296875" style="1"/>
  </cols>
  <sheetData>
    <row r="1" spans="1:69" x14ac:dyDescent="0.35">
      <c r="A1" s="203" t="s">
        <v>0</v>
      </c>
      <c r="B1" s="203"/>
      <c r="C1" s="203"/>
      <c r="D1" s="203"/>
      <c r="E1" s="203"/>
      <c r="F1" s="203"/>
    </row>
    <row r="2" spans="1:69" x14ac:dyDescent="0.35">
      <c r="A2" s="2" t="s">
        <v>1</v>
      </c>
      <c r="B2" s="3" t="s">
        <v>45</v>
      </c>
      <c r="C2" s="3"/>
      <c r="D2" s="3"/>
      <c r="E2" s="3"/>
      <c r="F2" s="3"/>
    </row>
    <row r="3" spans="1:69" x14ac:dyDescent="0.35">
      <c r="A3" s="2" t="s">
        <v>2</v>
      </c>
      <c r="B3" s="4" t="s">
        <v>3</v>
      </c>
      <c r="C3" s="3"/>
      <c r="D3" s="3"/>
      <c r="E3" s="3"/>
      <c r="F3" s="3"/>
    </row>
    <row r="4" spans="1:69" s="155" customFormat="1" x14ac:dyDescent="0.35">
      <c r="A4" s="2" t="s">
        <v>4</v>
      </c>
      <c r="B4" s="154" t="s">
        <v>5</v>
      </c>
      <c r="C4" s="154"/>
      <c r="D4" s="154"/>
      <c r="E4" s="154"/>
      <c r="F4" s="154"/>
    </row>
    <row r="5" spans="1:69" x14ac:dyDescent="0.35">
      <c r="A5" s="2" t="s">
        <v>35</v>
      </c>
      <c r="B5" s="5" t="s">
        <v>110</v>
      </c>
      <c r="C5" s="3"/>
      <c r="D5" s="3"/>
      <c r="E5" s="3"/>
      <c r="F5" s="3"/>
    </row>
    <row r="6" spans="1:69" x14ac:dyDescent="0.35">
      <c r="A6" s="2"/>
      <c r="B6" s="5"/>
      <c r="C6" s="3"/>
      <c r="D6" s="3"/>
      <c r="E6" s="3"/>
      <c r="F6" s="3"/>
    </row>
    <row r="7" spans="1:69" x14ac:dyDescent="0.35">
      <c r="A7" s="203" t="s">
        <v>6</v>
      </c>
      <c r="B7" s="203"/>
      <c r="C7" s="203"/>
      <c r="D7" s="203"/>
      <c r="E7" s="203"/>
      <c r="F7" s="203"/>
    </row>
    <row r="8" spans="1:69" x14ac:dyDescent="0.35">
      <c r="A8" s="203" t="s">
        <v>7</v>
      </c>
      <c r="B8" s="203"/>
      <c r="C8" s="203"/>
      <c r="D8" s="203"/>
      <c r="E8" s="203"/>
      <c r="F8" s="203"/>
    </row>
    <row r="9" spans="1:69" ht="15" thickBot="1" x14ac:dyDescent="0.4">
      <c r="A9" s="23" t="s">
        <v>8</v>
      </c>
      <c r="B9" s="8" t="s">
        <v>9</v>
      </c>
      <c r="C9" s="104" t="s">
        <v>10</v>
      </c>
      <c r="D9" s="104" t="s">
        <v>11</v>
      </c>
      <c r="E9" s="104" t="s">
        <v>12</v>
      </c>
      <c r="F9" s="104" t="s">
        <v>36</v>
      </c>
    </row>
    <row r="10" spans="1:69" x14ac:dyDescent="0.35">
      <c r="A10" s="28" t="s">
        <v>116</v>
      </c>
      <c r="B10" s="166" t="s">
        <v>21</v>
      </c>
      <c r="C10" s="68">
        <v>8</v>
      </c>
      <c r="D10" s="68">
        <v>17</v>
      </c>
      <c r="E10" s="68">
        <v>19</v>
      </c>
      <c r="F10" s="87">
        <f>+E10</f>
        <v>19</v>
      </c>
    </row>
    <row r="11" spans="1:69" x14ac:dyDescent="0.35">
      <c r="A11" s="28" t="s">
        <v>117</v>
      </c>
      <c r="B11" s="169" t="s">
        <v>21</v>
      </c>
      <c r="C11" s="68">
        <v>39</v>
      </c>
      <c r="D11" s="68">
        <v>67</v>
      </c>
      <c r="E11" s="68">
        <v>72</v>
      </c>
      <c r="F11" s="67">
        <f>SUM(C11:E11)</f>
        <v>178</v>
      </c>
    </row>
    <row r="12" spans="1:69" ht="15" thickBot="1" x14ac:dyDescent="0.4">
      <c r="A12" s="11" t="s">
        <v>55</v>
      </c>
      <c r="B12" s="12"/>
      <c r="C12" s="69">
        <f>+C10+C11</f>
        <v>47</v>
      </c>
      <c r="D12" s="69">
        <f>+D10+D11</f>
        <v>84</v>
      </c>
      <c r="E12" s="69">
        <f>+E10+E11</f>
        <v>91</v>
      </c>
      <c r="F12" s="69">
        <f>+F10+F11</f>
        <v>197</v>
      </c>
      <c r="G12" s="66"/>
    </row>
    <row r="13" spans="1:69" s="74" customFormat="1" ht="15" thickTop="1" x14ac:dyDescent="0.35">
      <c r="A13" s="106" t="s">
        <v>56</v>
      </c>
      <c r="B13" s="76"/>
      <c r="C13" s="75"/>
      <c r="D13" s="75"/>
      <c r="E13" s="75"/>
      <c r="F13" s="77"/>
      <c r="G13" s="6"/>
      <c r="H13" s="6"/>
      <c r="I13" s="8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1:69" s="74" customFormat="1" x14ac:dyDescent="0.35">
      <c r="A14" s="106"/>
      <c r="B14" s="76"/>
      <c r="C14" s="107"/>
      <c r="D14" s="107"/>
      <c r="E14" s="107"/>
      <c r="F14" s="77"/>
      <c r="G14" s="6"/>
      <c r="H14" s="6"/>
      <c r="I14" s="8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1:69" s="74" customFormat="1" ht="133.5" customHeight="1" x14ac:dyDescent="0.35">
      <c r="A15" s="206" t="s">
        <v>148</v>
      </c>
      <c r="B15" s="207"/>
      <c r="C15" s="207"/>
      <c r="D15" s="207"/>
      <c r="E15" s="207"/>
      <c r="F15" s="207"/>
      <c r="G15" s="6"/>
      <c r="H15" s="6"/>
      <c r="I15" s="8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69" s="74" customFormat="1" x14ac:dyDescent="0.35">
      <c r="A16" s="106"/>
      <c r="B16" s="76"/>
      <c r="C16" s="170"/>
      <c r="D16" s="170"/>
      <c r="E16" s="170"/>
      <c r="F16" s="77"/>
      <c r="G16" s="6"/>
      <c r="H16" s="6"/>
      <c r="I16" s="8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69" s="74" customFormat="1" ht="76.5" customHeight="1" x14ac:dyDescent="0.35">
      <c r="A17" s="212" t="s">
        <v>154</v>
      </c>
      <c r="B17" s="212"/>
      <c r="C17" s="212"/>
      <c r="D17" s="212"/>
      <c r="E17" s="212"/>
      <c r="F17" s="212"/>
      <c r="G17" s="6"/>
      <c r="H17" s="6"/>
      <c r="I17" s="8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s="74" customFormat="1" x14ac:dyDescent="0.35">
      <c r="A18" s="106"/>
      <c r="B18" s="76"/>
      <c r="C18" s="170"/>
      <c r="D18" s="170"/>
      <c r="E18" s="170"/>
      <c r="F18" s="77"/>
      <c r="G18" s="6"/>
      <c r="H18" s="6"/>
      <c r="I18" s="8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</row>
    <row r="19" spans="1:69" x14ac:dyDescent="0.35">
      <c r="A19" s="205" t="s">
        <v>23</v>
      </c>
      <c r="B19" s="205"/>
      <c r="C19" s="205"/>
      <c r="D19" s="205"/>
      <c r="E19" s="205"/>
    </row>
    <row r="20" spans="1:69" x14ac:dyDescent="0.35">
      <c r="A20" s="203" t="s">
        <v>24</v>
      </c>
      <c r="B20" s="203"/>
      <c r="C20" s="203"/>
      <c r="D20" s="203"/>
      <c r="E20" s="203"/>
      <c r="I20" s="99"/>
      <c r="J20" s="32"/>
      <c r="K20" s="114"/>
      <c r="L20" s="114"/>
      <c r="M20" s="114"/>
      <c r="N20" s="115"/>
    </row>
    <row r="21" spans="1:69" x14ac:dyDescent="0.35">
      <c r="A21" s="2" t="s">
        <v>25</v>
      </c>
      <c r="B21" s="5" t="s">
        <v>26</v>
      </c>
      <c r="C21" s="13"/>
      <c r="D21" s="13"/>
      <c r="E21" s="13"/>
      <c r="F21" s="13"/>
      <c r="I21" s="86"/>
      <c r="J21" s="169"/>
      <c r="K21" s="6"/>
      <c r="L21" s="6"/>
      <c r="M21" s="6"/>
      <c r="N21" s="87"/>
    </row>
    <row r="22" spans="1:69" ht="15" thickBot="1" x14ac:dyDescent="0.4">
      <c r="A22" s="23" t="s">
        <v>8</v>
      </c>
      <c r="B22" s="104" t="s">
        <v>10</v>
      </c>
      <c r="C22" s="104" t="s">
        <v>11</v>
      </c>
      <c r="D22" s="104" t="s">
        <v>12</v>
      </c>
      <c r="E22" s="104" t="s">
        <v>36</v>
      </c>
      <c r="I22" s="9"/>
      <c r="J22" s="10"/>
      <c r="K22" s="68"/>
      <c r="L22" s="68"/>
      <c r="M22" s="114"/>
      <c r="N22" s="116"/>
    </row>
    <row r="23" spans="1:69" x14ac:dyDescent="0.35">
      <c r="A23" s="28" t="s">
        <v>116</v>
      </c>
      <c r="B23" s="144"/>
      <c r="C23" s="144"/>
      <c r="D23" s="144">
        <v>910000</v>
      </c>
      <c r="E23" s="144">
        <f>SUM(B23:D23)</f>
        <v>910000</v>
      </c>
      <c r="I23" s="9"/>
      <c r="J23" s="10"/>
      <c r="K23" s="68"/>
      <c r="L23" s="68"/>
      <c r="M23" s="68"/>
      <c r="N23" s="67"/>
    </row>
    <row r="24" spans="1:69" x14ac:dyDescent="0.35">
      <c r="A24" s="28" t="s">
        <v>117</v>
      </c>
      <c r="B24" s="144">
        <v>0</v>
      </c>
      <c r="C24" s="144">
        <v>0</v>
      </c>
      <c r="D24" s="144">
        <v>377600</v>
      </c>
      <c r="E24" s="144">
        <f>SUM(B24:D24)</f>
        <v>377600</v>
      </c>
      <c r="I24" s="9"/>
      <c r="J24" s="10"/>
      <c r="K24" s="68"/>
      <c r="L24" s="68"/>
      <c r="M24" s="68"/>
      <c r="N24" s="67"/>
    </row>
    <row r="25" spans="1:69" ht="15" thickBot="1" x14ac:dyDescent="0.4">
      <c r="A25" s="27" t="s">
        <v>22</v>
      </c>
      <c r="B25" s="92">
        <v>0</v>
      </c>
      <c r="C25" s="92">
        <v>0</v>
      </c>
      <c r="D25" s="92">
        <f>+D23+D24</f>
        <v>1287600</v>
      </c>
      <c r="E25" s="92">
        <f>SUM(B25:D25)</f>
        <v>1287600</v>
      </c>
      <c r="I25" s="86"/>
      <c r="J25" s="10"/>
      <c r="K25" s="68"/>
      <c r="L25" s="68"/>
      <c r="M25" s="68"/>
      <c r="N25" s="67"/>
    </row>
    <row r="26" spans="1:69" ht="15" thickTop="1" x14ac:dyDescent="0.35">
      <c r="A26" s="106" t="s">
        <v>57</v>
      </c>
    </row>
    <row r="27" spans="1:69" x14ac:dyDescent="0.35">
      <c r="A27" s="106"/>
    </row>
    <row r="28" spans="1:69" x14ac:dyDescent="0.35">
      <c r="A28" s="208" t="s">
        <v>118</v>
      </c>
      <c r="B28" s="209"/>
      <c r="C28" s="209"/>
      <c r="D28" s="209"/>
      <c r="E28" s="209"/>
      <c r="F28" s="209"/>
    </row>
    <row r="29" spans="1:69" ht="27.75" customHeight="1" x14ac:dyDescent="0.35">
      <c r="A29" s="208" t="s">
        <v>119</v>
      </c>
      <c r="B29" s="209"/>
      <c r="C29" s="209"/>
      <c r="D29" s="209"/>
      <c r="E29" s="209"/>
      <c r="F29" s="209"/>
    </row>
    <row r="30" spans="1:69" x14ac:dyDescent="0.35">
      <c r="A30" s="210" t="s">
        <v>120</v>
      </c>
      <c r="B30" s="211"/>
      <c r="C30" s="211"/>
      <c r="D30" s="211"/>
      <c r="E30" s="211"/>
      <c r="F30" s="211"/>
    </row>
    <row r="31" spans="1:69" x14ac:dyDescent="0.35">
      <c r="A31" s="177" t="s">
        <v>124</v>
      </c>
      <c r="B31" s="176"/>
      <c r="C31" s="176"/>
      <c r="D31" s="176"/>
      <c r="E31" s="176"/>
      <c r="F31" s="176"/>
    </row>
    <row r="32" spans="1:69" x14ac:dyDescent="0.35">
      <c r="A32" s="177" t="s">
        <v>125</v>
      </c>
      <c r="B32" s="176"/>
      <c r="C32" s="176"/>
      <c r="D32" s="176"/>
      <c r="E32" s="176"/>
      <c r="F32" s="176"/>
    </row>
    <row r="33" spans="1:6" x14ac:dyDescent="0.35">
      <c r="A33" s="177" t="s">
        <v>126</v>
      </c>
      <c r="B33" s="176"/>
      <c r="C33" s="176"/>
      <c r="D33" s="176"/>
      <c r="E33" s="176"/>
      <c r="F33" s="176"/>
    </row>
    <row r="34" spans="1:6" x14ac:dyDescent="0.35">
      <c r="A34" s="106"/>
    </row>
    <row r="35" spans="1:6" x14ac:dyDescent="0.35">
      <c r="A35" s="203" t="s">
        <v>27</v>
      </c>
      <c r="B35" s="203"/>
      <c r="C35" s="203"/>
      <c r="D35" s="203"/>
      <c r="E35" s="203"/>
    </row>
    <row r="36" spans="1:6" x14ac:dyDescent="0.35">
      <c r="A36" s="203" t="s">
        <v>24</v>
      </c>
      <c r="B36" s="203"/>
      <c r="C36" s="203"/>
      <c r="D36" s="203"/>
      <c r="E36" s="203"/>
    </row>
    <row r="37" spans="1:6" x14ac:dyDescent="0.35">
      <c r="A37" s="2" t="s">
        <v>25</v>
      </c>
      <c r="B37" s="3" t="s">
        <v>26</v>
      </c>
      <c r="C37" s="13"/>
      <c r="D37" s="13"/>
      <c r="E37" s="13"/>
    </row>
    <row r="38" spans="1:6" ht="15" thickBot="1" x14ac:dyDescent="0.4">
      <c r="A38" s="7" t="s">
        <v>28</v>
      </c>
      <c r="B38" s="104" t="s">
        <v>10</v>
      </c>
      <c r="C38" s="104" t="s">
        <v>11</v>
      </c>
      <c r="D38" s="104" t="s">
        <v>12</v>
      </c>
      <c r="E38" s="104" t="s">
        <v>36</v>
      </c>
    </row>
    <row r="39" spans="1:6" x14ac:dyDescent="0.35">
      <c r="A39" s="98" t="s">
        <v>52</v>
      </c>
      <c r="B39" s="132"/>
      <c r="C39" s="133"/>
      <c r="D39" s="133"/>
      <c r="E39" s="131">
        <f t="shared" ref="E39:E41" si="0">SUM(B39:D39)</f>
        <v>0</v>
      </c>
    </row>
    <row r="40" spans="1:6" x14ac:dyDescent="0.35">
      <c r="A40" s="98" t="s">
        <v>47</v>
      </c>
      <c r="B40" s="136"/>
      <c r="C40" s="136"/>
      <c r="D40" s="140"/>
      <c r="E40" s="131">
        <f t="shared" si="0"/>
        <v>0</v>
      </c>
    </row>
    <row r="41" spans="1:6" x14ac:dyDescent="0.35">
      <c r="A41" s="98" t="s">
        <v>48</v>
      </c>
      <c r="B41" s="136"/>
      <c r="C41" s="136"/>
      <c r="D41" s="141"/>
      <c r="E41" s="131">
        <f t="shared" si="0"/>
        <v>0</v>
      </c>
    </row>
    <row r="42" spans="1:6" ht="16" customHeight="1" x14ac:dyDescent="0.35">
      <c r="A42" s="88" t="s">
        <v>49</v>
      </c>
      <c r="B42" s="132"/>
      <c r="C42" s="132"/>
      <c r="D42" s="140"/>
      <c r="E42" s="131">
        <f t="shared" ref="E42:E72" si="1">SUM(B42:D42)</f>
        <v>0</v>
      </c>
    </row>
    <row r="43" spans="1:6" x14ac:dyDescent="0.35">
      <c r="A43" s="88" t="s">
        <v>50</v>
      </c>
      <c r="B43" s="132">
        <v>0</v>
      </c>
      <c r="C43" s="132">
        <v>0</v>
      </c>
      <c r="D43" s="142">
        <v>910000</v>
      </c>
      <c r="E43" s="131">
        <f t="shared" si="1"/>
        <v>910000</v>
      </c>
    </row>
    <row r="44" spans="1:6" x14ac:dyDescent="0.35">
      <c r="A44" s="88" t="s">
        <v>51</v>
      </c>
      <c r="B44" s="132"/>
      <c r="C44" s="132"/>
      <c r="D44" s="143"/>
      <c r="E44" s="131">
        <f t="shared" si="1"/>
        <v>0</v>
      </c>
    </row>
    <row r="45" spans="1:6" x14ac:dyDescent="0.35">
      <c r="A45" s="88" t="s">
        <v>53</v>
      </c>
      <c r="B45" s="132"/>
      <c r="C45" s="132"/>
      <c r="D45" s="140"/>
      <c r="E45" s="131">
        <f t="shared" si="1"/>
        <v>0</v>
      </c>
    </row>
    <row r="46" spans="1:6" x14ac:dyDescent="0.35">
      <c r="A46" s="88" t="s">
        <v>54</v>
      </c>
      <c r="B46" s="132"/>
      <c r="C46" s="132"/>
      <c r="D46" s="140"/>
      <c r="E46" s="131">
        <f t="shared" si="1"/>
        <v>0</v>
      </c>
    </row>
    <row r="47" spans="1:6" x14ac:dyDescent="0.35">
      <c r="A47" s="1" t="s">
        <v>60</v>
      </c>
      <c r="B47" s="132"/>
      <c r="C47" s="132"/>
      <c r="D47" s="140"/>
      <c r="E47" s="131">
        <f t="shared" si="1"/>
        <v>0</v>
      </c>
    </row>
    <row r="48" spans="1:6" x14ac:dyDescent="0.35">
      <c r="A48" s="88" t="s">
        <v>61</v>
      </c>
      <c r="B48" s="132"/>
      <c r="C48" s="132"/>
      <c r="D48" s="140"/>
      <c r="E48" s="131">
        <f t="shared" si="1"/>
        <v>0</v>
      </c>
    </row>
    <row r="49" spans="1:10" x14ac:dyDescent="0.35">
      <c r="A49" s="88" t="s">
        <v>62</v>
      </c>
      <c r="B49" s="132"/>
      <c r="C49" s="132"/>
      <c r="D49" s="140"/>
      <c r="E49" s="131">
        <f t="shared" si="1"/>
        <v>0</v>
      </c>
    </row>
    <row r="50" spans="1:10" x14ac:dyDescent="0.35">
      <c r="A50" s="88" t="s">
        <v>63</v>
      </c>
      <c r="B50" s="132"/>
      <c r="C50" s="132"/>
      <c r="D50" s="140"/>
      <c r="E50" s="131">
        <f t="shared" si="1"/>
        <v>0</v>
      </c>
    </row>
    <row r="51" spans="1:10" x14ac:dyDescent="0.35">
      <c r="A51" s="88" t="s">
        <v>64</v>
      </c>
      <c r="B51" s="132"/>
      <c r="C51" s="132"/>
      <c r="D51" s="140"/>
      <c r="E51" s="131">
        <f t="shared" si="1"/>
        <v>0</v>
      </c>
    </row>
    <row r="52" spans="1:10" x14ac:dyDescent="0.35">
      <c r="A52" s="88" t="s">
        <v>65</v>
      </c>
      <c r="B52" s="132"/>
      <c r="C52" s="132"/>
      <c r="D52" s="140"/>
      <c r="E52" s="131">
        <f t="shared" si="1"/>
        <v>0</v>
      </c>
    </row>
    <row r="53" spans="1:10" x14ac:dyDescent="0.35">
      <c r="A53" s="88" t="s">
        <v>66</v>
      </c>
      <c r="B53" s="132"/>
      <c r="C53" s="132"/>
      <c r="D53" s="140"/>
      <c r="E53" s="131">
        <f t="shared" si="1"/>
        <v>0</v>
      </c>
      <c r="H53" s="14"/>
    </row>
    <row r="54" spans="1:10" x14ac:dyDescent="0.35">
      <c r="A54" s="88" t="s">
        <v>67</v>
      </c>
      <c r="B54" s="134">
        <v>0</v>
      </c>
      <c r="C54" s="134">
        <v>0</v>
      </c>
      <c r="D54" s="143">
        <v>377600</v>
      </c>
      <c r="E54" s="131">
        <f t="shared" si="1"/>
        <v>377600</v>
      </c>
    </row>
    <row r="55" spans="1:10" x14ac:dyDescent="0.35">
      <c r="A55" s="88" t="s">
        <v>68</v>
      </c>
      <c r="B55" s="132"/>
      <c r="C55" s="132"/>
      <c r="D55" s="140"/>
      <c r="E55" s="131">
        <f t="shared" si="1"/>
        <v>0</v>
      </c>
      <c r="H55" s="58"/>
      <c r="I55" s="58"/>
      <c r="J55" s="81"/>
    </row>
    <row r="56" spans="1:10" x14ac:dyDescent="0.35">
      <c r="A56" s="88" t="s">
        <v>69</v>
      </c>
      <c r="B56" s="132"/>
      <c r="C56" s="132"/>
      <c r="D56" s="140"/>
      <c r="E56" s="131">
        <f t="shared" si="1"/>
        <v>0</v>
      </c>
      <c r="H56" s="58"/>
      <c r="I56" s="58"/>
      <c r="J56" s="81"/>
    </row>
    <row r="57" spans="1:10" x14ac:dyDescent="0.35">
      <c r="A57" s="88" t="s">
        <v>70</v>
      </c>
      <c r="B57" s="132"/>
      <c r="C57" s="132"/>
      <c r="D57" s="140"/>
      <c r="E57" s="131">
        <f t="shared" si="1"/>
        <v>0</v>
      </c>
      <c r="H57" s="58"/>
      <c r="I57" s="58"/>
      <c r="J57" s="81"/>
    </row>
    <row r="58" spans="1:10" x14ac:dyDescent="0.35">
      <c r="A58" s="88" t="s">
        <v>71</v>
      </c>
      <c r="B58" s="132"/>
      <c r="C58" s="132"/>
      <c r="D58" s="140"/>
      <c r="E58" s="131">
        <f t="shared" si="1"/>
        <v>0</v>
      </c>
      <c r="H58" s="58"/>
      <c r="I58" s="58"/>
      <c r="J58" s="81"/>
    </row>
    <row r="59" spans="1:10" x14ac:dyDescent="0.35">
      <c r="A59" s="88" t="s">
        <v>72</v>
      </c>
      <c r="B59" s="132"/>
      <c r="C59" s="132"/>
      <c r="D59" s="140"/>
      <c r="E59" s="131">
        <f t="shared" si="1"/>
        <v>0</v>
      </c>
      <c r="H59" s="58"/>
      <c r="I59" s="58"/>
      <c r="J59" s="81"/>
    </row>
    <row r="60" spans="1:10" x14ac:dyDescent="0.35">
      <c r="A60" s="88" t="s">
        <v>73</v>
      </c>
      <c r="B60" s="132"/>
      <c r="C60" s="132"/>
      <c r="D60" s="140"/>
      <c r="E60" s="131">
        <f t="shared" si="1"/>
        <v>0</v>
      </c>
      <c r="H60" s="58"/>
      <c r="I60" s="58"/>
      <c r="J60" s="81"/>
    </row>
    <row r="61" spans="1:10" x14ac:dyDescent="0.35">
      <c r="A61" s="88" t="s">
        <v>74</v>
      </c>
      <c r="B61" s="134"/>
      <c r="C61" s="134"/>
      <c r="D61" s="143"/>
      <c r="E61" s="131">
        <f t="shared" si="1"/>
        <v>0</v>
      </c>
      <c r="H61" s="58"/>
      <c r="I61" s="58"/>
    </row>
    <row r="62" spans="1:10" x14ac:dyDescent="0.35">
      <c r="A62" s="88" t="s">
        <v>75</v>
      </c>
      <c r="B62" s="132"/>
      <c r="C62" s="132"/>
      <c r="D62" s="140"/>
      <c r="E62" s="131">
        <f t="shared" si="1"/>
        <v>0</v>
      </c>
      <c r="H62" s="58"/>
      <c r="I62" s="58"/>
    </row>
    <row r="63" spans="1:10" x14ac:dyDescent="0.35">
      <c r="A63" s="88" t="s">
        <v>76</v>
      </c>
      <c r="B63" s="132"/>
      <c r="C63" s="132"/>
      <c r="D63" s="140"/>
      <c r="E63" s="131">
        <f t="shared" si="1"/>
        <v>0</v>
      </c>
      <c r="I63" s="58"/>
    </row>
    <row r="64" spans="1:10" x14ac:dyDescent="0.35">
      <c r="A64" s="88" t="s">
        <v>77</v>
      </c>
      <c r="B64" s="132"/>
      <c r="C64" s="132"/>
      <c r="D64" s="140"/>
      <c r="E64" s="131">
        <f t="shared" si="1"/>
        <v>0</v>
      </c>
      <c r="I64" s="58"/>
    </row>
    <row r="65" spans="1:10" x14ac:dyDescent="0.35">
      <c r="A65" s="88" t="s">
        <v>78</v>
      </c>
      <c r="B65" s="132"/>
      <c r="C65" s="132"/>
      <c r="D65" s="140"/>
      <c r="E65" s="131">
        <f t="shared" si="1"/>
        <v>0</v>
      </c>
      <c r="H65" s="58"/>
      <c r="I65" s="58"/>
    </row>
    <row r="66" spans="1:10" x14ac:dyDescent="0.35">
      <c r="A66" s="88" t="s">
        <v>79</v>
      </c>
      <c r="B66" s="132"/>
      <c r="C66" s="132"/>
      <c r="D66" s="140"/>
      <c r="E66" s="131">
        <f t="shared" si="1"/>
        <v>0</v>
      </c>
      <c r="H66" s="58"/>
      <c r="I66" s="58"/>
    </row>
    <row r="67" spans="1:10" x14ac:dyDescent="0.35">
      <c r="A67" s="88" t="s">
        <v>80</v>
      </c>
      <c r="B67" s="132"/>
      <c r="C67" s="132"/>
      <c r="D67" s="140"/>
      <c r="E67" s="131">
        <f t="shared" si="1"/>
        <v>0</v>
      </c>
      <c r="H67" s="58"/>
    </row>
    <row r="68" spans="1:10" x14ac:dyDescent="0.35">
      <c r="A68" s="88" t="s">
        <v>81</v>
      </c>
      <c r="B68" s="132"/>
      <c r="C68" s="132"/>
      <c r="D68" s="140"/>
      <c r="E68" s="131">
        <f t="shared" si="1"/>
        <v>0</v>
      </c>
      <c r="H68" s="58"/>
    </row>
    <row r="69" spans="1:10" x14ac:dyDescent="0.35">
      <c r="A69" s="88" t="s">
        <v>82</v>
      </c>
      <c r="B69" s="132"/>
      <c r="C69" s="132"/>
      <c r="D69" s="140"/>
      <c r="E69" s="131">
        <f t="shared" si="1"/>
        <v>0</v>
      </c>
    </row>
    <row r="70" spans="1:10" x14ac:dyDescent="0.35">
      <c r="A70" s="88" t="s">
        <v>83</v>
      </c>
      <c r="B70" s="132"/>
      <c r="C70" s="132"/>
      <c r="D70" s="140"/>
      <c r="E70" s="131">
        <f t="shared" si="1"/>
        <v>0</v>
      </c>
    </row>
    <row r="71" spans="1:10" x14ac:dyDescent="0.35">
      <c r="A71" s="88" t="s">
        <v>84</v>
      </c>
      <c r="B71" s="132"/>
      <c r="C71" s="132"/>
      <c r="D71" s="140"/>
      <c r="E71" s="131">
        <f t="shared" si="1"/>
        <v>0</v>
      </c>
    </row>
    <row r="72" spans="1:10" x14ac:dyDescent="0.35">
      <c r="A72" s="88" t="s">
        <v>85</v>
      </c>
      <c r="B72" s="132"/>
      <c r="C72" s="132"/>
      <c r="D72" s="140"/>
      <c r="E72" s="131">
        <f t="shared" si="1"/>
        <v>0</v>
      </c>
    </row>
    <row r="73" spans="1:10" ht="15" thickBot="1" x14ac:dyDescent="0.4">
      <c r="A73" s="11" t="s">
        <v>22</v>
      </c>
      <c r="B73" s="137">
        <f>SUM(B39:B72)</f>
        <v>0</v>
      </c>
      <c r="C73" s="137">
        <f>SUM(C39:C72)</f>
        <v>0</v>
      </c>
      <c r="D73" s="137">
        <f>SUM(D39:D72)</f>
        <v>1287600</v>
      </c>
      <c r="E73" s="137">
        <f>SUM(E39:E72)</f>
        <v>1287600</v>
      </c>
      <c r="G73" s="58"/>
      <c r="H73" s="58"/>
      <c r="I73" s="58"/>
      <c r="J73" s="58"/>
    </row>
    <row r="74" spans="1:10" ht="15" thickTop="1" x14ac:dyDescent="0.35">
      <c r="A74" s="106" t="s">
        <v>57</v>
      </c>
      <c r="C74" s="97"/>
    </row>
    <row r="75" spans="1:10" x14ac:dyDescent="0.35">
      <c r="A75" s="106"/>
      <c r="C75" s="97"/>
      <c r="E75" s="97"/>
    </row>
    <row r="76" spans="1:10" x14ac:dyDescent="0.35">
      <c r="A76" s="214" t="s">
        <v>118</v>
      </c>
      <c r="B76" s="214"/>
      <c r="C76" s="214"/>
      <c r="D76" s="214"/>
      <c r="E76" s="214"/>
    </row>
    <row r="77" spans="1:10" x14ac:dyDescent="0.35">
      <c r="A77" s="214" t="s">
        <v>116</v>
      </c>
      <c r="B77" s="214"/>
      <c r="C77" s="214"/>
      <c r="D77" s="214"/>
      <c r="E77" s="214"/>
    </row>
    <row r="78" spans="1:10" x14ac:dyDescent="0.35">
      <c r="A78" s="215" t="s">
        <v>157</v>
      </c>
      <c r="B78" s="215"/>
      <c r="C78" s="215"/>
      <c r="D78" s="215"/>
      <c r="E78" s="215"/>
    </row>
    <row r="79" spans="1:10" x14ac:dyDescent="0.35">
      <c r="A79" s="216" t="s">
        <v>117</v>
      </c>
      <c r="B79" s="216"/>
      <c r="C79" s="216"/>
      <c r="D79" s="216"/>
      <c r="E79" s="216"/>
    </row>
    <row r="80" spans="1:10" ht="30" customHeight="1" x14ac:dyDescent="0.35">
      <c r="A80" s="215" t="s">
        <v>158</v>
      </c>
      <c r="B80" s="215"/>
      <c r="C80" s="215"/>
      <c r="D80" s="215"/>
      <c r="E80" s="215"/>
    </row>
    <row r="81" spans="1:10" x14ac:dyDescent="0.35">
      <c r="A81" s="106"/>
      <c r="C81" s="97"/>
    </row>
    <row r="82" spans="1:10" x14ac:dyDescent="0.35">
      <c r="A82" s="106"/>
      <c r="C82" s="97"/>
    </row>
    <row r="83" spans="1:10" x14ac:dyDescent="0.35">
      <c r="A83" s="106"/>
      <c r="C83" s="97"/>
    </row>
    <row r="84" spans="1:10" x14ac:dyDescent="0.35">
      <c r="A84" s="106"/>
      <c r="C84" s="97"/>
    </row>
    <row r="85" spans="1:10" x14ac:dyDescent="0.35">
      <c r="A85" s="106"/>
      <c r="C85" s="97"/>
    </row>
    <row r="86" spans="1:10" x14ac:dyDescent="0.35">
      <c r="A86" s="204" t="s">
        <v>29</v>
      </c>
      <c r="B86" s="204"/>
      <c r="C86" s="204"/>
      <c r="D86" s="204"/>
      <c r="E86" s="204"/>
    </row>
    <row r="87" spans="1:10" x14ac:dyDescent="0.35">
      <c r="A87" s="203" t="s">
        <v>30</v>
      </c>
      <c r="B87" s="203"/>
      <c r="C87" s="203"/>
      <c r="D87" s="203"/>
      <c r="E87" s="203"/>
    </row>
    <row r="88" spans="1:10" x14ac:dyDescent="0.35">
      <c r="A88" s="2" t="s">
        <v>25</v>
      </c>
      <c r="B88" s="15" t="s">
        <v>26</v>
      </c>
      <c r="C88" s="13"/>
      <c r="D88" s="13"/>
      <c r="E88" s="13"/>
    </row>
    <row r="89" spans="1:10" ht="15" thickBot="1" x14ac:dyDescent="0.4">
      <c r="A89" s="7" t="s">
        <v>28</v>
      </c>
      <c r="B89" s="8" t="s">
        <v>10</v>
      </c>
      <c r="C89" s="8" t="s">
        <v>11</v>
      </c>
      <c r="D89" s="8" t="s">
        <v>12</v>
      </c>
      <c r="E89" s="8" t="s">
        <v>36</v>
      </c>
    </row>
    <row r="90" spans="1:10" x14ac:dyDescent="0.35">
      <c r="A90" s="1" t="s">
        <v>41</v>
      </c>
      <c r="B90" s="135">
        <v>26956427.609999999</v>
      </c>
      <c r="C90" s="135">
        <f>+B94</f>
        <v>0</v>
      </c>
      <c r="D90" s="135">
        <f>+C94</f>
        <v>0</v>
      </c>
      <c r="E90" s="135">
        <f>+B90</f>
        <v>26956427.609999999</v>
      </c>
    </row>
    <row r="91" spans="1:10" x14ac:dyDescent="0.35">
      <c r="A91" s="1" t="s">
        <v>31</v>
      </c>
      <c r="B91" s="135">
        <v>0</v>
      </c>
      <c r="C91" s="135">
        <v>0</v>
      </c>
      <c r="D91" s="135">
        <v>1287600</v>
      </c>
      <c r="E91" s="135">
        <f>SUM(B91:D91)</f>
        <v>1287600</v>
      </c>
      <c r="I91" s="14"/>
      <c r="J91" s="14"/>
    </row>
    <row r="92" spans="1:10" x14ac:dyDescent="0.35">
      <c r="A92" s="3" t="s">
        <v>32</v>
      </c>
      <c r="B92" s="138">
        <f>+B90+B91</f>
        <v>26956427.609999999</v>
      </c>
      <c r="C92" s="138">
        <f>+C90+C91</f>
        <v>0</v>
      </c>
      <c r="D92" s="138">
        <f>+D90+D91</f>
        <v>1287600</v>
      </c>
      <c r="E92" s="138">
        <f>SUM(B92:D92)</f>
        <v>28244027.609999999</v>
      </c>
      <c r="I92" s="14"/>
      <c r="J92" s="14"/>
    </row>
    <row r="93" spans="1:10" x14ac:dyDescent="0.35">
      <c r="A93" s="16" t="s">
        <v>33</v>
      </c>
      <c r="B93" s="135">
        <v>26956427.609999999</v>
      </c>
      <c r="C93" s="135">
        <f t="shared" ref="C93:D93" si="2">+C73</f>
        <v>0</v>
      </c>
      <c r="D93" s="135">
        <f t="shared" si="2"/>
        <v>1287600</v>
      </c>
      <c r="E93" s="135">
        <f>SUM(B93:D93)</f>
        <v>28244027.609999999</v>
      </c>
      <c r="I93" s="14"/>
    </row>
    <row r="94" spans="1:10" ht="15" thickBot="1" x14ac:dyDescent="0.4">
      <c r="A94" s="108" t="s">
        <v>34</v>
      </c>
      <c r="B94" s="139">
        <f>+B92-B93</f>
        <v>0</v>
      </c>
      <c r="C94" s="139">
        <f>+C92-C93</f>
        <v>0</v>
      </c>
      <c r="D94" s="139">
        <f t="shared" ref="D94:E94" si="3">+D92-D93</f>
        <v>0</v>
      </c>
      <c r="E94" s="139">
        <f t="shared" si="3"/>
        <v>0</v>
      </c>
      <c r="I94" s="14"/>
    </row>
    <row r="95" spans="1:10" x14ac:dyDescent="0.35">
      <c r="A95" s="106" t="s">
        <v>58</v>
      </c>
    </row>
    <row r="96" spans="1:10" x14ac:dyDescent="0.35">
      <c r="A96" s="54"/>
      <c r="D96" s="14"/>
    </row>
    <row r="97" spans="1:5" ht="27.75" customHeight="1" x14ac:dyDescent="0.35">
      <c r="A97" s="213" t="s">
        <v>151</v>
      </c>
      <c r="B97" s="213"/>
      <c r="C97" s="213"/>
      <c r="D97" s="213"/>
      <c r="E97" s="213"/>
    </row>
    <row r="98" spans="1:5" x14ac:dyDescent="0.35">
      <c r="B98" s="58"/>
      <c r="C98" s="58"/>
      <c r="D98" s="58"/>
      <c r="E98" s="58"/>
    </row>
    <row r="99" spans="1:5" x14ac:dyDescent="0.35">
      <c r="B99" s="14"/>
    </row>
    <row r="100" spans="1:5" x14ac:dyDescent="0.35">
      <c r="B100" s="97"/>
    </row>
  </sheetData>
  <mergeCells count="20">
    <mergeCell ref="A97:E97"/>
    <mergeCell ref="A76:E76"/>
    <mergeCell ref="A77:E77"/>
    <mergeCell ref="A78:E78"/>
    <mergeCell ref="A79:E79"/>
    <mergeCell ref="A80:E80"/>
    <mergeCell ref="A36:E36"/>
    <mergeCell ref="A86:E86"/>
    <mergeCell ref="A87:E87"/>
    <mergeCell ref="A1:F1"/>
    <mergeCell ref="A7:F7"/>
    <mergeCell ref="A8:F8"/>
    <mergeCell ref="A19:E19"/>
    <mergeCell ref="A20:E20"/>
    <mergeCell ref="A35:E35"/>
    <mergeCell ref="A15:F15"/>
    <mergeCell ref="A29:F29"/>
    <mergeCell ref="A30:F30"/>
    <mergeCell ref="A28:F28"/>
    <mergeCell ref="A17:F17"/>
  </mergeCells>
  <printOptions horizontalCentered="1"/>
  <pageMargins left="0" right="0" top="0.19685039370078741" bottom="0.19685039370078741" header="0.31496062992125984" footer="0.98425196850393704"/>
  <pageSetup scale="64" firstPageNumber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98"/>
  <sheetViews>
    <sheetView showGridLines="0" zoomScale="90" zoomScaleNormal="90" workbookViewId="0">
      <selection sqref="A1:F1"/>
    </sheetView>
  </sheetViews>
  <sheetFormatPr baseColWidth="10" defaultColWidth="11.54296875" defaultRowHeight="14.5" x14ac:dyDescent="0.35"/>
  <cols>
    <col min="1" max="1" width="40.7265625" style="22" customWidth="1"/>
    <col min="2" max="4" width="15.7265625" style="17" customWidth="1"/>
    <col min="5" max="5" width="15.7265625" style="22" customWidth="1"/>
    <col min="6" max="6" width="11.453125" style="17" bestFit="1" customWidth="1"/>
    <col min="7" max="7" width="13.54296875" style="17" customWidth="1"/>
    <col min="8" max="8" width="13.1796875" style="17" customWidth="1"/>
    <col min="9" max="9" width="13.453125" style="17" bestFit="1" customWidth="1"/>
    <col min="10" max="10" width="11.54296875" style="17" bestFit="1" customWidth="1"/>
    <col min="11" max="11" width="11.1796875" style="17" customWidth="1"/>
    <col min="12" max="13" width="12.26953125" style="17" bestFit="1" customWidth="1"/>
    <col min="14" max="15" width="12.54296875" style="17" bestFit="1" customWidth="1"/>
    <col min="16" max="16384" width="11.54296875" style="17"/>
  </cols>
  <sheetData>
    <row r="1" spans="1:11" x14ac:dyDescent="0.35">
      <c r="A1" s="219" t="s">
        <v>0</v>
      </c>
      <c r="B1" s="219"/>
      <c r="C1" s="219"/>
      <c r="D1" s="219"/>
      <c r="E1" s="219"/>
      <c r="F1" s="219"/>
    </row>
    <row r="2" spans="1:11" x14ac:dyDescent="0.35">
      <c r="A2" s="18" t="s">
        <v>1</v>
      </c>
      <c r="B2" s="3" t="s">
        <v>45</v>
      </c>
      <c r="C2" s="3"/>
      <c r="D2" s="3"/>
      <c r="E2" s="156"/>
      <c r="F2" s="3"/>
    </row>
    <row r="3" spans="1:11" x14ac:dyDescent="0.35">
      <c r="A3" s="18" t="s">
        <v>2</v>
      </c>
      <c r="B3" s="20" t="s">
        <v>3</v>
      </c>
      <c r="C3" s="19"/>
      <c r="D3" s="19"/>
      <c r="E3" s="157"/>
      <c r="F3" s="19"/>
    </row>
    <row r="4" spans="1:11" x14ac:dyDescent="0.35">
      <c r="A4" s="18" t="s">
        <v>4</v>
      </c>
      <c r="B4" s="19" t="s">
        <v>5</v>
      </c>
      <c r="C4" s="19"/>
      <c r="D4" s="19"/>
      <c r="E4" s="157"/>
      <c r="F4" s="19"/>
    </row>
    <row r="5" spans="1:11" x14ac:dyDescent="0.35">
      <c r="A5" s="18" t="s">
        <v>35</v>
      </c>
      <c r="B5" s="21" t="s">
        <v>111</v>
      </c>
      <c r="C5" s="19"/>
      <c r="D5" s="19"/>
      <c r="E5" s="157"/>
      <c r="F5" s="19"/>
    </row>
    <row r="6" spans="1:11" x14ac:dyDescent="0.35">
      <c r="A6" s="18"/>
      <c r="B6" s="21"/>
      <c r="C6" s="19"/>
      <c r="D6" s="19"/>
      <c r="E6" s="157"/>
      <c r="F6" s="19"/>
    </row>
    <row r="7" spans="1:11" x14ac:dyDescent="0.35">
      <c r="A7" s="219" t="s">
        <v>6</v>
      </c>
      <c r="B7" s="219"/>
      <c r="C7" s="219"/>
      <c r="D7" s="219"/>
      <c r="E7" s="219"/>
      <c r="F7" s="219"/>
    </row>
    <row r="8" spans="1:11" x14ac:dyDescent="0.35">
      <c r="A8" s="219" t="s">
        <v>7</v>
      </c>
      <c r="B8" s="219"/>
      <c r="C8" s="219"/>
      <c r="D8" s="219"/>
      <c r="E8" s="219"/>
      <c r="F8" s="219"/>
    </row>
    <row r="9" spans="1:11" ht="15" thickBot="1" x14ac:dyDescent="0.4">
      <c r="A9" s="23" t="s">
        <v>8</v>
      </c>
      <c r="B9" s="24" t="s">
        <v>9</v>
      </c>
      <c r="C9" s="105" t="s">
        <v>13</v>
      </c>
      <c r="D9" s="105" t="s">
        <v>14</v>
      </c>
      <c r="E9" s="158" t="s">
        <v>15</v>
      </c>
      <c r="F9" s="105" t="s">
        <v>37</v>
      </c>
    </row>
    <row r="10" spans="1:11" x14ac:dyDescent="0.35">
      <c r="A10" s="28" t="s">
        <v>116</v>
      </c>
      <c r="B10" s="166" t="s">
        <v>21</v>
      </c>
      <c r="C10" s="87">
        <v>20</v>
      </c>
      <c r="D10" s="87">
        <v>21</v>
      </c>
      <c r="E10" s="87">
        <v>21</v>
      </c>
      <c r="F10" s="87">
        <f>+E10</f>
        <v>21</v>
      </c>
      <c r="K10"/>
    </row>
    <row r="11" spans="1:11" s="22" customFormat="1" x14ac:dyDescent="0.35">
      <c r="A11" s="28" t="s">
        <v>117</v>
      </c>
      <c r="B11" s="10" t="s">
        <v>21</v>
      </c>
      <c r="C11" s="68">
        <v>96</v>
      </c>
      <c r="D11" s="68">
        <v>122</v>
      </c>
      <c r="E11" s="68">
        <v>117</v>
      </c>
      <c r="F11" s="67">
        <f>SUM(C11:E11)</f>
        <v>335</v>
      </c>
    </row>
    <row r="12" spans="1:11" ht="15" thickBot="1" x14ac:dyDescent="0.4">
      <c r="A12" s="11" t="s">
        <v>115</v>
      </c>
      <c r="B12" s="111"/>
      <c r="C12" s="71">
        <f>+C10+C11</f>
        <v>116</v>
      </c>
      <c r="D12" s="71">
        <f>+D10+D11</f>
        <v>143</v>
      </c>
      <c r="E12" s="71">
        <f>+E10+E11</f>
        <v>138</v>
      </c>
      <c r="F12" s="71">
        <f>+F10+F11</f>
        <v>356</v>
      </c>
      <c r="G12" s="70"/>
      <c r="I12" s="70"/>
    </row>
    <row r="13" spans="1:11" ht="15" thickTop="1" x14ac:dyDescent="0.35">
      <c r="A13" s="106" t="s">
        <v>56</v>
      </c>
      <c r="B13" s="33"/>
      <c r="C13" s="34"/>
      <c r="D13" s="34"/>
      <c r="E13" s="153"/>
      <c r="F13" s="35"/>
      <c r="H13" s="70"/>
    </row>
    <row r="14" spans="1:11" x14ac:dyDescent="0.35">
      <c r="A14" s="106"/>
      <c r="B14" s="33"/>
      <c r="C14" s="34"/>
      <c r="D14" s="34"/>
      <c r="E14" s="172"/>
      <c r="F14" s="35"/>
      <c r="H14" s="70"/>
    </row>
    <row r="15" spans="1:11" ht="131.25" customHeight="1" x14ac:dyDescent="0.35">
      <c r="A15" s="206" t="s">
        <v>147</v>
      </c>
      <c r="B15" s="207"/>
      <c r="C15" s="207"/>
      <c r="D15" s="207"/>
      <c r="E15" s="207"/>
      <c r="F15" s="207"/>
      <c r="H15" s="70"/>
    </row>
    <row r="16" spans="1:11" ht="81" customHeight="1" x14ac:dyDescent="0.35">
      <c r="A16" s="212" t="s">
        <v>155</v>
      </c>
      <c r="B16" s="212"/>
      <c r="C16" s="212"/>
      <c r="D16" s="212"/>
      <c r="E16" s="212"/>
      <c r="F16" s="212"/>
    </row>
    <row r="17" spans="1:7" x14ac:dyDescent="0.35">
      <c r="A17" s="54"/>
    </row>
    <row r="18" spans="1:7" x14ac:dyDescent="0.35">
      <c r="A18" s="221" t="s">
        <v>23</v>
      </c>
      <c r="B18" s="221"/>
      <c r="C18" s="221"/>
      <c r="D18" s="221"/>
      <c r="E18" s="221"/>
    </row>
    <row r="19" spans="1:7" x14ac:dyDescent="0.35">
      <c r="A19" s="219" t="s">
        <v>24</v>
      </c>
      <c r="B19" s="219"/>
      <c r="C19" s="219"/>
      <c r="D19" s="219"/>
      <c r="E19" s="219"/>
    </row>
    <row r="20" spans="1:7" x14ac:dyDescent="0.35">
      <c r="A20" s="18" t="s">
        <v>25</v>
      </c>
      <c r="B20" s="21" t="s">
        <v>26</v>
      </c>
      <c r="C20" s="26"/>
      <c r="D20" s="26"/>
      <c r="E20" s="103"/>
    </row>
    <row r="21" spans="1:7" ht="15" thickBot="1" x14ac:dyDescent="0.4">
      <c r="A21" s="23" t="s">
        <v>8</v>
      </c>
      <c r="B21" s="24" t="s">
        <v>13</v>
      </c>
      <c r="C21" s="24" t="s">
        <v>14</v>
      </c>
      <c r="D21" s="24" t="s">
        <v>15</v>
      </c>
      <c r="E21" s="23" t="s">
        <v>37</v>
      </c>
    </row>
    <row r="22" spans="1:7" x14ac:dyDescent="0.35">
      <c r="A22" s="28" t="s">
        <v>116</v>
      </c>
      <c r="B22" s="61">
        <v>5619987.4800000004</v>
      </c>
      <c r="C22" s="61">
        <v>2951949.76</v>
      </c>
      <c r="D22" s="61">
        <v>3789202.93</v>
      </c>
      <c r="E22" s="159">
        <f>SUM(B22:D22)</f>
        <v>12361140.17</v>
      </c>
    </row>
    <row r="23" spans="1:7" x14ac:dyDescent="0.35">
      <c r="A23" s="28" t="s">
        <v>117</v>
      </c>
      <c r="B23" s="36">
        <v>483800</v>
      </c>
      <c r="C23" s="36">
        <v>117823</v>
      </c>
      <c r="D23" s="36">
        <v>292227</v>
      </c>
      <c r="E23" s="159">
        <f>SUM(B23:D23)</f>
        <v>893850</v>
      </c>
    </row>
    <row r="24" spans="1:7" ht="15" thickBot="1" x14ac:dyDescent="0.4">
      <c r="A24" s="27" t="s">
        <v>22</v>
      </c>
      <c r="B24" s="93">
        <f>SUM(B22:B23)</f>
        <v>6103787.4800000004</v>
      </c>
      <c r="C24" s="93">
        <f>SUM(C22:C23)</f>
        <v>3069772.76</v>
      </c>
      <c r="D24" s="93">
        <f>SUM(D22:D23)</f>
        <v>4081429.93</v>
      </c>
      <c r="E24" s="160">
        <f>SUM(E22:E23)</f>
        <v>13254990.17</v>
      </c>
      <c r="F24" s="29"/>
      <c r="G24" s="91"/>
    </row>
    <row r="25" spans="1:7" ht="15" thickTop="1" x14ac:dyDescent="0.35">
      <c r="A25" s="106" t="s">
        <v>57</v>
      </c>
    </row>
    <row r="26" spans="1:7" x14ac:dyDescent="0.35">
      <c r="A26" s="106"/>
    </row>
    <row r="27" spans="1:7" x14ac:dyDescent="0.35">
      <c r="A27" s="208" t="s">
        <v>118</v>
      </c>
      <c r="B27" s="209"/>
      <c r="C27" s="209"/>
      <c r="D27" s="209"/>
      <c r="E27" s="209"/>
      <c r="F27" s="209"/>
    </row>
    <row r="28" spans="1:7" ht="28.5" customHeight="1" x14ac:dyDescent="0.35">
      <c r="A28" s="208" t="s">
        <v>119</v>
      </c>
      <c r="B28" s="209"/>
      <c r="C28" s="209"/>
      <c r="D28" s="209"/>
      <c r="E28" s="209"/>
      <c r="F28" s="209"/>
    </row>
    <row r="29" spans="1:7" x14ac:dyDescent="0.35">
      <c r="A29" s="210" t="s">
        <v>120</v>
      </c>
      <c r="B29" s="211"/>
      <c r="C29" s="211"/>
      <c r="D29" s="211"/>
      <c r="E29" s="211"/>
      <c r="F29" s="211"/>
    </row>
    <row r="30" spans="1:7" x14ac:dyDescent="0.35">
      <c r="A30" s="177" t="s">
        <v>121</v>
      </c>
      <c r="B30" s="176"/>
      <c r="C30" s="176"/>
      <c r="D30" s="176"/>
      <c r="E30" s="176"/>
      <c r="F30" s="176"/>
    </row>
    <row r="31" spans="1:7" x14ac:dyDescent="0.35">
      <c r="A31" s="177" t="s">
        <v>122</v>
      </c>
      <c r="B31" s="176"/>
      <c r="C31" s="176"/>
      <c r="D31" s="176"/>
      <c r="E31" s="176"/>
      <c r="F31" s="176"/>
    </row>
    <row r="32" spans="1:7" x14ac:dyDescent="0.35">
      <c r="A32" s="177" t="s">
        <v>123</v>
      </c>
      <c r="B32" s="176"/>
      <c r="C32" s="176"/>
      <c r="D32" s="176"/>
      <c r="E32" s="176"/>
      <c r="F32" s="176"/>
    </row>
    <row r="33" spans="1:8" x14ac:dyDescent="0.35">
      <c r="A33" s="106"/>
    </row>
    <row r="34" spans="1:8" x14ac:dyDescent="0.35">
      <c r="A34" s="106"/>
    </row>
    <row r="35" spans="1:8" ht="9" customHeight="1" x14ac:dyDescent="0.35"/>
    <row r="36" spans="1:8" x14ac:dyDescent="0.35">
      <c r="A36" s="219" t="s">
        <v>27</v>
      </c>
      <c r="B36" s="219"/>
      <c r="C36" s="219"/>
      <c r="D36" s="219"/>
      <c r="E36" s="219"/>
    </row>
    <row r="37" spans="1:8" x14ac:dyDescent="0.35">
      <c r="A37" s="219" t="s">
        <v>24</v>
      </c>
      <c r="B37" s="219"/>
      <c r="C37" s="219"/>
      <c r="D37" s="219"/>
      <c r="E37" s="219"/>
      <c r="G37" s="29"/>
    </row>
    <row r="38" spans="1:8" x14ac:dyDescent="0.35">
      <c r="A38" s="18" t="s">
        <v>25</v>
      </c>
      <c r="B38" s="19" t="s">
        <v>26</v>
      </c>
      <c r="C38" s="26"/>
      <c r="D38" s="26"/>
      <c r="E38" s="103"/>
    </row>
    <row r="39" spans="1:8" ht="15" thickBot="1" x14ac:dyDescent="0.4">
      <c r="A39" s="23" t="s">
        <v>28</v>
      </c>
      <c r="B39" s="24" t="s">
        <v>13</v>
      </c>
      <c r="C39" s="24" t="s">
        <v>14</v>
      </c>
      <c r="D39" s="24" t="s">
        <v>15</v>
      </c>
      <c r="E39" s="23" t="s">
        <v>37</v>
      </c>
      <c r="H39" s="102"/>
    </row>
    <row r="40" spans="1:8" x14ac:dyDescent="0.35">
      <c r="A40" s="98" t="s">
        <v>52</v>
      </c>
      <c r="B40" s="64"/>
      <c r="C40" s="64"/>
      <c r="D40" s="64"/>
      <c r="E40" s="161">
        <f t="shared" ref="E40" si="0">SUM(B40:D40)</f>
        <v>0</v>
      </c>
    </row>
    <row r="41" spans="1:8" x14ac:dyDescent="0.35">
      <c r="A41" s="98" t="s">
        <v>47</v>
      </c>
      <c r="B41" s="64">
        <v>93182.63</v>
      </c>
      <c r="C41" s="64">
        <v>248487</v>
      </c>
      <c r="D41" s="64">
        <v>124243.5</v>
      </c>
      <c r="E41" s="161">
        <f t="shared" ref="E41:E73" si="1">SUM(B41:D41)</f>
        <v>465913.13</v>
      </c>
    </row>
    <row r="42" spans="1:8" x14ac:dyDescent="0.35">
      <c r="A42" s="98" t="s">
        <v>48</v>
      </c>
      <c r="B42" s="64"/>
      <c r="C42" s="64"/>
      <c r="D42" s="64"/>
      <c r="E42" s="161">
        <f t="shared" si="1"/>
        <v>0</v>
      </c>
    </row>
    <row r="43" spans="1:8" x14ac:dyDescent="0.35">
      <c r="A43" s="88" t="s">
        <v>49</v>
      </c>
      <c r="B43" s="64">
        <v>1158112.53</v>
      </c>
      <c r="C43" s="64">
        <v>711046.76</v>
      </c>
      <c r="D43" s="64">
        <v>560622.43000000005</v>
      </c>
      <c r="E43" s="161">
        <f t="shared" si="1"/>
        <v>2429781.7200000002</v>
      </c>
    </row>
    <row r="44" spans="1:8" x14ac:dyDescent="0.35">
      <c r="A44" s="88" t="s">
        <v>50</v>
      </c>
      <c r="B44" s="64">
        <v>4297842</v>
      </c>
      <c r="C44" s="64">
        <v>1992416</v>
      </c>
      <c r="D44" s="64">
        <v>3097267</v>
      </c>
      <c r="E44" s="161">
        <f t="shared" si="1"/>
        <v>9387525</v>
      </c>
    </row>
    <row r="45" spans="1:8" x14ac:dyDescent="0.35">
      <c r="A45" s="88" t="s">
        <v>51</v>
      </c>
      <c r="B45" s="64"/>
      <c r="C45" s="64"/>
      <c r="D45" s="64"/>
      <c r="E45" s="161">
        <f t="shared" si="1"/>
        <v>0</v>
      </c>
    </row>
    <row r="46" spans="1:8" x14ac:dyDescent="0.35">
      <c r="A46" s="88" t="s">
        <v>53</v>
      </c>
      <c r="B46" s="64"/>
      <c r="C46" s="64"/>
      <c r="D46" s="64"/>
      <c r="E46" s="161">
        <f t="shared" si="1"/>
        <v>0</v>
      </c>
    </row>
    <row r="47" spans="1:8" x14ac:dyDescent="0.35">
      <c r="A47" s="88" t="s">
        <v>54</v>
      </c>
      <c r="B47" s="64"/>
      <c r="C47" s="64"/>
      <c r="D47" s="64"/>
      <c r="E47" s="165">
        <f t="shared" si="1"/>
        <v>0</v>
      </c>
    </row>
    <row r="48" spans="1:8" x14ac:dyDescent="0.35">
      <c r="A48" s="88" t="s">
        <v>60</v>
      </c>
      <c r="B48" s="64"/>
      <c r="C48" s="64"/>
      <c r="D48" s="64"/>
      <c r="E48" s="161">
        <f t="shared" si="1"/>
        <v>0</v>
      </c>
    </row>
    <row r="49" spans="1:9" x14ac:dyDescent="0.35">
      <c r="A49" s="88" t="s">
        <v>61</v>
      </c>
      <c r="B49" s="64"/>
      <c r="C49" s="64"/>
      <c r="D49" s="64"/>
      <c r="E49" s="161">
        <f t="shared" si="1"/>
        <v>0</v>
      </c>
    </row>
    <row r="50" spans="1:9" x14ac:dyDescent="0.35">
      <c r="A50" s="88" t="s">
        <v>62</v>
      </c>
      <c r="B50" s="64"/>
      <c r="C50" s="64"/>
      <c r="D50" s="64"/>
      <c r="E50" s="161">
        <f t="shared" si="1"/>
        <v>0</v>
      </c>
    </row>
    <row r="51" spans="1:9" x14ac:dyDescent="0.35">
      <c r="A51" s="88" t="s">
        <v>63</v>
      </c>
      <c r="B51" s="64"/>
      <c r="C51" s="64"/>
      <c r="D51" s="64"/>
      <c r="E51" s="161">
        <f t="shared" si="1"/>
        <v>0</v>
      </c>
    </row>
    <row r="52" spans="1:9" x14ac:dyDescent="0.35">
      <c r="A52" s="88" t="s">
        <v>64</v>
      </c>
      <c r="B52" s="64"/>
      <c r="C52" s="64"/>
      <c r="D52" s="64"/>
      <c r="E52" s="161">
        <f t="shared" si="1"/>
        <v>0</v>
      </c>
    </row>
    <row r="53" spans="1:9" x14ac:dyDescent="0.35">
      <c r="A53" s="88" t="s">
        <v>65</v>
      </c>
      <c r="B53" s="64"/>
      <c r="C53" s="64"/>
      <c r="D53" s="64"/>
      <c r="E53" s="161">
        <f t="shared" si="1"/>
        <v>0</v>
      </c>
    </row>
    <row r="54" spans="1:9" ht="16" customHeight="1" x14ac:dyDescent="0.35">
      <c r="A54" s="88" t="s">
        <v>66</v>
      </c>
      <c r="B54" s="64"/>
      <c r="C54" s="64"/>
      <c r="D54" s="64"/>
      <c r="E54" s="161">
        <f t="shared" si="1"/>
        <v>0</v>
      </c>
    </row>
    <row r="55" spans="1:9" x14ac:dyDescent="0.35">
      <c r="A55" s="88" t="s">
        <v>67</v>
      </c>
      <c r="B55" s="64">
        <v>483800</v>
      </c>
      <c r="C55" s="64">
        <v>117823</v>
      </c>
      <c r="D55" s="64">
        <v>292227</v>
      </c>
      <c r="E55" s="161">
        <f t="shared" si="1"/>
        <v>893850</v>
      </c>
    </row>
    <row r="56" spans="1:9" x14ac:dyDescent="0.35">
      <c r="A56" s="88" t="s">
        <v>68</v>
      </c>
      <c r="B56" s="64"/>
      <c r="C56" s="64"/>
      <c r="D56" s="64"/>
      <c r="E56" s="161">
        <f t="shared" si="1"/>
        <v>0</v>
      </c>
    </row>
    <row r="57" spans="1:9" x14ac:dyDescent="0.35">
      <c r="A57" s="88" t="s">
        <v>69</v>
      </c>
      <c r="B57" s="64"/>
      <c r="C57" s="64"/>
      <c r="D57" s="64"/>
      <c r="E57" s="161">
        <f t="shared" si="1"/>
        <v>0</v>
      </c>
    </row>
    <row r="58" spans="1:9" x14ac:dyDescent="0.35">
      <c r="A58" s="88" t="s">
        <v>70</v>
      </c>
      <c r="B58" s="64">
        <v>47370.32</v>
      </c>
      <c r="C58" s="64">
        <v>0</v>
      </c>
      <c r="D58" s="64">
        <v>7070</v>
      </c>
      <c r="E58" s="161">
        <f t="shared" si="1"/>
        <v>54440.32</v>
      </c>
    </row>
    <row r="59" spans="1:9" x14ac:dyDescent="0.35">
      <c r="A59" s="88" t="s">
        <v>71</v>
      </c>
      <c r="B59" s="64"/>
      <c r="C59" s="64"/>
      <c r="D59" s="64"/>
      <c r="E59" s="161">
        <f t="shared" si="1"/>
        <v>0</v>
      </c>
    </row>
    <row r="60" spans="1:9" x14ac:dyDescent="0.35">
      <c r="A60" s="88" t="s">
        <v>72</v>
      </c>
      <c r="B60" s="64"/>
      <c r="C60" s="64"/>
      <c r="D60" s="64"/>
      <c r="E60" s="161">
        <f t="shared" si="1"/>
        <v>0</v>
      </c>
    </row>
    <row r="61" spans="1:9" x14ac:dyDescent="0.35">
      <c r="A61" s="88" t="s">
        <v>73</v>
      </c>
      <c r="B61" s="64"/>
      <c r="C61" s="64"/>
      <c r="D61" s="64"/>
      <c r="E61" s="161">
        <f t="shared" si="1"/>
        <v>0</v>
      </c>
    </row>
    <row r="62" spans="1:9" x14ac:dyDescent="0.35">
      <c r="A62" s="88" t="s">
        <v>74</v>
      </c>
      <c r="B62" s="64"/>
      <c r="C62" s="64"/>
      <c r="D62" s="64"/>
      <c r="E62" s="161">
        <f t="shared" si="1"/>
        <v>0</v>
      </c>
      <c r="I62" s="102"/>
    </row>
    <row r="63" spans="1:9" x14ac:dyDescent="0.35">
      <c r="A63" s="88" t="s">
        <v>75</v>
      </c>
      <c r="B63" s="64"/>
      <c r="C63" s="64"/>
      <c r="D63" s="64"/>
      <c r="E63" s="161">
        <f t="shared" si="1"/>
        <v>0</v>
      </c>
    </row>
    <row r="64" spans="1:9" x14ac:dyDescent="0.35">
      <c r="A64" s="88" t="s">
        <v>76</v>
      </c>
      <c r="B64" s="64"/>
      <c r="C64" s="64"/>
      <c r="D64" s="64"/>
      <c r="E64" s="161">
        <f t="shared" si="1"/>
        <v>0</v>
      </c>
    </row>
    <row r="65" spans="1:5" x14ac:dyDescent="0.35">
      <c r="A65" s="88" t="s">
        <v>77</v>
      </c>
      <c r="B65" s="64"/>
      <c r="C65" s="64"/>
      <c r="D65" s="64"/>
      <c r="E65" s="161">
        <f t="shared" si="1"/>
        <v>0</v>
      </c>
    </row>
    <row r="66" spans="1:5" s="124" customFormat="1" x14ac:dyDescent="0.35">
      <c r="A66" s="119" t="s">
        <v>78</v>
      </c>
      <c r="B66" s="120"/>
      <c r="C66" s="120"/>
      <c r="D66" s="120"/>
      <c r="E66" s="161">
        <f t="shared" si="1"/>
        <v>0</v>
      </c>
    </row>
    <row r="67" spans="1:5" x14ac:dyDescent="0.35">
      <c r="A67" s="88" t="s">
        <v>79</v>
      </c>
      <c r="B67" s="64">
        <v>23480</v>
      </c>
      <c r="C67" s="64">
        <v>0</v>
      </c>
      <c r="D67" s="64">
        <v>0</v>
      </c>
      <c r="E67" s="161">
        <f t="shared" si="1"/>
        <v>23480</v>
      </c>
    </row>
    <row r="68" spans="1:5" x14ac:dyDescent="0.35">
      <c r="A68" s="88" t="s">
        <v>80</v>
      </c>
      <c r="B68" s="64"/>
      <c r="C68" s="64"/>
      <c r="D68" s="64"/>
      <c r="E68" s="161">
        <f t="shared" si="1"/>
        <v>0</v>
      </c>
    </row>
    <row r="69" spans="1:5" x14ac:dyDescent="0.35">
      <c r="A69" s="110" t="s">
        <v>81</v>
      </c>
      <c r="B69" s="64"/>
      <c r="C69" s="64"/>
      <c r="D69" s="64"/>
      <c r="E69" s="161">
        <f t="shared" si="1"/>
        <v>0</v>
      </c>
    </row>
    <row r="70" spans="1:5" x14ac:dyDescent="0.35">
      <c r="A70" s="110" t="s">
        <v>82</v>
      </c>
      <c r="B70" s="64"/>
      <c r="C70" s="64"/>
      <c r="D70" s="64"/>
      <c r="E70" s="161">
        <f t="shared" si="1"/>
        <v>0</v>
      </c>
    </row>
    <row r="71" spans="1:5" x14ac:dyDescent="0.35">
      <c r="A71" s="110" t="s">
        <v>83</v>
      </c>
      <c r="B71" s="64"/>
      <c r="C71" s="64"/>
      <c r="D71" s="64"/>
      <c r="E71" s="161">
        <f t="shared" si="1"/>
        <v>0</v>
      </c>
    </row>
    <row r="72" spans="1:5" x14ac:dyDescent="0.35">
      <c r="A72" s="110" t="s">
        <v>84</v>
      </c>
      <c r="B72" s="64"/>
      <c r="C72" s="64"/>
      <c r="D72" s="64"/>
      <c r="E72" s="161">
        <f t="shared" si="1"/>
        <v>0</v>
      </c>
    </row>
    <row r="73" spans="1:5" x14ac:dyDescent="0.35">
      <c r="A73" s="110" t="s">
        <v>85</v>
      </c>
      <c r="B73" s="64"/>
      <c r="C73" s="64"/>
      <c r="D73" s="64"/>
      <c r="E73" s="165">
        <f t="shared" si="1"/>
        <v>0</v>
      </c>
    </row>
    <row r="74" spans="1:5" ht="15" thickBot="1" x14ac:dyDescent="0.4">
      <c r="A74" s="27" t="s">
        <v>22</v>
      </c>
      <c r="B74" s="79">
        <f t="shared" ref="B74:D74" si="2">SUM(B40:B73)</f>
        <v>6103787.4800000004</v>
      </c>
      <c r="C74" s="79">
        <f t="shared" si="2"/>
        <v>3069772.76</v>
      </c>
      <c r="D74" s="79">
        <f t="shared" si="2"/>
        <v>4081429.93</v>
      </c>
      <c r="E74" s="162">
        <f>SUM(E40:E73)</f>
        <v>13254990.17</v>
      </c>
    </row>
    <row r="75" spans="1:5" ht="15" thickTop="1" x14ac:dyDescent="0.35">
      <c r="A75" s="106" t="s">
        <v>57</v>
      </c>
      <c r="D75" s="91"/>
    </row>
    <row r="76" spans="1:5" ht="12.75" customHeight="1" x14ac:dyDescent="0.35">
      <c r="E76" s="189"/>
    </row>
    <row r="77" spans="1:5" ht="12.75" customHeight="1" x14ac:dyDescent="0.35">
      <c r="A77" s="214" t="s">
        <v>118</v>
      </c>
      <c r="B77" s="214"/>
      <c r="C77" s="214"/>
      <c r="D77" s="214"/>
      <c r="E77" s="214"/>
    </row>
    <row r="78" spans="1:5" ht="12.75" customHeight="1" x14ac:dyDescent="0.35">
      <c r="A78" s="214" t="s">
        <v>116</v>
      </c>
      <c r="B78" s="214"/>
      <c r="C78" s="214"/>
      <c r="D78" s="214"/>
      <c r="E78" s="214"/>
    </row>
    <row r="79" spans="1:5" ht="16.5" customHeight="1" x14ac:dyDescent="0.35">
      <c r="A79" s="215" t="s">
        <v>159</v>
      </c>
      <c r="B79" s="215"/>
      <c r="C79" s="215"/>
      <c r="D79" s="215"/>
      <c r="E79" s="215"/>
    </row>
    <row r="80" spans="1:5" ht="12.75" customHeight="1" x14ac:dyDescent="0.35">
      <c r="A80" s="216" t="s">
        <v>117</v>
      </c>
      <c r="B80" s="216"/>
      <c r="C80" s="216"/>
      <c r="D80" s="216"/>
      <c r="E80" s="216"/>
    </row>
    <row r="81" spans="1:14" ht="33" customHeight="1" x14ac:dyDescent="0.35">
      <c r="A81" s="215" t="s">
        <v>160</v>
      </c>
      <c r="B81" s="215"/>
      <c r="C81" s="215"/>
      <c r="D81" s="215"/>
      <c r="E81" s="215"/>
    </row>
    <row r="82" spans="1:14" ht="12.75" customHeight="1" x14ac:dyDescent="0.35"/>
    <row r="83" spans="1:14" ht="12.75" customHeight="1" x14ac:dyDescent="0.35"/>
    <row r="84" spans="1:14" ht="13.5" customHeight="1" x14ac:dyDescent="0.35">
      <c r="A84" s="220" t="s">
        <v>29</v>
      </c>
      <c r="B84" s="220"/>
      <c r="C84" s="220"/>
      <c r="D84" s="220"/>
      <c r="E84" s="220"/>
    </row>
    <row r="85" spans="1:14" x14ac:dyDescent="0.35">
      <c r="A85" s="219" t="s">
        <v>30</v>
      </c>
      <c r="B85" s="219"/>
      <c r="C85" s="219"/>
      <c r="D85" s="219"/>
      <c r="E85" s="219"/>
    </row>
    <row r="86" spans="1:14" x14ac:dyDescent="0.35">
      <c r="A86" s="18" t="s">
        <v>25</v>
      </c>
      <c r="B86" s="30" t="s">
        <v>26</v>
      </c>
      <c r="C86" s="26"/>
      <c r="D86" s="26"/>
      <c r="E86" s="103"/>
    </row>
    <row r="87" spans="1:14" ht="15" thickBot="1" x14ac:dyDescent="0.4">
      <c r="A87" s="23" t="s">
        <v>28</v>
      </c>
      <c r="B87" s="23" t="s">
        <v>13</v>
      </c>
      <c r="C87" s="23" t="s">
        <v>14</v>
      </c>
      <c r="D87" s="23" t="s">
        <v>15</v>
      </c>
      <c r="E87" s="23" t="s">
        <v>37</v>
      </c>
    </row>
    <row r="88" spans="1:14" x14ac:dyDescent="0.35">
      <c r="A88" s="17" t="s">
        <v>42</v>
      </c>
      <c r="B88" s="199">
        <f>+'Primer Trimestre'!E94</f>
        <v>0</v>
      </c>
      <c r="C88" s="199">
        <f>+B92</f>
        <v>0</v>
      </c>
      <c r="D88" s="199">
        <f>+C92</f>
        <v>0</v>
      </c>
      <c r="E88" s="199">
        <f>+B88</f>
        <v>0</v>
      </c>
      <c r="I88" s="82"/>
    </row>
    <row r="89" spans="1:14" x14ac:dyDescent="0.35">
      <c r="A89" s="17" t="s">
        <v>31</v>
      </c>
      <c r="B89" s="72">
        <v>6103787.4800000004</v>
      </c>
      <c r="C89" s="72">
        <v>3069772.76</v>
      </c>
      <c r="D89" s="72">
        <v>4081429.93</v>
      </c>
      <c r="E89" s="72">
        <f>SUM(B89:D89)</f>
        <v>13254990.17</v>
      </c>
      <c r="G89" s="73"/>
      <c r="I89" s="82"/>
    </row>
    <row r="90" spans="1:14" x14ac:dyDescent="0.35">
      <c r="A90" s="19" t="s">
        <v>46</v>
      </c>
      <c r="B90" s="80">
        <f>+B88+B89</f>
        <v>6103787.4800000004</v>
      </c>
      <c r="C90" s="80">
        <f>+C88+C89</f>
        <v>3069772.76</v>
      </c>
      <c r="D90" s="80">
        <f>+D88+D89</f>
        <v>4081429.93</v>
      </c>
      <c r="E90" s="80">
        <f>+E88+E89</f>
        <v>13254990.17</v>
      </c>
      <c r="I90" s="83"/>
    </row>
    <row r="91" spans="1:14" x14ac:dyDescent="0.35">
      <c r="A91" s="31" t="s">
        <v>33</v>
      </c>
      <c r="B91" s="72">
        <v>6103787.4800000004</v>
      </c>
      <c r="C91" s="72">
        <v>3069772.76</v>
      </c>
      <c r="D91" s="72">
        <v>4081429.93</v>
      </c>
      <c r="E91" s="163">
        <f>SUM(B91:D91)</f>
        <v>13254990.17</v>
      </c>
      <c r="I91" s="82"/>
    </row>
    <row r="92" spans="1:14" ht="15" thickBot="1" x14ac:dyDescent="0.4">
      <c r="A92" s="112" t="s">
        <v>34</v>
      </c>
      <c r="B92" s="139">
        <f>+B90-B91</f>
        <v>0</v>
      </c>
      <c r="C92" s="139">
        <f t="shared" ref="C92:E92" si="3">+C90-C91</f>
        <v>0</v>
      </c>
      <c r="D92" s="139">
        <f t="shared" si="3"/>
        <v>0</v>
      </c>
      <c r="E92" s="139">
        <f t="shared" si="3"/>
        <v>0</v>
      </c>
      <c r="I92" s="83"/>
    </row>
    <row r="93" spans="1:14" x14ac:dyDescent="0.35">
      <c r="A93" s="106" t="s">
        <v>58</v>
      </c>
      <c r="B93" s="95"/>
      <c r="C93" s="95"/>
      <c r="D93" s="95"/>
      <c r="E93" s="164"/>
      <c r="G93" s="102"/>
      <c r="I93" s="83"/>
    </row>
    <row r="94" spans="1:14" ht="15" customHeight="1" x14ac:dyDescent="0.35">
      <c r="A94" s="218"/>
      <c r="B94" s="218"/>
      <c r="C94" s="218"/>
      <c r="D94" s="218"/>
      <c r="E94" s="218"/>
      <c r="F94" s="94"/>
      <c r="L94" s="29"/>
      <c r="M94" s="29"/>
      <c r="N94" s="29"/>
    </row>
    <row r="95" spans="1:14" ht="15" customHeight="1" x14ac:dyDescent="0.35">
      <c r="A95" s="100"/>
      <c r="B95" s="72"/>
      <c r="C95" s="101"/>
      <c r="D95" s="101"/>
      <c r="E95" s="101"/>
      <c r="F95" s="94"/>
      <c r="L95" s="29"/>
      <c r="M95" s="29"/>
      <c r="N95" s="29"/>
    </row>
    <row r="96" spans="1:14" ht="15" customHeight="1" x14ac:dyDescent="0.35">
      <c r="A96" s="218"/>
      <c r="B96" s="218"/>
      <c r="C96" s="218"/>
      <c r="D96" s="218"/>
      <c r="E96" s="218"/>
      <c r="F96" s="94"/>
      <c r="L96" s="29"/>
      <c r="M96" s="29"/>
      <c r="N96" s="29"/>
    </row>
    <row r="97" spans="1:14" ht="15" customHeight="1" x14ac:dyDescent="0.35">
      <c r="A97" s="218"/>
      <c r="B97" s="218"/>
      <c r="C97" s="218"/>
      <c r="D97" s="218"/>
      <c r="E97" s="218"/>
      <c r="F97" s="94"/>
      <c r="L97" s="29"/>
      <c r="M97" s="29"/>
      <c r="N97" s="29"/>
    </row>
    <row r="98" spans="1:14" x14ac:dyDescent="0.35">
      <c r="A98" s="217"/>
      <c r="B98" s="217"/>
      <c r="C98" s="217"/>
      <c r="D98" s="217"/>
      <c r="E98" s="217"/>
      <c r="F98" s="217"/>
      <c r="L98" s="29"/>
      <c r="M98" s="29"/>
      <c r="N98" s="29"/>
    </row>
  </sheetData>
  <mergeCells count="23">
    <mergeCell ref="A36:E36"/>
    <mergeCell ref="A1:F1"/>
    <mergeCell ref="A7:F7"/>
    <mergeCell ref="A8:F8"/>
    <mergeCell ref="A18:E18"/>
    <mergeCell ref="A19:E19"/>
    <mergeCell ref="A15:F15"/>
    <mergeCell ref="A28:F28"/>
    <mergeCell ref="A29:F29"/>
    <mergeCell ref="A27:F27"/>
    <mergeCell ref="A16:F16"/>
    <mergeCell ref="A98:F98"/>
    <mergeCell ref="A94:E94"/>
    <mergeCell ref="A96:E96"/>
    <mergeCell ref="A97:E97"/>
    <mergeCell ref="A37:E37"/>
    <mergeCell ref="A84:E84"/>
    <mergeCell ref="A85:E85"/>
    <mergeCell ref="A77:E77"/>
    <mergeCell ref="A78:E78"/>
    <mergeCell ref="A79:E79"/>
    <mergeCell ref="A80:E80"/>
    <mergeCell ref="A81:E81"/>
  </mergeCells>
  <printOptions horizontalCentered="1"/>
  <pageMargins left="0" right="0" top="0.19685039370078741" bottom="0.19685039370078741" header="0.31496062992125984" footer="0.9055118110236221"/>
  <pageSetup scale="64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97"/>
  <sheetViews>
    <sheetView showGridLines="0" zoomScale="90" zoomScaleNormal="90" workbookViewId="0">
      <selection sqref="A1:F1"/>
    </sheetView>
  </sheetViews>
  <sheetFormatPr baseColWidth="10" defaultColWidth="11.54296875" defaultRowHeight="14.5" x14ac:dyDescent="0.35"/>
  <cols>
    <col min="1" max="1" width="49.26953125" style="22" customWidth="1"/>
    <col min="2" max="5" width="15.7265625" style="17" customWidth="1"/>
    <col min="6" max="6" width="11.453125" style="17" bestFit="1" customWidth="1"/>
    <col min="7" max="7" width="13.453125" style="17" bestFit="1" customWidth="1"/>
    <col min="8" max="8" width="14.1796875" style="17" bestFit="1" customWidth="1"/>
    <col min="9" max="9" width="14" style="17" bestFit="1" customWidth="1"/>
    <col min="10" max="10" width="12.7265625" style="17" bestFit="1" customWidth="1"/>
    <col min="11" max="16384" width="11.54296875" style="17"/>
  </cols>
  <sheetData>
    <row r="1" spans="1:69" x14ac:dyDescent="0.35">
      <c r="A1" s="219" t="s">
        <v>0</v>
      </c>
      <c r="B1" s="219"/>
      <c r="C1" s="219"/>
      <c r="D1" s="219"/>
      <c r="E1" s="219"/>
      <c r="F1" s="219"/>
    </row>
    <row r="2" spans="1:69" x14ac:dyDescent="0.35">
      <c r="A2" s="18" t="s">
        <v>1</v>
      </c>
      <c r="B2" s="17" t="s">
        <v>45</v>
      </c>
      <c r="C2" s="19"/>
      <c r="D2" s="19"/>
      <c r="E2" s="19"/>
      <c r="F2" s="19"/>
    </row>
    <row r="3" spans="1:69" x14ac:dyDescent="0.35">
      <c r="A3" s="18" t="s">
        <v>2</v>
      </c>
      <c r="B3" s="179" t="s">
        <v>3</v>
      </c>
      <c r="C3" s="19"/>
      <c r="D3" s="19"/>
      <c r="E3" s="19"/>
      <c r="F3" s="19"/>
    </row>
    <row r="4" spans="1:69" x14ac:dyDescent="0.35">
      <c r="A4" s="18" t="s">
        <v>4</v>
      </c>
      <c r="B4" s="17" t="s">
        <v>5</v>
      </c>
      <c r="C4" s="19"/>
      <c r="D4" s="19"/>
      <c r="E4" s="19"/>
      <c r="F4" s="19"/>
    </row>
    <row r="5" spans="1:69" x14ac:dyDescent="0.35">
      <c r="A5" s="18" t="s">
        <v>35</v>
      </c>
      <c r="B5" s="95" t="s">
        <v>127</v>
      </c>
      <c r="C5" s="19"/>
      <c r="D5" s="19"/>
      <c r="E5" s="19"/>
      <c r="F5" s="19"/>
    </row>
    <row r="6" spans="1:69" x14ac:dyDescent="0.35">
      <c r="A6" s="18"/>
      <c r="B6" s="21"/>
      <c r="C6" s="19"/>
      <c r="D6" s="19"/>
      <c r="E6" s="19"/>
      <c r="F6" s="19"/>
    </row>
    <row r="7" spans="1:69" x14ac:dyDescent="0.35">
      <c r="A7" s="219" t="s">
        <v>6</v>
      </c>
      <c r="B7" s="219"/>
      <c r="C7" s="219"/>
      <c r="D7" s="219"/>
      <c r="E7" s="219"/>
      <c r="F7" s="219"/>
    </row>
    <row r="8" spans="1:69" x14ac:dyDescent="0.35">
      <c r="A8" s="219" t="s">
        <v>7</v>
      </c>
      <c r="B8" s="219"/>
      <c r="C8" s="219"/>
      <c r="D8" s="219"/>
      <c r="E8" s="219"/>
      <c r="F8" s="219"/>
    </row>
    <row r="9" spans="1:69" x14ac:dyDescent="0.35">
      <c r="A9" s="171"/>
      <c r="B9" s="171"/>
      <c r="C9" s="171"/>
      <c r="D9" s="171"/>
      <c r="E9" s="171"/>
      <c r="F9" s="171"/>
    </row>
    <row r="10" spans="1:69" ht="15" thickBot="1" x14ac:dyDescent="0.4">
      <c r="A10" s="23" t="s">
        <v>8</v>
      </c>
      <c r="B10" s="24" t="s">
        <v>9</v>
      </c>
      <c r="C10" s="180" t="s">
        <v>128</v>
      </c>
      <c r="D10" s="180" t="s">
        <v>37</v>
      </c>
      <c r="E10" s="180" t="s">
        <v>129</v>
      </c>
    </row>
    <row r="11" spans="1:69" x14ac:dyDescent="0.35">
      <c r="A11" s="181" t="s">
        <v>130</v>
      </c>
      <c r="B11" s="182" t="s">
        <v>131</v>
      </c>
      <c r="C11" s="183">
        <f>+'Primer Trimestre'!F10</f>
        <v>19</v>
      </c>
      <c r="D11" s="183">
        <f>+'Segundo Trimestre'!F10</f>
        <v>21</v>
      </c>
      <c r="E11" s="168">
        <f>C11+D11</f>
        <v>40</v>
      </c>
    </row>
    <row r="12" spans="1:69" x14ac:dyDescent="0.35">
      <c r="A12" s="25" t="s">
        <v>132</v>
      </c>
      <c r="B12" s="103" t="s">
        <v>131</v>
      </c>
      <c r="C12" s="183">
        <f>+'Primer Trimestre'!F11</f>
        <v>178</v>
      </c>
      <c r="D12" s="183">
        <f>+'Segundo Trimestre'!F11</f>
        <v>335</v>
      </c>
      <c r="E12" s="183">
        <f>+D12+C12</f>
        <v>513</v>
      </c>
    </row>
    <row r="13" spans="1:69" ht="15" thickBot="1" x14ac:dyDescent="0.4">
      <c r="A13" s="27" t="s">
        <v>55</v>
      </c>
      <c r="B13" s="184"/>
      <c r="C13" s="185">
        <f>+C12+C11</f>
        <v>197</v>
      </c>
      <c r="D13" s="185">
        <f t="shared" ref="D13:E13" si="0">+D12+D11</f>
        <v>356</v>
      </c>
      <c r="E13" s="185">
        <f t="shared" si="0"/>
        <v>553</v>
      </c>
    </row>
    <row r="14" spans="1:69" s="187" customFormat="1" ht="15" thickTop="1" x14ac:dyDescent="0.35">
      <c r="A14" s="175" t="s">
        <v>133</v>
      </c>
      <c r="B14" s="175"/>
      <c r="C14" s="172"/>
      <c r="D14" s="172"/>
      <c r="E14" s="172"/>
      <c r="F14" s="186"/>
      <c r="G14" s="22"/>
      <c r="H14" s="22"/>
      <c r="I14" s="168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</row>
    <row r="15" spans="1:69" s="187" customFormat="1" ht="128.25" customHeight="1" x14ac:dyDescent="0.35">
      <c r="A15" s="206" t="s">
        <v>178</v>
      </c>
      <c r="B15" s="207"/>
      <c r="C15" s="207"/>
      <c r="D15" s="207"/>
      <c r="E15" s="207"/>
      <c r="F15" s="207"/>
      <c r="G15" s="22"/>
      <c r="H15" s="22"/>
      <c r="I15" s="168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</row>
    <row r="16" spans="1:69" s="187" customFormat="1" ht="79.5" customHeight="1" x14ac:dyDescent="0.35">
      <c r="A16" s="212" t="s">
        <v>156</v>
      </c>
      <c r="B16" s="212"/>
      <c r="C16" s="212"/>
      <c r="D16" s="212"/>
      <c r="E16" s="212"/>
      <c r="F16" s="186"/>
      <c r="G16" s="22"/>
      <c r="H16" s="22"/>
      <c r="I16" s="168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</row>
    <row r="17" spans="1:69" s="187" customFormat="1" x14ac:dyDescent="0.35">
      <c r="A17" s="175"/>
      <c r="B17" s="175"/>
      <c r="C17" s="172"/>
      <c r="D17" s="172"/>
      <c r="E17" s="172"/>
      <c r="F17" s="186"/>
      <c r="G17" s="22"/>
      <c r="H17" s="22"/>
      <c r="I17" s="168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</row>
    <row r="18" spans="1:69" x14ac:dyDescent="0.35">
      <c r="A18" s="221" t="s">
        <v>23</v>
      </c>
      <c r="B18" s="221"/>
      <c r="C18" s="221"/>
      <c r="D18" s="221"/>
      <c r="E18" s="221"/>
    </row>
    <row r="19" spans="1:69" x14ac:dyDescent="0.35">
      <c r="A19" s="219" t="s">
        <v>24</v>
      </c>
      <c r="B19" s="219"/>
      <c r="C19" s="219"/>
      <c r="D19" s="219"/>
      <c r="E19" s="219"/>
    </row>
    <row r="20" spans="1:69" x14ac:dyDescent="0.35">
      <c r="A20" s="18" t="s">
        <v>25</v>
      </c>
      <c r="B20" s="21" t="s">
        <v>26</v>
      </c>
      <c r="C20" s="26"/>
      <c r="D20" s="26"/>
      <c r="E20" s="26"/>
      <c r="F20" s="26"/>
    </row>
    <row r="21" spans="1:69" x14ac:dyDescent="0.35">
      <c r="A21" s="18"/>
      <c r="B21" s="21"/>
      <c r="C21" s="26"/>
      <c r="D21" s="26"/>
      <c r="E21" s="26"/>
      <c r="F21" s="26"/>
    </row>
    <row r="22" spans="1:69" ht="15" thickBot="1" x14ac:dyDescent="0.4">
      <c r="A22" s="23" t="s">
        <v>8</v>
      </c>
      <c r="B22" s="24" t="s">
        <v>36</v>
      </c>
      <c r="C22" s="24" t="s">
        <v>37</v>
      </c>
      <c r="D22" s="24" t="s">
        <v>129</v>
      </c>
    </row>
    <row r="23" spans="1:69" x14ac:dyDescent="0.35">
      <c r="A23" s="25" t="s">
        <v>130</v>
      </c>
      <c r="B23" s="91">
        <f>+'Primer Trimestre'!E23</f>
        <v>910000</v>
      </c>
      <c r="C23" s="91">
        <f>+'Segundo Trimestre'!D22</f>
        <v>3789202.93</v>
      </c>
      <c r="D23" s="189">
        <f>+SUM(B23:C23)</f>
        <v>4699202.93</v>
      </c>
      <c r="H23" s="72"/>
    </row>
    <row r="24" spans="1:69" x14ac:dyDescent="0.35">
      <c r="A24" s="25" t="s">
        <v>132</v>
      </c>
      <c r="B24" s="91">
        <f>+'Primer Trimestre'!E24</f>
        <v>377600</v>
      </c>
      <c r="C24" s="91">
        <f>+'Segundo Trimestre'!D23</f>
        <v>292227</v>
      </c>
      <c r="D24" s="189">
        <f>+SUM(B24:C24)</f>
        <v>669827</v>
      </c>
    </row>
    <row r="25" spans="1:69" ht="15" thickBot="1" x14ac:dyDescent="0.4">
      <c r="A25" s="27" t="s">
        <v>22</v>
      </c>
      <c r="B25" s="190">
        <f>SUM(B23:B24)</f>
        <v>1287600</v>
      </c>
      <c r="C25" s="190">
        <f>SUM(C23:C24)</f>
        <v>4081429.93</v>
      </c>
      <c r="D25" s="190">
        <f>SUM(D23:D24)</f>
        <v>5369029.9299999997</v>
      </c>
      <c r="E25" s="29"/>
      <c r="F25" s="91"/>
      <c r="G25" s="91"/>
    </row>
    <row r="26" spans="1:69" ht="15" thickTop="1" x14ac:dyDescent="0.35">
      <c r="A26" s="175" t="s">
        <v>133</v>
      </c>
    </row>
    <row r="27" spans="1:69" x14ac:dyDescent="0.35">
      <c r="A27" s="175" t="s">
        <v>118</v>
      </c>
    </row>
    <row r="28" spans="1:69" ht="24" customHeight="1" x14ac:dyDescent="0.35">
      <c r="A28" s="208" t="s">
        <v>119</v>
      </c>
      <c r="B28" s="208"/>
      <c r="C28" s="208"/>
      <c r="D28" s="208"/>
      <c r="E28" s="208"/>
      <c r="F28" s="198"/>
    </row>
    <row r="29" spans="1:69" x14ac:dyDescent="0.35">
      <c r="A29" s="210" t="s">
        <v>120</v>
      </c>
      <c r="B29" s="211"/>
      <c r="C29" s="211"/>
      <c r="D29" s="211"/>
      <c r="E29" s="211"/>
      <c r="F29" s="211"/>
    </row>
    <row r="30" spans="1:69" x14ac:dyDescent="0.35">
      <c r="A30" s="177" t="s">
        <v>149</v>
      </c>
      <c r="B30" s="176"/>
      <c r="C30" s="176"/>
      <c r="D30" s="176"/>
      <c r="E30" s="176"/>
      <c r="F30" s="176"/>
    </row>
    <row r="31" spans="1:69" x14ac:dyDescent="0.35">
      <c r="A31" s="177" t="s">
        <v>179</v>
      </c>
      <c r="B31" s="176"/>
      <c r="C31" s="176"/>
      <c r="D31" s="176"/>
      <c r="E31" s="176"/>
      <c r="F31" s="176"/>
    </row>
    <row r="32" spans="1:69" x14ac:dyDescent="0.35">
      <c r="A32" s="177" t="s">
        <v>180</v>
      </c>
      <c r="B32" s="176"/>
      <c r="C32" s="176"/>
      <c r="D32" s="176"/>
      <c r="E32" s="176"/>
      <c r="F32" s="176"/>
    </row>
    <row r="33" spans="1:5" x14ac:dyDescent="0.35">
      <c r="A33" s="175"/>
    </row>
    <row r="34" spans="1:5" x14ac:dyDescent="0.35">
      <c r="A34" s="175"/>
    </row>
    <row r="35" spans="1:5" x14ac:dyDescent="0.35">
      <c r="A35" s="219" t="s">
        <v>27</v>
      </c>
      <c r="B35" s="219"/>
      <c r="C35" s="219"/>
      <c r="D35" s="219"/>
      <c r="E35" s="219"/>
    </row>
    <row r="36" spans="1:5" x14ac:dyDescent="0.35">
      <c r="A36" s="219" t="s">
        <v>134</v>
      </c>
      <c r="B36" s="219"/>
      <c r="C36" s="219"/>
      <c r="D36" s="219"/>
      <c r="E36" s="219"/>
    </row>
    <row r="37" spans="1:5" x14ac:dyDescent="0.35">
      <c r="A37" s="18" t="s">
        <v>25</v>
      </c>
      <c r="B37" s="19" t="s">
        <v>26</v>
      </c>
      <c r="C37" s="26"/>
      <c r="D37" s="26"/>
      <c r="E37" s="26"/>
    </row>
    <row r="38" spans="1:5" x14ac:dyDescent="0.35">
      <c r="A38" s="18"/>
      <c r="B38" s="19"/>
      <c r="C38" s="26"/>
      <c r="D38" s="26"/>
    </row>
    <row r="39" spans="1:5" ht="15" thickBot="1" x14ac:dyDescent="0.4">
      <c r="A39" s="23" t="s">
        <v>28</v>
      </c>
      <c r="B39" s="24" t="s">
        <v>128</v>
      </c>
      <c r="C39" s="24" t="s">
        <v>37</v>
      </c>
      <c r="D39" s="24" t="s">
        <v>129</v>
      </c>
    </row>
    <row r="40" spans="1:5" x14ac:dyDescent="0.35">
      <c r="A40" s="191" t="s">
        <v>52</v>
      </c>
      <c r="B40" s="192">
        <f>+'Primer Trimestre'!E39</f>
        <v>0</v>
      </c>
      <c r="C40" s="192">
        <f>+'Segundo Trimestre'!E40</f>
        <v>0</v>
      </c>
      <c r="D40" s="192">
        <f>+SUM(B40:C40)</f>
        <v>0</v>
      </c>
    </row>
    <row r="41" spans="1:5" x14ac:dyDescent="0.35">
      <c r="A41" s="191" t="s">
        <v>47</v>
      </c>
      <c r="B41" s="192">
        <f>+'Primer Trimestre'!E40</f>
        <v>0</v>
      </c>
      <c r="C41" s="192">
        <f>+'Segundo Trimestre'!E41</f>
        <v>465913.13</v>
      </c>
      <c r="D41" s="192">
        <f t="shared" ref="D41:D73" si="1">+SUM(B41:C41)</f>
        <v>465913.13</v>
      </c>
    </row>
    <row r="42" spans="1:5" x14ac:dyDescent="0.35">
      <c r="A42" s="191" t="s">
        <v>48</v>
      </c>
      <c r="B42" s="192">
        <f>+'Primer Trimestre'!E41</f>
        <v>0</v>
      </c>
      <c r="C42" s="192">
        <f>+'Segundo Trimestre'!E42</f>
        <v>0</v>
      </c>
      <c r="D42" s="192">
        <f t="shared" si="1"/>
        <v>0</v>
      </c>
    </row>
    <row r="43" spans="1:5" ht="16" customHeight="1" x14ac:dyDescent="0.35">
      <c r="A43" s="193" t="s">
        <v>49</v>
      </c>
      <c r="B43" s="192">
        <f>+'Primer Trimestre'!E42</f>
        <v>0</v>
      </c>
      <c r="C43" s="192">
        <f>+'Segundo Trimestre'!E43</f>
        <v>2429781.7200000002</v>
      </c>
      <c r="D43" s="192">
        <f t="shared" si="1"/>
        <v>2429781.7200000002</v>
      </c>
    </row>
    <row r="44" spans="1:5" x14ac:dyDescent="0.35">
      <c r="A44" s="193" t="s">
        <v>50</v>
      </c>
      <c r="B44" s="192">
        <f>+'Primer Trimestre'!E43</f>
        <v>910000</v>
      </c>
      <c r="C44" s="192">
        <f>+'Segundo Trimestre'!E44</f>
        <v>9387525</v>
      </c>
      <c r="D44" s="192">
        <f t="shared" si="1"/>
        <v>10297525</v>
      </c>
    </row>
    <row r="45" spans="1:5" x14ac:dyDescent="0.35">
      <c r="A45" s="193" t="s">
        <v>51</v>
      </c>
      <c r="B45" s="192">
        <f>+'Primer Trimestre'!E44</f>
        <v>0</v>
      </c>
      <c r="C45" s="192">
        <f>+'Segundo Trimestre'!E45</f>
        <v>0</v>
      </c>
      <c r="D45" s="192">
        <f t="shared" si="1"/>
        <v>0</v>
      </c>
    </row>
    <row r="46" spans="1:5" x14ac:dyDescent="0.35">
      <c r="A46" s="193" t="s">
        <v>53</v>
      </c>
      <c r="B46" s="192">
        <f>+'Primer Trimestre'!E45</f>
        <v>0</v>
      </c>
      <c r="C46" s="192">
        <f>+'Segundo Trimestre'!E46</f>
        <v>0</v>
      </c>
      <c r="D46" s="192">
        <f t="shared" si="1"/>
        <v>0</v>
      </c>
    </row>
    <row r="47" spans="1:5" x14ac:dyDescent="0.35">
      <c r="A47" s="193" t="s">
        <v>54</v>
      </c>
      <c r="B47" s="192">
        <f>+'Primer Trimestre'!E46</f>
        <v>0</v>
      </c>
      <c r="C47" s="192">
        <f>+'Segundo Trimestre'!E47</f>
        <v>0</v>
      </c>
      <c r="D47" s="192">
        <f t="shared" si="1"/>
        <v>0</v>
      </c>
    </row>
    <row r="48" spans="1:5" x14ac:dyDescent="0.35">
      <c r="A48" s="17" t="s">
        <v>60</v>
      </c>
      <c r="B48" s="192">
        <f>+'Primer Trimestre'!E47</f>
        <v>0</v>
      </c>
      <c r="C48" s="192">
        <f>+'Segundo Trimestre'!E48</f>
        <v>0</v>
      </c>
      <c r="D48" s="192">
        <f t="shared" si="1"/>
        <v>0</v>
      </c>
    </row>
    <row r="49" spans="1:9" x14ac:dyDescent="0.35">
      <c r="A49" s="193" t="s">
        <v>135</v>
      </c>
      <c r="B49" s="192">
        <f>+'Primer Trimestre'!E48</f>
        <v>0</v>
      </c>
      <c r="C49" s="192">
        <f>+'Segundo Trimestre'!E49</f>
        <v>0</v>
      </c>
      <c r="D49" s="192">
        <f t="shared" si="1"/>
        <v>0</v>
      </c>
    </row>
    <row r="50" spans="1:9" x14ac:dyDescent="0.35">
      <c r="A50" s="193" t="s">
        <v>136</v>
      </c>
      <c r="B50" s="192">
        <f>+'Primer Trimestre'!E49</f>
        <v>0</v>
      </c>
      <c r="C50" s="192">
        <f>+'Segundo Trimestre'!E50</f>
        <v>0</v>
      </c>
      <c r="D50" s="192">
        <f t="shared" si="1"/>
        <v>0</v>
      </c>
    </row>
    <row r="51" spans="1:9" x14ac:dyDescent="0.35">
      <c r="A51" s="193" t="s">
        <v>63</v>
      </c>
      <c r="B51" s="192">
        <f>+'Primer Trimestre'!E50</f>
        <v>0</v>
      </c>
      <c r="C51" s="192">
        <f>+'Segundo Trimestre'!E51</f>
        <v>0</v>
      </c>
      <c r="D51" s="192">
        <f t="shared" si="1"/>
        <v>0</v>
      </c>
    </row>
    <row r="52" spans="1:9" x14ac:dyDescent="0.35">
      <c r="A52" s="193" t="s">
        <v>64</v>
      </c>
      <c r="B52" s="192">
        <f>+'Primer Trimestre'!E51</f>
        <v>0</v>
      </c>
      <c r="C52" s="192">
        <f>+'Segundo Trimestre'!E52</f>
        <v>0</v>
      </c>
      <c r="D52" s="192">
        <f t="shared" si="1"/>
        <v>0</v>
      </c>
    </row>
    <row r="53" spans="1:9" x14ac:dyDescent="0.35">
      <c r="A53" s="193" t="s">
        <v>65</v>
      </c>
      <c r="B53" s="192">
        <f>+'Primer Trimestre'!E52</f>
        <v>0</v>
      </c>
      <c r="C53" s="192">
        <f>+'Segundo Trimestre'!E53</f>
        <v>0</v>
      </c>
      <c r="D53" s="192">
        <f t="shared" si="1"/>
        <v>0</v>
      </c>
      <c r="G53" s="91"/>
      <c r="H53" s="91"/>
      <c r="I53" s="194"/>
    </row>
    <row r="54" spans="1:9" x14ac:dyDescent="0.35">
      <c r="A54" s="193" t="s">
        <v>66</v>
      </c>
      <c r="B54" s="192">
        <f>+'Primer Trimestre'!E53</f>
        <v>0</v>
      </c>
      <c r="C54" s="192">
        <f>+'Segundo Trimestre'!E54</f>
        <v>0</v>
      </c>
      <c r="D54" s="192">
        <f t="shared" si="1"/>
        <v>0</v>
      </c>
      <c r="G54" s="91"/>
      <c r="H54" s="91"/>
      <c r="I54" s="194"/>
    </row>
    <row r="55" spans="1:9" x14ac:dyDescent="0.35">
      <c r="A55" s="193" t="s">
        <v>67</v>
      </c>
      <c r="B55" s="192">
        <f>+'Primer Trimestre'!E54</f>
        <v>377600</v>
      </c>
      <c r="C55" s="192">
        <f>+'Segundo Trimestre'!E55</f>
        <v>893850</v>
      </c>
      <c r="D55" s="192">
        <f t="shared" si="1"/>
        <v>1271450</v>
      </c>
      <c r="G55" s="91"/>
      <c r="H55" s="91"/>
      <c r="I55" s="194"/>
    </row>
    <row r="56" spans="1:9" x14ac:dyDescent="0.35">
      <c r="A56" s="193" t="s">
        <v>68</v>
      </c>
      <c r="B56" s="192">
        <f>+'Primer Trimestre'!E55</f>
        <v>0</v>
      </c>
      <c r="C56" s="192">
        <f>+'Segundo Trimestre'!E56</f>
        <v>0</v>
      </c>
      <c r="D56" s="192">
        <f t="shared" si="1"/>
        <v>0</v>
      </c>
      <c r="G56" s="91"/>
      <c r="H56" s="91"/>
      <c r="I56" s="194"/>
    </row>
    <row r="57" spans="1:9" x14ac:dyDescent="0.35">
      <c r="A57" s="193" t="s">
        <v>69</v>
      </c>
      <c r="B57" s="192">
        <f>+'Primer Trimestre'!E56</f>
        <v>0</v>
      </c>
      <c r="C57" s="192">
        <f>+'Segundo Trimestre'!E57</f>
        <v>0</v>
      </c>
      <c r="D57" s="192">
        <f t="shared" si="1"/>
        <v>0</v>
      </c>
      <c r="G57" s="91"/>
      <c r="H57" s="91"/>
      <c r="I57" s="194"/>
    </row>
    <row r="58" spans="1:9" x14ac:dyDescent="0.35">
      <c r="A58" s="193" t="s">
        <v>70</v>
      </c>
      <c r="B58" s="192">
        <f>+'Primer Trimestre'!E57</f>
        <v>0</v>
      </c>
      <c r="C58" s="192">
        <f>+'Segundo Trimestre'!E58</f>
        <v>54440.32</v>
      </c>
      <c r="D58" s="192">
        <f t="shared" si="1"/>
        <v>54440.32</v>
      </c>
      <c r="G58" s="91"/>
      <c r="H58" s="91"/>
      <c r="I58" s="194"/>
    </row>
    <row r="59" spans="1:9" x14ac:dyDescent="0.35">
      <c r="A59" s="193" t="s">
        <v>71</v>
      </c>
      <c r="B59" s="192">
        <f>+'Primer Trimestre'!E58</f>
        <v>0</v>
      </c>
      <c r="C59" s="192">
        <f>+'Segundo Trimestre'!E59</f>
        <v>0</v>
      </c>
      <c r="D59" s="192">
        <f t="shared" si="1"/>
        <v>0</v>
      </c>
      <c r="G59" s="91"/>
      <c r="H59" s="91"/>
      <c r="I59" s="194"/>
    </row>
    <row r="60" spans="1:9" x14ac:dyDescent="0.35">
      <c r="A60" s="193" t="s">
        <v>72</v>
      </c>
      <c r="B60" s="192">
        <f>+'Primer Trimestre'!E59</f>
        <v>0</v>
      </c>
      <c r="C60" s="192">
        <f>+'Segundo Trimestre'!E60</f>
        <v>0</v>
      </c>
      <c r="D60" s="192">
        <f t="shared" si="1"/>
        <v>0</v>
      </c>
      <c r="G60" s="91"/>
      <c r="H60" s="91"/>
    </row>
    <row r="61" spans="1:9" x14ac:dyDescent="0.35">
      <c r="A61" s="193" t="s">
        <v>73</v>
      </c>
      <c r="B61" s="192">
        <f>+'Primer Trimestre'!E60</f>
        <v>0</v>
      </c>
      <c r="C61" s="192">
        <f>+'Segundo Trimestre'!E61</f>
        <v>0</v>
      </c>
      <c r="D61" s="192">
        <f t="shared" si="1"/>
        <v>0</v>
      </c>
      <c r="G61" s="91"/>
      <c r="H61" s="91"/>
    </row>
    <row r="62" spans="1:9" x14ac:dyDescent="0.35">
      <c r="A62" s="193" t="s">
        <v>74</v>
      </c>
      <c r="B62" s="192">
        <f>+'Primer Trimestre'!E61</f>
        <v>0</v>
      </c>
      <c r="C62" s="192">
        <f>+'Segundo Trimestre'!E62</f>
        <v>0</v>
      </c>
      <c r="D62" s="192">
        <f t="shared" si="1"/>
        <v>0</v>
      </c>
      <c r="H62" s="91"/>
    </row>
    <row r="63" spans="1:9" x14ac:dyDescent="0.35">
      <c r="A63" s="193" t="s">
        <v>75</v>
      </c>
      <c r="B63" s="192">
        <f>+'Primer Trimestre'!E62</f>
        <v>0</v>
      </c>
      <c r="C63" s="192">
        <f>+'Segundo Trimestre'!E63</f>
        <v>0</v>
      </c>
      <c r="D63" s="192">
        <f t="shared" si="1"/>
        <v>0</v>
      </c>
      <c r="H63" s="91"/>
    </row>
    <row r="64" spans="1:9" x14ac:dyDescent="0.35">
      <c r="A64" s="193" t="s">
        <v>76</v>
      </c>
      <c r="B64" s="192">
        <f>+'Primer Trimestre'!E63</f>
        <v>0</v>
      </c>
      <c r="C64" s="192">
        <f>+'Segundo Trimestre'!E64</f>
        <v>0</v>
      </c>
      <c r="D64" s="192">
        <f t="shared" si="1"/>
        <v>0</v>
      </c>
      <c r="G64" s="91"/>
      <c r="H64" s="91"/>
    </row>
    <row r="65" spans="1:9" x14ac:dyDescent="0.35">
      <c r="A65" s="193" t="s">
        <v>77</v>
      </c>
      <c r="B65" s="192">
        <f>+'Primer Trimestre'!E64</f>
        <v>0</v>
      </c>
      <c r="C65" s="192">
        <f>+'Segundo Trimestre'!E65</f>
        <v>0</v>
      </c>
      <c r="D65" s="192">
        <f t="shared" si="1"/>
        <v>0</v>
      </c>
      <c r="G65" s="91"/>
      <c r="H65" s="91"/>
    </row>
    <row r="66" spans="1:9" x14ac:dyDescent="0.35">
      <c r="A66" s="193" t="s">
        <v>78</v>
      </c>
      <c r="B66" s="192">
        <f>+'Primer Trimestre'!E65</f>
        <v>0</v>
      </c>
      <c r="C66" s="192">
        <f>+'Segundo Trimestre'!E66</f>
        <v>0</v>
      </c>
      <c r="D66" s="192">
        <f t="shared" si="1"/>
        <v>0</v>
      </c>
      <c r="G66" s="91"/>
    </row>
    <row r="67" spans="1:9" x14ac:dyDescent="0.35">
      <c r="A67" s="193" t="s">
        <v>79</v>
      </c>
      <c r="B67" s="192">
        <f>+'Primer Trimestre'!E66</f>
        <v>0</v>
      </c>
      <c r="C67" s="192">
        <f>+'Segundo Trimestre'!E67</f>
        <v>23480</v>
      </c>
      <c r="D67" s="192">
        <f t="shared" si="1"/>
        <v>23480</v>
      </c>
    </row>
    <row r="68" spans="1:9" x14ac:dyDescent="0.35">
      <c r="A68" s="193" t="s">
        <v>80</v>
      </c>
      <c r="B68" s="192">
        <f>+'Primer Trimestre'!E67</f>
        <v>0</v>
      </c>
      <c r="C68" s="192">
        <f>+'Segundo Trimestre'!E68</f>
        <v>0</v>
      </c>
      <c r="D68" s="192">
        <f t="shared" si="1"/>
        <v>0</v>
      </c>
    </row>
    <row r="69" spans="1:9" x14ac:dyDescent="0.35">
      <c r="A69" s="193" t="s">
        <v>137</v>
      </c>
      <c r="B69" s="192">
        <f>+'Primer Trimestre'!E68</f>
        <v>0</v>
      </c>
      <c r="C69" s="192">
        <f>+'Segundo Trimestre'!E69</f>
        <v>0</v>
      </c>
      <c r="D69" s="192">
        <f t="shared" si="1"/>
        <v>0</v>
      </c>
    </row>
    <row r="70" spans="1:9" x14ac:dyDescent="0.35">
      <c r="A70" s="193" t="s">
        <v>138</v>
      </c>
      <c r="B70" s="192">
        <f>+'Primer Trimestre'!E69</f>
        <v>0</v>
      </c>
      <c r="C70" s="192">
        <f>+'Segundo Trimestre'!E70</f>
        <v>0</v>
      </c>
      <c r="D70" s="192">
        <f t="shared" si="1"/>
        <v>0</v>
      </c>
    </row>
    <row r="71" spans="1:9" x14ac:dyDescent="0.35">
      <c r="A71" s="193" t="s">
        <v>139</v>
      </c>
      <c r="B71" s="192">
        <f>+'Primer Trimestre'!E70</f>
        <v>0</v>
      </c>
      <c r="C71" s="192">
        <f>+'Segundo Trimestre'!E71</f>
        <v>0</v>
      </c>
      <c r="D71" s="192">
        <f t="shared" si="1"/>
        <v>0</v>
      </c>
    </row>
    <row r="72" spans="1:9" x14ac:dyDescent="0.35">
      <c r="A72" s="193" t="s">
        <v>140</v>
      </c>
      <c r="B72" s="192">
        <f>+'Primer Trimestre'!E71</f>
        <v>0</v>
      </c>
      <c r="C72" s="192">
        <f>+'Segundo Trimestre'!E72</f>
        <v>0</v>
      </c>
      <c r="D72" s="192">
        <f t="shared" si="1"/>
        <v>0</v>
      </c>
    </row>
    <row r="73" spans="1:9" x14ac:dyDescent="0.35">
      <c r="A73" s="193" t="s">
        <v>141</v>
      </c>
      <c r="B73" s="192">
        <f>+'Primer Trimestre'!E72</f>
        <v>0</v>
      </c>
      <c r="C73" s="192">
        <f>+'Segundo Trimestre'!E73</f>
        <v>0</v>
      </c>
      <c r="D73" s="192">
        <f t="shared" si="1"/>
        <v>0</v>
      </c>
    </row>
    <row r="74" spans="1:9" ht="15" thickBot="1" x14ac:dyDescent="0.4">
      <c r="A74" s="27" t="s">
        <v>22</v>
      </c>
      <c r="B74" s="195">
        <f t="shared" ref="B74" si="2">SUM(B40:B73)</f>
        <v>1287600</v>
      </c>
      <c r="C74" s="195">
        <f>SUM(C40:C73)</f>
        <v>13254990.17</v>
      </c>
      <c r="D74" s="195">
        <f>SUM(D40:D73)</f>
        <v>14542590.17</v>
      </c>
      <c r="F74" s="91"/>
      <c r="G74" s="91"/>
      <c r="H74" s="91"/>
      <c r="I74" s="91"/>
    </row>
    <row r="75" spans="1:9" ht="15" thickTop="1" x14ac:dyDescent="0.35">
      <c r="A75" s="106" t="s">
        <v>57</v>
      </c>
      <c r="C75" s="102"/>
    </row>
    <row r="76" spans="1:9" x14ac:dyDescent="0.35">
      <c r="A76" s="106"/>
      <c r="C76" s="102"/>
    </row>
    <row r="77" spans="1:9" x14ac:dyDescent="0.35">
      <c r="A77" s="214" t="s">
        <v>118</v>
      </c>
      <c r="B77" s="214"/>
      <c r="C77" s="214"/>
      <c r="D77" s="214"/>
    </row>
    <row r="78" spans="1:9" x14ac:dyDescent="0.35">
      <c r="A78" s="214" t="s">
        <v>116</v>
      </c>
      <c r="B78" s="214"/>
      <c r="C78" s="214"/>
      <c r="D78" s="214"/>
    </row>
    <row r="79" spans="1:9" x14ac:dyDescent="0.35">
      <c r="A79" s="222" t="s">
        <v>181</v>
      </c>
      <c r="B79" s="222"/>
      <c r="C79" s="222"/>
      <c r="D79" s="222"/>
    </row>
    <row r="80" spans="1:9" x14ac:dyDescent="0.35">
      <c r="A80" s="214" t="s">
        <v>117</v>
      </c>
      <c r="B80" s="214"/>
      <c r="C80" s="214"/>
      <c r="D80" s="214"/>
    </row>
    <row r="81" spans="1:9" ht="28.5" customHeight="1" x14ac:dyDescent="0.35">
      <c r="A81" s="222" t="s">
        <v>161</v>
      </c>
      <c r="B81" s="222"/>
      <c r="C81" s="222"/>
      <c r="D81" s="222"/>
    </row>
    <row r="82" spans="1:9" x14ac:dyDescent="0.35">
      <c r="A82" s="175"/>
      <c r="C82" s="102"/>
    </row>
    <row r="83" spans="1:9" x14ac:dyDescent="0.35">
      <c r="A83" s="220" t="s">
        <v>29</v>
      </c>
      <c r="B83" s="220"/>
      <c r="C83" s="220"/>
      <c r="D83" s="220"/>
      <c r="E83" s="220"/>
    </row>
    <row r="84" spans="1:9" x14ac:dyDescent="0.35">
      <c r="A84" s="219" t="s">
        <v>30</v>
      </c>
      <c r="B84" s="219"/>
      <c r="C84" s="219"/>
      <c r="D84" s="219"/>
      <c r="E84" s="219"/>
    </row>
    <row r="85" spans="1:9" x14ac:dyDescent="0.35">
      <c r="A85" s="18" t="s">
        <v>25</v>
      </c>
      <c r="B85" s="21" t="s">
        <v>26</v>
      </c>
      <c r="C85" s="26"/>
      <c r="D85" s="26"/>
      <c r="E85" s="26"/>
    </row>
    <row r="86" spans="1:9" x14ac:dyDescent="0.35">
      <c r="A86" s="18"/>
      <c r="B86" s="30"/>
      <c r="C86" s="26"/>
      <c r="D86" s="26"/>
      <c r="E86" s="26"/>
    </row>
    <row r="87" spans="1:9" ht="15" thickBot="1" x14ac:dyDescent="0.4">
      <c r="A87" s="23" t="s">
        <v>28</v>
      </c>
      <c r="B87" s="24" t="s">
        <v>36</v>
      </c>
      <c r="C87" s="24" t="s">
        <v>37</v>
      </c>
      <c r="D87" s="24" t="s">
        <v>129</v>
      </c>
    </row>
    <row r="88" spans="1:9" x14ac:dyDescent="0.35">
      <c r="A88" s="17" t="s">
        <v>42</v>
      </c>
      <c r="B88" s="72">
        <f>+'Primer Trimestre'!E90</f>
        <v>26956427.609999999</v>
      </c>
      <c r="C88" s="72">
        <f>+'Segundo Trimestre'!E88</f>
        <v>0</v>
      </c>
      <c r="D88" s="72">
        <f>+B88</f>
        <v>26956427.609999999</v>
      </c>
    </row>
    <row r="89" spans="1:9" x14ac:dyDescent="0.35">
      <c r="A89" s="17" t="s">
        <v>31</v>
      </c>
      <c r="B89" s="72">
        <f>+'Primer Trimestre'!E91</f>
        <v>1287600</v>
      </c>
      <c r="C89" s="72">
        <f>+'Segundo Trimestre'!E89</f>
        <v>13254990.17</v>
      </c>
      <c r="D89" s="72">
        <f>SUM(B89:C89)</f>
        <v>14542590.17</v>
      </c>
      <c r="H89" s="29"/>
      <c r="I89" s="29"/>
    </row>
    <row r="90" spans="1:9" x14ac:dyDescent="0.35">
      <c r="A90" s="17" t="s">
        <v>32</v>
      </c>
      <c r="B90" s="80">
        <f>+'Primer Trimestre'!B92</f>
        <v>26956427.609999999</v>
      </c>
      <c r="C90" s="72">
        <f>+'Segundo Trimestre'!E90</f>
        <v>13254990.17</v>
      </c>
      <c r="D90" s="72">
        <f>SUM(B90:C90)</f>
        <v>40211417.780000001</v>
      </c>
      <c r="H90" s="29"/>
      <c r="I90" s="29"/>
    </row>
    <row r="91" spans="1:9" x14ac:dyDescent="0.35">
      <c r="A91" s="17" t="s">
        <v>33</v>
      </c>
      <c r="B91" s="72">
        <f>+'Primer Trimestre'!E92</f>
        <v>28244027.609999999</v>
      </c>
      <c r="C91" s="72">
        <f>+'Segundo Trimestre'!E91</f>
        <v>13254990.17</v>
      </c>
      <c r="D91" s="72">
        <f>SUM(B91:C91)</f>
        <v>41499017.780000001</v>
      </c>
      <c r="H91" s="29"/>
    </row>
    <row r="92" spans="1:9" ht="15" thickBot="1" x14ac:dyDescent="0.4">
      <c r="A92" s="200" t="s">
        <v>34</v>
      </c>
      <c r="B92" s="196">
        <f>+'[1]I Trimestre'!E83</f>
        <v>0</v>
      </c>
      <c r="C92" s="196">
        <f>+'[1]I Trimestre'!F83</f>
        <v>0</v>
      </c>
      <c r="D92" s="196">
        <f>+'[1]I Trimestre'!G83</f>
        <v>0</v>
      </c>
      <c r="H92" s="29"/>
    </row>
    <row r="93" spans="1:9" ht="15" thickTop="1" x14ac:dyDescent="0.35">
      <c r="A93" s="106" t="s">
        <v>58</v>
      </c>
    </row>
    <row r="94" spans="1:9" ht="40.5" customHeight="1" x14ac:dyDescent="0.35">
      <c r="A94" s="213" t="s">
        <v>151</v>
      </c>
      <c r="B94" s="213"/>
      <c r="C94" s="213"/>
      <c r="D94" s="213"/>
      <c r="E94" s="213"/>
    </row>
    <row r="95" spans="1:9" x14ac:dyDescent="0.35">
      <c r="A95" s="197"/>
      <c r="B95" s="29"/>
      <c r="C95" s="29"/>
      <c r="D95" s="29"/>
      <c r="E95" s="29"/>
    </row>
    <row r="96" spans="1:9" x14ac:dyDescent="0.35">
      <c r="B96" s="91"/>
      <c r="C96" s="91"/>
      <c r="D96" s="91"/>
      <c r="E96" s="91"/>
    </row>
    <row r="97" spans="2:2" x14ac:dyDescent="0.35">
      <c r="B97" s="29"/>
    </row>
  </sheetData>
  <mergeCells count="19">
    <mergeCell ref="A83:E83"/>
    <mergeCell ref="A84:E84"/>
    <mergeCell ref="A94:E94"/>
    <mergeCell ref="A16:E16"/>
    <mergeCell ref="A29:F29"/>
    <mergeCell ref="A28:E28"/>
    <mergeCell ref="A77:D77"/>
    <mergeCell ref="A19:E19"/>
    <mergeCell ref="A78:D78"/>
    <mergeCell ref="A79:D79"/>
    <mergeCell ref="A80:D80"/>
    <mergeCell ref="A81:D81"/>
    <mergeCell ref="A35:E35"/>
    <mergeCell ref="A36:E36"/>
    <mergeCell ref="A1:F1"/>
    <mergeCell ref="A7:F7"/>
    <mergeCell ref="A8:F8"/>
    <mergeCell ref="A15:F15"/>
    <mergeCell ref="A18:E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90"/>
  <sheetViews>
    <sheetView showGridLines="0" zoomScale="90" zoomScaleNormal="90" workbookViewId="0">
      <selection sqref="A1:F1"/>
    </sheetView>
  </sheetViews>
  <sheetFormatPr baseColWidth="10" defaultColWidth="11.54296875" defaultRowHeight="14.5" x14ac:dyDescent="0.35"/>
  <cols>
    <col min="1" max="1" width="45.26953125" style="6" customWidth="1"/>
    <col min="2" max="5" width="15.7265625" style="1" customWidth="1"/>
    <col min="6" max="6" width="11.453125" style="1" bestFit="1" customWidth="1"/>
    <col min="7" max="7" width="14.1796875" style="1" bestFit="1" customWidth="1"/>
    <col min="8" max="8" width="10.7265625" style="1" customWidth="1"/>
    <col min="9" max="9" width="12.453125" style="1" bestFit="1" customWidth="1"/>
    <col min="10" max="10" width="11.54296875" style="1" bestFit="1" customWidth="1"/>
    <col min="11" max="11" width="11.1796875" style="1" customWidth="1"/>
    <col min="12" max="13" width="12.26953125" style="1" bestFit="1" customWidth="1"/>
    <col min="14" max="15" width="12.54296875" style="1" bestFit="1" customWidth="1"/>
    <col min="16" max="16384" width="11.54296875" style="1"/>
  </cols>
  <sheetData>
    <row r="1" spans="1:6" x14ac:dyDescent="0.35">
      <c r="A1" s="203" t="s">
        <v>0</v>
      </c>
      <c r="B1" s="203"/>
      <c r="C1" s="203"/>
      <c r="D1" s="203"/>
      <c r="E1" s="203"/>
      <c r="F1" s="203"/>
    </row>
    <row r="2" spans="1:6" x14ac:dyDescent="0.35">
      <c r="A2" s="2" t="s">
        <v>1</v>
      </c>
      <c r="B2" s="3" t="s">
        <v>45</v>
      </c>
      <c r="C2" s="3"/>
      <c r="D2" s="3"/>
      <c r="E2" s="3"/>
      <c r="F2" s="3"/>
    </row>
    <row r="3" spans="1:6" x14ac:dyDescent="0.35">
      <c r="A3" s="2" t="s">
        <v>2</v>
      </c>
      <c r="B3" s="4" t="s">
        <v>3</v>
      </c>
      <c r="C3" s="3"/>
      <c r="D3" s="3"/>
      <c r="E3" s="3"/>
      <c r="F3" s="3"/>
    </row>
    <row r="4" spans="1:6" x14ac:dyDescent="0.35">
      <c r="A4" s="2" t="s">
        <v>4</v>
      </c>
      <c r="B4" s="3" t="s">
        <v>5</v>
      </c>
      <c r="C4" s="3"/>
      <c r="D4" s="3"/>
      <c r="E4" s="3"/>
      <c r="F4" s="3"/>
    </row>
    <row r="5" spans="1:6" x14ac:dyDescent="0.35">
      <c r="A5" s="2" t="s">
        <v>35</v>
      </c>
      <c r="B5" s="5" t="s">
        <v>112</v>
      </c>
      <c r="C5" s="3"/>
      <c r="D5" s="3"/>
      <c r="E5" s="3"/>
      <c r="F5" s="3"/>
    </row>
    <row r="6" spans="1:6" x14ac:dyDescent="0.35">
      <c r="A6" s="2"/>
      <c r="B6" s="5"/>
      <c r="C6" s="3"/>
      <c r="D6" s="3"/>
      <c r="E6" s="3"/>
      <c r="F6" s="3"/>
    </row>
    <row r="7" spans="1:6" x14ac:dyDescent="0.35">
      <c r="A7" s="219" t="s">
        <v>6</v>
      </c>
      <c r="B7" s="219"/>
      <c r="C7" s="219"/>
      <c r="D7" s="219"/>
      <c r="E7" s="219"/>
      <c r="F7" s="219"/>
    </row>
    <row r="8" spans="1:6" x14ac:dyDescent="0.35">
      <c r="A8" s="219" t="s">
        <v>7</v>
      </c>
      <c r="B8" s="219"/>
      <c r="C8" s="219"/>
      <c r="D8" s="219"/>
      <c r="E8" s="219"/>
      <c r="F8" s="219"/>
    </row>
    <row r="9" spans="1:6" ht="15" thickBot="1" x14ac:dyDescent="0.4">
      <c r="A9" s="23" t="s">
        <v>8</v>
      </c>
      <c r="B9" s="24" t="s">
        <v>9</v>
      </c>
      <c r="C9" s="104" t="s">
        <v>16</v>
      </c>
      <c r="D9" s="104" t="s">
        <v>17</v>
      </c>
      <c r="E9" s="104" t="s">
        <v>38</v>
      </c>
      <c r="F9" s="104" t="s">
        <v>39</v>
      </c>
    </row>
    <row r="10" spans="1:6" x14ac:dyDescent="0.35">
      <c r="A10" s="28" t="s">
        <v>116</v>
      </c>
      <c r="B10" s="169" t="s">
        <v>21</v>
      </c>
      <c r="C10" s="87">
        <v>26</v>
      </c>
      <c r="D10" s="87">
        <v>23</v>
      </c>
      <c r="E10" s="87">
        <v>22</v>
      </c>
      <c r="F10" s="87">
        <f>+E10</f>
        <v>22</v>
      </c>
    </row>
    <row r="11" spans="1:6" x14ac:dyDescent="0.35">
      <c r="A11" s="28" t="s">
        <v>117</v>
      </c>
      <c r="B11" s="10" t="s">
        <v>21</v>
      </c>
      <c r="C11" s="68">
        <v>0</v>
      </c>
      <c r="D11" s="68">
        <v>0</v>
      </c>
      <c r="E11" s="114">
        <v>0</v>
      </c>
      <c r="F11" s="67">
        <f>SUM(C11:E11)</f>
        <v>0</v>
      </c>
    </row>
    <row r="12" spans="1:6" ht="15" thickBot="1" x14ac:dyDescent="0.4">
      <c r="A12" s="11" t="s">
        <v>115</v>
      </c>
      <c r="B12" s="111"/>
      <c r="C12" s="71">
        <f>+C10+C11</f>
        <v>26</v>
      </c>
      <c r="D12" s="71">
        <f>+D10+D11</f>
        <v>23</v>
      </c>
      <c r="E12" s="71">
        <f>+E10+E11</f>
        <v>22</v>
      </c>
      <c r="F12" s="71">
        <f>+F10+F11</f>
        <v>22</v>
      </c>
    </row>
    <row r="13" spans="1:6" ht="15" thickTop="1" x14ac:dyDescent="0.35">
      <c r="A13" s="106" t="s">
        <v>56</v>
      </c>
      <c r="B13" s="33"/>
      <c r="C13" s="34"/>
      <c r="D13" s="34"/>
      <c r="E13" s="172"/>
      <c r="F13" s="35"/>
    </row>
    <row r="14" spans="1:6" x14ac:dyDescent="0.35">
      <c r="A14" s="106"/>
      <c r="B14" s="33"/>
      <c r="C14" s="34"/>
      <c r="D14" s="34"/>
      <c r="E14" s="172"/>
      <c r="F14" s="35"/>
    </row>
    <row r="15" spans="1:6" s="22" customFormat="1" ht="120.75" customHeight="1" x14ac:dyDescent="0.35">
      <c r="A15" s="206" t="s">
        <v>165</v>
      </c>
      <c r="B15" s="207"/>
      <c r="C15" s="207"/>
      <c r="D15" s="207"/>
      <c r="E15" s="207"/>
      <c r="F15" s="207"/>
    </row>
    <row r="16" spans="1:6" s="22" customFormat="1" x14ac:dyDescent="0.35">
      <c r="A16" s="173"/>
      <c r="B16" s="174"/>
      <c r="C16" s="174"/>
      <c r="D16" s="174"/>
      <c r="E16" s="174"/>
      <c r="F16" s="174"/>
    </row>
    <row r="17" spans="1:7" s="22" customFormat="1" ht="78" customHeight="1" x14ac:dyDescent="0.35">
      <c r="A17" s="212" t="s">
        <v>153</v>
      </c>
      <c r="B17" s="212"/>
      <c r="C17" s="212"/>
      <c r="D17" s="212"/>
      <c r="E17" s="212"/>
      <c r="F17" s="212"/>
    </row>
    <row r="18" spans="1:7" s="22" customFormat="1" x14ac:dyDescent="0.35">
      <c r="A18" s="173"/>
      <c r="B18" s="174"/>
      <c r="C18" s="174"/>
      <c r="D18" s="174"/>
      <c r="E18" s="174"/>
      <c r="F18" s="174"/>
    </row>
    <row r="19" spans="1:7" s="22" customFormat="1" x14ac:dyDescent="0.35">
      <c r="A19" s="173"/>
      <c r="B19" s="174"/>
      <c r="C19" s="174"/>
      <c r="D19" s="174"/>
      <c r="E19" s="174"/>
      <c r="F19" s="174"/>
    </row>
    <row r="20" spans="1:7" x14ac:dyDescent="0.35">
      <c r="A20" s="221" t="s">
        <v>23</v>
      </c>
      <c r="B20" s="221"/>
      <c r="C20" s="221"/>
      <c r="D20" s="221"/>
      <c r="E20" s="221"/>
      <c r="F20" s="17"/>
    </row>
    <row r="21" spans="1:7" x14ac:dyDescent="0.35">
      <c r="A21" s="219" t="s">
        <v>24</v>
      </c>
      <c r="B21" s="219"/>
      <c r="C21" s="219"/>
      <c r="D21" s="219"/>
      <c r="E21" s="219"/>
      <c r="F21" s="17"/>
    </row>
    <row r="22" spans="1:7" x14ac:dyDescent="0.35">
      <c r="A22" s="18" t="s">
        <v>25</v>
      </c>
      <c r="B22" s="21" t="s">
        <v>26</v>
      </c>
      <c r="C22" s="26"/>
      <c r="D22" s="26"/>
      <c r="E22" s="103"/>
      <c r="F22" s="17"/>
    </row>
    <row r="23" spans="1:7" ht="15" thickBot="1" x14ac:dyDescent="0.4">
      <c r="A23" s="23" t="s">
        <v>8</v>
      </c>
      <c r="B23" s="104" t="s">
        <v>16</v>
      </c>
      <c r="C23" s="104" t="s">
        <v>17</v>
      </c>
      <c r="D23" s="104" t="s">
        <v>38</v>
      </c>
      <c r="E23" s="104" t="s">
        <v>39</v>
      </c>
      <c r="F23" s="17"/>
    </row>
    <row r="24" spans="1:7" x14ac:dyDescent="0.35">
      <c r="A24" s="28" t="s">
        <v>116</v>
      </c>
      <c r="B24" s="61">
        <v>897764.73</v>
      </c>
      <c r="C24" s="61">
        <v>1017580.5</v>
      </c>
      <c r="D24" s="61">
        <v>1279974.8199999998</v>
      </c>
      <c r="E24" s="159">
        <f>SUM(B24:D24)</f>
        <v>3195320.05</v>
      </c>
      <c r="F24" s="17"/>
    </row>
    <row r="25" spans="1:7" x14ac:dyDescent="0.35">
      <c r="A25" s="28" t="s">
        <v>117</v>
      </c>
      <c r="B25" s="36">
        <v>345150</v>
      </c>
      <c r="C25" s="36"/>
      <c r="D25" s="36"/>
      <c r="E25" s="159">
        <f>SUM(B25:D25)</f>
        <v>345150</v>
      </c>
      <c r="F25" s="17"/>
    </row>
    <row r="26" spans="1:7" ht="15" thickBot="1" x14ac:dyDescent="0.4">
      <c r="A26" s="27" t="s">
        <v>22</v>
      </c>
      <c r="B26" s="93">
        <f>SUM(B24:B25)</f>
        <v>1242914.73</v>
      </c>
      <c r="C26" s="93">
        <f>SUM(C24:C25)</f>
        <v>1017580.5</v>
      </c>
      <c r="D26" s="93">
        <f>SUM(D24:D25)</f>
        <v>1279974.8199999998</v>
      </c>
      <c r="E26" s="160">
        <f>SUM(E24:E25)</f>
        <v>3540470.05</v>
      </c>
      <c r="F26" s="29"/>
    </row>
    <row r="27" spans="1:7" ht="15" thickTop="1" x14ac:dyDescent="0.35">
      <c r="A27" s="106" t="s">
        <v>57</v>
      </c>
      <c r="B27" s="17"/>
      <c r="C27" s="17"/>
      <c r="D27" s="17"/>
      <c r="E27" s="22"/>
      <c r="F27" s="17"/>
    </row>
    <row r="28" spans="1:7" ht="21.65" customHeight="1" x14ac:dyDescent="0.35">
      <c r="A28" s="208" t="s">
        <v>164</v>
      </c>
      <c r="B28" s="208"/>
      <c r="C28" s="208"/>
      <c r="D28" s="208"/>
      <c r="E28" s="208"/>
      <c r="F28" s="17"/>
      <c r="G28" s="58"/>
    </row>
    <row r="29" spans="1:7" x14ac:dyDescent="0.35">
      <c r="A29" s="208" t="s">
        <v>118</v>
      </c>
      <c r="B29" s="209"/>
      <c r="C29" s="209"/>
      <c r="D29" s="209"/>
      <c r="E29" s="209"/>
      <c r="F29" s="209"/>
    </row>
    <row r="30" spans="1:7" ht="23.25" customHeight="1" x14ac:dyDescent="0.35">
      <c r="A30" s="208" t="s">
        <v>119</v>
      </c>
      <c r="B30" s="209"/>
      <c r="C30" s="209"/>
      <c r="D30" s="209"/>
      <c r="E30" s="209"/>
      <c r="F30" s="209"/>
    </row>
    <row r="31" spans="1:7" x14ac:dyDescent="0.35">
      <c r="A31" s="210" t="s">
        <v>120</v>
      </c>
      <c r="B31" s="211"/>
      <c r="C31" s="211"/>
      <c r="D31" s="211"/>
      <c r="E31" s="211"/>
      <c r="F31" s="211"/>
    </row>
    <row r="32" spans="1:7" x14ac:dyDescent="0.35">
      <c r="A32" s="177" t="s">
        <v>166</v>
      </c>
      <c r="B32" s="176"/>
      <c r="C32" s="176"/>
      <c r="D32" s="176"/>
      <c r="E32" s="176"/>
      <c r="F32" s="176"/>
    </row>
    <row r="33" spans="1:7" x14ac:dyDescent="0.35">
      <c r="A33" s="177" t="s">
        <v>162</v>
      </c>
      <c r="B33" s="176"/>
      <c r="C33" s="176"/>
      <c r="D33" s="176"/>
      <c r="E33" s="176"/>
      <c r="F33" s="176"/>
    </row>
    <row r="34" spans="1:7" x14ac:dyDescent="0.35">
      <c r="A34" s="177" t="s">
        <v>163</v>
      </c>
      <c r="B34" s="176"/>
      <c r="C34" s="176"/>
      <c r="D34" s="176"/>
      <c r="E34" s="176"/>
      <c r="F34" s="176"/>
    </row>
    <row r="35" spans="1:7" x14ac:dyDescent="0.35">
      <c r="A35" s="106"/>
      <c r="B35" s="17"/>
    </row>
    <row r="36" spans="1:7" x14ac:dyDescent="0.35">
      <c r="A36" s="203" t="s">
        <v>27</v>
      </c>
      <c r="B36" s="203"/>
      <c r="C36" s="203"/>
      <c r="D36" s="203"/>
      <c r="E36" s="203"/>
    </row>
    <row r="37" spans="1:7" ht="15" customHeight="1" x14ac:dyDescent="0.35">
      <c r="A37" s="203" t="s">
        <v>24</v>
      </c>
      <c r="B37" s="203"/>
      <c r="C37" s="203"/>
      <c r="D37" s="203"/>
      <c r="E37" s="203"/>
      <c r="G37" s="14"/>
    </row>
    <row r="38" spans="1:7" x14ac:dyDescent="0.35">
      <c r="A38" s="223" t="s">
        <v>44</v>
      </c>
      <c r="B38" s="223"/>
      <c r="C38" s="223"/>
      <c r="D38" s="223"/>
      <c r="E38" s="223"/>
    </row>
    <row r="39" spans="1:7" ht="15" thickBot="1" x14ac:dyDescent="0.4">
      <c r="A39" s="7" t="s">
        <v>28</v>
      </c>
      <c r="B39" s="104" t="s">
        <v>16</v>
      </c>
      <c r="C39" s="104" t="s">
        <v>17</v>
      </c>
      <c r="D39" s="104" t="s">
        <v>38</v>
      </c>
      <c r="E39" s="104" t="s">
        <v>39</v>
      </c>
    </row>
    <row r="40" spans="1:7" x14ac:dyDescent="0.35">
      <c r="A40" s="98" t="s">
        <v>52</v>
      </c>
      <c r="B40" s="64"/>
      <c r="C40" s="64"/>
      <c r="D40" s="64"/>
      <c r="E40" s="63">
        <f t="shared" ref="E40:E49" si="0">SUM(B40:D40)</f>
        <v>0</v>
      </c>
    </row>
    <row r="41" spans="1:7" x14ac:dyDescent="0.35">
      <c r="A41" s="98" t="s">
        <v>47</v>
      </c>
      <c r="B41" s="64">
        <v>124243.5</v>
      </c>
      <c r="C41" s="64">
        <v>124243.5</v>
      </c>
      <c r="D41" s="64">
        <v>124243.5</v>
      </c>
      <c r="E41" s="63">
        <f t="shared" si="0"/>
        <v>372730.5</v>
      </c>
    </row>
    <row r="42" spans="1:7" x14ac:dyDescent="0.35">
      <c r="A42" s="98" t="s">
        <v>48</v>
      </c>
      <c r="B42" s="64"/>
      <c r="C42" s="64"/>
      <c r="D42" s="64"/>
      <c r="E42" s="63">
        <f t="shared" si="0"/>
        <v>0</v>
      </c>
    </row>
    <row r="43" spans="1:7" ht="16" customHeight="1" x14ac:dyDescent="0.35">
      <c r="A43" s="88" t="s">
        <v>49</v>
      </c>
      <c r="B43" s="64">
        <v>622989.78</v>
      </c>
      <c r="C43" s="64">
        <v>622287</v>
      </c>
      <c r="D43" s="64">
        <v>609836.31999999995</v>
      </c>
      <c r="E43" s="63">
        <f t="shared" si="0"/>
        <v>1855113.1</v>
      </c>
    </row>
    <row r="44" spans="1:7" x14ac:dyDescent="0.35">
      <c r="A44" s="88" t="s">
        <v>50</v>
      </c>
      <c r="B44" s="64">
        <v>130000</v>
      </c>
      <c r="C44" s="64">
        <v>221490</v>
      </c>
      <c r="D44" s="64">
        <v>466135</v>
      </c>
      <c r="E44" s="63">
        <f t="shared" si="0"/>
        <v>817625</v>
      </c>
    </row>
    <row r="45" spans="1:7" x14ac:dyDescent="0.35">
      <c r="A45" s="88" t="s">
        <v>51</v>
      </c>
      <c r="B45" s="64">
        <v>0</v>
      </c>
      <c r="C45" s="64">
        <v>0</v>
      </c>
      <c r="D45" s="64">
        <v>0</v>
      </c>
      <c r="E45" s="63">
        <f t="shared" si="0"/>
        <v>0</v>
      </c>
    </row>
    <row r="46" spans="1:7" x14ac:dyDescent="0.35">
      <c r="A46" s="88" t="s">
        <v>53</v>
      </c>
      <c r="B46" s="64">
        <v>0</v>
      </c>
      <c r="C46" s="64">
        <v>0</v>
      </c>
      <c r="D46" s="64">
        <v>0</v>
      </c>
      <c r="E46" s="63">
        <f t="shared" si="0"/>
        <v>0</v>
      </c>
    </row>
    <row r="47" spans="1:7" x14ac:dyDescent="0.35">
      <c r="A47" s="88" t="s">
        <v>54</v>
      </c>
      <c r="B47" s="64">
        <v>0</v>
      </c>
      <c r="C47" s="64">
        <v>0</v>
      </c>
      <c r="D47" s="64">
        <v>0</v>
      </c>
      <c r="E47" s="63">
        <f t="shared" si="0"/>
        <v>0</v>
      </c>
    </row>
    <row r="48" spans="1:7" x14ac:dyDescent="0.35">
      <c r="A48" s="88" t="s">
        <v>60</v>
      </c>
      <c r="B48" s="64">
        <v>0</v>
      </c>
      <c r="C48" s="64">
        <v>0</v>
      </c>
      <c r="D48" s="64">
        <v>0</v>
      </c>
      <c r="E48" s="63">
        <f t="shared" si="0"/>
        <v>0</v>
      </c>
    </row>
    <row r="49" spans="1:7" x14ac:dyDescent="0.35">
      <c r="A49" s="88" t="s">
        <v>61</v>
      </c>
      <c r="B49" s="64">
        <v>0</v>
      </c>
      <c r="C49" s="64">
        <v>0</v>
      </c>
      <c r="D49" s="64">
        <v>0</v>
      </c>
      <c r="E49" s="63">
        <f t="shared" si="0"/>
        <v>0</v>
      </c>
    </row>
    <row r="50" spans="1:7" x14ac:dyDescent="0.35">
      <c r="A50" s="88" t="s">
        <v>62</v>
      </c>
      <c r="B50" s="64">
        <v>0</v>
      </c>
      <c r="C50" s="64">
        <v>0</v>
      </c>
      <c r="D50" s="64">
        <v>0</v>
      </c>
      <c r="E50" s="63">
        <f t="shared" ref="E50:E73" si="1">SUM(B50:D50)</f>
        <v>0</v>
      </c>
    </row>
    <row r="51" spans="1:7" x14ac:dyDescent="0.35">
      <c r="A51" s="88" t="s">
        <v>63</v>
      </c>
      <c r="B51" s="64"/>
      <c r="C51" s="64">
        <v>49560</v>
      </c>
      <c r="D51" s="64">
        <v>50360</v>
      </c>
      <c r="E51" s="63">
        <f t="shared" si="1"/>
        <v>99920</v>
      </c>
    </row>
    <row r="52" spans="1:7" x14ac:dyDescent="0.35">
      <c r="A52" s="88" t="s">
        <v>64</v>
      </c>
      <c r="B52" s="64">
        <v>0</v>
      </c>
      <c r="C52" s="64">
        <v>0</v>
      </c>
      <c r="D52" s="64">
        <v>0</v>
      </c>
      <c r="E52" s="63">
        <f t="shared" si="1"/>
        <v>0</v>
      </c>
    </row>
    <row r="53" spans="1:7" x14ac:dyDescent="0.35">
      <c r="A53" s="88" t="s">
        <v>65</v>
      </c>
      <c r="B53" s="64"/>
      <c r="C53" s="64"/>
      <c r="D53" s="64"/>
      <c r="E53" s="63">
        <f t="shared" si="1"/>
        <v>0</v>
      </c>
    </row>
    <row r="54" spans="1:7" x14ac:dyDescent="0.35">
      <c r="A54" s="88" t="s">
        <v>66</v>
      </c>
      <c r="B54" s="64">
        <v>0</v>
      </c>
      <c r="C54" s="64">
        <v>0</v>
      </c>
      <c r="D54" s="64">
        <v>0</v>
      </c>
      <c r="E54" s="63">
        <f t="shared" si="1"/>
        <v>0</v>
      </c>
    </row>
    <row r="55" spans="1:7" x14ac:dyDescent="0.35">
      <c r="A55" s="88" t="s">
        <v>67</v>
      </c>
      <c r="B55" s="64">
        <v>345150</v>
      </c>
      <c r="C55" s="64">
        <v>0</v>
      </c>
      <c r="D55" s="64">
        <v>0</v>
      </c>
      <c r="E55" s="63">
        <f t="shared" si="1"/>
        <v>345150</v>
      </c>
    </row>
    <row r="56" spans="1:7" x14ac:dyDescent="0.35">
      <c r="A56" s="88" t="s">
        <v>68</v>
      </c>
      <c r="B56" s="64">
        <v>0</v>
      </c>
      <c r="C56" s="64">
        <v>0</v>
      </c>
      <c r="D56" s="64">
        <v>0</v>
      </c>
      <c r="E56" s="63">
        <f t="shared" si="1"/>
        <v>0</v>
      </c>
    </row>
    <row r="57" spans="1:7" x14ac:dyDescent="0.35">
      <c r="A57" s="88" t="s">
        <v>69</v>
      </c>
      <c r="B57" s="64">
        <v>0</v>
      </c>
      <c r="C57" s="64">
        <v>0</v>
      </c>
      <c r="D57" s="64">
        <v>0</v>
      </c>
      <c r="E57" s="63">
        <f>SUM(B57:D57)</f>
        <v>0</v>
      </c>
    </row>
    <row r="58" spans="1:7" x14ac:dyDescent="0.35">
      <c r="A58" s="88" t="s">
        <v>70</v>
      </c>
      <c r="B58" s="64">
        <v>20531.45</v>
      </c>
      <c r="C58" s="64">
        <v>0</v>
      </c>
      <c r="D58" s="64">
        <v>0</v>
      </c>
      <c r="E58" s="63">
        <f>SUM(B58:D58)</f>
        <v>20531.45</v>
      </c>
      <c r="G58" s="84"/>
    </row>
    <row r="59" spans="1:7" x14ac:dyDescent="0.35">
      <c r="A59" s="88" t="s">
        <v>71</v>
      </c>
      <c r="B59" s="64">
        <v>0</v>
      </c>
      <c r="C59" s="64">
        <v>0</v>
      </c>
      <c r="D59" s="64">
        <v>0</v>
      </c>
      <c r="E59" s="63">
        <f t="shared" si="1"/>
        <v>0</v>
      </c>
    </row>
    <row r="60" spans="1:7" x14ac:dyDescent="0.35">
      <c r="A60" s="88" t="s">
        <v>72</v>
      </c>
      <c r="B60" s="64">
        <v>0</v>
      </c>
      <c r="C60" s="64">
        <v>0</v>
      </c>
      <c r="D60" s="64">
        <v>0</v>
      </c>
      <c r="E60" s="63">
        <f t="shared" si="1"/>
        <v>0</v>
      </c>
    </row>
    <row r="61" spans="1:7" x14ac:dyDescent="0.35">
      <c r="A61" s="88" t="s">
        <v>73</v>
      </c>
      <c r="B61" s="64">
        <v>0</v>
      </c>
      <c r="C61" s="64">
        <v>0</v>
      </c>
      <c r="D61" s="64">
        <v>0</v>
      </c>
      <c r="E61" s="63">
        <f t="shared" si="1"/>
        <v>0</v>
      </c>
    </row>
    <row r="62" spans="1:7" x14ac:dyDescent="0.35">
      <c r="A62" s="88" t="s">
        <v>74</v>
      </c>
      <c r="B62" s="64">
        <v>0</v>
      </c>
      <c r="C62" s="64">
        <v>0</v>
      </c>
      <c r="D62" s="64">
        <v>0</v>
      </c>
      <c r="E62" s="63">
        <f t="shared" si="1"/>
        <v>0</v>
      </c>
    </row>
    <row r="63" spans="1:7" x14ac:dyDescent="0.35">
      <c r="A63" s="88" t="s">
        <v>75</v>
      </c>
      <c r="B63" s="64">
        <v>0</v>
      </c>
      <c r="C63" s="64">
        <v>0</v>
      </c>
      <c r="D63" s="64">
        <v>0</v>
      </c>
      <c r="E63" s="63">
        <f t="shared" si="1"/>
        <v>0</v>
      </c>
    </row>
    <row r="64" spans="1:7" x14ac:dyDescent="0.35">
      <c r="A64" s="88" t="s">
        <v>76</v>
      </c>
      <c r="B64" s="64">
        <v>0</v>
      </c>
      <c r="C64" s="64">
        <v>0</v>
      </c>
      <c r="D64" s="64">
        <v>0</v>
      </c>
      <c r="E64" s="63">
        <f t="shared" si="1"/>
        <v>0</v>
      </c>
    </row>
    <row r="65" spans="1:5" x14ac:dyDescent="0.35">
      <c r="A65" s="88" t="s">
        <v>77</v>
      </c>
      <c r="B65" s="64">
        <v>0</v>
      </c>
      <c r="C65" s="64">
        <v>0</v>
      </c>
      <c r="D65" s="64">
        <v>0</v>
      </c>
      <c r="E65" s="63">
        <f t="shared" si="1"/>
        <v>0</v>
      </c>
    </row>
    <row r="66" spans="1:5" x14ac:dyDescent="0.35">
      <c r="A66" s="119" t="s">
        <v>78</v>
      </c>
      <c r="B66" s="64">
        <v>0</v>
      </c>
      <c r="C66" s="64">
        <v>0</v>
      </c>
      <c r="D66" s="64">
        <v>0</v>
      </c>
      <c r="E66" s="63">
        <f t="shared" si="1"/>
        <v>0</v>
      </c>
    </row>
    <row r="67" spans="1:5" x14ac:dyDescent="0.35">
      <c r="A67" s="88" t="s">
        <v>79</v>
      </c>
      <c r="B67" s="64">
        <v>0</v>
      </c>
      <c r="C67" s="64">
        <v>0</v>
      </c>
      <c r="D67" s="64">
        <v>0</v>
      </c>
      <c r="E67" s="63">
        <f t="shared" si="1"/>
        <v>0</v>
      </c>
    </row>
    <row r="68" spans="1:5" x14ac:dyDescent="0.35">
      <c r="A68" s="88" t="s">
        <v>80</v>
      </c>
      <c r="B68" s="64">
        <v>0</v>
      </c>
      <c r="C68" s="64">
        <v>0</v>
      </c>
      <c r="D68" s="64">
        <v>29400</v>
      </c>
      <c r="E68" s="63">
        <f t="shared" si="1"/>
        <v>29400</v>
      </c>
    </row>
    <row r="69" spans="1:5" x14ac:dyDescent="0.35">
      <c r="A69" s="110" t="s">
        <v>81</v>
      </c>
      <c r="B69" s="64">
        <v>0</v>
      </c>
      <c r="C69" s="64">
        <v>0</v>
      </c>
      <c r="D69" s="64">
        <v>0</v>
      </c>
      <c r="E69" s="63">
        <f t="shared" si="1"/>
        <v>0</v>
      </c>
    </row>
    <row r="70" spans="1:5" x14ac:dyDescent="0.35">
      <c r="A70" s="110" t="s">
        <v>82</v>
      </c>
      <c r="B70" s="64">
        <v>0</v>
      </c>
      <c r="C70" s="64">
        <v>0</v>
      </c>
      <c r="D70" s="64">
        <v>0</v>
      </c>
      <c r="E70" s="63">
        <f t="shared" si="1"/>
        <v>0</v>
      </c>
    </row>
    <row r="71" spans="1:5" x14ac:dyDescent="0.35">
      <c r="A71" s="110" t="s">
        <v>83</v>
      </c>
      <c r="B71" s="64">
        <v>0</v>
      </c>
      <c r="C71" s="64">
        <v>0</v>
      </c>
      <c r="D71" s="64">
        <v>0</v>
      </c>
      <c r="E71" s="63">
        <f t="shared" si="1"/>
        <v>0</v>
      </c>
    </row>
    <row r="72" spans="1:5" x14ac:dyDescent="0.35">
      <c r="A72" s="110" t="s">
        <v>84</v>
      </c>
      <c r="B72" s="64">
        <v>0</v>
      </c>
      <c r="C72" s="64">
        <v>0</v>
      </c>
      <c r="D72" s="64">
        <v>0</v>
      </c>
      <c r="E72" s="63">
        <f t="shared" si="1"/>
        <v>0</v>
      </c>
    </row>
    <row r="73" spans="1:5" s="17" customFormat="1" x14ac:dyDescent="0.35">
      <c r="A73" s="110" t="s">
        <v>85</v>
      </c>
      <c r="B73" s="64">
        <v>0</v>
      </c>
      <c r="C73" s="64">
        <v>0</v>
      </c>
      <c r="D73" s="64">
        <v>0</v>
      </c>
      <c r="E73" s="63">
        <f t="shared" si="1"/>
        <v>0</v>
      </c>
    </row>
    <row r="74" spans="1:5" s="17" customFormat="1" ht="15" thickBot="1" x14ac:dyDescent="0.4">
      <c r="A74" s="27" t="s">
        <v>22</v>
      </c>
      <c r="B74" s="79">
        <f>SUM(B40:B73)</f>
        <v>1242914.73</v>
      </c>
      <c r="C74" s="79">
        <f>SUM(C40:C73)</f>
        <v>1017580.5</v>
      </c>
      <c r="D74" s="79">
        <f>SUM(D40:D73)</f>
        <v>1279974.8199999998</v>
      </c>
      <c r="E74" s="162">
        <f>SUM(E40:E73)</f>
        <v>3540470.0500000003</v>
      </c>
    </row>
    <row r="75" spans="1:5" ht="15" thickTop="1" x14ac:dyDescent="0.35">
      <c r="A75" s="106" t="s">
        <v>57</v>
      </c>
      <c r="B75" s="17"/>
    </row>
    <row r="76" spans="1:5" x14ac:dyDescent="0.35">
      <c r="A76" s="106"/>
      <c r="B76" s="102"/>
      <c r="C76" s="102"/>
      <c r="D76" s="102"/>
      <c r="E76" s="102"/>
    </row>
    <row r="77" spans="1:5" x14ac:dyDescent="0.35">
      <c r="A77" s="203" t="s">
        <v>29</v>
      </c>
      <c r="B77" s="203"/>
      <c r="C77" s="203"/>
      <c r="D77" s="203"/>
      <c r="E77" s="203"/>
    </row>
    <row r="78" spans="1:5" x14ac:dyDescent="0.35">
      <c r="A78" s="203" t="s">
        <v>30</v>
      </c>
      <c r="B78" s="203"/>
      <c r="C78" s="203"/>
      <c r="D78" s="203"/>
      <c r="E78" s="203"/>
    </row>
    <row r="79" spans="1:5" x14ac:dyDescent="0.35">
      <c r="A79" s="203" t="s">
        <v>44</v>
      </c>
      <c r="B79" s="203"/>
      <c r="C79" s="203"/>
      <c r="D79" s="203"/>
      <c r="E79" s="203"/>
    </row>
    <row r="80" spans="1:5" ht="15" thickBot="1" x14ac:dyDescent="0.4">
      <c r="A80" s="7" t="s">
        <v>28</v>
      </c>
      <c r="B80" s="8" t="s">
        <v>16</v>
      </c>
      <c r="C80" s="8" t="s">
        <v>17</v>
      </c>
      <c r="D80" s="8" t="s">
        <v>38</v>
      </c>
      <c r="E80" s="8" t="s">
        <v>39</v>
      </c>
    </row>
    <row r="81" spans="1:14" x14ac:dyDescent="0.35">
      <c r="A81" s="3" t="s">
        <v>59</v>
      </c>
      <c r="B81" s="57">
        <f>+'Segundo Trimestre'!E92</f>
        <v>0</v>
      </c>
      <c r="C81" s="57">
        <f>+B85</f>
        <v>0</v>
      </c>
      <c r="D81" s="57">
        <f>+C85</f>
        <v>0</v>
      </c>
      <c r="E81" s="117">
        <f>B81</f>
        <v>0</v>
      </c>
    </row>
    <row r="82" spans="1:14" x14ac:dyDescent="0.35">
      <c r="A82" s="1" t="s">
        <v>31</v>
      </c>
      <c r="B82" s="57">
        <v>1242914.73</v>
      </c>
      <c r="C82" s="57">
        <v>1017580.5</v>
      </c>
      <c r="D82" s="57">
        <v>1279974.82</v>
      </c>
      <c r="E82" s="117">
        <f>SUM(B82:D82)</f>
        <v>3540470.05</v>
      </c>
    </row>
    <row r="83" spans="1:14" x14ac:dyDescent="0.35">
      <c r="A83" s="3" t="s">
        <v>32</v>
      </c>
      <c r="B83" s="57">
        <f>+B81+B82</f>
        <v>1242914.73</v>
      </c>
      <c r="C83" s="57">
        <f>+C81+C82</f>
        <v>1017580.5</v>
      </c>
      <c r="D83" s="57">
        <f>+D81+D82</f>
        <v>1279974.82</v>
      </c>
      <c r="E83" s="57">
        <f>E82+E81</f>
        <v>3540470.05</v>
      </c>
    </row>
    <row r="84" spans="1:14" x14ac:dyDescent="0.35">
      <c r="A84" s="16" t="s">
        <v>33</v>
      </c>
      <c r="B84" s="85">
        <v>1242914.73</v>
      </c>
      <c r="C84" s="85">
        <v>1017580.5</v>
      </c>
      <c r="D84" s="85">
        <v>1279974.82</v>
      </c>
      <c r="E84" s="56">
        <f>SUM(B84:D84)</f>
        <v>3540470.05</v>
      </c>
    </row>
    <row r="85" spans="1:14" ht="15" thickBot="1" x14ac:dyDescent="0.4">
      <c r="A85" s="108" t="s">
        <v>34</v>
      </c>
      <c r="B85" s="109">
        <f>+B83-B84</f>
        <v>0</v>
      </c>
      <c r="C85" s="109">
        <f t="shared" ref="C85:E85" si="2">+C83-C84</f>
        <v>0</v>
      </c>
      <c r="D85" s="109">
        <f t="shared" si="2"/>
        <v>0</v>
      </c>
      <c r="E85" s="109">
        <f t="shared" si="2"/>
        <v>0</v>
      </c>
      <c r="F85" s="97"/>
    </row>
    <row r="86" spans="1:14" x14ac:dyDescent="0.35">
      <c r="A86" s="106" t="s">
        <v>58</v>
      </c>
    </row>
    <row r="87" spans="1:14" x14ac:dyDescent="0.35">
      <c r="A87" s="1"/>
      <c r="D87" s="14"/>
      <c r="L87" s="14"/>
      <c r="M87" s="14"/>
      <c r="N87" s="14"/>
    </row>
    <row r="88" spans="1:14" x14ac:dyDescent="0.35">
      <c r="D88" s="14"/>
    </row>
    <row r="90" spans="1:14" x14ac:dyDescent="0.35">
      <c r="B90" s="14"/>
    </row>
  </sheetData>
  <mergeCells count="17">
    <mergeCell ref="A29:F29"/>
    <mergeCell ref="A30:F30"/>
    <mergeCell ref="A31:F31"/>
    <mergeCell ref="A17:F17"/>
    <mergeCell ref="A1:F1"/>
    <mergeCell ref="A8:F8"/>
    <mergeCell ref="A21:E21"/>
    <mergeCell ref="A7:F7"/>
    <mergeCell ref="A20:E20"/>
    <mergeCell ref="A15:F15"/>
    <mergeCell ref="A28:E28"/>
    <mergeCell ref="A79:E79"/>
    <mergeCell ref="A36:E36"/>
    <mergeCell ref="A37:E37"/>
    <mergeCell ref="A38:E38"/>
    <mergeCell ref="A77:E77"/>
    <mergeCell ref="A78:E78"/>
  </mergeCells>
  <printOptions horizontalCentered="1"/>
  <pageMargins left="0" right="0" top="0.19685039370078741" bottom="0.19685039370078741" header="0.31496062992125984" footer="0.9055118110236221"/>
  <pageSetup scale="64" firstPageNumber="22" orientation="portrait" useFirstPageNumber="1" r:id="rId1"/>
  <headerFooter>
    <oddFooter>&amp;R&amp;"-,Negrita"&amp;12&amp;P</oddFooter>
  </headerFooter>
  <ignoredErrors>
    <ignoredError sqref="E8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99"/>
  <sheetViews>
    <sheetView showGridLines="0" zoomScale="90" zoomScaleNormal="90" workbookViewId="0">
      <selection sqref="A1:F1"/>
    </sheetView>
  </sheetViews>
  <sheetFormatPr baseColWidth="10" defaultColWidth="11.54296875" defaultRowHeight="14.5" x14ac:dyDescent="0.35"/>
  <cols>
    <col min="1" max="1" width="49.26953125" style="22" customWidth="1"/>
    <col min="2" max="4" width="15.7265625" style="17" customWidth="1"/>
    <col min="5" max="6" width="22.453125" style="17" bestFit="1" customWidth="1"/>
    <col min="7" max="7" width="13.453125" style="17" bestFit="1" customWidth="1"/>
    <col min="8" max="8" width="14.1796875" style="17" bestFit="1" customWidth="1"/>
    <col min="9" max="9" width="14" style="17" bestFit="1" customWidth="1"/>
    <col min="10" max="10" width="12.7265625" style="17" bestFit="1" customWidth="1"/>
    <col min="11" max="16384" width="11.54296875" style="17"/>
  </cols>
  <sheetData>
    <row r="1" spans="1:69" x14ac:dyDescent="0.35">
      <c r="A1" s="219" t="s">
        <v>0</v>
      </c>
      <c r="B1" s="219"/>
      <c r="C1" s="219"/>
      <c r="D1" s="219"/>
      <c r="E1" s="219"/>
      <c r="F1" s="219"/>
    </row>
    <row r="2" spans="1:69" x14ac:dyDescent="0.35">
      <c r="A2" s="18" t="s">
        <v>1</v>
      </c>
      <c r="B2" s="17" t="s">
        <v>45</v>
      </c>
      <c r="C2" s="19"/>
      <c r="D2" s="19"/>
      <c r="E2" s="19"/>
      <c r="F2" s="19"/>
    </row>
    <row r="3" spans="1:69" x14ac:dyDescent="0.35">
      <c r="A3" s="18" t="s">
        <v>2</v>
      </c>
      <c r="B3" s="179" t="s">
        <v>3</v>
      </c>
      <c r="C3" s="19"/>
      <c r="D3" s="19"/>
      <c r="E3" s="19"/>
      <c r="F3" s="19"/>
    </row>
    <row r="4" spans="1:69" x14ac:dyDescent="0.35">
      <c r="A4" s="18" t="s">
        <v>4</v>
      </c>
      <c r="B4" s="17" t="s">
        <v>5</v>
      </c>
      <c r="C4" s="19"/>
      <c r="D4" s="19"/>
      <c r="E4" s="19"/>
      <c r="F4" s="19"/>
    </row>
    <row r="5" spans="1:69" x14ac:dyDescent="0.35">
      <c r="A5" s="18" t="s">
        <v>35</v>
      </c>
      <c r="B5" s="95" t="s">
        <v>143</v>
      </c>
      <c r="C5" s="19"/>
      <c r="D5" s="19"/>
      <c r="E5" s="19"/>
      <c r="F5" s="19"/>
    </row>
    <row r="6" spans="1:69" x14ac:dyDescent="0.35">
      <c r="A6" s="18"/>
      <c r="B6" s="21"/>
      <c r="C6" s="19"/>
      <c r="D6" s="19"/>
      <c r="E6" s="19"/>
      <c r="F6" s="19"/>
    </row>
    <row r="7" spans="1:69" x14ac:dyDescent="0.35">
      <c r="A7" s="219" t="s">
        <v>6</v>
      </c>
      <c r="B7" s="219"/>
      <c r="C7" s="219"/>
      <c r="D7" s="219"/>
      <c r="E7" s="219"/>
      <c r="F7" s="219"/>
    </row>
    <row r="8" spans="1:69" x14ac:dyDescent="0.35">
      <c r="A8" s="219" t="s">
        <v>7</v>
      </c>
      <c r="B8" s="219"/>
      <c r="C8" s="219"/>
      <c r="D8" s="219"/>
      <c r="E8" s="219"/>
      <c r="F8" s="219"/>
    </row>
    <row r="9" spans="1:69" x14ac:dyDescent="0.35">
      <c r="A9" s="171"/>
      <c r="B9" s="171"/>
      <c r="C9" s="171"/>
      <c r="D9" s="171"/>
      <c r="E9" s="171"/>
      <c r="F9" s="171"/>
    </row>
    <row r="10" spans="1:69" ht="15" thickBot="1" x14ac:dyDescent="0.4">
      <c r="A10" s="23" t="s">
        <v>8</v>
      </c>
      <c r="B10" s="24" t="s">
        <v>9</v>
      </c>
      <c r="C10" s="180" t="s">
        <v>128</v>
      </c>
      <c r="D10" s="180" t="s">
        <v>37</v>
      </c>
      <c r="E10" s="180" t="s">
        <v>39</v>
      </c>
      <c r="F10" s="180" t="s">
        <v>144</v>
      </c>
    </row>
    <row r="11" spans="1:69" x14ac:dyDescent="0.35">
      <c r="A11" s="181" t="s">
        <v>130</v>
      </c>
      <c r="B11" s="182" t="s">
        <v>131</v>
      </c>
      <c r="C11" s="183">
        <f>+'Primer Trimestre'!F10</f>
        <v>19</v>
      </c>
      <c r="D11" s="183">
        <f>+'Segundo Trimestre'!F10</f>
        <v>21</v>
      </c>
      <c r="E11" s="183">
        <f>+'Tercer Trimestre'!F10</f>
        <v>22</v>
      </c>
      <c r="F11" s="168">
        <f>+C11+D11+E11</f>
        <v>62</v>
      </c>
    </row>
    <row r="12" spans="1:69" x14ac:dyDescent="0.35">
      <c r="A12" s="25" t="s">
        <v>132</v>
      </c>
      <c r="B12" s="103" t="s">
        <v>131</v>
      </c>
      <c r="C12" s="183">
        <f>+'Primer Trimestre'!F11</f>
        <v>178</v>
      </c>
      <c r="D12" s="183">
        <f>+'Segundo Trimestre'!F11</f>
        <v>335</v>
      </c>
      <c r="E12" s="168">
        <f>+'Tercer Trimestre'!F11</f>
        <v>0</v>
      </c>
      <c r="F12" s="168">
        <f>+C12+D12+E12</f>
        <v>513</v>
      </c>
    </row>
    <row r="13" spans="1:69" ht="15" thickBot="1" x14ac:dyDescent="0.4">
      <c r="A13" s="27" t="s">
        <v>55</v>
      </c>
      <c r="B13" s="184"/>
      <c r="C13" s="185"/>
      <c r="D13" s="185"/>
      <c r="E13" s="185"/>
      <c r="F13" s="185"/>
    </row>
    <row r="14" spans="1:69" s="187" customFormat="1" ht="15" thickTop="1" x14ac:dyDescent="0.35">
      <c r="A14" s="175" t="s">
        <v>133</v>
      </c>
      <c r="B14" s="175"/>
      <c r="C14" s="172"/>
      <c r="D14" s="172"/>
      <c r="E14" s="172"/>
      <c r="F14" s="186"/>
      <c r="G14" s="22"/>
      <c r="H14" s="22"/>
      <c r="I14" s="168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</row>
    <row r="15" spans="1:69" s="187" customFormat="1" ht="128.25" customHeight="1" x14ac:dyDescent="0.35">
      <c r="A15" s="206" t="s">
        <v>167</v>
      </c>
      <c r="B15" s="207"/>
      <c r="C15" s="207"/>
      <c r="D15" s="207"/>
      <c r="E15" s="207"/>
      <c r="F15" s="207"/>
      <c r="G15" s="22"/>
      <c r="H15" s="22"/>
      <c r="I15" s="168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</row>
    <row r="16" spans="1:69" s="187" customFormat="1" x14ac:dyDescent="0.35">
      <c r="A16" s="188"/>
      <c r="B16" s="175"/>
      <c r="C16" s="172"/>
      <c r="D16" s="172"/>
      <c r="E16" s="172"/>
      <c r="F16" s="186"/>
      <c r="G16" s="22"/>
      <c r="H16" s="22"/>
      <c r="I16" s="168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</row>
    <row r="17" spans="1:69" s="187" customFormat="1" x14ac:dyDescent="0.35">
      <c r="A17" s="175"/>
      <c r="B17" s="175"/>
      <c r="C17" s="172"/>
      <c r="D17" s="172"/>
      <c r="E17" s="172"/>
      <c r="F17" s="186"/>
      <c r="G17" s="22"/>
      <c r="H17" s="22"/>
      <c r="I17" s="168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</row>
    <row r="18" spans="1:69" x14ac:dyDescent="0.35">
      <c r="A18" s="221" t="s">
        <v>23</v>
      </c>
      <c r="B18" s="221"/>
      <c r="C18" s="221"/>
      <c r="D18" s="221"/>
      <c r="E18" s="221"/>
    </row>
    <row r="19" spans="1:69" x14ac:dyDescent="0.35">
      <c r="A19" s="219" t="s">
        <v>24</v>
      </c>
      <c r="B19" s="219"/>
      <c r="C19" s="219"/>
      <c r="D19" s="219"/>
      <c r="E19" s="219"/>
    </row>
    <row r="20" spans="1:69" x14ac:dyDescent="0.35">
      <c r="A20" s="18" t="s">
        <v>25</v>
      </c>
      <c r="B20" s="21" t="s">
        <v>26</v>
      </c>
      <c r="C20" s="26"/>
      <c r="D20" s="26"/>
      <c r="E20" s="26"/>
      <c r="F20" s="26"/>
    </row>
    <row r="21" spans="1:69" x14ac:dyDescent="0.35">
      <c r="A21" s="18"/>
      <c r="B21" s="21"/>
      <c r="C21" s="26"/>
      <c r="D21" s="26"/>
      <c r="E21" s="26"/>
      <c r="F21" s="26"/>
    </row>
    <row r="22" spans="1:69" ht="15" thickBot="1" x14ac:dyDescent="0.4">
      <c r="A22" s="23" t="s">
        <v>8</v>
      </c>
      <c r="B22" s="24" t="s">
        <v>36</v>
      </c>
      <c r="C22" s="24" t="s">
        <v>37</v>
      </c>
      <c r="D22" s="24" t="s">
        <v>39</v>
      </c>
      <c r="E22" s="24" t="s">
        <v>144</v>
      </c>
    </row>
    <row r="23" spans="1:69" x14ac:dyDescent="0.35">
      <c r="A23" s="25" t="s">
        <v>130</v>
      </c>
      <c r="B23" s="91">
        <f>+'Primer Trimestre'!E23</f>
        <v>910000</v>
      </c>
      <c r="C23" s="91">
        <f>+'Segundo Trimestre'!E22</f>
        <v>12361140.17</v>
      </c>
      <c r="D23" s="189">
        <f>+'Tercer Trimestre'!E24</f>
        <v>3195320.05</v>
      </c>
      <c r="E23" s="91">
        <f>+SUM(B23:D23)</f>
        <v>16466460.219999999</v>
      </c>
      <c r="H23" s="72"/>
    </row>
    <row r="24" spans="1:69" x14ac:dyDescent="0.35">
      <c r="A24" s="25" t="s">
        <v>132</v>
      </c>
      <c r="B24" s="91">
        <f>+'Primer Trimestre'!E24</f>
        <v>377600</v>
      </c>
      <c r="C24" s="91">
        <f>+'Segundo Trimestre'!E23</f>
        <v>893850</v>
      </c>
      <c r="D24" s="189">
        <f>+'Tercer Trimestre'!E25</f>
        <v>345150</v>
      </c>
      <c r="E24" s="91">
        <f>+SUM(B24:D24)</f>
        <v>1616600</v>
      </c>
    </row>
    <row r="25" spans="1:69" ht="15" thickBot="1" x14ac:dyDescent="0.4">
      <c r="A25" s="27" t="s">
        <v>22</v>
      </c>
      <c r="B25" s="190">
        <f>SUM(B23:B24)</f>
        <v>1287600</v>
      </c>
      <c r="C25" s="190">
        <f>SUM(C23:C24)</f>
        <v>13254990.17</v>
      </c>
      <c r="D25" s="190">
        <f>+D23+D24</f>
        <v>3540470.05</v>
      </c>
      <c r="E25" s="190">
        <f>+E23+E24</f>
        <v>18083060.219999999</v>
      </c>
      <c r="F25" s="91"/>
      <c r="G25" s="91"/>
    </row>
    <row r="26" spans="1:69" ht="15" thickTop="1" x14ac:dyDescent="0.35">
      <c r="A26" s="175" t="s">
        <v>133</v>
      </c>
    </row>
    <row r="27" spans="1:69" x14ac:dyDescent="0.35">
      <c r="A27" s="175" t="s">
        <v>118</v>
      </c>
    </row>
    <row r="28" spans="1:69" ht="24" customHeight="1" x14ac:dyDescent="0.35">
      <c r="A28" s="208" t="s">
        <v>119</v>
      </c>
      <c r="B28" s="208"/>
      <c r="C28" s="208"/>
      <c r="D28" s="208"/>
      <c r="E28" s="208"/>
      <c r="F28" s="198"/>
    </row>
    <row r="29" spans="1:69" x14ac:dyDescent="0.35">
      <c r="A29" s="210" t="s">
        <v>120</v>
      </c>
      <c r="B29" s="211"/>
      <c r="C29" s="211"/>
      <c r="D29" s="211"/>
      <c r="E29" s="211"/>
      <c r="F29" s="211"/>
    </row>
    <row r="30" spans="1:69" x14ac:dyDescent="0.35">
      <c r="A30" s="177" t="s">
        <v>182</v>
      </c>
      <c r="B30" s="176"/>
      <c r="C30" s="176"/>
      <c r="D30" s="176"/>
      <c r="E30" s="176"/>
      <c r="F30" s="176"/>
    </row>
    <row r="31" spans="1:69" x14ac:dyDescent="0.35">
      <c r="A31" s="177" t="s">
        <v>183</v>
      </c>
      <c r="B31" s="176"/>
      <c r="C31" s="176"/>
      <c r="D31" s="176"/>
      <c r="E31" s="176"/>
      <c r="F31" s="176"/>
    </row>
    <row r="32" spans="1:69" x14ac:dyDescent="0.35">
      <c r="A32" s="177" t="s">
        <v>184</v>
      </c>
      <c r="B32" s="176"/>
      <c r="C32" s="176"/>
      <c r="D32" s="176"/>
      <c r="E32" s="176"/>
      <c r="F32" s="176"/>
    </row>
    <row r="33" spans="1:5" x14ac:dyDescent="0.35">
      <c r="A33" s="175"/>
    </row>
    <row r="34" spans="1:5" ht="79.5" customHeight="1" x14ac:dyDescent="0.35">
      <c r="A34" s="212" t="s">
        <v>150</v>
      </c>
      <c r="B34" s="212"/>
      <c r="C34" s="212"/>
      <c r="D34" s="212"/>
      <c r="E34" s="212"/>
    </row>
    <row r="35" spans="1:5" x14ac:dyDescent="0.35">
      <c r="A35" s="175"/>
    </row>
    <row r="36" spans="1:5" x14ac:dyDescent="0.35">
      <c r="A36" s="219" t="s">
        <v>27</v>
      </c>
      <c r="B36" s="219"/>
      <c r="C36" s="219"/>
      <c r="D36" s="219"/>
      <c r="E36" s="219"/>
    </row>
    <row r="37" spans="1:5" x14ac:dyDescent="0.35">
      <c r="A37" s="219" t="s">
        <v>134</v>
      </c>
      <c r="B37" s="219"/>
      <c r="C37" s="219"/>
      <c r="D37" s="219"/>
      <c r="E37" s="219"/>
    </row>
    <row r="38" spans="1:5" x14ac:dyDescent="0.35">
      <c r="A38" s="18" t="s">
        <v>25</v>
      </c>
      <c r="B38" s="19" t="s">
        <v>26</v>
      </c>
      <c r="C38" s="26"/>
      <c r="D38" s="26"/>
      <c r="E38" s="26"/>
    </row>
    <row r="39" spans="1:5" x14ac:dyDescent="0.35">
      <c r="A39" s="18"/>
      <c r="B39" s="19"/>
      <c r="C39" s="26"/>
      <c r="D39" s="26"/>
    </row>
    <row r="40" spans="1:5" ht="15" thickBot="1" x14ac:dyDescent="0.4">
      <c r="A40" s="23" t="s">
        <v>28</v>
      </c>
      <c r="B40" s="24" t="s">
        <v>128</v>
      </c>
      <c r="C40" s="24" t="s">
        <v>37</v>
      </c>
      <c r="D40" s="24" t="s">
        <v>145</v>
      </c>
      <c r="E40" s="24" t="s">
        <v>144</v>
      </c>
    </row>
    <row r="41" spans="1:5" x14ac:dyDescent="0.35">
      <c r="A41" s="191" t="s">
        <v>52</v>
      </c>
      <c r="B41" s="192">
        <f>+'Primer Trimestre'!E39</f>
        <v>0</v>
      </c>
      <c r="C41" s="192">
        <f>+'Segundo Trimestre'!E40</f>
        <v>0</v>
      </c>
      <c r="D41" s="192">
        <f>+'Tercer Trimestre'!E40</f>
        <v>0</v>
      </c>
      <c r="E41" s="91">
        <f>+SUM(B41:D41)</f>
        <v>0</v>
      </c>
    </row>
    <row r="42" spans="1:5" x14ac:dyDescent="0.35">
      <c r="A42" s="191" t="s">
        <v>47</v>
      </c>
      <c r="B42" s="192">
        <f>+'Primer Trimestre'!E40</f>
        <v>0</v>
      </c>
      <c r="C42" s="192">
        <f>+'Segundo Trimestre'!E41</f>
        <v>465913.13</v>
      </c>
      <c r="D42" s="192">
        <f>+'Tercer Trimestre'!E41</f>
        <v>372730.5</v>
      </c>
      <c r="E42" s="91">
        <f t="shared" ref="E42:E74" si="0">+SUM(B42:D42)</f>
        <v>838643.63</v>
      </c>
    </row>
    <row r="43" spans="1:5" x14ac:dyDescent="0.35">
      <c r="A43" s="191" t="s">
        <v>48</v>
      </c>
      <c r="B43" s="192">
        <f>+'Primer Trimestre'!E41</f>
        <v>0</v>
      </c>
      <c r="C43" s="192">
        <f>+'Segundo Trimestre'!E42</f>
        <v>0</v>
      </c>
      <c r="D43" s="192">
        <f>+'Tercer Trimestre'!E42</f>
        <v>0</v>
      </c>
      <c r="E43" s="91">
        <f t="shared" si="0"/>
        <v>0</v>
      </c>
    </row>
    <row r="44" spans="1:5" ht="16" customHeight="1" x14ac:dyDescent="0.35">
      <c r="A44" s="193" t="s">
        <v>49</v>
      </c>
      <c r="B44" s="192">
        <f>+'Primer Trimestre'!E42</f>
        <v>0</v>
      </c>
      <c r="C44" s="192">
        <f>+'Segundo Trimestre'!E43</f>
        <v>2429781.7200000002</v>
      </c>
      <c r="D44" s="192">
        <f>+'Tercer Trimestre'!E43</f>
        <v>1855113.1</v>
      </c>
      <c r="E44" s="91">
        <f t="shared" si="0"/>
        <v>4284894.82</v>
      </c>
    </row>
    <row r="45" spans="1:5" x14ac:dyDescent="0.35">
      <c r="A45" s="193" t="s">
        <v>50</v>
      </c>
      <c r="B45" s="192">
        <f>+'Primer Trimestre'!E43</f>
        <v>910000</v>
      </c>
      <c r="C45" s="192">
        <f>+'Segundo Trimestre'!E44</f>
        <v>9387525</v>
      </c>
      <c r="D45" s="192">
        <f>+'Tercer Trimestre'!E44</f>
        <v>817625</v>
      </c>
      <c r="E45" s="91">
        <f t="shared" si="0"/>
        <v>11115150</v>
      </c>
    </row>
    <row r="46" spans="1:5" x14ac:dyDescent="0.35">
      <c r="A46" s="193" t="s">
        <v>51</v>
      </c>
      <c r="B46" s="192">
        <f>+'Primer Trimestre'!E44</f>
        <v>0</v>
      </c>
      <c r="C46" s="192">
        <f>+'Segundo Trimestre'!E45</f>
        <v>0</v>
      </c>
      <c r="D46" s="192">
        <f>+'Tercer Trimestre'!E45</f>
        <v>0</v>
      </c>
      <c r="E46" s="91">
        <f t="shared" si="0"/>
        <v>0</v>
      </c>
    </row>
    <row r="47" spans="1:5" x14ac:dyDescent="0.35">
      <c r="A47" s="193" t="s">
        <v>53</v>
      </c>
      <c r="B47" s="192">
        <f>+'Primer Trimestre'!E45</f>
        <v>0</v>
      </c>
      <c r="C47" s="192">
        <f>+'Segundo Trimestre'!E46</f>
        <v>0</v>
      </c>
      <c r="D47" s="192">
        <f>+'Tercer Trimestre'!E46</f>
        <v>0</v>
      </c>
      <c r="E47" s="91">
        <f t="shared" si="0"/>
        <v>0</v>
      </c>
    </row>
    <row r="48" spans="1:5" x14ac:dyDescent="0.35">
      <c r="A48" s="193" t="s">
        <v>54</v>
      </c>
      <c r="B48" s="192">
        <f>+'Primer Trimestre'!E46</f>
        <v>0</v>
      </c>
      <c r="C48" s="192">
        <f>+'Segundo Trimestre'!E47</f>
        <v>0</v>
      </c>
      <c r="D48" s="192">
        <f>+'Tercer Trimestre'!E47</f>
        <v>0</v>
      </c>
      <c r="E48" s="91">
        <f t="shared" si="0"/>
        <v>0</v>
      </c>
    </row>
    <row r="49" spans="1:9" x14ac:dyDescent="0.35">
      <c r="A49" s="17" t="s">
        <v>60</v>
      </c>
      <c r="B49" s="192">
        <f>+'Primer Trimestre'!E47</f>
        <v>0</v>
      </c>
      <c r="C49" s="192">
        <f>+'Segundo Trimestre'!E48</f>
        <v>0</v>
      </c>
      <c r="D49" s="192">
        <f>+'Tercer Trimestre'!E48</f>
        <v>0</v>
      </c>
      <c r="E49" s="91">
        <f t="shared" si="0"/>
        <v>0</v>
      </c>
    </row>
    <row r="50" spans="1:9" x14ac:dyDescent="0.35">
      <c r="A50" s="193" t="s">
        <v>135</v>
      </c>
      <c r="B50" s="192">
        <f>+'Primer Trimestre'!E48</f>
        <v>0</v>
      </c>
      <c r="C50" s="192">
        <f>+'Segundo Trimestre'!E49</f>
        <v>0</v>
      </c>
      <c r="D50" s="192">
        <f>+'Tercer Trimestre'!E49</f>
        <v>0</v>
      </c>
      <c r="E50" s="91">
        <f t="shared" si="0"/>
        <v>0</v>
      </c>
    </row>
    <row r="51" spans="1:9" x14ac:dyDescent="0.35">
      <c r="A51" s="193" t="s">
        <v>136</v>
      </c>
      <c r="B51" s="192">
        <f>+'Primer Trimestre'!E49</f>
        <v>0</v>
      </c>
      <c r="C51" s="192">
        <f>+'Segundo Trimestre'!E50</f>
        <v>0</v>
      </c>
      <c r="D51" s="192">
        <f>+'Tercer Trimestre'!E50</f>
        <v>0</v>
      </c>
      <c r="E51" s="91">
        <f t="shared" si="0"/>
        <v>0</v>
      </c>
    </row>
    <row r="52" spans="1:9" x14ac:dyDescent="0.35">
      <c r="A52" s="193" t="s">
        <v>63</v>
      </c>
      <c r="B52" s="192">
        <f>+'Primer Trimestre'!E50</f>
        <v>0</v>
      </c>
      <c r="C52" s="192">
        <f>+'Segundo Trimestre'!E51</f>
        <v>0</v>
      </c>
      <c r="D52" s="192">
        <f>+'Tercer Trimestre'!E51</f>
        <v>99920</v>
      </c>
      <c r="E52" s="91">
        <f t="shared" si="0"/>
        <v>99920</v>
      </c>
    </row>
    <row r="53" spans="1:9" x14ac:dyDescent="0.35">
      <c r="A53" s="193" t="s">
        <v>64</v>
      </c>
      <c r="B53" s="192">
        <f>+'Primer Trimestre'!E51</f>
        <v>0</v>
      </c>
      <c r="C53" s="192">
        <f>+'Segundo Trimestre'!E52</f>
        <v>0</v>
      </c>
      <c r="D53" s="192">
        <f>+'Tercer Trimestre'!E52</f>
        <v>0</v>
      </c>
      <c r="E53" s="91">
        <f t="shared" si="0"/>
        <v>0</v>
      </c>
    </row>
    <row r="54" spans="1:9" x14ac:dyDescent="0.35">
      <c r="A54" s="193" t="s">
        <v>65</v>
      </c>
      <c r="B54" s="192">
        <f>+'Primer Trimestre'!E52</f>
        <v>0</v>
      </c>
      <c r="C54" s="192">
        <f>+'Segundo Trimestre'!E53</f>
        <v>0</v>
      </c>
      <c r="D54" s="192">
        <f>+'Tercer Trimestre'!E53</f>
        <v>0</v>
      </c>
      <c r="E54" s="91">
        <f t="shared" si="0"/>
        <v>0</v>
      </c>
      <c r="G54" s="91"/>
      <c r="H54" s="91"/>
      <c r="I54" s="194"/>
    </row>
    <row r="55" spans="1:9" x14ac:dyDescent="0.35">
      <c r="A55" s="193" t="s">
        <v>66</v>
      </c>
      <c r="B55" s="192">
        <f>+'Primer Trimestre'!E53</f>
        <v>0</v>
      </c>
      <c r="C55" s="192">
        <f>+'Segundo Trimestre'!E54</f>
        <v>0</v>
      </c>
      <c r="D55" s="192">
        <f>+'Tercer Trimestre'!E54</f>
        <v>0</v>
      </c>
      <c r="E55" s="91">
        <f t="shared" si="0"/>
        <v>0</v>
      </c>
      <c r="G55" s="91"/>
      <c r="H55" s="91"/>
      <c r="I55" s="194"/>
    </row>
    <row r="56" spans="1:9" x14ac:dyDescent="0.35">
      <c r="A56" s="193" t="s">
        <v>67</v>
      </c>
      <c r="B56" s="192">
        <f>+'Primer Trimestre'!E54</f>
        <v>377600</v>
      </c>
      <c r="C56" s="192">
        <f>+'Segundo Trimestre'!E55</f>
        <v>893850</v>
      </c>
      <c r="D56" s="192">
        <f>+'Tercer Trimestre'!E55</f>
        <v>345150</v>
      </c>
      <c r="E56" s="91">
        <f t="shared" si="0"/>
        <v>1616600</v>
      </c>
      <c r="G56" s="91"/>
      <c r="H56" s="91"/>
      <c r="I56" s="194"/>
    </row>
    <row r="57" spans="1:9" x14ac:dyDescent="0.35">
      <c r="A57" s="193" t="s">
        <v>68</v>
      </c>
      <c r="B57" s="192">
        <f>+'Primer Trimestre'!E55</f>
        <v>0</v>
      </c>
      <c r="C57" s="192">
        <f>+'Segundo Trimestre'!E56</f>
        <v>0</v>
      </c>
      <c r="D57" s="192">
        <f>+'Tercer Trimestre'!E56</f>
        <v>0</v>
      </c>
      <c r="E57" s="91">
        <f t="shared" si="0"/>
        <v>0</v>
      </c>
      <c r="G57" s="91"/>
      <c r="H57" s="91"/>
      <c r="I57" s="194"/>
    </row>
    <row r="58" spans="1:9" x14ac:dyDescent="0.35">
      <c r="A58" s="193" t="s">
        <v>69</v>
      </c>
      <c r="B58" s="192">
        <f>+'Primer Trimestre'!E56</f>
        <v>0</v>
      </c>
      <c r="C58" s="192">
        <f>+'Segundo Trimestre'!E57</f>
        <v>0</v>
      </c>
      <c r="D58" s="192">
        <f>+'Tercer Trimestre'!E57</f>
        <v>0</v>
      </c>
      <c r="E58" s="91">
        <f t="shared" si="0"/>
        <v>0</v>
      </c>
      <c r="G58" s="91"/>
      <c r="H58" s="91"/>
      <c r="I58" s="194"/>
    </row>
    <row r="59" spans="1:9" x14ac:dyDescent="0.35">
      <c r="A59" s="193" t="s">
        <v>70</v>
      </c>
      <c r="B59" s="192">
        <f>+'Primer Trimestre'!E57</f>
        <v>0</v>
      </c>
      <c r="C59" s="192">
        <f>+'Segundo Trimestre'!E58</f>
        <v>54440.32</v>
      </c>
      <c r="D59" s="192">
        <f>+'Tercer Trimestre'!E58</f>
        <v>20531.45</v>
      </c>
      <c r="E59" s="91">
        <f t="shared" si="0"/>
        <v>74971.77</v>
      </c>
      <c r="G59" s="91"/>
      <c r="H59" s="91"/>
      <c r="I59" s="194"/>
    </row>
    <row r="60" spans="1:9" x14ac:dyDescent="0.35">
      <c r="A60" s="193" t="s">
        <v>71</v>
      </c>
      <c r="B60" s="192">
        <f>+'Primer Trimestre'!E58</f>
        <v>0</v>
      </c>
      <c r="C60" s="192">
        <f>+'Segundo Trimestre'!E59</f>
        <v>0</v>
      </c>
      <c r="D60" s="192">
        <f>+'Tercer Trimestre'!E59</f>
        <v>0</v>
      </c>
      <c r="E60" s="91">
        <f t="shared" si="0"/>
        <v>0</v>
      </c>
      <c r="G60" s="91"/>
      <c r="H60" s="91"/>
      <c r="I60" s="194"/>
    </row>
    <row r="61" spans="1:9" x14ac:dyDescent="0.35">
      <c r="A61" s="193" t="s">
        <v>72</v>
      </c>
      <c r="B61" s="192">
        <f>+'Primer Trimestre'!E59</f>
        <v>0</v>
      </c>
      <c r="C61" s="192">
        <f>+'Segundo Trimestre'!E60</f>
        <v>0</v>
      </c>
      <c r="D61" s="192">
        <f>+'Tercer Trimestre'!E60</f>
        <v>0</v>
      </c>
      <c r="E61" s="91">
        <f t="shared" si="0"/>
        <v>0</v>
      </c>
      <c r="G61" s="91"/>
      <c r="H61" s="91"/>
    </row>
    <row r="62" spans="1:9" x14ac:dyDescent="0.35">
      <c r="A62" s="193" t="s">
        <v>73</v>
      </c>
      <c r="B62" s="192">
        <f>+'Primer Trimestre'!E60</f>
        <v>0</v>
      </c>
      <c r="C62" s="192">
        <f>+'Segundo Trimestre'!E61</f>
        <v>0</v>
      </c>
      <c r="D62" s="192">
        <f>+'Tercer Trimestre'!E61</f>
        <v>0</v>
      </c>
      <c r="E62" s="91">
        <f t="shared" si="0"/>
        <v>0</v>
      </c>
      <c r="G62" s="91"/>
      <c r="H62" s="91"/>
    </row>
    <row r="63" spans="1:9" x14ac:dyDescent="0.35">
      <c r="A63" s="193" t="s">
        <v>74</v>
      </c>
      <c r="B63" s="192">
        <f>+'Primer Trimestre'!E61</f>
        <v>0</v>
      </c>
      <c r="C63" s="192">
        <f>+'Segundo Trimestre'!E62</f>
        <v>0</v>
      </c>
      <c r="D63" s="192">
        <f>+'Tercer Trimestre'!E62</f>
        <v>0</v>
      </c>
      <c r="E63" s="91">
        <f t="shared" si="0"/>
        <v>0</v>
      </c>
      <c r="H63" s="91"/>
    </row>
    <row r="64" spans="1:9" x14ac:dyDescent="0.35">
      <c r="A64" s="193" t="s">
        <v>75</v>
      </c>
      <c r="B64" s="192">
        <f>+'Primer Trimestre'!E62</f>
        <v>0</v>
      </c>
      <c r="C64" s="192">
        <f>+'Segundo Trimestre'!E63</f>
        <v>0</v>
      </c>
      <c r="D64" s="192">
        <f>+'Tercer Trimestre'!E63</f>
        <v>0</v>
      </c>
      <c r="E64" s="91">
        <f t="shared" si="0"/>
        <v>0</v>
      </c>
      <c r="H64" s="91"/>
    </row>
    <row r="65" spans="1:9" x14ac:dyDescent="0.35">
      <c r="A65" s="193" t="s">
        <v>76</v>
      </c>
      <c r="B65" s="192">
        <f>+'Primer Trimestre'!E63</f>
        <v>0</v>
      </c>
      <c r="C65" s="192">
        <f>+'Segundo Trimestre'!E64</f>
        <v>0</v>
      </c>
      <c r="D65" s="192">
        <f>+'Tercer Trimestre'!E64</f>
        <v>0</v>
      </c>
      <c r="E65" s="91">
        <f t="shared" si="0"/>
        <v>0</v>
      </c>
      <c r="G65" s="91"/>
      <c r="H65" s="91"/>
    </row>
    <row r="66" spans="1:9" x14ac:dyDescent="0.35">
      <c r="A66" s="193" t="s">
        <v>77</v>
      </c>
      <c r="B66" s="192">
        <f>+'Primer Trimestre'!E64</f>
        <v>0</v>
      </c>
      <c r="C66" s="192">
        <f>+'Segundo Trimestre'!E65</f>
        <v>0</v>
      </c>
      <c r="D66" s="192">
        <f>+'Tercer Trimestre'!E65</f>
        <v>0</v>
      </c>
      <c r="E66" s="91">
        <f t="shared" si="0"/>
        <v>0</v>
      </c>
      <c r="G66" s="91"/>
      <c r="H66" s="91"/>
    </row>
    <row r="67" spans="1:9" x14ac:dyDescent="0.35">
      <c r="A67" s="193" t="s">
        <v>78</v>
      </c>
      <c r="B67" s="192">
        <f>+'Primer Trimestre'!E65</f>
        <v>0</v>
      </c>
      <c r="C67" s="192">
        <f>+'Segundo Trimestre'!E66</f>
        <v>0</v>
      </c>
      <c r="D67" s="192">
        <f>+'Tercer Trimestre'!E66</f>
        <v>0</v>
      </c>
      <c r="E67" s="91">
        <f t="shared" si="0"/>
        <v>0</v>
      </c>
      <c r="G67" s="91"/>
    </row>
    <row r="68" spans="1:9" x14ac:dyDescent="0.35">
      <c r="A68" s="193" t="s">
        <v>79</v>
      </c>
      <c r="B68" s="192">
        <f>+'Primer Trimestre'!E66</f>
        <v>0</v>
      </c>
      <c r="C68" s="192">
        <f>+'Segundo Trimestre'!E67</f>
        <v>23480</v>
      </c>
      <c r="D68" s="192">
        <f>+'Tercer Trimestre'!E67</f>
        <v>0</v>
      </c>
      <c r="E68" s="91">
        <f t="shared" si="0"/>
        <v>23480</v>
      </c>
    </row>
    <row r="69" spans="1:9" x14ac:dyDescent="0.35">
      <c r="A69" s="193" t="s">
        <v>80</v>
      </c>
      <c r="B69" s="192">
        <f>+'Primer Trimestre'!E67</f>
        <v>0</v>
      </c>
      <c r="C69" s="192">
        <f>+'Segundo Trimestre'!E68</f>
        <v>0</v>
      </c>
      <c r="D69" s="192">
        <f>+'Tercer Trimestre'!E68</f>
        <v>29400</v>
      </c>
      <c r="E69" s="91">
        <f t="shared" si="0"/>
        <v>29400</v>
      </c>
    </row>
    <row r="70" spans="1:9" x14ac:dyDescent="0.35">
      <c r="A70" s="193" t="s">
        <v>137</v>
      </c>
      <c r="B70" s="192">
        <f>+'Primer Trimestre'!E68</f>
        <v>0</v>
      </c>
      <c r="C70" s="192">
        <f>+'Segundo Trimestre'!E69</f>
        <v>0</v>
      </c>
      <c r="D70" s="192">
        <f>+'Tercer Trimestre'!E69</f>
        <v>0</v>
      </c>
      <c r="E70" s="91">
        <f t="shared" si="0"/>
        <v>0</v>
      </c>
    </row>
    <row r="71" spans="1:9" x14ac:dyDescent="0.35">
      <c r="A71" s="193" t="s">
        <v>138</v>
      </c>
      <c r="B71" s="192">
        <f>+'Primer Trimestre'!E69</f>
        <v>0</v>
      </c>
      <c r="C71" s="192">
        <f>+'Segundo Trimestre'!E70</f>
        <v>0</v>
      </c>
      <c r="D71" s="192">
        <f>+'Tercer Trimestre'!E70</f>
        <v>0</v>
      </c>
      <c r="E71" s="91">
        <f t="shared" si="0"/>
        <v>0</v>
      </c>
    </row>
    <row r="72" spans="1:9" x14ac:dyDescent="0.35">
      <c r="A72" s="193" t="s">
        <v>139</v>
      </c>
      <c r="B72" s="192">
        <f>+'Primer Trimestre'!E70</f>
        <v>0</v>
      </c>
      <c r="C72" s="192">
        <f>+'Segundo Trimestre'!E71</f>
        <v>0</v>
      </c>
      <c r="D72" s="192">
        <f>+'Tercer Trimestre'!E71</f>
        <v>0</v>
      </c>
      <c r="E72" s="91">
        <f t="shared" si="0"/>
        <v>0</v>
      </c>
    </row>
    <row r="73" spans="1:9" x14ac:dyDescent="0.35">
      <c r="A73" s="193" t="s">
        <v>140</v>
      </c>
      <c r="B73" s="192">
        <f>+'Primer Trimestre'!E71</f>
        <v>0</v>
      </c>
      <c r="C73" s="192">
        <f>+'Segundo Trimestre'!E72</f>
        <v>0</v>
      </c>
      <c r="D73" s="192">
        <f>+'Tercer Trimestre'!E72</f>
        <v>0</v>
      </c>
      <c r="E73" s="91">
        <f t="shared" si="0"/>
        <v>0</v>
      </c>
    </row>
    <row r="74" spans="1:9" x14ac:dyDescent="0.35">
      <c r="A74" s="193" t="s">
        <v>141</v>
      </c>
      <c r="B74" s="192">
        <f>+'Primer Trimestre'!E72</f>
        <v>0</v>
      </c>
      <c r="C74" s="192">
        <f>+'Segundo Trimestre'!E73</f>
        <v>0</v>
      </c>
      <c r="D74" s="192">
        <f>+'Tercer Trimestre'!E73</f>
        <v>0</v>
      </c>
      <c r="E74" s="91">
        <f t="shared" si="0"/>
        <v>0</v>
      </c>
    </row>
    <row r="75" spans="1:9" ht="15" thickBot="1" x14ac:dyDescent="0.4">
      <c r="A75" s="27" t="s">
        <v>22</v>
      </c>
      <c r="B75" s="195">
        <f t="shared" ref="B75" si="1">SUM(B41:B74)</f>
        <v>1287600</v>
      </c>
      <c r="C75" s="195">
        <f>SUM(C41:C74)</f>
        <v>13254990.17</v>
      </c>
      <c r="D75" s="195">
        <f t="shared" ref="D75:E75" si="2">SUM(D41:D74)</f>
        <v>3540470.0500000003</v>
      </c>
      <c r="E75" s="195">
        <f t="shared" si="2"/>
        <v>18083060.219999999</v>
      </c>
      <c r="F75" s="91"/>
      <c r="G75" s="91"/>
      <c r="H75" s="91"/>
      <c r="I75" s="91"/>
    </row>
    <row r="76" spans="1:9" ht="15" thickTop="1" x14ac:dyDescent="0.35">
      <c r="A76" s="106" t="s">
        <v>57</v>
      </c>
      <c r="C76" s="102"/>
    </row>
    <row r="77" spans="1:9" x14ac:dyDescent="0.35">
      <c r="A77" s="175" t="s">
        <v>118</v>
      </c>
      <c r="C77" s="102"/>
    </row>
    <row r="78" spans="1:9" x14ac:dyDescent="0.35">
      <c r="A78" s="175"/>
      <c r="C78" s="102"/>
    </row>
    <row r="79" spans="1:9" x14ac:dyDescent="0.35">
      <c r="A79" s="175"/>
      <c r="C79" s="102"/>
    </row>
    <row r="80" spans="1:9" x14ac:dyDescent="0.35">
      <c r="A80" s="175"/>
      <c r="C80" s="102"/>
    </row>
    <row r="81" spans="1:9" x14ac:dyDescent="0.35">
      <c r="A81" s="175"/>
      <c r="C81" s="102"/>
    </row>
    <row r="82" spans="1:9" x14ac:dyDescent="0.35">
      <c r="A82" s="175"/>
      <c r="C82" s="102"/>
    </row>
    <row r="83" spans="1:9" x14ac:dyDescent="0.35">
      <c r="A83" s="175"/>
      <c r="C83" s="102"/>
    </row>
    <row r="84" spans="1:9" x14ac:dyDescent="0.35">
      <c r="A84" s="175"/>
      <c r="C84" s="102"/>
    </row>
    <row r="85" spans="1:9" x14ac:dyDescent="0.35">
      <c r="A85" s="220" t="s">
        <v>29</v>
      </c>
      <c r="B85" s="220"/>
      <c r="C85" s="220"/>
      <c r="D85" s="220"/>
      <c r="E85" s="220"/>
    </row>
    <row r="86" spans="1:9" x14ac:dyDescent="0.35">
      <c r="A86" s="219" t="s">
        <v>30</v>
      </c>
      <c r="B86" s="219"/>
      <c r="C86" s="219"/>
      <c r="D86" s="219"/>
      <c r="E86" s="219"/>
    </row>
    <row r="87" spans="1:9" x14ac:dyDescent="0.35">
      <c r="A87" s="18" t="s">
        <v>25</v>
      </c>
      <c r="B87" s="21" t="s">
        <v>26</v>
      </c>
      <c r="C87" s="26"/>
      <c r="D87" s="26"/>
      <c r="E87" s="26"/>
    </row>
    <row r="88" spans="1:9" x14ac:dyDescent="0.35">
      <c r="A88" s="18"/>
      <c r="B88" s="30"/>
      <c r="C88" s="26"/>
      <c r="D88" s="26"/>
      <c r="E88" s="26"/>
    </row>
    <row r="89" spans="1:9" ht="15" thickBot="1" x14ac:dyDescent="0.4">
      <c r="A89" s="23" t="s">
        <v>28</v>
      </c>
      <c r="B89" s="24" t="s">
        <v>36</v>
      </c>
      <c r="C89" s="24" t="s">
        <v>37</v>
      </c>
      <c r="D89" s="24" t="s">
        <v>39</v>
      </c>
      <c r="E89" s="24" t="s">
        <v>144</v>
      </c>
    </row>
    <row r="90" spans="1:9" x14ac:dyDescent="0.35">
      <c r="A90" s="17" t="s">
        <v>42</v>
      </c>
      <c r="B90" s="72">
        <f>+'Primer Trimestre'!E90</f>
        <v>26956427.609999999</v>
      </c>
      <c r="C90" s="72">
        <f>+'Segundo Trimestre'!E88</f>
        <v>0</v>
      </c>
      <c r="D90" s="72">
        <f>+'Tercer Trimestre'!E81</f>
        <v>0</v>
      </c>
      <c r="E90" s="91">
        <f>+B90</f>
        <v>26956427.609999999</v>
      </c>
    </row>
    <row r="91" spans="1:9" x14ac:dyDescent="0.35">
      <c r="A91" s="17" t="s">
        <v>31</v>
      </c>
      <c r="B91" s="72">
        <f>+'Primer Trimestre'!E91</f>
        <v>1287600</v>
      </c>
      <c r="C91" s="72">
        <f>+'Segundo Trimestre'!E89</f>
        <v>13254990.17</v>
      </c>
      <c r="D91" s="72">
        <f>+'Tercer Trimestre'!E82</f>
        <v>3540470.05</v>
      </c>
      <c r="E91" s="91">
        <f>+SUM(B91:D91)</f>
        <v>18083060.219999999</v>
      </c>
      <c r="H91" s="29"/>
      <c r="I91" s="29"/>
    </row>
    <row r="92" spans="1:9" x14ac:dyDescent="0.35">
      <c r="A92" s="17" t="s">
        <v>32</v>
      </c>
      <c r="B92" s="72">
        <f>+'Primer Trimestre'!E92</f>
        <v>28244027.609999999</v>
      </c>
      <c r="C92" s="72">
        <f>+'Segundo Trimestre'!E90</f>
        <v>13254990.17</v>
      </c>
      <c r="D92" s="72">
        <f>+'Tercer Trimestre'!E83</f>
        <v>3540470.05</v>
      </c>
      <c r="E92" s="91">
        <f>SUM(B92:D92)</f>
        <v>45039487.829999998</v>
      </c>
      <c r="H92" s="29"/>
      <c r="I92" s="29"/>
    </row>
    <row r="93" spans="1:9" x14ac:dyDescent="0.35">
      <c r="A93" s="17" t="s">
        <v>33</v>
      </c>
      <c r="B93" s="72">
        <f>+'Primer Trimestre'!E93</f>
        <v>28244027.609999999</v>
      </c>
      <c r="C93" s="72">
        <f>+'Segundo Trimestre'!E91</f>
        <v>13254990.17</v>
      </c>
      <c r="D93" s="72">
        <f>+'Tercer Trimestre'!E84</f>
        <v>3540470.05</v>
      </c>
      <c r="E93" s="91">
        <f>SUM(B93:D93)</f>
        <v>45039487.829999998</v>
      </c>
      <c r="H93" s="29"/>
    </row>
    <row r="94" spans="1:9" ht="15" thickBot="1" x14ac:dyDescent="0.4">
      <c r="A94" s="200" t="s">
        <v>34</v>
      </c>
      <c r="B94" s="196">
        <f>+'Primer Trimestre'!B94</f>
        <v>0</v>
      </c>
      <c r="C94" s="196">
        <f>+'Primer Trimestre'!C94</f>
        <v>0</v>
      </c>
      <c r="D94" s="196">
        <f>+'Primer Trimestre'!D94</f>
        <v>0</v>
      </c>
      <c r="E94" s="196">
        <f>+'Primer Trimestre'!E94</f>
        <v>0</v>
      </c>
      <c r="H94" s="29"/>
    </row>
    <row r="95" spans="1:9" ht="15" thickTop="1" x14ac:dyDescent="0.35">
      <c r="A95" s="175" t="s">
        <v>142</v>
      </c>
    </row>
    <row r="96" spans="1:9" ht="50.25" customHeight="1" x14ac:dyDescent="0.35">
      <c r="A96" s="213" t="s">
        <v>146</v>
      </c>
      <c r="B96" s="213"/>
      <c r="C96" s="213"/>
      <c r="D96" s="213"/>
      <c r="E96" s="213"/>
    </row>
    <row r="97" spans="1:5" x14ac:dyDescent="0.35">
      <c r="A97" s="197"/>
      <c r="B97" s="29"/>
      <c r="C97" s="29"/>
      <c r="D97" s="29"/>
      <c r="E97" s="29"/>
    </row>
    <row r="98" spans="1:5" x14ac:dyDescent="0.35">
      <c r="B98" s="91"/>
      <c r="C98" s="91"/>
      <c r="D98" s="91"/>
      <c r="E98" s="91"/>
    </row>
    <row r="99" spans="1:5" x14ac:dyDescent="0.35">
      <c r="B99" s="29"/>
    </row>
  </sheetData>
  <mergeCells count="14">
    <mergeCell ref="A86:E86"/>
    <mergeCell ref="A96:E96"/>
    <mergeCell ref="A34:E34"/>
    <mergeCell ref="A1:F1"/>
    <mergeCell ref="A7:F7"/>
    <mergeCell ref="A8:F8"/>
    <mergeCell ref="A15:F15"/>
    <mergeCell ref="A18:E18"/>
    <mergeCell ref="A19:E19"/>
    <mergeCell ref="A29:F29"/>
    <mergeCell ref="A28:E28"/>
    <mergeCell ref="A36:E36"/>
    <mergeCell ref="A37:E37"/>
    <mergeCell ref="A85:E8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N88"/>
  <sheetViews>
    <sheetView showGridLines="0" zoomScale="90" zoomScaleNormal="90" workbookViewId="0">
      <selection sqref="A1:F1"/>
    </sheetView>
  </sheetViews>
  <sheetFormatPr baseColWidth="10" defaultColWidth="11.54296875" defaultRowHeight="14.5" x14ac:dyDescent="0.35"/>
  <cols>
    <col min="1" max="1" width="40.7265625" style="6" customWidth="1"/>
    <col min="2" max="5" width="15.7265625" style="1" customWidth="1"/>
    <col min="6" max="6" width="11.453125" style="1" bestFit="1" customWidth="1"/>
    <col min="7" max="8" width="14.1796875" style="1" bestFit="1" customWidth="1"/>
    <col min="9" max="9" width="13.26953125" style="1" customWidth="1"/>
    <col min="10" max="10" width="11.54296875" style="1" bestFit="1" customWidth="1"/>
    <col min="11" max="11" width="11.1796875" style="1" customWidth="1"/>
    <col min="12" max="13" width="12.26953125" style="1" bestFit="1" customWidth="1"/>
    <col min="14" max="15" width="12.54296875" style="1" bestFit="1" customWidth="1"/>
    <col min="16" max="16384" width="11.54296875" style="1"/>
  </cols>
  <sheetData>
    <row r="1" spans="1:8" x14ac:dyDescent="0.35">
      <c r="A1" s="203" t="s">
        <v>0</v>
      </c>
      <c r="B1" s="203"/>
      <c r="C1" s="203"/>
      <c r="D1" s="203"/>
      <c r="E1" s="203"/>
      <c r="F1" s="203"/>
    </row>
    <row r="2" spans="1:8" x14ac:dyDescent="0.35">
      <c r="A2" s="2" t="s">
        <v>1</v>
      </c>
      <c r="B2" s="3" t="s">
        <v>45</v>
      </c>
      <c r="C2" s="3"/>
      <c r="D2" s="3"/>
      <c r="E2" s="3"/>
      <c r="F2" s="3"/>
    </row>
    <row r="3" spans="1:8" x14ac:dyDescent="0.35">
      <c r="A3" s="2" t="s">
        <v>2</v>
      </c>
      <c r="B3" s="4" t="s">
        <v>3</v>
      </c>
      <c r="C3" s="3"/>
      <c r="D3" s="3"/>
      <c r="E3" s="3"/>
      <c r="F3" s="3"/>
    </row>
    <row r="4" spans="1:8" x14ac:dyDescent="0.35">
      <c r="A4" s="2" t="s">
        <v>4</v>
      </c>
      <c r="B4" s="3" t="s">
        <v>5</v>
      </c>
      <c r="C4" s="3"/>
      <c r="D4" s="3"/>
      <c r="E4" s="3"/>
      <c r="F4" s="3"/>
    </row>
    <row r="5" spans="1:8" x14ac:dyDescent="0.35">
      <c r="A5" s="2" t="s">
        <v>35</v>
      </c>
      <c r="B5" s="5" t="s">
        <v>114</v>
      </c>
      <c r="C5" s="3"/>
      <c r="D5" s="3"/>
      <c r="E5" s="3"/>
      <c r="F5" s="3"/>
    </row>
    <row r="6" spans="1:8" x14ac:dyDescent="0.35">
      <c r="A6" s="2"/>
      <c r="B6" s="5"/>
      <c r="C6" s="3"/>
      <c r="D6" s="3"/>
      <c r="E6" s="3"/>
      <c r="F6" s="3"/>
    </row>
    <row r="7" spans="1:8" x14ac:dyDescent="0.35">
      <c r="A7" s="219" t="s">
        <v>6</v>
      </c>
      <c r="B7" s="219"/>
      <c r="C7" s="219"/>
      <c r="D7" s="219"/>
      <c r="E7" s="219"/>
      <c r="F7" s="219"/>
    </row>
    <row r="8" spans="1:8" x14ac:dyDescent="0.35">
      <c r="A8" s="219" t="s">
        <v>7</v>
      </c>
      <c r="B8" s="219"/>
      <c r="C8" s="219"/>
      <c r="D8" s="219"/>
      <c r="E8" s="219"/>
      <c r="F8" s="219"/>
    </row>
    <row r="9" spans="1:8" ht="15" thickBot="1" x14ac:dyDescent="0.4">
      <c r="A9" s="23" t="s">
        <v>8</v>
      </c>
      <c r="B9" s="24" t="s">
        <v>9</v>
      </c>
      <c r="C9" s="104" t="s">
        <v>18</v>
      </c>
      <c r="D9" s="104" t="s">
        <v>19</v>
      </c>
      <c r="E9" s="104" t="s">
        <v>20</v>
      </c>
      <c r="F9" s="104" t="s">
        <v>40</v>
      </c>
    </row>
    <row r="10" spans="1:8" x14ac:dyDescent="0.35">
      <c r="A10" s="28" t="s">
        <v>116</v>
      </c>
      <c r="B10" s="169" t="s">
        <v>21</v>
      </c>
      <c r="C10" s="87">
        <v>10</v>
      </c>
      <c r="D10" s="87">
        <v>8</v>
      </c>
      <c r="E10" s="87">
        <v>10</v>
      </c>
      <c r="F10" s="87">
        <f>+E10</f>
        <v>10</v>
      </c>
    </row>
    <row r="11" spans="1:8" x14ac:dyDescent="0.35">
      <c r="A11" s="28" t="s">
        <v>117</v>
      </c>
      <c r="B11" s="10" t="s">
        <v>21</v>
      </c>
      <c r="C11" s="68"/>
      <c r="D11" s="68"/>
      <c r="E11" s="114"/>
      <c r="F11" s="67">
        <f>SUM(C11:E11)</f>
        <v>0</v>
      </c>
    </row>
    <row r="12" spans="1:8" ht="15" thickBot="1" x14ac:dyDescent="0.4">
      <c r="A12" s="11" t="s">
        <v>115</v>
      </c>
      <c r="B12" s="111"/>
      <c r="C12" s="71">
        <f>+C10+C11</f>
        <v>10</v>
      </c>
      <c r="D12" s="71">
        <f>+D10+D11</f>
        <v>8</v>
      </c>
      <c r="E12" s="71">
        <f>+E10+E11</f>
        <v>10</v>
      </c>
      <c r="F12" s="71">
        <f>+F10+F11</f>
        <v>10</v>
      </c>
    </row>
    <row r="13" spans="1:8" ht="15" thickTop="1" x14ac:dyDescent="0.35">
      <c r="A13" s="106" t="s">
        <v>56</v>
      </c>
      <c r="B13" s="33"/>
      <c r="C13" s="34"/>
      <c r="D13" s="34"/>
      <c r="E13" s="172"/>
      <c r="F13" s="35"/>
      <c r="H13" s="65"/>
    </row>
    <row r="14" spans="1:8" x14ac:dyDescent="0.35">
      <c r="A14" s="106"/>
      <c r="B14" s="33"/>
      <c r="C14" s="34"/>
      <c r="D14" s="34"/>
      <c r="E14" s="172"/>
      <c r="F14" s="35"/>
    </row>
    <row r="15" spans="1:8" s="22" customFormat="1" ht="117" customHeight="1" x14ac:dyDescent="0.35">
      <c r="A15" s="206" t="s">
        <v>185</v>
      </c>
      <c r="B15" s="207"/>
      <c r="C15" s="207"/>
      <c r="D15" s="207"/>
      <c r="E15" s="207"/>
      <c r="F15" s="207"/>
    </row>
    <row r="16" spans="1:8" s="22" customFormat="1" ht="81.75" customHeight="1" x14ac:dyDescent="0.35">
      <c r="A16" s="224" t="s">
        <v>152</v>
      </c>
      <c r="B16" s="224"/>
      <c r="C16" s="224"/>
      <c r="D16" s="224"/>
      <c r="E16" s="224"/>
      <c r="F16" s="224"/>
    </row>
    <row r="17" spans="1:9" s="22" customFormat="1" x14ac:dyDescent="0.35">
      <c r="A17" s="173"/>
      <c r="B17" s="174"/>
      <c r="C17" s="174"/>
      <c r="D17" s="174"/>
      <c r="E17" s="174"/>
      <c r="F17" s="174"/>
    </row>
    <row r="18" spans="1:9" x14ac:dyDescent="0.35">
      <c r="A18" s="221" t="s">
        <v>23</v>
      </c>
      <c r="B18" s="221"/>
      <c r="C18" s="221"/>
      <c r="D18" s="221"/>
      <c r="E18" s="221"/>
    </row>
    <row r="19" spans="1:9" x14ac:dyDescent="0.35">
      <c r="A19" s="219" t="s">
        <v>24</v>
      </c>
      <c r="B19" s="219"/>
      <c r="C19" s="219"/>
      <c r="D19" s="219"/>
      <c r="E19" s="219"/>
    </row>
    <row r="20" spans="1:9" x14ac:dyDescent="0.35">
      <c r="A20" s="18" t="s">
        <v>25</v>
      </c>
      <c r="B20" s="21" t="s">
        <v>26</v>
      </c>
      <c r="C20" s="26"/>
      <c r="D20" s="26"/>
      <c r="E20" s="103"/>
    </row>
    <row r="21" spans="1:9" ht="15" thickBot="1" x14ac:dyDescent="0.4">
      <c r="A21" s="23" t="s">
        <v>8</v>
      </c>
      <c r="B21" s="104" t="s">
        <v>18</v>
      </c>
      <c r="C21" s="104" t="s">
        <v>19</v>
      </c>
      <c r="D21" s="104" t="s">
        <v>20</v>
      </c>
      <c r="E21" s="104" t="s">
        <v>40</v>
      </c>
    </row>
    <row r="22" spans="1:9" x14ac:dyDescent="0.35">
      <c r="A22" s="28" t="s">
        <v>116</v>
      </c>
      <c r="B22" s="61">
        <v>1550909.04</v>
      </c>
      <c r="C22" s="61">
        <v>4134679.34</v>
      </c>
      <c r="D22" s="61">
        <v>4502142</v>
      </c>
      <c r="E22" s="159">
        <f>SUM(B22:D22)</f>
        <v>10187730.379999999</v>
      </c>
      <c r="G22" s="58"/>
      <c r="H22" s="58"/>
      <c r="I22" s="58"/>
    </row>
    <row r="23" spans="1:9" x14ac:dyDescent="0.35">
      <c r="A23" s="28" t="s">
        <v>117</v>
      </c>
      <c r="B23" s="36"/>
      <c r="C23" s="36"/>
      <c r="D23" s="36"/>
      <c r="E23" s="159">
        <f>SUM(B23:D23)</f>
        <v>0</v>
      </c>
    </row>
    <row r="24" spans="1:9" ht="15" thickBot="1" x14ac:dyDescent="0.4">
      <c r="A24" s="27" t="s">
        <v>22</v>
      </c>
      <c r="B24" s="93">
        <f>SUM(B22:B23)</f>
        <v>1550909.04</v>
      </c>
      <c r="C24" s="93">
        <f>SUM(C22:C23)</f>
        <v>4134679.34</v>
      </c>
      <c r="D24" s="93">
        <f>SUM(D22:D23)</f>
        <v>4502142</v>
      </c>
      <c r="E24" s="160">
        <f>SUM(E22:E23)</f>
        <v>10187730.379999999</v>
      </c>
      <c r="G24" s="58"/>
      <c r="H24" s="58"/>
    </row>
    <row r="25" spans="1:9" ht="15" thickTop="1" x14ac:dyDescent="0.35">
      <c r="A25" s="106" t="s">
        <v>57</v>
      </c>
      <c r="B25" s="17"/>
    </row>
    <row r="26" spans="1:9" x14ac:dyDescent="0.35">
      <c r="A26" s="106"/>
      <c r="B26" s="17"/>
    </row>
    <row r="27" spans="1:9" x14ac:dyDescent="0.35">
      <c r="A27" s="208" t="s">
        <v>118</v>
      </c>
      <c r="B27" s="209"/>
      <c r="C27" s="209"/>
      <c r="D27" s="209"/>
      <c r="E27" s="209"/>
      <c r="F27" s="209"/>
    </row>
    <row r="28" spans="1:9" ht="25.5" customHeight="1" x14ac:dyDescent="0.35">
      <c r="A28" s="208" t="s">
        <v>119</v>
      </c>
      <c r="B28" s="209"/>
      <c r="C28" s="209"/>
      <c r="D28" s="209"/>
      <c r="E28" s="209"/>
      <c r="F28" s="209"/>
    </row>
    <row r="29" spans="1:9" x14ac:dyDescent="0.35">
      <c r="A29" s="210" t="s">
        <v>120</v>
      </c>
      <c r="B29" s="211"/>
      <c r="C29" s="211"/>
      <c r="D29" s="211"/>
      <c r="E29" s="211"/>
      <c r="F29" s="211"/>
    </row>
    <row r="30" spans="1:9" x14ac:dyDescent="0.35">
      <c r="A30" s="177" t="s">
        <v>168</v>
      </c>
      <c r="B30" s="176"/>
      <c r="C30" s="176"/>
      <c r="D30" s="176"/>
      <c r="E30" s="176"/>
      <c r="F30" s="176"/>
    </row>
    <row r="31" spans="1:9" x14ac:dyDescent="0.35">
      <c r="A31" s="177" t="s">
        <v>186</v>
      </c>
      <c r="B31" s="176"/>
      <c r="C31" s="176"/>
      <c r="D31" s="176"/>
      <c r="E31" s="176"/>
      <c r="F31" s="176"/>
    </row>
    <row r="32" spans="1:9" x14ac:dyDescent="0.35">
      <c r="A32" s="177" t="s">
        <v>169</v>
      </c>
      <c r="B32" s="176"/>
      <c r="C32" s="176"/>
      <c r="D32" s="176"/>
      <c r="E32" s="176"/>
      <c r="F32" s="176"/>
    </row>
    <row r="33" spans="1:7" x14ac:dyDescent="0.35">
      <c r="A33" s="106"/>
      <c r="B33" s="17"/>
    </row>
    <row r="34" spans="1:7" x14ac:dyDescent="0.35">
      <c r="A34" s="54"/>
    </row>
    <row r="35" spans="1:7" x14ac:dyDescent="0.35">
      <c r="A35" s="203" t="s">
        <v>27</v>
      </c>
      <c r="B35" s="203"/>
      <c r="C35" s="203"/>
      <c r="D35" s="203"/>
      <c r="E35" s="203"/>
    </row>
    <row r="36" spans="1:7" x14ac:dyDescent="0.35">
      <c r="A36" s="203" t="s">
        <v>24</v>
      </c>
      <c r="B36" s="203"/>
      <c r="C36" s="203"/>
      <c r="D36" s="203"/>
      <c r="E36" s="203"/>
      <c r="G36" s="14"/>
    </row>
    <row r="37" spans="1:7" x14ac:dyDescent="0.35">
      <c r="A37" s="203" t="s">
        <v>44</v>
      </c>
      <c r="B37" s="203"/>
      <c r="C37" s="203"/>
      <c r="D37" s="203"/>
      <c r="E37" s="203"/>
    </row>
    <row r="38" spans="1:7" ht="15" thickBot="1" x14ac:dyDescent="0.4">
      <c r="A38" s="7" t="s">
        <v>28</v>
      </c>
      <c r="B38" s="104" t="s">
        <v>18</v>
      </c>
      <c r="C38" s="104" t="s">
        <v>19</v>
      </c>
      <c r="D38" s="104" t="s">
        <v>20</v>
      </c>
      <c r="E38" s="104" t="s">
        <v>40</v>
      </c>
    </row>
    <row r="39" spans="1:7" x14ac:dyDescent="0.35">
      <c r="A39" s="98" t="s">
        <v>52</v>
      </c>
      <c r="B39" s="64"/>
      <c r="C39" s="64"/>
      <c r="D39" s="64"/>
      <c r="E39" s="63">
        <f t="shared" ref="E39" si="0">SUM(B39:D39)</f>
        <v>0</v>
      </c>
    </row>
    <row r="40" spans="1:7" x14ac:dyDescent="0.35">
      <c r="A40" s="98" t="s">
        <v>47</v>
      </c>
      <c r="B40" s="64">
        <v>124243.5</v>
      </c>
      <c r="C40" s="64">
        <v>124243.5</v>
      </c>
      <c r="D40" s="64">
        <v>124243.5</v>
      </c>
      <c r="E40" s="63">
        <f t="shared" ref="E40:E43" si="1">SUM(B40:D40)</f>
        <v>372730.5</v>
      </c>
    </row>
    <row r="41" spans="1:7" x14ac:dyDescent="0.35">
      <c r="A41" s="98" t="s">
        <v>48</v>
      </c>
      <c r="B41" s="64"/>
      <c r="C41" s="64"/>
      <c r="D41" s="64"/>
      <c r="E41" s="63">
        <f t="shared" si="1"/>
        <v>0</v>
      </c>
    </row>
    <row r="42" spans="1:7" s="122" customFormat="1" x14ac:dyDescent="0.35">
      <c r="A42" s="119" t="s">
        <v>49</v>
      </c>
      <c r="B42" s="120">
        <v>631926.54</v>
      </c>
      <c r="C42" s="120">
        <v>622287</v>
      </c>
      <c r="D42" s="120">
        <v>587461.18999999994</v>
      </c>
      <c r="E42" s="121">
        <f t="shared" si="1"/>
        <v>1841674.73</v>
      </c>
    </row>
    <row r="43" spans="1:7" s="122" customFormat="1" x14ac:dyDescent="0.35">
      <c r="A43" s="119" t="s">
        <v>50</v>
      </c>
      <c r="B43" s="120">
        <v>440135</v>
      </c>
      <c r="C43" s="120">
        <v>416980</v>
      </c>
      <c r="D43" s="120">
        <v>1368470</v>
      </c>
      <c r="E43" s="121">
        <f t="shared" si="1"/>
        <v>2225585</v>
      </c>
    </row>
    <row r="44" spans="1:7" s="122" customFormat="1" x14ac:dyDescent="0.35">
      <c r="A44" s="119" t="s">
        <v>51</v>
      </c>
      <c r="B44" s="120"/>
      <c r="C44" s="120"/>
      <c r="D44" s="120"/>
      <c r="E44" s="121">
        <f t="shared" ref="E44:E71" si="2">SUM(B44:D44)</f>
        <v>0</v>
      </c>
    </row>
    <row r="45" spans="1:7" s="122" customFormat="1" ht="16" customHeight="1" x14ac:dyDescent="0.35">
      <c r="A45" s="119" t="s">
        <v>53</v>
      </c>
      <c r="B45" s="120"/>
      <c r="C45" s="120"/>
      <c r="D45" s="120"/>
      <c r="E45" s="121">
        <f t="shared" si="2"/>
        <v>0</v>
      </c>
    </row>
    <row r="46" spans="1:7" s="122" customFormat="1" x14ac:dyDescent="0.35">
      <c r="A46" s="119" t="s">
        <v>54</v>
      </c>
      <c r="B46" s="120"/>
      <c r="C46" s="120"/>
      <c r="D46" s="120"/>
      <c r="E46" s="121">
        <f t="shared" si="2"/>
        <v>0</v>
      </c>
    </row>
    <row r="47" spans="1:7" s="122" customFormat="1" x14ac:dyDescent="0.35">
      <c r="A47" s="1" t="s">
        <v>60</v>
      </c>
      <c r="B47" s="120"/>
      <c r="C47" s="120"/>
      <c r="D47" s="120"/>
      <c r="E47" s="121"/>
    </row>
    <row r="48" spans="1:7" s="122" customFormat="1" x14ac:dyDescent="0.35">
      <c r="A48" s="88" t="s">
        <v>61</v>
      </c>
      <c r="B48" s="120"/>
      <c r="C48" s="120"/>
      <c r="D48" s="120"/>
      <c r="E48" s="121"/>
    </row>
    <row r="49" spans="1:5" s="122" customFormat="1" x14ac:dyDescent="0.35">
      <c r="A49" s="88" t="s">
        <v>62</v>
      </c>
      <c r="B49" s="120"/>
      <c r="C49" s="120"/>
      <c r="D49" s="120"/>
      <c r="E49" s="121"/>
    </row>
    <row r="50" spans="1:5" s="122" customFormat="1" x14ac:dyDescent="0.35">
      <c r="A50" s="119" t="s">
        <v>106</v>
      </c>
      <c r="B50" s="120">
        <v>23730</v>
      </c>
      <c r="C50" s="120">
        <v>212100</v>
      </c>
      <c r="D50" s="120">
        <v>107780</v>
      </c>
      <c r="E50" s="121">
        <f t="shared" si="2"/>
        <v>343610</v>
      </c>
    </row>
    <row r="51" spans="1:5" s="122" customFormat="1" x14ac:dyDescent="0.35">
      <c r="A51" s="119" t="s">
        <v>64</v>
      </c>
      <c r="B51" s="120"/>
      <c r="C51" s="120">
        <v>8752.6</v>
      </c>
      <c r="D51" s="120"/>
      <c r="E51" s="121">
        <f t="shared" si="2"/>
        <v>8752.6</v>
      </c>
    </row>
    <row r="52" spans="1:5" x14ac:dyDescent="0.35">
      <c r="A52" s="88" t="s">
        <v>65</v>
      </c>
      <c r="B52" s="64"/>
      <c r="C52" s="64"/>
      <c r="D52" s="64"/>
      <c r="E52" s="63">
        <f t="shared" si="2"/>
        <v>0</v>
      </c>
    </row>
    <row r="53" spans="1:5" x14ac:dyDescent="0.35">
      <c r="A53" s="88" t="s">
        <v>66</v>
      </c>
      <c r="B53" s="64"/>
      <c r="C53" s="64"/>
      <c r="D53" s="64"/>
      <c r="E53" s="63">
        <f t="shared" si="2"/>
        <v>0</v>
      </c>
    </row>
    <row r="54" spans="1:5" x14ac:dyDescent="0.35">
      <c r="A54" s="88" t="s">
        <v>67</v>
      </c>
      <c r="B54" s="64"/>
      <c r="C54" s="64"/>
      <c r="D54" s="64"/>
      <c r="E54" s="63">
        <f t="shared" si="2"/>
        <v>0</v>
      </c>
    </row>
    <row r="55" spans="1:5" x14ac:dyDescent="0.35">
      <c r="A55" s="88" t="s">
        <v>68</v>
      </c>
      <c r="B55" s="64"/>
      <c r="C55" s="64"/>
      <c r="D55" s="64"/>
      <c r="E55" s="63">
        <f t="shared" si="2"/>
        <v>0</v>
      </c>
    </row>
    <row r="56" spans="1:5" x14ac:dyDescent="0.35">
      <c r="A56" s="88" t="s">
        <v>69</v>
      </c>
      <c r="B56" s="64"/>
      <c r="C56" s="64"/>
      <c r="D56" s="64"/>
      <c r="E56" s="63">
        <f t="shared" si="2"/>
        <v>0</v>
      </c>
    </row>
    <row r="57" spans="1:5" x14ac:dyDescent="0.35">
      <c r="A57" s="88" t="s">
        <v>70</v>
      </c>
      <c r="B57" s="64"/>
      <c r="C57" s="64"/>
      <c r="D57" s="64"/>
      <c r="E57" s="63">
        <f t="shared" si="2"/>
        <v>0</v>
      </c>
    </row>
    <row r="58" spans="1:5" x14ac:dyDescent="0.35">
      <c r="A58" s="88" t="s">
        <v>71</v>
      </c>
      <c r="B58" s="64"/>
      <c r="C58" s="64"/>
      <c r="D58" s="64"/>
      <c r="E58" s="63">
        <f t="shared" si="2"/>
        <v>0</v>
      </c>
    </row>
    <row r="59" spans="1:5" x14ac:dyDescent="0.35">
      <c r="A59" s="88" t="s">
        <v>72</v>
      </c>
      <c r="B59" s="64">
        <v>37074</v>
      </c>
      <c r="C59" s="64"/>
      <c r="D59" s="64"/>
      <c r="E59" s="63">
        <f t="shared" si="2"/>
        <v>37074</v>
      </c>
    </row>
    <row r="60" spans="1:5" x14ac:dyDescent="0.35">
      <c r="A60" s="88" t="s">
        <v>73</v>
      </c>
      <c r="B60" s="64"/>
      <c r="C60" s="64"/>
      <c r="D60" s="64"/>
      <c r="E60" s="63">
        <f t="shared" si="2"/>
        <v>0</v>
      </c>
    </row>
    <row r="61" spans="1:5" s="122" customFormat="1" x14ac:dyDescent="0.35">
      <c r="A61" s="119" t="s">
        <v>74</v>
      </c>
      <c r="B61" s="120">
        <v>0</v>
      </c>
      <c r="C61" s="120">
        <v>0</v>
      </c>
      <c r="D61" s="120">
        <v>92170</v>
      </c>
      <c r="E61" s="121">
        <f t="shared" si="2"/>
        <v>92170</v>
      </c>
    </row>
    <row r="62" spans="1:5" x14ac:dyDescent="0.35">
      <c r="A62" s="88" t="s">
        <v>75</v>
      </c>
      <c r="B62" s="64">
        <v>0</v>
      </c>
      <c r="C62" s="120">
        <v>1155079.24</v>
      </c>
      <c r="D62" s="120">
        <v>2222017.31</v>
      </c>
      <c r="E62" s="63">
        <f t="shared" si="2"/>
        <v>3377096.55</v>
      </c>
    </row>
    <row r="63" spans="1:5" s="122" customFormat="1" x14ac:dyDescent="0.35">
      <c r="A63" s="119" t="s">
        <v>76</v>
      </c>
      <c r="B63" s="64">
        <v>293800</v>
      </c>
      <c r="C63" s="120">
        <v>805633.5</v>
      </c>
      <c r="D63" s="120">
        <v>0</v>
      </c>
      <c r="E63" s="121">
        <f>SUM(B63:D63)</f>
        <v>1099433.5</v>
      </c>
    </row>
    <row r="64" spans="1:5" x14ac:dyDescent="0.35">
      <c r="A64" s="88" t="s">
        <v>77</v>
      </c>
      <c r="C64" s="64">
        <v>398777</v>
      </c>
      <c r="D64" s="64"/>
      <c r="E64" s="63">
        <f>SUM(B64:D64)</f>
        <v>398777</v>
      </c>
    </row>
    <row r="65" spans="1:8" x14ac:dyDescent="0.35">
      <c r="A65" s="88" t="s">
        <v>107</v>
      </c>
      <c r="B65" s="64"/>
      <c r="C65" s="64"/>
      <c r="D65" s="64"/>
      <c r="E65" s="63">
        <f t="shared" si="2"/>
        <v>0</v>
      </c>
    </row>
    <row r="66" spans="1:8" x14ac:dyDescent="0.35">
      <c r="A66" s="88" t="s">
        <v>108</v>
      </c>
      <c r="B66" s="64"/>
      <c r="C66" s="64"/>
      <c r="E66" s="63">
        <f t="shared" si="2"/>
        <v>0</v>
      </c>
    </row>
    <row r="67" spans="1:8" x14ac:dyDescent="0.35">
      <c r="A67" s="88" t="s">
        <v>80</v>
      </c>
      <c r="B67" s="64"/>
      <c r="C67" s="64">
        <v>390826.5</v>
      </c>
      <c r="D67" s="64"/>
      <c r="E67" s="63">
        <f t="shared" si="2"/>
        <v>390826.5</v>
      </c>
    </row>
    <row r="68" spans="1:8" x14ac:dyDescent="0.35">
      <c r="A68" s="110" t="s">
        <v>81</v>
      </c>
      <c r="B68" s="64"/>
      <c r="C68" s="64"/>
      <c r="D68" s="64"/>
      <c r="E68" s="63"/>
    </row>
    <row r="69" spans="1:8" x14ac:dyDescent="0.35">
      <c r="A69" s="88" t="s">
        <v>109</v>
      </c>
      <c r="B69" s="64"/>
      <c r="C69" s="64"/>
      <c r="D69" s="64"/>
      <c r="E69" s="63">
        <f t="shared" si="2"/>
        <v>0</v>
      </c>
      <c r="G69" s="97"/>
    </row>
    <row r="70" spans="1:8" x14ac:dyDescent="0.35">
      <c r="A70" s="88" t="s">
        <v>104</v>
      </c>
      <c r="B70" s="64"/>
      <c r="C70" s="64"/>
      <c r="D70" s="64"/>
      <c r="E70" s="63">
        <f t="shared" si="2"/>
        <v>0</v>
      </c>
    </row>
    <row r="71" spans="1:8" x14ac:dyDescent="0.35">
      <c r="A71" s="110" t="s">
        <v>105</v>
      </c>
      <c r="B71" s="64"/>
      <c r="C71" s="64"/>
      <c r="D71" s="64"/>
      <c r="E71" s="63">
        <f t="shared" si="2"/>
        <v>0</v>
      </c>
    </row>
    <row r="72" spans="1:8" x14ac:dyDescent="0.35">
      <c r="A72" s="110" t="s">
        <v>85</v>
      </c>
      <c r="B72" s="64"/>
      <c r="C72" s="64"/>
      <c r="D72" s="64"/>
      <c r="E72" s="63"/>
    </row>
    <row r="73" spans="1:8" ht="15" thickBot="1" x14ac:dyDescent="0.4">
      <c r="A73" s="27" t="s">
        <v>22</v>
      </c>
      <c r="B73" s="60">
        <f>SUM(B39:B72)</f>
        <v>1550909.04</v>
      </c>
      <c r="C73" s="60">
        <f t="shared" ref="C73:E73" si="3">SUM(C39:C72)</f>
        <v>4134679.34</v>
      </c>
      <c r="D73" s="60">
        <f t="shared" si="3"/>
        <v>4502142</v>
      </c>
      <c r="E73" s="60">
        <f t="shared" si="3"/>
        <v>10187730.379999999</v>
      </c>
      <c r="F73" s="14"/>
      <c r="G73" s="58"/>
      <c r="H73" s="58"/>
    </row>
    <row r="74" spans="1:8" ht="15" thickTop="1" x14ac:dyDescent="0.35">
      <c r="A74" s="106" t="s">
        <v>57</v>
      </c>
      <c r="B74" s="17"/>
      <c r="D74" s="96"/>
    </row>
    <row r="75" spans="1:8" x14ac:dyDescent="0.35">
      <c r="A75" s="204" t="s">
        <v>29</v>
      </c>
      <c r="B75" s="204"/>
      <c r="C75" s="204"/>
      <c r="D75" s="204"/>
      <c r="E75" s="204"/>
    </row>
    <row r="76" spans="1:8" x14ac:dyDescent="0.35">
      <c r="A76" s="203" t="s">
        <v>30</v>
      </c>
      <c r="B76" s="203"/>
      <c r="C76" s="203"/>
      <c r="D76" s="203"/>
      <c r="E76" s="203"/>
    </row>
    <row r="77" spans="1:8" x14ac:dyDescent="0.35">
      <c r="A77" s="203" t="s">
        <v>44</v>
      </c>
      <c r="B77" s="203"/>
      <c r="C77" s="203"/>
      <c r="D77" s="203"/>
      <c r="E77" s="203"/>
    </row>
    <row r="78" spans="1:8" ht="15" thickBot="1" x14ac:dyDescent="0.4">
      <c r="A78" s="7" t="s">
        <v>28</v>
      </c>
      <c r="B78" s="8" t="s">
        <v>18</v>
      </c>
      <c r="C78" s="8" t="s">
        <v>19</v>
      </c>
      <c r="D78" s="8" t="s">
        <v>20</v>
      </c>
      <c r="E78" s="8" t="s">
        <v>40</v>
      </c>
    </row>
    <row r="79" spans="1:8" x14ac:dyDescent="0.35">
      <c r="A79" s="1" t="s">
        <v>41</v>
      </c>
      <c r="B79" s="85">
        <f>+'Tercer Trimestre'!E85</f>
        <v>0</v>
      </c>
      <c r="C79" s="85"/>
      <c r="D79" s="85"/>
      <c r="E79" s="56">
        <f>B79</f>
        <v>0</v>
      </c>
    </row>
    <row r="80" spans="1:8" x14ac:dyDescent="0.35">
      <c r="A80" s="1" t="s">
        <v>31</v>
      </c>
      <c r="B80" s="85">
        <v>1550909.04</v>
      </c>
      <c r="C80" s="85">
        <v>4134679.34</v>
      </c>
      <c r="D80" s="85">
        <v>4502142</v>
      </c>
      <c r="E80" s="56">
        <f>SUM(B80:D80)</f>
        <v>10187730.379999999</v>
      </c>
    </row>
    <row r="81" spans="1:14" x14ac:dyDescent="0.35">
      <c r="A81" s="1" t="s">
        <v>32</v>
      </c>
      <c r="B81" s="85">
        <f>+B80+B79</f>
        <v>1550909.04</v>
      </c>
      <c r="C81" s="85">
        <f>+C80+C79</f>
        <v>4134679.34</v>
      </c>
      <c r="D81" s="85">
        <f>+D80+D79</f>
        <v>4502142</v>
      </c>
      <c r="E81" s="85">
        <f>SUM(B81:D81)</f>
        <v>10187730.379999999</v>
      </c>
    </row>
    <row r="82" spans="1:14" x14ac:dyDescent="0.35">
      <c r="A82" s="16" t="s">
        <v>33</v>
      </c>
      <c r="B82" s="85">
        <v>1550909.04</v>
      </c>
      <c r="C82" s="85">
        <v>4134679.34</v>
      </c>
      <c r="D82" s="85">
        <v>4502142</v>
      </c>
      <c r="E82" s="56">
        <f>SUM(B82:D82)</f>
        <v>10187730.379999999</v>
      </c>
    </row>
    <row r="83" spans="1:14" ht="15" thickBot="1" x14ac:dyDescent="0.4">
      <c r="A83" s="108" t="s">
        <v>34</v>
      </c>
      <c r="B83" s="109">
        <f>+B81-B82</f>
        <v>0</v>
      </c>
      <c r="C83" s="109">
        <f t="shared" ref="C83:E83" si="4">+C81-C82</f>
        <v>0</v>
      </c>
      <c r="D83" s="109">
        <f t="shared" si="4"/>
        <v>0</v>
      </c>
      <c r="E83" s="109">
        <f t="shared" si="4"/>
        <v>0</v>
      </c>
      <c r="G83" s="97"/>
    </row>
    <row r="84" spans="1:14" x14ac:dyDescent="0.35">
      <c r="A84" s="106" t="s">
        <v>170</v>
      </c>
    </row>
    <row r="85" spans="1:14" x14ac:dyDescent="0.35">
      <c r="A85" s="54"/>
      <c r="B85" s="97"/>
      <c r="C85" s="97"/>
      <c r="D85" s="97"/>
      <c r="E85" s="97"/>
      <c r="L85" s="14"/>
      <c r="M85" s="14"/>
      <c r="N85" s="14"/>
    </row>
    <row r="86" spans="1:14" x14ac:dyDescent="0.35">
      <c r="D86" s="14"/>
    </row>
    <row r="87" spans="1:14" x14ac:dyDescent="0.35">
      <c r="D87" s="58"/>
    </row>
    <row r="88" spans="1:14" x14ac:dyDescent="0.35">
      <c r="B88" s="14"/>
    </row>
  </sheetData>
  <mergeCells count="16">
    <mergeCell ref="A27:F27"/>
    <mergeCell ref="A28:F28"/>
    <mergeCell ref="A29:F29"/>
    <mergeCell ref="A16:F16"/>
    <mergeCell ref="A1:F1"/>
    <mergeCell ref="A7:F7"/>
    <mergeCell ref="A8:F8"/>
    <mergeCell ref="A18:E18"/>
    <mergeCell ref="A19:E19"/>
    <mergeCell ref="A15:F15"/>
    <mergeCell ref="A77:E77"/>
    <mergeCell ref="A36:E36"/>
    <mergeCell ref="A75:E75"/>
    <mergeCell ref="A76:E76"/>
    <mergeCell ref="A35:E35"/>
    <mergeCell ref="A37:E37"/>
  </mergeCells>
  <printOptions horizontalCentered="1"/>
  <pageMargins left="0" right="0" top="0.19685039370078741" bottom="0.19685039370078741" header="0.31496062992125984" footer="0.9055118110236221"/>
  <pageSetup scale="65" firstPageNumber="24" orientation="portrait" useFirstPageNumber="1" r:id="rId1"/>
  <headerFooter>
    <oddFooter>&amp;R&amp;"-,Negrita"&amp;12&amp;P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Q89"/>
  <sheetViews>
    <sheetView showGridLines="0" zoomScale="90" zoomScaleNormal="90" workbookViewId="0">
      <selection sqref="A1:F1"/>
    </sheetView>
  </sheetViews>
  <sheetFormatPr baseColWidth="10" defaultColWidth="11.54296875" defaultRowHeight="14.5" x14ac:dyDescent="0.35"/>
  <cols>
    <col min="1" max="1" width="40" style="48" customWidth="1"/>
    <col min="2" max="2" width="14" style="37" customWidth="1"/>
    <col min="3" max="4" width="14.26953125" style="37" bestFit="1" customWidth="1"/>
    <col min="5" max="6" width="14.81640625" style="37" bestFit="1" customWidth="1"/>
    <col min="7" max="7" width="12.453125" style="37" bestFit="1" customWidth="1"/>
    <col min="8" max="8" width="15.453125" style="78" bestFit="1" customWidth="1"/>
    <col min="9" max="9" width="16.453125" style="37" bestFit="1" customWidth="1"/>
    <col min="10" max="10" width="4.453125" style="37" bestFit="1" customWidth="1"/>
    <col min="11" max="13" width="5.453125" style="37" bestFit="1" customWidth="1"/>
    <col min="14" max="14" width="8.54296875" style="37" bestFit="1" customWidth="1"/>
    <col min="15" max="15" width="12.453125" style="37" bestFit="1" customWidth="1"/>
    <col min="16" max="16" width="17.7265625" style="37" bestFit="1" customWidth="1"/>
    <col min="17" max="16384" width="11.54296875" style="37"/>
  </cols>
  <sheetData>
    <row r="1" spans="1:17" x14ac:dyDescent="0.35">
      <c r="A1" s="225" t="s">
        <v>0</v>
      </c>
      <c r="B1" s="225"/>
      <c r="C1" s="225"/>
      <c r="D1" s="225"/>
      <c r="E1" s="225"/>
      <c r="F1" s="225"/>
    </row>
    <row r="2" spans="1:17" x14ac:dyDescent="0.35">
      <c r="A2" s="42" t="s">
        <v>1</v>
      </c>
      <c r="B2" s="3" t="s">
        <v>45</v>
      </c>
      <c r="C2" s="3"/>
      <c r="D2" s="3"/>
      <c r="E2" s="3"/>
      <c r="F2" s="3"/>
    </row>
    <row r="3" spans="1:17" x14ac:dyDescent="0.35">
      <c r="A3" s="42" t="s">
        <v>2</v>
      </c>
      <c r="B3" s="44" t="s">
        <v>3</v>
      </c>
      <c r="C3" s="43"/>
      <c r="D3" s="43"/>
      <c r="E3" s="43"/>
      <c r="F3" s="43"/>
    </row>
    <row r="4" spans="1:17" x14ac:dyDescent="0.35">
      <c r="A4" s="42" t="s">
        <v>4</v>
      </c>
      <c r="B4" s="43" t="s">
        <v>5</v>
      </c>
      <c r="C4" s="43"/>
      <c r="D4" s="43"/>
      <c r="E4" s="43"/>
      <c r="F4" s="43"/>
    </row>
    <row r="5" spans="1:17" x14ac:dyDescent="0.35">
      <c r="A5" s="42" t="s">
        <v>35</v>
      </c>
      <c r="B5" s="45" t="s">
        <v>113</v>
      </c>
      <c r="C5" s="43"/>
      <c r="D5" s="43"/>
      <c r="E5" s="43"/>
      <c r="F5" s="43"/>
      <c r="I5" s="201"/>
      <c r="J5" s="202" t="s">
        <v>191</v>
      </c>
      <c r="K5" s="202" t="s">
        <v>192</v>
      </c>
      <c r="L5" s="202" t="s">
        <v>193</v>
      </c>
      <c r="M5" s="202" t="s">
        <v>194</v>
      </c>
      <c r="N5" s="202" t="s">
        <v>175</v>
      </c>
      <c r="O5" s="202" t="s">
        <v>176</v>
      </c>
      <c r="P5" s="202" t="s">
        <v>177</v>
      </c>
      <c r="Q5" s="201"/>
    </row>
    <row r="6" spans="1:17" ht="16" x14ac:dyDescent="0.35">
      <c r="A6" s="225" t="s">
        <v>6</v>
      </c>
      <c r="B6" s="225"/>
      <c r="C6" s="225"/>
      <c r="D6" s="225"/>
      <c r="E6" s="225"/>
      <c r="F6" s="225"/>
      <c r="G6" s="225"/>
      <c r="I6" s="202" t="s">
        <v>172</v>
      </c>
      <c r="J6" s="201">
        <v>18</v>
      </c>
      <c r="K6" s="201">
        <v>14</v>
      </c>
      <c r="L6" s="201">
        <v>22</v>
      </c>
      <c r="M6" s="201">
        <v>28</v>
      </c>
      <c r="N6" s="227">
        <f>+J6+K6+L6+M6</f>
        <v>82</v>
      </c>
      <c r="O6" s="227">
        <f>+J6+K6</f>
        <v>32</v>
      </c>
      <c r="P6" s="227">
        <f>+J6+K6+L6</f>
        <v>54</v>
      </c>
      <c r="Q6" s="201"/>
    </row>
    <row r="7" spans="1:17" ht="16" x14ac:dyDescent="0.35">
      <c r="A7" s="178" t="s">
        <v>7</v>
      </c>
      <c r="B7" s="178"/>
      <c r="C7" s="178"/>
      <c r="D7" s="178"/>
      <c r="E7" s="178"/>
      <c r="F7" s="178"/>
      <c r="G7" s="178"/>
      <c r="I7" s="202" t="s">
        <v>173</v>
      </c>
      <c r="J7" s="201">
        <v>19</v>
      </c>
      <c r="K7" s="201">
        <v>21</v>
      </c>
      <c r="L7" s="201">
        <v>22</v>
      </c>
      <c r="M7" s="201">
        <v>10</v>
      </c>
      <c r="N7" s="227">
        <f>+J7+K7+L7+M7</f>
        <v>72</v>
      </c>
      <c r="O7" s="227">
        <f t="shared" ref="O7:O8" si="0">+J7+K7</f>
        <v>40</v>
      </c>
      <c r="P7" s="227">
        <f t="shared" ref="P7:P8" si="1">+J7+K7+L7</f>
        <v>62</v>
      </c>
      <c r="Q7" s="201"/>
    </row>
    <row r="8" spans="1:17" ht="16.5" thickBot="1" x14ac:dyDescent="0.4">
      <c r="A8" s="23" t="s">
        <v>8</v>
      </c>
      <c r="B8" s="47" t="s">
        <v>9</v>
      </c>
      <c r="C8" s="47" t="s">
        <v>36</v>
      </c>
      <c r="D8" s="47" t="s">
        <v>37</v>
      </c>
      <c r="E8" s="47" t="s">
        <v>39</v>
      </c>
      <c r="F8" s="47" t="s">
        <v>40</v>
      </c>
      <c r="G8" s="47" t="s">
        <v>43</v>
      </c>
      <c r="I8" s="202" t="s">
        <v>174</v>
      </c>
      <c r="J8" s="201">
        <v>10</v>
      </c>
      <c r="K8" s="201">
        <v>23</v>
      </c>
      <c r="L8" s="201">
        <v>5</v>
      </c>
      <c r="M8" s="201">
        <v>9</v>
      </c>
      <c r="N8" s="227">
        <f>+J8+K8+L8+M8</f>
        <v>47</v>
      </c>
      <c r="O8" s="227">
        <f t="shared" si="0"/>
        <v>33</v>
      </c>
      <c r="P8" s="227">
        <f t="shared" si="1"/>
        <v>38</v>
      </c>
      <c r="Q8" s="201"/>
    </row>
    <row r="9" spans="1:17" x14ac:dyDescent="0.35">
      <c r="A9" s="28" t="s">
        <v>116</v>
      </c>
      <c r="B9" s="113" t="s">
        <v>21</v>
      </c>
      <c r="C9" s="53">
        <f>+'Primer Trimestre'!F10</f>
        <v>19</v>
      </c>
      <c r="D9" s="53">
        <f>+'Segundo Trimestre'!F10</f>
        <v>21</v>
      </c>
      <c r="E9" s="53">
        <f>'Tercer Trimestre'!F10</f>
        <v>22</v>
      </c>
      <c r="F9" s="53">
        <f>+'Cuarto Trimestre'!F10</f>
        <v>10</v>
      </c>
      <c r="G9" s="40">
        <f>C9+D9+E9+F9</f>
        <v>72</v>
      </c>
      <c r="I9" s="201"/>
      <c r="J9" s="201"/>
      <c r="K9" s="201"/>
      <c r="L9" s="201"/>
      <c r="M9" s="201"/>
      <c r="N9" s="201"/>
      <c r="O9" s="201"/>
      <c r="P9" s="201"/>
      <c r="Q9" s="201"/>
    </row>
    <row r="10" spans="1:17" x14ac:dyDescent="0.35">
      <c r="A10" s="28" t="s">
        <v>117</v>
      </c>
      <c r="B10" s="167" t="s">
        <v>21</v>
      </c>
      <c r="C10" s="40">
        <f>'Primer Trimestre'!F11</f>
        <v>178</v>
      </c>
      <c r="D10" s="40">
        <v>335</v>
      </c>
      <c r="E10" s="40">
        <v>0</v>
      </c>
      <c r="F10" s="40">
        <v>0</v>
      </c>
      <c r="G10" s="40">
        <f>SUM(C10:F10)</f>
        <v>513</v>
      </c>
      <c r="I10" s="201"/>
      <c r="J10" s="201"/>
      <c r="K10" s="201"/>
      <c r="L10" s="201"/>
      <c r="M10" s="201"/>
      <c r="N10" s="201"/>
      <c r="O10" s="201"/>
      <c r="P10" s="201"/>
      <c r="Q10" s="201"/>
    </row>
    <row r="11" spans="1:17" ht="16.5" thickBot="1" x14ac:dyDescent="0.4">
      <c r="A11" s="11" t="s">
        <v>115</v>
      </c>
      <c r="B11" s="39" t="s">
        <v>21</v>
      </c>
      <c r="C11" s="39">
        <f>+C9+C10</f>
        <v>197</v>
      </c>
      <c r="D11" s="39">
        <f t="shared" ref="D11:G11" si="2">+D9+D10</f>
        <v>356</v>
      </c>
      <c r="E11" s="39">
        <f t="shared" si="2"/>
        <v>22</v>
      </c>
      <c r="F11" s="39">
        <f t="shared" si="2"/>
        <v>10</v>
      </c>
      <c r="G11" s="39">
        <f t="shared" si="2"/>
        <v>585</v>
      </c>
      <c r="I11" s="201"/>
      <c r="J11" s="201"/>
      <c r="K11" s="227">
        <f>+J6+J7+J8+K6+K7+K8</f>
        <v>105</v>
      </c>
      <c r="L11" s="227">
        <f>+J6+K6+L6+K7+J7+L7+J8+K8+L8</f>
        <v>154</v>
      </c>
      <c r="M11" s="227">
        <f>+N6+N7+N8</f>
        <v>201</v>
      </c>
      <c r="N11" s="201"/>
      <c r="O11" s="201"/>
      <c r="P11" s="201"/>
      <c r="Q11" s="201"/>
    </row>
    <row r="12" spans="1:17" ht="15" thickTop="1" x14ac:dyDescent="0.35">
      <c r="A12" s="106" t="s">
        <v>56</v>
      </c>
      <c r="B12" s="50"/>
      <c r="C12" s="41"/>
      <c r="D12" s="41"/>
      <c r="E12" s="41"/>
      <c r="F12" s="41"/>
      <c r="G12" s="41"/>
      <c r="K12" s="37" t="s">
        <v>195</v>
      </c>
      <c r="L12" s="37" t="s">
        <v>195</v>
      </c>
      <c r="M12" s="37" t="s">
        <v>195</v>
      </c>
    </row>
    <row r="13" spans="1:17" x14ac:dyDescent="0.35">
      <c r="A13" s="106"/>
      <c r="B13" s="50"/>
      <c r="C13" s="41"/>
      <c r="D13" s="41"/>
      <c r="E13" s="41"/>
      <c r="F13" s="41"/>
      <c r="G13" s="41"/>
    </row>
    <row r="14" spans="1:17" ht="132" customHeight="1" x14ac:dyDescent="0.35">
      <c r="A14" s="206" t="s">
        <v>187</v>
      </c>
      <c r="B14" s="207"/>
      <c r="C14" s="207"/>
      <c r="D14" s="207"/>
      <c r="E14" s="207"/>
      <c r="F14" s="207"/>
      <c r="G14" s="41"/>
    </row>
    <row r="15" spans="1:17" ht="9.75" customHeight="1" x14ac:dyDescent="0.35">
      <c r="A15" s="106"/>
      <c r="B15" s="50"/>
      <c r="C15" s="41"/>
      <c r="D15" s="41"/>
      <c r="E15" s="41"/>
      <c r="F15" s="41"/>
      <c r="G15" s="41"/>
    </row>
    <row r="16" spans="1:17" ht="4.5" customHeight="1" x14ac:dyDescent="0.35">
      <c r="A16" s="106"/>
      <c r="B16" s="50"/>
      <c r="C16" s="41"/>
      <c r="D16" s="41"/>
      <c r="E16" s="41"/>
      <c r="F16" s="41"/>
      <c r="G16" s="41"/>
    </row>
    <row r="17" spans="1:7" ht="4.5" customHeight="1" x14ac:dyDescent="0.35">
      <c r="A17" s="106"/>
      <c r="B17" s="50"/>
      <c r="C17" s="41"/>
      <c r="D17" s="41"/>
      <c r="E17" s="41"/>
      <c r="F17" s="41"/>
      <c r="G17" s="41"/>
    </row>
    <row r="18" spans="1:7" x14ac:dyDescent="0.35">
      <c r="A18" s="226" t="s">
        <v>23</v>
      </c>
      <c r="B18" s="226"/>
      <c r="C18" s="226"/>
      <c r="D18" s="226"/>
      <c r="E18" s="226"/>
      <c r="F18" s="226"/>
    </row>
    <row r="19" spans="1:7" x14ac:dyDescent="0.35">
      <c r="A19" s="225" t="s">
        <v>24</v>
      </c>
      <c r="B19" s="225"/>
      <c r="C19" s="225"/>
      <c r="D19" s="225"/>
      <c r="E19" s="225"/>
      <c r="F19" s="225"/>
    </row>
    <row r="20" spans="1:7" x14ac:dyDescent="0.35">
      <c r="A20" s="225" t="s">
        <v>44</v>
      </c>
      <c r="B20" s="225"/>
      <c r="C20" s="225"/>
      <c r="D20" s="225"/>
      <c r="E20" s="225"/>
      <c r="F20" s="225"/>
    </row>
    <row r="21" spans="1:7" ht="15" thickBot="1" x14ac:dyDescent="0.4">
      <c r="A21" s="23" t="s">
        <v>8</v>
      </c>
      <c r="B21" s="47" t="s">
        <v>36</v>
      </c>
      <c r="C21" s="47" t="s">
        <v>37</v>
      </c>
      <c r="D21" s="47" t="s">
        <v>39</v>
      </c>
      <c r="E21" s="47" t="s">
        <v>40</v>
      </c>
      <c r="F21" s="47" t="s">
        <v>43</v>
      </c>
    </row>
    <row r="22" spans="1:7" x14ac:dyDescent="0.35">
      <c r="A22" s="28" t="s">
        <v>116</v>
      </c>
      <c r="B22" s="53">
        <f>+'Primer Trimestre'!E23</f>
        <v>910000</v>
      </c>
      <c r="C22" s="53">
        <f>+'Segundo Trimestre'!E22</f>
        <v>12361140.17</v>
      </c>
      <c r="D22" s="62">
        <f>+'Tercer Trimestre'!E24</f>
        <v>3195320.05</v>
      </c>
      <c r="E22" s="53">
        <f>+'Cuarto Trimestre'!E22</f>
        <v>10187730.379999999</v>
      </c>
      <c r="F22" s="56">
        <f>SUM(B22:E22)</f>
        <v>26654190.599999998</v>
      </c>
    </row>
    <row r="23" spans="1:7" x14ac:dyDescent="0.35">
      <c r="A23" s="28" t="s">
        <v>117</v>
      </c>
      <c r="B23" s="56">
        <f>+'Primer Trimestre'!E24</f>
        <v>377600</v>
      </c>
      <c r="C23" s="56">
        <f>+'Segundo Trimestre'!E23</f>
        <v>893850</v>
      </c>
      <c r="D23" s="56">
        <f>+'Tercer Trimestre'!E25</f>
        <v>345150</v>
      </c>
      <c r="E23" s="53">
        <f>+'Cuarto Trimestre'!F11</f>
        <v>0</v>
      </c>
      <c r="F23" s="56">
        <f>SUM(B23:E23)</f>
        <v>1616600</v>
      </c>
    </row>
    <row r="24" spans="1:7" ht="15" thickBot="1" x14ac:dyDescent="0.4">
      <c r="A24" s="49" t="s">
        <v>22</v>
      </c>
      <c r="B24" s="59">
        <f>+B22+B23</f>
        <v>1287600</v>
      </c>
      <c r="C24" s="59">
        <f t="shared" ref="C24:F24" si="3">+C22+C23</f>
        <v>13254990.17</v>
      </c>
      <c r="D24" s="59">
        <f t="shared" si="3"/>
        <v>3540470.05</v>
      </c>
      <c r="E24" s="59">
        <f t="shared" si="3"/>
        <v>10187730.379999999</v>
      </c>
      <c r="F24" s="59">
        <f t="shared" si="3"/>
        <v>28270790.599999998</v>
      </c>
    </row>
    <row r="25" spans="1:7" ht="15" thickTop="1" x14ac:dyDescent="0.35">
      <c r="A25" s="106" t="s">
        <v>57</v>
      </c>
      <c r="B25" s="17"/>
    </row>
    <row r="26" spans="1:7" x14ac:dyDescent="0.35">
      <c r="A26" s="106"/>
      <c r="B26" s="17"/>
    </row>
    <row r="27" spans="1:7" x14ac:dyDescent="0.35">
      <c r="A27" s="208" t="s">
        <v>118</v>
      </c>
      <c r="B27" s="209"/>
      <c r="C27" s="209"/>
      <c r="D27" s="209"/>
      <c r="E27" s="209"/>
      <c r="F27" s="209"/>
    </row>
    <row r="28" spans="1:7" x14ac:dyDescent="0.35">
      <c r="A28" s="208" t="s">
        <v>119</v>
      </c>
      <c r="B28" s="209"/>
      <c r="C28" s="209"/>
      <c r="D28" s="209"/>
      <c r="E28" s="209"/>
      <c r="F28" s="209"/>
    </row>
    <row r="29" spans="1:7" x14ac:dyDescent="0.35">
      <c r="A29" s="210" t="s">
        <v>120</v>
      </c>
      <c r="B29" s="211"/>
      <c r="C29" s="211"/>
      <c r="D29" s="211"/>
      <c r="E29" s="211"/>
      <c r="F29" s="211"/>
    </row>
    <row r="30" spans="1:7" x14ac:dyDescent="0.35">
      <c r="A30" s="177" t="s">
        <v>188</v>
      </c>
      <c r="B30" s="176"/>
      <c r="C30" s="176"/>
      <c r="D30" s="176"/>
      <c r="E30" s="176"/>
      <c r="F30" s="176"/>
    </row>
    <row r="31" spans="1:7" x14ac:dyDescent="0.35">
      <c r="A31" s="177" t="s">
        <v>189</v>
      </c>
      <c r="B31" s="176"/>
      <c r="C31" s="176"/>
      <c r="D31" s="176"/>
      <c r="E31" s="176"/>
      <c r="F31" s="176"/>
    </row>
    <row r="32" spans="1:7" x14ac:dyDescent="0.35">
      <c r="A32" s="177" t="s">
        <v>190</v>
      </c>
      <c r="B32" s="176"/>
      <c r="C32" s="176"/>
      <c r="D32" s="176"/>
      <c r="E32" s="176"/>
      <c r="F32" s="176"/>
    </row>
    <row r="33" spans="1:12" x14ac:dyDescent="0.35">
      <c r="A33" s="106"/>
      <c r="B33" s="17"/>
    </row>
    <row r="34" spans="1:12" x14ac:dyDescent="0.35">
      <c r="A34" s="225" t="s">
        <v>27</v>
      </c>
      <c r="B34" s="225"/>
      <c r="C34" s="225"/>
      <c r="D34" s="225"/>
      <c r="E34" s="225"/>
      <c r="F34" s="225"/>
    </row>
    <row r="35" spans="1:12" x14ac:dyDescent="0.35">
      <c r="A35" s="225" t="s">
        <v>24</v>
      </c>
      <c r="B35" s="225"/>
      <c r="C35" s="225"/>
      <c r="D35" s="225"/>
      <c r="E35" s="225"/>
      <c r="F35" s="225"/>
      <c r="H35" s="123"/>
    </row>
    <row r="36" spans="1:12" x14ac:dyDescent="0.35">
      <c r="A36" s="225" t="s">
        <v>44</v>
      </c>
      <c r="B36" s="225"/>
      <c r="C36" s="225"/>
      <c r="D36" s="225"/>
      <c r="E36" s="225"/>
      <c r="F36" s="225"/>
      <c r="H36" s="123"/>
      <c r="I36" s="84"/>
    </row>
    <row r="37" spans="1:12" ht="15" thickBot="1" x14ac:dyDescent="0.4">
      <c r="A37" s="46" t="s">
        <v>28</v>
      </c>
      <c r="B37" s="47" t="s">
        <v>36</v>
      </c>
      <c r="C37" s="47" t="s">
        <v>37</v>
      </c>
      <c r="D37" s="47" t="s">
        <v>39</v>
      </c>
      <c r="E37" s="47" t="s">
        <v>40</v>
      </c>
      <c r="F37" s="47" t="s">
        <v>43</v>
      </c>
      <c r="H37" s="123"/>
      <c r="I37" s="84"/>
    </row>
    <row r="38" spans="1:12" x14ac:dyDescent="0.35">
      <c r="A38" s="98" t="s">
        <v>52</v>
      </c>
      <c r="B38" s="53">
        <f>+'Primer Trimestre'!E39</f>
        <v>0</v>
      </c>
      <c r="C38" s="53">
        <f>+'Segundo Trimestre'!E40</f>
        <v>0</v>
      </c>
      <c r="D38" s="53">
        <f>+'Tercer Trimestre'!E40</f>
        <v>0</v>
      </c>
      <c r="E38" s="53">
        <f>+'Cuarto Trimestre'!E39</f>
        <v>0</v>
      </c>
      <c r="F38" s="85">
        <f t="shared" ref="F38" si="4">SUM(B38:E38)</f>
        <v>0</v>
      </c>
      <c r="H38" s="123"/>
      <c r="I38" s="84"/>
    </row>
    <row r="39" spans="1:12" x14ac:dyDescent="0.35">
      <c r="A39" s="98" t="s">
        <v>47</v>
      </c>
      <c r="B39" s="53">
        <f>+'Primer Trimestre'!E40</f>
        <v>0</v>
      </c>
      <c r="C39" s="53">
        <f>+'Segundo Trimestre'!E41</f>
        <v>465913.13</v>
      </c>
      <c r="D39" s="53">
        <f>+'Tercer Trimestre'!E41</f>
        <v>372730.5</v>
      </c>
      <c r="E39" s="53">
        <f>+'Cuarto Trimestre'!E40</f>
        <v>372730.5</v>
      </c>
      <c r="F39" s="85">
        <f t="shared" ref="F39:F71" si="5">SUM(B39:E39)</f>
        <v>1211374.1299999999</v>
      </c>
      <c r="H39" s="123"/>
      <c r="I39" s="84"/>
    </row>
    <row r="40" spans="1:12" x14ac:dyDescent="0.35">
      <c r="A40" s="98" t="s">
        <v>48</v>
      </c>
      <c r="B40" s="53">
        <f>+'Primer Trimestre'!E41</f>
        <v>0</v>
      </c>
      <c r="C40" s="53">
        <f>+'Segundo Trimestre'!E42</f>
        <v>0</v>
      </c>
      <c r="D40" s="53">
        <f>+'Tercer Trimestre'!E42</f>
        <v>0</v>
      </c>
      <c r="E40" s="53">
        <f>+'Cuarto Trimestre'!E41</f>
        <v>0</v>
      </c>
      <c r="F40" s="85">
        <f t="shared" si="5"/>
        <v>0</v>
      </c>
      <c r="H40" s="123"/>
      <c r="I40" s="84"/>
    </row>
    <row r="41" spans="1:12" s="126" customFormat="1" x14ac:dyDescent="0.35">
      <c r="A41" s="119" t="s">
        <v>49</v>
      </c>
      <c r="B41" s="53">
        <f>+'Primer Trimestre'!E42</f>
        <v>0</v>
      </c>
      <c r="C41" s="53">
        <f>+'Segundo Trimestre'!E43</f>
        <v>2429781.7200000002</v>
      </c>
      <c r="D41" s="53">
        <f>+'Tercer Trimestre'!E43</f>
        <v>1855113.1</v>
      </c>
      <c r="E41" s="53">
        <f>+'Cuarto Trimestre'!E42</f>
        <v>1841674.73</v>
      </c>
      <c r="F41" s="125">
        <f t="shared" si="5"/>
        <v>6126569.5500000007</v>
      </c>
      <c r="H41" s="127"/>
      <c r="I41" s="128"/>
    </row>
    <row r="42" spans="1:12" s="126" customFormat="1" x14ac:dyDescent="0.35">
      <c r="A42" s="119" t="s">
        <v>50</v>
      </c>
      <c r="B42" s="53">
        <f>+'Primer Trimestre'!E43</f>
        <v>910000</v>
      </c>
      <c r="C42" s="53">
        <f>+'Segundo Trimestre'!E44</f>
        <v>9387525</v>
      </c>
      <c r="D42" s="53">
        <f>+'Tercer Trimestre'!E44</f>
        <v>817625</v>
      </c>
      <c r="E42" s="53">
        <f>+'Cuarto Trimestre'!E43</f>
        <v>2225585</v>
      </c>
      <c r="F42" s="125">
        <f t="shared" si="5"/>
        <v>13340735</v>
      </c>
      <c r="H42" s="127"/>
      <c r="I42" s="128"/>
    </row>
    <row r="43" spans="1:12" s="126" customFormat="1" x14ac:dyDescent="0.35">
      <c r="A43" s="119" t="s">
        <v>51</v>
      </c>
      <c r="B43" s="53">
        <f>+'Primer Trimestre'!E44</f>
        <v>0</v>
      </c>
      <c r="C43" s="53">
        <f>+'Segundo Trimestre'!E45</f>
        <v>0</v>
      </c>
      <c r="D43" s="53">
        <f>+'Tercer Trimestre'!E45</f>
        <v>0</v>
      </c>
      <c r="E43" s="53">
        <f>+'Cuarto Trimestre'!E44</f>
        <v>0</v>
      </c>
      <c r="F43" s="125">
        <f t="shared" si="5"/>
        <v>0</v>
      </c>
      <c r="H43" s="127"/>
      <c r="I43" s="128"/>
    </row>
    <row r="44" spans="1:12" s="126" customFormat="1" x14ac:dyDescent="0.35">
      <c r="A44" s="119" t="s">
        <v>53</v>
      </c>
      <c r="B44" s="53">
        <f>+'Primer Trimestre'!E45</f>
        <v>0</v>
      </c>
      <c r="C44" s="53">
        <f>+'Segundo Trimestre'!E46</f>
        <v>0</v>
      </c>
      <c r="D44" s="53">
        <f>+'Tercer Trimestre'!E46</f>
        <v>0</v>
      </c>
      <c r="E44" s="53">
        <f>+'Cuarto Trimestre'!E45</f>
        <v>0</v>
      </c>
      <c r="F44" s="125">
        <f t="shared" si="5"/>
        <v>0</v>
      </c>
      <c r="H44" s="127"/>
      <c r="I44" s="128"/>
    </row>
    <row r="45" spans="1:12" s="126" customFormat="1" ht="16" customHeight="1" x14ac:dyDescent="0.35">
      <c r="A45" s="119" t="s">
        <v>54</v>
      </c>
      <c r="B45" s="53">
        <f>+'Primer Trimestre'!E46</f>
        <v>0</v>
      </c>
      <c r="C45" s="53">
        <f>+'Segundo Trimestre'!E47</f>
        <v>0</v>
      </c>
      <c r="D45" s="53">
        <f>+'Tercer Trimestre'!E47</f>
        <v>0</v>
      </c>
      <c r="E45" s="53">
        <f>+'Cuarto Trimestre'!E46</f>
        <v>0</v>
      </c>
      <c r="F45" s="125">
        <f t="shared" si="5"/>
        <v>0</v>
      </c>
      <c r="G45" s="129"/>
      <c r="H45" s="127"/>
      <c r="I45" s="128"/>
      <c r="J45" s="130"/>
    </row>
    <row r="46" spans="1:12" s="126" customFormat="1" x14ac:dyDescent="0.35">
      <c r="A46" s="1" t="s">
        <v>60</v>
      </c>
      <c r="B46" s="53">
        <f>+'Primer Trimestre'!E47</f>
        <v>0</v>
      </c>
      <c r="C46" s="53">
        <f>+'Segundo Trimestre'!E48</f>
        <v>0</v>
      </c>
      <c r="D46" s="53">
        <f>+'Tercer Trimestre'!E48</f>
        <v>0</v>
      </c>
      <c r="E46" s="53">
        <f>+'Cuarto Trimestre'!E47</f>
        <v>0</v>
      </c>
      <c r="F46" s="125">
        <f t="shared" si="5"/>
        <v>0</v>
      </c>
      <c r="G46" s="129"/>
      <c r="H46" s="127"/>
      <c r="I46" s="128"/>
      <c r="J46" s="130"/>
    </row>
    <row r="47" spans="1:12" s="126" customFormat="1" x14ac:dyDescent="0.35">
      <c r="A47" s="88" t="s">
        <v>61</v>
      </c>
      <c r="B47" s="53">
        <f>+'Primer Trimestre'!E48</f>
        <v>0</v>
      </c>
      <c r="C47" s="53">
        <f>+'Segundo Trimestre'!E49</f>
        <v>0</v>
      </c>
      <c r="D47" s="53">
        <f>+'Tercer Trimestre'!E49</f>
        <v>0</v>
      </c>
      <c r="E47" s="53">
        <f>+'Cuarto Trimestre'!E48</f>
        <v>0</v>
      </c>
      <c r="F47" s="125">
        <f t="shared" si="5"/>
        <v>0</v>
      </c>
      <c r="H47" s="127"/>
      <c r="J47" s="130"/>
    </row>
    <row r="48" spans="1:12" x14ac:dyDescent="0.35">
      <c r="A48" s="88" t="s">
        <v>62</v>
      </c>
      <c r="B48" s="53">
        <f>+'Primer Trimestre'!E49</f>
        <v>0</v>
      </c>
      <c r="C48" s="53">
        <f>+'Segundo Trimestre'!E50</f>
        <v>0</v>
      </c>
      <c r="D48" s="53">
        <f>+'Tercer Trimestre'!E50</f>
        <v>0</v>
      </c>
      <c r="E48" s="53">
        <f>+'Cuarto Trimestre'!E49</f>
        <v>0</v>
      </c>
      <c r="F48" s="85">
        <f t="shared" si="5"/>
        <v>0</v>
      </c>
      <c r="G48" s="51"/>
      <c r="I48" s="84"/>
      <c r="J48" s="78"/>
      <c r="K48" s="78"/>
      <c r="L48" s="78"/>
    </row>
    <row r="49" spans="1:12" x14ac:dyDescent="0.35">
      <c r="A49" s="119" t="s">
        <v>106</v>
      </c>
      <c r="B49" s="53">
        <f>+'Primer Trimestre'!E50</f>
        <v>0</v>
      </c>
      <c r="C49" s="53">
        <f>+'Segundo Trimestre'!E51</f>
        <v>0</v>
      </c>
      <c r="D49" s="53">
        <f>+'Tercer Trimestre'!E51</f>
        <v>99920</v>
      </c>
      <c r="E49" s="53">
        <f>+'Cuarto Trimestre'!E50</f>
        <v>343610</v>
      </c>
      <c r="F49" s="85">
        <f t="shared" si="5"/>
        <v>443530</v>
      </c>
      <c r="G49" s="51"/>
      <c r="J49" s="78"/>
      <c r="K49" s="78"/>
      <c r="L49" s="78"/>
    </row>
    <row r="50" spans="1:12" x14ac:dyDescent="0.35">
      <c r="A50" s="119" t="s">
        <v>64</v>
      </c>
      <c r="B50" s="53">
        <f>+'Primer Trimestre'!E51</f>
        <v>0</v>
      </c>
      <c r="C50" s="53">
        <f>+'Segundo Trimestre'!E52</f>
        <v>0</v>
      </c>
      <c r="D50" s="53">
        <f>+'Tercer Trimestre'!E52</f>
        <v>0</v>
      </c>
      <c r="E50" s="53">
        <f>+'Cuarto Trimestre'!E51</f>
        <v>8752.6</v>
      </c>
      <c r="F50" s="85">
        <f t="shared" si="5"/>
        <v>8752.6</v>
      </c>
      <c r="G50" s="51"/>
    </row>
    <row r="51" spans="1:12" x14ac:dyDescent="0.35">
      <c r="A51" s="88" t="s">
        <v>65</v>
      </c>
      <c r="B51" s="53">
        <f>+'Primer Trimestre'!E52</f>
        <v>0</v>
      </c>
      <c r="C51" s="53">
        <f>+'Segundo Trimestre'!E53</f>
        <v>0</v>
      </c>
      <c r="D51" s="53">
        <f>+'Tercer Trimestre'!E53</f>
        <v>0</v>
      </c>
      <c r="E51" s="53">
        <f>+'Cuarto Trimestre'!E52</f>
        <v>0</v>
      </c>
      <c r="F51" s="85">
        <f t="shared" si="5"/>
        <v>0</v>
      </c>
      <c r="G51" s="51"/>
    </row>
    <row r="52" spans="1:12" x14ac:dyDescent="0.35">
      <c r="A52" s="88" t="s">
        <v>66</v>
      </c>
      <c r="B52" s="53">
        <f>+'Primer Trimestre'!E53</f>
        <v>0</v>
      </c>
      <c r="C52" s="53">
        <f>+'Segundo Trimestre'!E54</f>
        <v>0</v>
      </c>
      <c r="D52" s="53">
        <f>+'Tercer Trimestre'!E54</f>
        <v>0</v>
      </c>
      <c r="E52" s="53">
        <f>+'Cuarto Trimestre'!E53</f>
        <v>0</v>
      </c>
      <c r="F52" s="85">
        <f t="shared" si="5"/>
        <v>0</v>
      </c>
      <c r="G52" s="51"/>
    </row>
    <row r="53" spans="1:12" x14ac:dyDescent="0.35">
      <c r="A53" s="88" t="s">
        <v>67</v>
      </c>
      <c r="B53" s="53">
        <f>+'Primer Trimestre'!E54</f>
        <v>377600</v>
      </c>
      <c r="C53" s="53">
        <f>+'Segundo Trimestre'!E55</f>
        <v>893850</v>
      </c>
      <c r="D53" s="53">
        <f>+'Tercer Trimestre'!E55</f>
        <v>345150</v>
      </c>
      <c r="E53" s="53">
        <f>+'Cuarto Trimestre'!E54</f>
        <v>0</v>
      </c>
      <c r="F53" s="85">
        <f t="shared" si="5"/>
        <v>1616600</v>
      </c>
      <c r="J53" s="78"/>
    </row>
    <row r="54" spans="1:12" x14ac:dyDescent="0.35">
      <c r="A54" s="88" t="s">
        <v>68</v>
      </c>
      <c r="B54" s="53">
        <f>+'Primer Trimestre'!E55</f>
        <v>0</v>
      </c>
      <c r="C54" s="53">
        <f>+'Segundo Trimestre'!E56</f>
        <v>0</v>
      </c>
      <c r="D54" s="53">
        <f>+'Tercer Trimestre'!E56</f>
        <v>0</v>
      </c>
      <c r="E54" s="53">
        <f>+'Cuarto Trimestre'!E55</f>
        <v>0</v>
      </c>
      <c r="F54" s="85">
        <f t="shared" si="5"/>
        <v>0</v>
      </c>
      <c r="G54" s="51"/>
    </row>
    <row r="55" spans="1:12" x14ac:dyDescent="0.35">
      <c r="A55" s="88" t="s">
        <v>69</v>
      </c>
      <c r="B55" s="53">
        <f>+'Primer Trimestre'!E56</f>
        <v>0</v>
      </c>
      <c r="C55" s="53">
        <f>+'Segundo Trimestre'!E57</f>
        <v>0</v>
      </c>
      <c r="D55" s="53">
        <f>+'Tercer Trimestre'!E57</f>
        <v>0</v>
      </c>
      <c r="E55" s="53">
        <f>+'Cuarto Trimestre'!E56</f>
        <v>0</v>
      </c>
      <c r="F55" s="85">
        <f t="shared" si="5"/>
        <v>0</v>
      </c>
    </row>
    <row r="56" spans="1:12" x14ac:dyDescent="0.35">
      <c r="A56" s="88" t="s">
        <v>70</v>
      </c>
      <c r="B56" s="53">
        <f>+'Primer Trimestre'!E57</f>
        <v>0</v>
      </c>
      <c r="C56" s="53">
        <f>+'Segundo Trimestre'!E58</f>
        <v>54440.32</v>
      </c>
      <c r="D56" s="53">
        <f>+'Tercer Trimestre'!E58</f>
        <v>20531.45</v>
      </c>
      <c r="E56" s="53">
        <f>+'Cuarto Trimestre'!E57</f>
        <v>0</v>
      </c>
      <c r="F56" s="85">
        <f t="shared" si="5"/>
        <v>74971.77</v>
      </c>
    </row>
    <row r="57" spans="1:12" x14ac:dyDescent="0.35">
      <c r="A57" s="88" t="s">
        <v>71</v>
      </c>
      <c r="B57" s="53">
        <f>+'Primer Trimestre'!E58</f>
        <v>0</v>
      </c>
      <c r="C57" s="53">
        <f>+'Segundo Trimestre'!E59</f>
        <v>0</v>
      </c>
      <c r="D57" s="53">
        <f>+'Tercer Trimestre'!E59</f>
        <v>0</v>
      </c>
      <c r="E57" s="53">
        <f>+'Cuarto Trimestre'!E58</f>
        <v>0</v>
      </c>
      <c r="F57" s="85">
        <f t="shared" si="5"/>
        <v>0</v>
      </c>
      <c r="G57" s="51"/>
      <c r="I57" s="56"/>
      <c r="J57" s="56"/>
    </row>
    <row r="58" spans="1:12" x14ac:dyDescent="0.35">
      <c r="A58" s="88" t="s">
        <v>72</v>
      </c>
      <c r="B58" s="53">
        <f>+'Primer Trimestre'!E59</f>
        <v>0</v>
      </c>
      <c r="C58" s="53">
        <f>+'Segundo Trimestre'!E60</f>
        <v>0</v>
      </c>
      <c r="D58" s="53">
        <f>+'Tercer Trimestre'!E60</f>
        <v>0</v>
      </c>
      <c r="E58" s="53">
        <f>+'Cuarto Trimestre'!E59</f>
        <v>37074</v>
      </c>
      <c r="F58" s="85">
        <f t="shared" si="5"/>
        <v>37074</v>
      </c>
      <c r="G58" s="51"/>
      <c r="I58" s="56"/>
      <c r="J58" s="56"/>
    </row>
    <row r="59" spans="1:12" x14ac:dyDescent="0.35">
      <c r="A59" s="88" t="s">
        <v>73</v>
      </c>
      <c r="B59" s="53">
        <f>+'Primer Trimestre'!E60</f>
        <v>0</v>
      </c>
      <c r="C59" s="53">
        <f>+'Segundo Trimestre'!E61</f>
        <v>0</v>
      </c>
      <c r="D59" s="53">
        <f>+'Tercer Trimestre'!E61</f>
        <v>0</v>
      </c>
      <c r="E59" s="53">
        <f>+'Cuarto Trimestre'!E60</f>
        <v>0</v>
      </c>
      <c r="F59" s="85">
        <f t="shared" si="5"/>
        <v>0</v>
      </c>
      <c r="G59" s="51"/>
      <c r="J59" s="56"/>
    </row>
    <row r="60" spans="1:12" x14ac:dyDescent="0.35">
      <c r="A60" s="119" t="s">
        <v>74</v>
      </c>
      <c r="B60" s="53">
        <f>+'Primer Trimestre'!E61</f>
        <v>0</v>
      </c>
      <c r="C60" s="53">
        <f>+'Segundo Trimestre'!E62</f>
        <v>0</v>
      </c>
      <c r="D60" s="53">
        <f>+'Tercer Trimestre'!E62</f>
        <v>0</v>
      </c>
      <c r="E60" s="53">
        <f>+'Cuarto Trimestre'!E61</f>
        <v>92170</v>
      </c>
      <c r="F60" s="85">
        <f t="shared" si="5"/>
        <v>92170</v>
      </c>
      <c r="G60" s="51"/>
      <c r="I60" s="56"/>
      <c r="J60" s="56"/>
    </row>
    <row r="61" spans="1:12" x14ac:dyDescent="0.35">
      <c r="A61" s="88" t="s">
        <v>75</v>
      </c>
      <c r="B61" s="53">
        <f>+'Primer Trimestre'!E62</f>
        <v>0</v>
      </c>
      <c r="C61" s="53">
        <f>+'Segundo Trimestre'!E63</f>
        <v>0</v>
      </c>
      <c r="D61" s="53">
        <f>+'Tercer Trimestre'!E63</f>
        <v>0</v>
      </c>
      <c r="E61" s="53">
        <f>+'Cuarto Trimestre'!E62</f>
        <v>3377096.55</v>
      </c>
      <c r="F61" s="85">
        <f t="shared" si="5"/>
        <v>3377096.55</v>
      </c>
      <c r="G61" s="51"/>
    </row>
    <row r="62" spans="1:12" x14ac:dyDescent="0.35">
      <c r="A62" s="119" t="s">
        <v>76</v>
      </c>
      <c r="B62" s="53">
        <f>+'Primer Trimestre'!E63</f>
        <v>0</v>
      </c>
      <c r="C62" s="53">
        <f>+'Segundo Trimestre'!E64</f>
        <v>0</v>
      </c>
      <c r="D62" s="53">
        <f>+'Tercer Trimestre'!E64</f>
        <v>0</v>
      </c>
      <c r="E62" s="53">
        <f>+'Cuarto Trimestre'!E63</f>
        <v>1099433.5</v>
      </c>
      <c r="F62" s="85">
        <f t="shared" si="5"/>
        <v>1099433.5</v>
      </c>
      <c r="G62" s="51"/>
    </row>
    <row r="63" spans="1:12" x14ac:dyDescent="0.35">
      <c r="A63" s="88" t="s">
        <v>77</v>
      </c>
      <c r="B63" s="53">
        <f>+'Primer Trimestre'!E64</f>
        <v>0</v>
      </c>
      <c r="C63" s="53">
        <f>+'Segundo Trimestre'!E65</f>
        <v>0</v>
      </c>
      <c r="D63" s="53">
        <f>+'Tercer Trimestre'!E65</f>
        <v>0</v>
      </c>
      <c r="E63" s="53">
        <f>+'Cuarto Trimestre'!E64</f>
        <v>398777</v>
      </c>
      <c r="F63" s="85">
        <f t="shared" si="5"/>
        <v>398777</v>
      </c>
    </row>
    <row r="64" spans="1:12" s="126" customFormat="1" x14ac:dyDescent="0.35">
      <c r="A64" s="88" t="s">
        <v>107</v>
      </c>
      <c r="B64" s="53">
        <f>+'Primer Trimestre'!E65</f>
        <v>0</v>
      </c>
      <c r="C64" s="53">
        <f>+'Segundo Trimestre'!E66</f>
        <v>0</v>
      </c>
      <c r="D64" s="53">
        <f>+'Tercer Trimestre'!E66</f>
        <v>0</v>
      </c>
      <c r="E64" s="53">
        <f>+'Cuarto Trimestre'!E65</f>
        <v>0</v>
      </c>
      <c r="F64" s="125">
        <f t="shared" si="5"/>
        <v>0</v>
      </c>
      <c r="H64" s="130"/>
    </row>
    <row r="65" spans="1:10" s="126" customFormat="1" x14ac:dyDescent="0.35">
      <c r="A65" s="88" t="s">
        <v>108</v>
      </c>
      <c r="B65" s="53">
        <f>+'Primer Trimestre'!E66</f>
        <v>0</v>
      </c>
      <c r="C65" s="53">
        <f>+'Segundo Trimestre'!E67</f>
        <v>23480</v>
      </c>
      <c r="D65" s="53">
        <f>+'Tercer Trimestre'!E67</f>
        <v>0</v>
      </c>
      <c r="E65" s="53">
        <f>+'Cuarto Trimestre'!E66</f>
        <v>0</v>
      </c>
      <c r="F65" s="125">
        <f t="shared" si="5"/>
        <v>23480</v>
      </c>
      <c r="G65" s="129"/>
      <c r="H65" s="130"/>
    </row>
    <row r="66" spans="1:10" x14ac:dyDescent="0.35">
      <c r="A66" s="88" t="s">
        <v>80</v>
      </c>
      <c r="B66" s="53">
        <f>+'Primer Trimestre'!E67</f>
        <v>0</v>
      </c>
      <c r="C66" s="53">
        <f>+'Segundo Trimestre'!E68</f>
        <v>0</v>
      </c>
      <c r="D66" s="53">
        <f>+'Tercer Trimestre'!E68</f>
        <v>29400</v>
      </c>
      <c r="E66" s="53">
        <f>+'Cuarto Trimestre'!E67</f>
        <v>390826.5</v>
      </c>
      <c r="F66" s="85">
        <f t="shared" si="5"/>
        <v>420226.5</v>
      </c>
      <c r="G66" s="51"/>
    </row>
    <row r="67" spans="1:10" x14ac:dyDescent="0.35">
      <c r="A67" s="110" t="s">
        <v>81</v>
      </c>
      <c r="B67" s="53">
        <f>+'Primer Trimestre'!E68</f>
        <v>0</v>
      </c>
      <c r="C67" s="53">
        <f>+'Segundo Trimestre'!E69</f>
        <v>0</v>
      </c>
      <c r="D67" s="53">
        <f>+'Tercer Trimestre'!E69</f>
        <v>0</v>
      </c>
      <c r="E67" s="53">
        <f>+'Cuarto Trimestre'!E68</f>
        <v>0</v>
      </c>
      <c r="F67" s="85">
        <f t="shared" si="5"/>
        <v>0</v>
      </c>
      <c r="G67" s="51"/>
    </row>
    <row r="68" spans="1:10" x14ac:dyDescent="0.35">
      <c r="A68" s="88" t="s">
        <v>109</v>
      </c>
      <c r="B68" s="53">
        <f>+'Primer Trimestre'!E69</f>
        <v>0</v>
      </c>
      <c r="C68" s="53">
        <f>+'Segundo Trimestre'!E70</f>
        <v>0</v>
      </c>
      <c r="D68" s="53">
        <f>+'Tercer Trimestre'!E70</f>
        <v>0</v>
      </c>
      <c r="E68" s="53">
        <f>+'Cuarto Trimestre'!E69</f>
        <v>0</v>
      </c>
      <c r="F68" s="85">
        <f t="shared" si="5"/>
        <v>0</v>
      </c>
      <c r="G68" s="51"/>
    </row>
    <row r="69" spans="1:10" x14ac:dyDescent="0.35">
      <c r="A69" s="88" t="s">
        <v>104</v>
      </c>
      <c r="B69" s="53">
        <f>+'Primer Trimestre'!E70</f>
        <v>0</v>
      </c>
      <c r="C69" s="53">
        <f>+'Segundo Trimestre'!E71</f>
        <v>0</v>
      </c>
      <c r="D69" s="53">
        <f>+'Tercer Trimestre'!E71</f>
        <v>0</v>
      </c>
      <c r="E69" s="53">
        <f>+'Cuarto Trimestre'!E70</f>
        <v>0</v>
      </c>
      <c r="F69" s="85">
        <f t="shared" si="5"/>
        <v>0</v>
      </c>
      <c r="G69" s="51"/>
    </row>
    <row r="70" spans="1:10" x14ac:dyDescent="0.35">
      <c r="A70" s="110" t="s">
        <v>105</v>
      </c>
      <c r="B70" s="53">
        <f>+'Primer Trimestre'!E71</f>
        <v>0</v>
      </c>
      <c r="C70" s="53">
        <f>+'Segundo Trimestre'!E72</f>
        <v>0</v>
      </c>
      <c r="D70" s="53">
        <f>+'Tercer Trimestre'!E72</f>
        <v>0</v>
      </c>
      <c r="E70" s="53">
        <f>+'Cuarto Trimestre'!E71</f>
        <v>0</v>
      </c>
      <c r="F70" s="85">
        <f t="shared" si="5"/>
        <v>0</v>
      </c>
      <c r="G70" s="51"/>
    </row>
    <row r="71" spans="1:10" x14ac:dyDescent="0.35">
      <c r="A71" s="110" t="s">
        <v>85</v>
      </c>
      <c r="B71" s="53">
        <f>+'Primer Trimestre'!E72</f>
        <v>0</v>
      </c>
      <c r="C71" s="53">
        <f>+'Segundo Trimestre'!E73</f>
        <v>0</v>
      </c>
      <c r="D71" s="53">
        <f>+'Tercer Trimestre'!E73</f>
        <v>0</v>
      </c>
      <c r="E71" s="53">
        <f>+'Cuarto Trimestre'!E72</f>
        <v>0</v>
      </c>
      <c r="F71" s="85">
        <f t="shared" si="5"/>
        <v>0</v>
      </c>
      <c r="G71" s="51"/>
    </row>
    <row r="72" spans="1:10" ht="15" thickBot="1" x14ac:dyDescent="0.4">
      <c r="A72" s="27" t="s">
        <v>22</v>
      </c>
      <c r="B72" s="59">
        <f>SUM(B38:B71)</f>
        <v>1287600</v>
      </c>
      <c r="C72" s="59">
        <f t="shared" ref="C72:F72" si="6">SUM(C38:C71)</f>
        <v>13254990.17</v>
      </c>
      <c r="D72" s="59">
        <f t="shared" si="6"/>
        <v>3540470.0500000003</v>
      </c>
      <c r="E72" s="59">
        <f t="shared" si="6"/>
        <v>10187730.379999999</v>
      </c>
      <c r="F72" s="59">
        <f t="shared" si="6"/>
        <v>28270790.600000001</v>
      </c>
      <c r="J72" s="55"/>
    </row>
    <row r="73" spans="1:10" ht="15" thickTop="1" x14ac:dyDescent="0.35">
      <c r="A73" s="106" t="s">
        <v>57</v>
      </c>
      <c r="B73" s="17"/>
      <c r="J73" s="55"/>
    </row>
    <row r="74" spans="1:10" x14ac:dyDescent="0.35">
      <c r="A74" s="225" t="s">
        <v>29</v>
      </c>
      <c r="B74" s="225"/>
      <c r="C74" s="225"/>
      <c r="D74" s="225"/>
      <c r="E74" s="225"/>
      <c r="F74" s="225"/>
      <c r="J74" s="55"/>
    </row>
    <row r="75" spans="1:10" x14ac:dyDescent="0.35">
      <c r="A75" s="225" t="s">
        <v>30</v>
      </c>
      <c r="B75" s="225"/>
      <c r="C75" s="225"/>
      <c r="D75" s="225"/>
      <c r="E75" s="225"/>
      <c r="F75" s="225"/>
    </row>
    <row r="76" spans="1:10" x14ac:dyDescent="0.35">
      <c r="A76" s="225" t="s">
        <v>44</v>
      </c>
      <c r="B76" s="225"/>
      <c r="C76" s="225"/>
      <c r="D76" s="225"/>
      <c r="E76" s="225"/>
      <c r="F76" s="225"/>
    </row>
    <row r="77" spans="1:10" ht="15" thickBot="1" x14ac:dyDescent="0.4">
      <c r="A77" s="46" t="s">
        <v>28</v>
      </c>
      <c r="B77" s="47" t="s">
        <v>36</v>
      </c>
      <c r="C77" s="47" t="s">
        <v>37</v>
      </c>
      <c r="D77" s="47" t="s">
        <v>39</v>
      </c>
      <c r="E77" s="47" t="s">
        <v>40</v>
      </c>
      <c r="F77" s="47" t="s">
        <v>43</v>
      </c>
    </row>
    <row r="78" spans="1:10" x14ac:dyDescent="0.35">
      <c r="A78" s="37" t="s">
        <v>41</v>
      </c>
      <c r="B78" s="85">
        <f>+'Primer Trimestre'!E90</f>
        <v>26956427.609999999</v>
      </c>
      <c r="C78" s="85">
        <f>'Segundo Trimestre'!E88</f>
        <v>0</v>
      </c>
      <c r="D78" s="56">
        <f>C83</f>
        <v>0</v>
      </c>
      <c r="E78" s="85">
        <f>D83</f>
        <v>0</v>
      </c>
      <c r="F78" s="89">
        <f>+B78</f>
        <v>26956427.609999999</v>
      </c>
      <c r="H78" s="118"/>
    </row>
    <row r="79" spans="1:10" x14ac:dyDescent="0.35">
      <c r="A79" s="37" t="s">
        <v>31</v>
      </c>
      <c r="B79" s="85">
        <f>+'Primer Trimestre'!E91</f>
        <v>1287600</v>
      </c>
      <c r="C79" s="85">
        <f>+'Segundo Trimestre'!E89</f>
        <v>13254990.17</v>
      </c>
      <c r="D79" s="85">
        <v>3540470.05</v>
      </c>
      <c r="E79" s="85">
        <f>+'Cuarto Trimestre'!E80</f>
        <v>10187730.379999999</v>
      </c>
      <c r="F79" s="85">
        <f>SUM(B79:E79)</f>
        <v>28270790.599999998</v>
      </c>
    </row>
    <row r="80" spans="1:10" x14ac:dyDescent="0.35">
      <c r="A80" s="37" t="s">
        <v>32</v>
      </c>
      <c r="B80" s="85">
        <f>+B78+B79</f>
        <v>28244027.609999999</v>
      </c>
      <c r="C80" s="85">
        <f>+C78+C79</f>
        <v>13254990.17</v>
      </c>
      <c r="D80" s="85">
        <f>+D78+D79</f>
        <v>3540470.05</v>
      </c>
      <c r="E80" s="85">
        <f>+E78+E79</f>
        <v>10187730.379999999</v>
      </c>
      <c r="F80" s="85">
        <f>SUM(B80:E80)</f>
        <v>55227218.209999993</v>
      </c>
      <c r="I80" s="84"/>
    </row>
    <row r="81" spans="1:9" x14ac:dyDescent="0.35">
      <c r="A81" s="52" t="s">
        <v>33</v>
      </c>
      <c r="B81" s="85">
        <v>1287600</v>
      </c>
      <c r="C81" s="85">
        <f>'Segundo Trimestre'!E91</f>
        <v>13254990.17</v>
      </c>
      <c r="D81" s="56">
        <f>'Tercer Trimestre'!E84</f>
        <v>3540470.05</v>
      </c>
      <c r="E81" s="85">
        <f>+'Cuarto Trimestre'!E82</f>
        <v>10187730.379999999</v>
      </c>
      <c r="F81" s="89">
        <f>SUM(B81:E81)</f>
        <v>28270790.599999998</v>
      </c>
      <c r="I81" s="84"/>
    </row>
    <row r="82" spans="1:9" x14ac:dyDescent="0.35">
      <c r="A82" s="52" t="s">
        <v>171</v>
      </c>
      <c r="B82" s="85">
        <v>26956427.609999999</v>
      </c>
      <c r="C82" s="85"/>
      <c r="D82" s="56"/>
      <c r="E82" s="85"/>
      <c r="F82" s="89">
        <f>SUM(B82:E82)</f>
        <v>26956427.609999999</v>
      </c>
      <c r="I82" s="84"/>
    </row>
    <row r="83" spans="1:9" ht="15" thickBot="1" x14ac:dyDescent="0.4">
      <c r="A83" s="38" t="s">
        <v>34</v>
      </c>
      <c r="B83" s="90">
        <f>+B78+B79-B81-B82</f>
        <v>0</v>
      </c>
      <c r="C83" s="90">
        <f t="shared" ref="C83:F83" si="7">+C78+C79-C81-C82</f>
        <v>0</v>
      </c>
      <c r="D83" s="90">
        <f t="shared" si="7"/>
        <v>0</v>
      </c>
      <c r="E83" s="90">
        <f t="shared" si="7"/>
        <v>0</v>
      </c>
      <c r="F83" s="90">
        <f t="shared" si="7"/>
        <v>0</v>
      </c>
    </row>
    <row r="84" spans="1:9" ht="15" thickTop="1" x14ac:dyDescent="0.35">
      <c r="A84" s="106" t="s">
        <v>58</v>
      </c>
    </row>
    <row r="85" spans="1:9" x14ac:dyDescent="0.35">
      <c r="A85" s="37"/>
    </row>
    <row r="86" spans="1:9" x14ac:dyDescent="0.35">
      <c r="F86" s="78"/>
    </row>
    <row r="89" spans="1:9" x14ac:dyDescent="0.35">
      <c r="C89" s="56"/>
      <c r="D89" s="56"/>
      <c r="E89" s="56"/>
    </row>
  </sheetData>
  <mergeCells count="15">
    <mergeCell ref="A75:F75"/>
    <mergeCell ref="A76:F76"/>
    <mergeCell ref="A1:F1"/>
    <mergeCell ref="A20:F20"/>
    <mergeCell ref="A19:F19"/>
    <mergeCell ref="A18:F18"/>
    <mergeCell ref="A34:F34"/>
    <mergeCell ref="A35:F35"/>
    <mergeCell ref="A36:F36"/>
    <mergeCell ref="A74:F74"/>
    <mergeCell ref="A6:G6"/>
    <mergeCell ref="A14:F14"/>
    <mergeCell ref="A27:F27"/>
    <mergeCell ref="A28:F28"/>
    <mergeCell ref="A29:F29"/>
  </mergeCells>
  <printOptions horizontalCentered="1"/>
  <pageMargins left="0" right="0" top="0.19685039370078741" bottom="0.19685039370078741" header="0.31496062992125984" footer="0.9055118110236221"/>
  <pageSetup scale="65" firstPageNumber="25" orientation="portrait" useFirstPageNumber="1" r:id="rId1"/>
  <headerFooter>
    <oddFooter>&amp;R&amp;"-,Negrita"&amp;12&amp;P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G34"/>
  <sheetViews>
    <sheetView workbookViewId="0">
      <selection activeCell="H28" sqref="H28"/>
    </sheetView>
  </sheetViews>
  <sheetFormatPr baseColWidth="10" defaultRowHeight="14.5" x14ac:dyDescent="0.35"/>
  <cols>
    <col min="2" max="2" width="13.1796875" customWidth="1"/>
    <col min="3" max="3" width="39.26953125" customWidth="1"/>
    <col min="4" max="4" width="17.26953125" style="145" customWidth="1"/>
    <col min="5" max="5" width="8" style="146" customWidth="1"/>
    <col min="6" max="6" width="4.453125" customWidth="1"/>
  </cols>
  <sheetData>
    <row r="2" spans="2:6" hidden="1" x14ac:dyDescent="0.35">
      <c r="B2" t="s">
        <v>98</v>
      </c>
      <c r="C2" t="s">
        <v>99</v>
      </c>
      <c r="D2" s="145" t="s">
        <v>100</v>
      </c>
      <c r="E2" s="146" t="s">
        <v>101</v>
      </c>
      <c r="F2" t="s">
        <v>102</v>
      </c>
    </row>
    <row r="3" spans="2:6" x14ac:dyDescent="0.35">
      <c r="B3" s="19" t="s">
        <v>95</v>
      </c>
    </row>
    <row r="4" spans="2:6" x14ac:dyDescent="0.35">
      <c r="B4" s="149" t="s">
        <v>86</v>
      </c>
      <c r="C4" s="149" t="s">
        <v>87</v>
      </c>
      <c r="D4" s="150" t="s">
        <v>88</v>
      </c>
      <c r="E4" s="152"/>
      <c r="F4" s="149"/>
    </row>
    <row r="5" spans="2:6" x14ac:dyDescent="0.35">
      <c r="B5" t="s">
        <v>90</v>
      </c>
      <c r="C5" t="s">
        <v>91</v>
      </c>
      <c r="D5" s="145">
        <v>12000000</v>
      </c>
      <c r="E5" s="146">
        <f>D5/D8*100</f>
        <v>13.37561096446983</v>
      </c>
      <c r="F5" t="s">
        <v>89</v>
      </c>
    </row>
    <row r="6" spans="2:6" x14ac:dyDescent="0.35">
      <c r="B6" t="s">
        <v>92</v>
      </c>
      <c r="C6" t="s">
        <v>93</v>
      </c>
      <c r="D6" s="145">
        <v>69715528</v>
      </c>
      <c r="E6" s="146">
        <f>D6/D8*100</f>
        <v>77.707315059216953</v>
      </c>
      <c r="F6" t="s">
        <v>89</v>
      </c>
    </row>
    <row r="7" spans="2:6" x14ac:dyDescent="0.35">
      <c r="C7" t="s">
        <v>94</v>
      </c>
      <c r="D7" s="145">
        <v>8000000</v>
      </c>
      <c r="E7" s="146">
        <f>D7/D8*100</f>
        <v>8.917073976313219</v>
      </c>
      <c r="F7" t="s">
        <v>89</v>
      </c>
    </row>
    <row r="8" spans="2:6" x14ac:dyDescent="0.35">
      <c r="B8" s="19" t="s">
        <v>22</v>
      </c>
      <c r="C8" s="19"/>
      <c r="D8" s="147">
        <f>SUM(D5:D7)</f>
        <v>89715528</v>
      </c>
    </row>
    <row r="11" spans="2:6" hidden="1" x14ac:dyDescent="0.35">
      <c r="B11" t="s">
        <v>98</v>
      </c>
      <c r="C11" t="s">
        <v>99</v>
      </c>
      <c r="D11" s="145" t="s">
        <v>100</v>
      </c>
      <c r="E11" s="146" t="s">
        <v>101</v>
      </c>
      <c r="F11" t="s">
        <v>102</v>
      </c>
    </row>
    <row r="12" spans="2:6" x14ac:dyDescent="0.35">
      <c r="B12" s="19" t="s">
        <v>96</v>
      </c>
    </row>
    <row r="13" spans="2:6" x14ac:dyDescent="0.35">
      <c r="B13" s="149" t="s">
        <v>86</v>
      </c>
      <c r="C13" s="149" t="s">
        <v>87</v>
      </c>
      <c r="D13" s="150" t="s">
        <v>88</v>
      </c>
      <c r="E13" s="151"/>
      <c r="F13" s="149"/>
    </row>
    <row r="14" spans="2:6" x14ac:dyDescent="0.35">
      <c r="B14" t="s">
        <v>90</v>
      </c>
      <c r="C14" t="s">
        <v>91</v>
      </c>
      <c r="D14" s="145">
        <v>0</v>
      </c>
      <c r="E14" s="146">
        <f>D14/D16*100</f>
        <v>0</v>
      </c>
      <c r="F14" t="s">
        <v>89</v>
      </c>
    </row>
    <row r="15" spans="2:6" x14ac:dyDescent="0.35">
      <c r="B15" t="s">
        <v>92</v>
      </c>
      <c r="C15" t="s">
        <v>93</v>
      </c>
      <c r="D15" s="134">
        <v>28815528</v>
      </c>
      <c r="E15" s="146">
        <f>D15/D16*100</f>
        <v>100</v>
      </c>
      <c r="F15" t="s">
        <v>89</v>
      </c>
    </row>
    <row r="16" spans="2:6" x14ac:dyDescent="0.35">
      <c r="B16" s="19" t="s">
        <v>22</v>
      </c>
      <c r="C16" s="19"/>
      <c r="D16" s="147">
        <f>SUM(D14:D15)</f>
        <v>28815528</v>
      </c>
      <c r="E16" s="148"/>
      <c r="F16" s="19"/>
    </row>
    <row r="20" spans="2:6" hidden="1" x14ac:dyDescent="0.35">
      <c r="B20" t="s">
        <v>98</v>
      </c>
      <c r="C20" t="s">
        <v>99</v>
      </c>
      <c r="D20" s="145" t="s">
        <v>100</v>
      </c>
      <c r="E20" s="146" t="s">
        <v>101</v>
      </c>
      <c r="F20" t="s">
        <v>102</v>
      </c>
    </row>
    <row r="21" spans="2:6" x14ac:dyDescent="0.35">
      <c r="B21" s="19" t="s">
        <v>97</v>
      </c>
    </row>
    <row r="22" spans="2:6" x14ac:dyDescent="0.35">
      <c r="B22" s="149" t="s">
        <v>86</v>
      </c>
      <c r="C22" s="149" t="s">
        <v>87</v>
      </c>
      <c r="D22" s="150" t="s">
        <v>88</v>
      </c>
      <c r="E22" s="151"/>
      <c r="F22" s="149"/>
    </row>
    <row r="23" spans="2:6" x14ac:dyDescent="0.35">
      <c r="B23" t="s">
        <v>90</v>
      </c>
      <c r="C23" t="s">
        <v>91</v>
      </c>
      <c r="D23" s="145">
        <v>0</v>
      </c>
      <c r="F23" t="s">
        <v>89</v>
      </c>
    </row>
    <row r="24" spans="2:6" x14ac:dyDescent="0.35">
      <c r="B24" t="s">
        <v>92</v>
      </c>
      <c r="C24" t="s">
        <v>93</v>
      </c>
      <c r="D24" s="145">
        <v>5846459.9500000002</v>
      </c>
      <c r="E24" s="146">
        <f>Tabla3[[#This Row],[Columna3]]/D15*100</f>
        <v>20.289268862260652</v>
      </c>
      <c r="F24" t="s">
        <v>89</v>
      </c>
    </row>
    <row r="25" spans="2:6" x14ac:dyDescent="0.35">
      <c r="C25" t="s">
        <v>94</v>
      </c>
      <c r="D25" s="145">
        <v>1632130</v>
      </c>
      <c r="E25" s="146">
        <f>Tabla3[[#This Row],[Columna3]]/D16*100</f>
        <v>5.6640641809513257</v>
      </c>
      <c r="F25" t="s">
        <v>89</v>
      </c>
    </row>
    <row r="26" spans="2:6" x14ac:dyDescent="0.35">
      <c r="B26" s="19" t="s">
        <v>22</v>
      </c>
      <c r="C26" s="19"/>
      <c r="D26" s="147">
        <f>SUM(D23:D25)</f>
        <v>7478589.9500000002</v>
      </c>
      <c r="E26" s="148"/>
      <c r="F26" s="19"/>
    </row>
    <row r="34" spans="7:7" x14ac:dyDescent="0.35">
      <c r="G34" t="s">
        <v>103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B9247916DE714A895078DB25329C8E" ma:contentTypeVersion="14" ma:contentTypeDescription="Crear nuevo documento." ma:contentTypeScope="" ma:versionID="7e987074ea6aa6646f61e7471d8f7f68">
  <xsd:schema xmlns:xsd="http://www.w3.org/2001/XMLSchema" xmlns:xs="http://www.w3.org/2001/XMLSchema" xmlns:p="http://schemas.microsoft.com/office/2006/metadata/properties" xmlns:ns3="8e57e01e-d90c-45dd-b098-3abe78fce14f" xmlns:ns4="eae3bb09-4a6f-477e-b469-550eed977f42" targetNamespace="http://schemas.microsoft.com/office/2006/metadata/properties" ma:root="true" ma:fieldsID="cfe392aa59adb0c56aafdad1514a9966" ns3:_="" ns4:_="">
    <xsd:import namespace="8e57e01e-d90c-45dd-b098-3abe78fce14f"/>
    <xsd:import namespace="eae3bb09-4a6f-477e-b469-550eed977f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7e01e-d90c-45dd-b098-3abe78fce1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3bb09-4a6f-477e-b469-550eed977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4A0703-3B54-4190-9DFA-1E4AED4DE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57e01e-d90c-45dd-b098-3abe78fce14f"/>
    <ds:schemaRef ds:uri="eae3bb09-4a6f-477e-b469-550eed977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189CFD-420C-4729-A8D8-3DAE75B39B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0A21DF-94DF-41DA-8A5A-302AB1A8A608}">
  <ds:schemaRefs>
    <ds:schemaRef ds:uri="eae3bb09-4a6f-477e-b469-550eed977f42"/>
    <ds:schemaRef ds:uri="8e57e01e-d90c-45dd-b098-3abe78fce14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Primer Trimestre</vt:lpstr>
      <vt:lpstr>Segundo Trimestre</vt:lpstr>
      <vt:lpstr>I Semestre</vt:lpstr>
      <vt:lpstr>Tercer Trimestre</vt:lpstr>
      <vt:lpstr>III Trim. Acumulado</vt:lpstr>
      <vt:lpstr>Cuarto Trimestre</vt:lpstr>
      <vt:lpstr>Anual</vt:lpstr>
      <vt:lpstr>Info informe</vt:lpstr>
      <vt:lpstr>'Segundo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Salas Soto</cp:lastModifiedBy>
  <cp:lastPrinted>2019-10-21T14:16:16Z</cp:lastPrinted>
  <dcterms:created xsi:type="dcterms:W3CDTF">2012-03-21T16:41:13Z</dcterms:created>
  <dcterms:modified xsi:type="dcterms:W3CDTF">2023-02-20T17:57:47Z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0x010100A4B9247916DE714A895078DB25329C8E</vt:lpwstr>
  </property>
</Properties>
</file>