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17e95e08daa8650/Escritorio/Indicadores/Página web - Indicadores 2021/PW/Información Unidades Ejecutoras/"/>
    </mc:Choice>
  </mc:AlternateContent>
  <xr:revisionPtr revIDLastSave="14" documentId="11_F4E0E5BC71789FFFCDCBD078DC748711E1C460B8" xr6:coauthVersionLast="47" xr6:coauthVersionMax="47" xr10:uidLastSave="{471CB109-F04C-48AC-85AC-BC7843F767D6}"/>
  <bookViews>
    <workbookView xWindow="-110" yWindow="-110" windowWidth="19420" windowHeight="10300" xr2:uid="{00000000-000D-0000-FFFF-FFFF00000000}"/>
  </bookViews>
  <sheets>
    <sheet name="I Trimestre" sheetId="4" r:id="rId1"/>
    <sheet name="II Trimestre" sheetId="5" r:id="rId2"/>
    <sheet name="III Trimestre" sheetId="6" r:id="rId3"/>
    <sheet name="IV Trimestre" sheetId="7" r:id="rId4"/>
  </sheets>
  <externalReferences>
    <externalReference r:id="rId5"/>
    <externalReference r:id="rId6"/>
    <externalReference r:id="rId7"/>
    <externalReference r:id="rId8"/>
  </externalReferences>
  <definedNames>
    <definedName name="_ced1">'[1]Sit. Familiar'!$D$4</definedName>
    <definedName name="_ced10">'[1]Sit. Familiar'!$D$13</definedName>
    <definedName name="_ced11">'[1]Sit. Familiar'!$D$14</definedName>
    <definedName name="_ced12">'[1]Sit. Familiar'!$D$15</definedName>
    <definedName name="_ced13">'[1]Sit. Familiar'!$D$16</definedName>
    <definedName name="_ced14">'[1]Sit. Familiar'!$D$17</definedName>
    <definedName name="_ced15">'[1]Sit. Familiar'!$D$18</definedName>
    <definedName name="_ced16">'[1]Sit. Familiar'!$D$19</definedName>
    <definedName name="_ced2">'[1]Sit. Familiar'!$D$5</definedName>
    <definedName name="_ced3">'[1]Sit. Familiar'!$D$6</definedName>
    <definedName name="_ced4">'[1]Sit. Familiar'!$D$7</definedName>
    <definedName name="_ced5">'[1]Sit. Familiar'!$D$8</definedName>
    <definedName name="_ced6">'[1]Sit. Familiar'!$D$9</definedName>
    <definedName name="_ced7">'[1]Sit. Familiar'!$D$10</definedName>
    <definedName name="_ced8">'[1]Sit. Familiar'!$D$11</definedName>
    <definedName name="_ced9">'[1]Sit. Familiar'!$D$12</definedName>
    <definedName name="_xlnm.Print_Area" localSheetId="0">'I Trimestre'!$A$2:$F$100</definedName>
    <definedName name="Disponibilidad_ARTICULO_59." localSheetId="0">#REF!</definedName>
    <definedName name="nombre_1" localSheetId="0">'[2]INFORMACION DE INGRESOS Y FIS'!$B$6</definedName>
    <definedName name="nombre_10" localSheetId="0">'[3]INFORMACION DE INGRESOS Y FIS'!$B$13</definedName>
    <definedName name="nombre_11" localSheetId="0">'[3]INFORMACION DE INGRESOS Y FIS'!$B$14</definedName>
    <definedName name="nombre_12" localSheetId="0">'[3]INFORMACION DE INGRESOS Y FIS'!$B$15</definedName>
    <definedName name="nombre_13" localSheetId="0">'[3]INFORMACION DE INGRESOS Y FIS'!$B$16</definedName>
    <definedName name="nombre_14" localSheetId="0">'[3]INFORMACION DE INGRESOS Y FIS'!$B$17</definedName>
    <definedName name="nombre_2" localSheetId="0">'[2]INFORMACION DE INGRESOS Y FIS'!$B$7</definedName>
    <definedName name="nombre_3" localSheetId="0">'[2]INFORMACION DE INGRESOS Y FIS'!$B$8</definedName>
    <definedName name="nombre_4" localSheetId="0">'[2]INFORMACION DE INGRESOS Y FIS'!$B$9</definedName>
    <definedName name="nombre_5" localSheetId="0">'[3]INFORMACION DE INGRESOS Y FIS'!$B$8</definedName>
    <definedName name="nombre_6" localSheetId="0">'[3]INFORMACION DE INGRESOS Y FIS'!$B$9</definedName>
    <definedName name="nombre_7" localSheetId="0">'[3]INFORMACION DE INGRESOS Y FIS'!$B$10</definedName>
    <definedName name="nombre_8" localSheetId="0">'[3]INFORMACION DE INGRESOS Y FIS'!$B$11</definedName>
    <definedName name="nombre_9" localSheetId="0">'[3]INFORMACION DE INGRESOS Y FIS'!$B$12</definedName>
    <definedName name="nombre1">'[1]Sit. Familiar'!$C$4</definedName>
    <definedName name="nombre10">'[1]Sit. Familiar'!$C$13</definedName>
    <definedName name="nombre11">'[1]Sit. Familiar'!$C$14</definedName>
    <definedName name="nombre12">'[1]Sit. Familiar'!$C$15</definedName>
    <definedName name="nombre13">'[1]Sit. Familiar'!$C$16</definedName>
    <definedName name="nombre14">'[1]Sit. Familiar'!$C$17</definedName>
    <definedName name="nombre15">'[1]Sit. Familiar'!$C$18</definedName>
    <definedName name="nombre16">'[1]Sit. Familiar'!$C$19</definedName>
    <definedName name="nombre2">'[1]Sit. Familiar'!$C$5</definedName>
    <definedName name="nombre3">'[1]Sit. Familiar'!$C$6</definedName>
    <definedName name="nombre4">'[1]Sit. Familiar'!$C$7</definedName>
    <definedName name="nombre5">'[1]Sit. Familiar'!$C$8</definedName>
    <definedName name="nombre6">'[1]Sit. Familiar'!$C$9</definedName>
    <definedName name="nombre7">'[1]Sit. Familiar'!$C$10</definedName>
    <definedName name="nombre8">'[1]Sit. Familiar'!$C$11</definedName>
    <definedName name="nombre9">'[1]Sit. Familiar'!$C$12</definedName>
    <definedName name="TRT" localSheetId="0">'[4]INFORMACION DE INGRESOS Y FIS'!$B$11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7" l="1"/>
  <c r="G13" i="7"/>
  <c r="G15" i="7"/>
  <c r="G17" i="7"/>
  <c r="G18" i="7"/>
  <c r="G20" i="7"/>
  <c r="G27" i="7" s="1"/>
  <c r="G22" i="7"/>
  <c r="G24" i="7"/>
  <c r="G26" i="7"/>
  <c r="E94" i="6"/>
  <c r="E93" i="6"/>
  <c r="E95" i="6" s="1"/>
  <c r="D77" i="6"/>
  <c r="D96" i="6" s="1"/>
  <c r="D97" i="6" s="1"/>
  <c r="C77" i="6"/>
  <c r="C96" i="6" s="1"/>
  <c r="C97" i="6" s="1"/>
  <c r="B77" i="6"/>
  <c r="B96" i="6" s="1"/>
  <c r="E75" i="6"/>
  <c r="E74" i="6"/>
  <c r="E73" i="6"/>
  <c r="E72" i="6"/>
  <c r="E71" i="6"/>
  <c r="E70" i="6"/>
  <c r="D55" i="6"/>
  <c r="C55" i="6"/>
  <c r="B55" i="6"/>
  <c r="E54" i="6"/>
  <c r="E53" i="6"/>
  <c r="E52" i="6"/>
  <c r="E51" i="6"/>
  <c r="E50" i="6"/>
  <c r="D48" i="6"/>
  <c r="C48" i="6"/>
  <c r="B48" i="6"/>
  <c r="E47" i="6"/>
  <c r="E46" i="6"/>
  <c r="E45" i="6"/>
  <c r="E44" i="6"/>
  <c r="E43" i="6"/>
  <c r="F27" i="6"/>
  <c r="F26" i="6"/>
  <c r="F25" i="6"/>
  <c r="F24" i="6"/>
  <c r="F23" i="6"/>
  <c r="F22" i="6"/>
  <c r="F21" i="6"/>
  <c r="F20" i="6"/>
  <c r="F18" i="6"/>
  <c r="F17" i="6"/>
  <c r="F16" i="6"/>
  <c r="F15" i="6"/>
  <c r="F14" i="6"/>
  <c r="F13" i="6"/>
  <c r="F12" i="6"/>
  <c r="F11" i="6"/>
  <c r="E48" i="6" l="1"/>
  <c r="E55" i="6"/>
  <c r="E77" i="6"/>
  <c r="B97" i="6"/>
  <c r="E96" i="6"/>
  <c r="E97" i="6" s="1"/>
  <c r="E96" i="4" l="1"/>
  <c r="E94" i="4"/>
  <c r="F94" i="7" s="1"/>
  <c r="E93" i="4"/>
  <c r="E95" i="4" s="1"/>
  <c r="E71" i="4"/>
  <c r="E72" i="4"/>
  <c r="E73" i="4"/>
  <c r="E74" i="4"/>
  <c r="E75" i="4"/>
  <c r="E76" i="4"/>
  <c r="E70" i="4"/>
  <c r="F27" i="4"/>
  <c r="F26" i="4"/>
  <c r="F25" i="4"/>
  <c r="F24" i="4"/>
  <c r="F23" i="4"/>
  <c r="F22" i="4"/>
  <c r="F21" i="4"/>
  <c r="F20" i="4"/>
  <c r="F18" i="4"/>
  <c r="F17" i="4"/>
  <c r="F16" i="4"/>
  <c r="F15" i="4"/>
  <c r="F14" i="4"/>
  <c r="F13" i="4"/>
  <c r="F12" i="4"/>
  <c r="F11" i="4"/>
  <c r="E45" i="4"/>
  <c r="F45" i="7" s="1"/>
  <c r="E43" i="4"/>
  <c r="F43" i="7" s="1"/>
  <c r="E46" i="4"/>
  <c r="F46" i="7" s="1"/>
  <c r="E44" i="4"/>
  <c r="F44" i="7" s="1"/>
  <c r="E51" i="4"/>
  <c r="F51" i="7" s="1"/>
  <c r="E52" i="4"/>
  <c r="F52" i="7" s="1"/>
  <c r="E53" i="4"/>
  <c r="F53" i="7" s="1"/>
  <c r="E50" i="4"/>
  <c r="F50" i="7" s="1"/>
  <c r="E97" i="4" l="1"/>
  <c r="C77" i="4"/>
  <c r="C55" i="4" l="1"/>
  <c r="C48" i="4"/>
  <c r="B77" i="4" l="1"/>
  <c r="E47" i="4" l="1"/>
  <c r="F47" i="7" s="1"/>
  <c r="B48" i="4"/>
  <c r="D55" i="4"/>
  <c r="D48" i="4"/>
  <c r="E48" i="4" l="1"/>
  <c r="F48" i="7" s="1"/>
  <c r="E54" i="4"/>
  <c r="F54" i="7" s="1"/>
  <c r="B55" i="4"/>
  <c r="E55" i="4" l="1"/>
  <c r="F55" i="7" s="1"/>
  <c r="D77" i="4" l="1"/>
  <c r="E77" i="4" l="1"/>
</calcChain>
</file>

<file path=xl/sharedStrings.xml><?xml version="1.0" encoding="utf-8"?>
<sst xmlns="http://schemas.openxmlformats.org/spreadsheetml/2006/main" count="504" uniqueCount="83">
  <si>
    <t>Cuadro 1</t>
  </si>
  <si>
    <t>Reporte de beneficios efectivos por el Fondo de Desarrollo Social y Asignaciones Familiares</t>
  </si>
  <si>
    <t xml:space="preserve">Programa: </t>
  </si>
  <si>
    <t>Fondo de Subsidio para la Vivienda (Bono de la Vivienda)</t>
  </si>
  <si>
    <t xml:space="preserve">Institución: </t>
  </si>
  <si>
    <t>BANCO HIPOTECARIO DE LA VIVIENDA</t>
  </si>
  <si>
    <t xml:space="preserve">Trimestre: </t>
  </si>
  <si>
    <t>Primero</t>
  </si>
  <si>
    <t xml:space="preserve">Año: </t>
  </si>
  <si>
    <t>Producto</t>
  </si>
  <si>
    <t>Unidad</t>
  </si>
  <si>
    <t>Enero</t>
  </si>
  <si>
    <t>Febrero</t>
  </si>
  <si>
    <t>Marzo</t>
  </si>
  <si>
    <t>I Trimestre</t>
  </si>
  <si>
    <t>Bonos formalizados</t>
  </si>
  <si>
    <t xml:space="preserve">1. Construcción en Lote Propio (CLP) </t>
  </si>
  <si>
    <t>Familias</t>
  </si>
  <si>
    <t>Personas</t>
  </si>
  <si>
    <t xml:space="preserve">2. Compra de Lote y Construcción (LYC) </t>
  </si>
  <si>
    <t>3. Compra de Vivienda Existente (CVE) formalizados</t>
  </si>
  <si>
    <t>4. Reparación, Ampliación, mejoras y terminación de vivienda (RAMTE) Formalizados</t>
  </si>
  <si>
    <t>Bonos entregados</t>
  </si>
  <si>
    <t>1. Construcción en Lote Propio (CLP) Entregados</t>
  </si>
  <si>
    <t>2. Compra de Lote y Construcción (LYC) Entregados</t>
  </si>
  <si>
    <t>3. Compra de Vivienda Existente (CVE)  Entregados</t>
  </si>
  <si>
    <t>4. Reparación, Ampliación, mejoras y terminación de vivienda (RAMTE) Entregados</t>
  </si>
  <si>
    <t>n.d.= no disponible</t>
  </si>
  <si>
    <t>Fuente: Departamento de Análisis y Control, Dirección FOSUVI, BANHVI.</t>
  </si>
  <si>
    <t>Cuadro 2</t>
  </si>
  <si>
    <t>Reporte de gastos efectivos por producto financiados por el Fondo de Desarrollo Social y Asignaciones Familiares</t>
  </si>
  <si>
    <t xml:space="preserve">Unidad: </t>
  </si>
  <si>
    <t>Colones</t>
  </si>
  <si>
    <t>1. Construcción en Lote Propio (CLP)</t>
  </si>
  <si>
    <t>2. Compra de Lote y Construcción (LYC)</t>
  </si>
  <si>
    <t>3.  Compra de Vivienda Existente (CVE)</t>
  </si>
  <si>
    <t>4. Reparación, Ampliación, mejoras y terminación de vivienda (RAMTE)</t>
  </si>
  <si>
    <t>5. Gastos generales</t>
  </si>
  <si>
    <t>Total</t>
  </si>
  <si>
    <t>5. Gastos generales (estimados a los bonos entregados)</t>
  </si>
  <si>
    <t>Fuente: Departamento de Análisis y Control, Dirección FOSUVI y Departamento Financiero Contable, Dirección Administrativa, BANHVI.</t>
  </si>
  <si>
    <t>Cuadro 3</t>
  </si>
  <si>
    <t>Reporte de gastos efectivos por rubro financiados por el Fondo de Desarrollo Social y Asignaciones Familiares</t>
  </si>
  <si>
    <t>Rubro por objeto de gasto</t>
  </si>
  <si>
    <t>Según Bonos formalizados</t>
  </si>
  <si>
    <t>1. Remuneraciones</t>
  </si>
  <si>
    <t>2. Servicios</t>
  </si>
  <si>
    <t>3. Materiales y Suministros</t>
  </si>
  <si>
    <t>4. Transferencias Corrientes</t>
  </si>
  <si>
    <t>5. Bienes duraderos</t>
  </si>
  <si>
    <t>6. Transferencias Corrientes a Instituciones Financieras (Costo Operativo)</t>
  </si>
  <si>
    <t>7. Transferencias de Capital 1/</t>
  </si>
  <si>
    <t>1/ Por medio de las Entidades autorizadas, incluye desembolso de proyectos de Vivienda tramitados al amparo del art, 59 de la Ley del SFNV.</t>
  </si>
  <si>
    <t>Cuadro 4</t>
  </si>
  <si>
    <t>Reporte de ingresos efectivos girados por el Fondo de Desarrollo Social y Asignaciones Familiares</t>
  </si>
  <si>
    <t xml:space="preserve">Unidad Ejecutora: </t>
  </si>
  <si>
    <t>2. Ingresos efectivos recibidos</t>
  </si>
  <si>
    <t xml:space="preserve">3. Recursos disponibles (1+2) </t>
  </si>
  <si>
    <t>4. Egresos efectivos pagados</t>
  </si>
  <si>
    <t xml:space="preserve">5. Saldo en caja final   (3-4) </t>
  </si>
  <si>
    <t xml:space="preserve">1. Saldo en caja inicial  (5 t-1) </t>
  </si>
  <si>
    <t>Dirección Área Técnica. Departamento de Evaluación y Seguimiento</t>
  </si>
  <si>
    <t>Segundo</t>
  </si>
  <si>
    <t>Abril</t>
  </si>
  <si>
    <t>Mayo</t>
  </si>
  <si>
    <t>Junio</t>
  </si>
  <si>
    <t>II Trimestre</t>
  </si>
  <si>
    <t>Tercer</t>
  </si>
  <si>
    <t>Julio</t>
  </si>
  <si>
    <t>Agosto</t>
  </si>
  <si>
    <t>Septiembre</t>
  </si>
  <si>
    <t>Saldo en caja inicial se registra como Superávit Específico y corresponde en su totalidad a recursos comprometidos en el 2020 por ser desembolsados en el 2021.</t>
  </si>
  <si>
    <t>Tercero</t>
  </si>
  <si>
    <r>
      <t>Dirección Área Técnica.</t>
    </r>
    <r>
      <rPr>
        <sz val="11"/>
        <color indexed="8"/>
        <rFont val="Arial"/>
        <family val="2"/>
      </rPr>
      <t xml:space="preserve"> Departamento de Evaluación y Seguimiento</t>
    </r>
  </si>
  <si>
    <t>Cuarto</t>
  </si>
  <si>
    <t>Octubre</t>
  </si>
  <si>
    <t>Noviembre</t>
  </si>
  <si>
    <t>Diciembre</t>
  </si>
  <si>
    <r>
      <t>Dirección Área Técnica.</t>
    </r>
    <r>
      <rPr>
        <sz val="8.5"/>
        <rFont val="ArialMT"/>
      </rPr>
      <t xml:space="preserve"> </t>
    </r>
    <r>
      <rPr>
        <sz val="11"/>
        <rFont val="Times New Roman"/>
        <family val="1"/>
      </rPr>
      <t>Departamento de Evaluación y Seguimiento</t>
    </r>
  </si>
  <si>
    <t>Saldo en caja inicial se registra como Superávit Específico y corresponde a recursos comprometidos por ser desembolsados en el 2022.</t>
  </si>
  <si>
    <t>IV Trimestre</t>
  </si>
  <si>
    <t>ANUAL</t>
  </si>
  <si>
    <t>III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</si>
</sst>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[$€]* #,##0.00_);_([$€]* \(#,##0.00\);_([$€]* &quot;-&quot;??_);_(@_)"/>
    <numFmt numFmtId="166" formatCode="#,##0.000"/>
  </numFmts>
  <fonts count="2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Times New Roman"/>
      <family val="1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sz val="9"/>
      <name val="Calibri"/>
      <family val="2"/>
    </font>
    <font>
      <b/>
      <sz val="12"/>
      <name val="Times New Roman"/>
      <family val="1"/>
    </font>
    <font>
      <sz val="8.5"/>
      <name val="ArialMT"/>
    </font>
    <font>
      <b/>
      <u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53">
    <xf numFmtId="0" fontId="0" fillId="0" borderId="0" xfId="0"/>
    <xf numFmtId="0" fontId="3" fillId="0" borderId="0" xfId="0" applyFont="1" applyFill="1"/>
    <xf numFmtId="0" fontId="3" fillId="0" borderId="0" xfId="0" applyFont="1"/>
    <xf numFmtId="0" fontId="3" fillId="0" borderId="0" xfId="0" applyFont="1" applyFill="1" applyAlignment="1">
      <alignment horizontal="right"/>
    </xf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7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" fillId="0" borderId="0" xfId="0" applyFont="1" applyBorder="1"/>
    <xf numFmtId="0" fontId="3" fillId="3" borderId="4" xfId="0" applyFont="1" applyFill="1" applyBorder="1" applyAlignment="1">
      <alignment horizontal="left"/>
    </xf>
    <xf numFmtId="0" fontId="3" fillId="3" borderId="4" xfId="0" applyFont="1" applyFill="1" applyBorder="1"/>
    <xf numFmtId="0" fontId="3" fillId="2" borderId="4" xfId="0" applyFont="1" applyFill="1" applyBorder="1"/>
    <xf numFmtId="0" fontId="3" fillId="0" borderId="7" xfId="0" applyFont="1" applyFill="1" applyBorder="1"/>
    <xf numFmtId="3" fontId="3" fillId="0" borderId="0" xfId="0" applyNumberFormat="1" applyFont="1"/>
    <xf numFmtId="0" fontId="3" fillId="0" borderId="0" xfId="0" applyFont="1" applyFill="1" applyBorder="1"/>
    <xf numFmtId="1" fontId="3" fillId="0" borderId="0" xfId="0" applyNumberFormat="1" applyFont="1" applyBorder="1"/>
    <xf numFmtId="4" fontId="3" fillId="0" borderId="0" xfId="0" applyNumberFormat="1" applyFont="1" applyFill="1"/>
    <xf numFmtId="4" fontId="3" fillId="0" borderId="0" xfId="0" applyNumberFormat="1" applyFont="1" applyFill="1" applyAlignment="1">
      <alignment horizontal="right"/>
    </xf>
    <xf numFmtId="4" fontId="3" fillId="0" borderId="0" xfId="0" applyNumberFormat="1" applyFont="1"/>
    <xf numFmtId="0" fontId="3" fillId="0" borderId="0" xfId="0" applyNumberFormat="1" applyFont="1" applyAlignment="1">
      <alignment horizontal="center"/>
    </xf>
    <xf numFmtId="4" fontId="3" fillId="0" borderId="12" xfId="0" applyNumberFormat="1" applyFont="1" applyFill="1" applyBorder="1" applyAlignment="1">
      <alignment horizontal="center"/>
    </xf>
    <xf numFmtId="4" fontId="4" fillId="0" borderId="13" xfId="0" applyNumberFormat="1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4" fontId="4" fillId="0" borderId="15" xfId="0" applyNumberFormat="1" applyFont="1" applyBorder="1" applyAlignment="1">
      <alignment horizontal="center"/>
    </xf>
    <xf numFmtId="0" fontId="6" fillId="0" borderId="17" xfId="0" applyFont="1" applyBorder="1"/>
    <xf numFmtId="0" fontId="6" fillId="0" borderId="0" xfId="0" applyFont="1" applyBorder="1"/>
    <xf numFmtId="0" fontId="6" fillId="0" borderId="18" xfId="0" applyFont="1" applyBorder="1"/>
    <xf numFmtId="4" fontId="6" fillId="0" borderId="17" xfId="0" applyNumberFormat="1" applyFont="1" applyFill="1" applyBorder="1"/>
    <xf numFmtId="4" fontId="5" fillId="0" borderId="17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4" fontId="6" fillId="0" borderId="18" xfId="0" applyNumberFormat="1" applyFont="1" applyBorder="1" applyAlignment="1">
      <alignment vertical="center"/>
    </xf>
    <xf numFmtId="4" fontId="5" fillId="0" borderId="17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4" fontId="6" fillId="0" borderId="18" xfId="0" applyNumberFormat="1" applyFont="1" applyFill="1" applyBorder="1" applyAlignment="1">
      <alignment vertical="center"/>
    </xf>
    <xf numFmtId="4" fontId="6" fillId="0" borderId="17" xfId="0" applyNumberFormat="1" applyFont="1" applyFill="1" applyBorder="1" applyAlignment="1">
      <alignment wrapText="1"/>
    </xf>
    <xf numFmtId="4" fontId="6" fillId="0" borderId="19" xfId="0" applyNumberFormat="1" applyFont="1" applyFill="1" applyBorder="1"/>
    <xf numFmtId="4" fontId="5" fillId="0" borderId="19" xfId="0" applyNumberFormat="1" applyFont="1" applyFill="1" applyBorder="1" applyAlignment="1">
      <alignment vertical="center"/>
    </xf>
    <xf numFmtId="4" fontId="5" fillId="0" borderId="20" xfId="0" applyNumberFormat="1" applyFont="1" applyFill="1" applyBorder="1" applyAlignment="1">
      <alignment vertical="center"/>
    </xf>
    <xf numFmtId="4" fontId="6" fillId="0" borderId="21" xfId="0" applyNumberFormat="1" applyFont="1" applyFill="1" applyBorder="1" applyAlignment="1">
      <alignment vertical="center"/>
    </xf>
    <xf numFmtId="164" fontId="5" fillId="0" borderId="22" xfId="1" applyFont="1" applyFill="1" applyBorder="1" applyAlignment="1">
      <alignment vertical="center"/>
    </xf>
    <xf numFmtId="164" fontId="5" fillId="0" borderId="23" xfId="1" applyFont="1" applyFill="1" applyBorder="1" applyAlignment="1">
      <alignment vertical="center"/>
    </xf>
    <xf numFmtId="164" fontId="5" fillId="0" borderId="24" xfId="1" applyFont="1" applyFill="1" applyBorder="1" applyAlignment="1">
      <alignment vertical="center"/>
    </xf>
    <xf numFmtId="4" fontId="6" fillId="0" borderId="19" xfId="0" applyNumberFormat="1" applyFont="1" applyFill="1" applyBorder="1" applyAlignment="1">
      <alignment vertical="center"/>
    </xf>
    <xf numFmtId="4" fontId="6" fillId="0" borderId="20" xfId="0" applyNumberFormat="1" applyFont="1" applyFill="1" applyBorder="1" applyAlignment="1">
      <alignment vertical="center"/>
    </xf>
    <xf numFmtId="4" fontId="3" fillId="0" borderId="0" xfId="0" applyNumberFormat="1" applyFont="1" applyFill="1" applyBorder="1"/>
    <xf numFmtId="4" fontId="4" fillId="0" borderId="0" xfId="0" applyNumberFormat="1" applyFont="1" applyBorder="1"/>
    <xf numFmtId="164" fontId="3" fillId="0" borderId="0" xfId="1" applyFont="1"/>
    <xf numFmtId="4" fontId="3" fillId="0" borderId="20" xfId="0" applyNumberFormat="1" applyFont="1" applyFill="1" applyBorder="1" applyAlignment="1">
      <alignment horizontal="center"/>
    </xf>
    <xf numFmtId="4" fontId="3" fillId="0" borderId="20" xfId="0" applyNumberFormat="1" applyFont="1" applyBorder="1" applyAlignment="1">
      <alignment horizontal="center"/>
    </xf>
    <xf numFmtId="0" fontId="6" fillId="0" borderId="0" xfId="0" applyFont="1" applyFill="1"/>
    <xf numFmtId="4" fontId="5" fillId="0" borderId="0" xfId="0" applyNumberFormat="1" applyFont="1" applyFill="1" applyAlignment="1">
      <alignment vertical="center"/>
    </xf>
    <xf numFmtId="4" fontId="6" fillId="0" borderId="0" xfId="0" applyNumberFormat="1" applyFont="1" applyFill="1" applyAlignment="1">
      <alignment vertical="center"/>
    </xf>
    <xf numFmtId="4" fontId="6" fillId="0" borderId="0" xfId="0" applyNumberFormat="1" applyFont="1" applyFill="1" applyBorder="1" applyAlignment="1">
      <alignment wrapText="1"/>
    </xf>
    <xf numFmtId="4" fontId="3" fillId="0" borderId="25" xfId="0" applyNumberFormat="1" applyFont="1" applyFill="1" applyBorder="1"/>
    <xf numFmtId="4" fontId="5" fillId="0" borderId="25" xfId="0" applyNumberFormat="1" applyFont="1" applyFill="1" applyBorder="1" applyAlignment="1">
      <alignment vertical="center"/>
    </xf>
    <xf numFmtId="4" fontId="6" fillId="0" borderId="25" xfId="0" applyNumberFormat="1" applyFont="1" applyFill="1" applyBorder="1" applyAlignment="1">
      <alignment vertical="center"/>
    </xf>
    <xf numFmtId="164" fontId="6" fillId="0" borderId="0" xfId="1" applyFont="1" applyFill="1"/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/>
    </xf>
    <xf numFmtId="0" fontId="6" fillId="0" borderId="20" xfId="0" applyFont="1" applyFill="1" applyBorder="1" applyAlignment="1">
      <alignment horizontal="center"/>
    </xf>
    <xf numFmtId="4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0" fontId="6" fillId="0" borderId="25" xfId="0" applyFont="1" applyFill="1" applyBorder="1"/>
    <xf numFmtId="4" fontId="6" fillId="0" borderId="25" xfId="0" applyNumberFormat="1" applyFont="1" applyFill="1" applyBorder="1"/>
    <xf numFmtId="0" fontId="3" fillId="2" borderId="5" xfId="0" applyFont="1" applyFill="1" applyBorder="1" applyAlignment="1">
      <alignment horizontal="center"/>
    </xf>
    <xf numFmtId="3" fontId="5" fillId="2" borderId="0" xfId="0" applyNumberFormat="1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3" fontId="5" fillId="3" borderId="0" xfId="0" applyNumberFormat="1" applyFont="1" applyFill="1" applyBorder="1" applyAlignment="1">
      <alignment horizontal="center" vertical="center"/>
    </xf>
    <xf numFmtId="3" fontId="5" fillId="3" borderId="6" xfId="0" applyNumberFormat="1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6" fillId="2" borderId="4" xfId="0" applyFont="1" applyFill="1" applyBorder="1"/>
    <xf numFmtId="0" fontId="6" fillId="3" borderId="4" xfId="0" applyFont="1" applyFill="1" applyBorder="1"/>
    <xf numFmtId="0" fontId="6" fillId="0" borderId="0" xfId="0" applyFont="1" applyFill="1" applyBorder="1"/>
    <xf numFmtId="0" fontId="4" fillId="0" borderId="16" xfId="0" applyFont="1" applyFill="1" applyBorder="1" applyAlignment="1">
      <alignment horizontal="left"/>
    </xf>
    <xf numFmtId="4" fontId="6" fillId="0" borderId="0" xfId="0" applyNumberFormat="1" applyFont="1" applyFill="1" applyBorder="1"/>
    <xf numFmtId="0" fontId="6" fillId="0" borderId="0" xfId="0" applyFont="1" applyFill="1" applyBorder="1" applyAlignment="1">
      <alignment vertical="top" wrapText="1"/>
    </xf>
    <xf numFmtId="3" fontId="5" fillId="2" borderId="0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3" fontId="5" fillId="3" borderId="0" xfId="0" applyNumberFormat="1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3" fontId="5" fillId="0" borderId="0" xfId="0" applyNumberFormat="1" applyFont="1" applyBorder="1"/>
    <xf numFmtId="3" fontId="3" fillId="0" borderId="6" xfId="0" applyNumberFormat="1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14" fontId="3" fillId="0" borderId="0" xfId="0" applyNumberFormat="1" applyFont="1"/>
    <xf numFmtId="14" fontId="4" fillId="0" borderId="0" xfId="0" applyNumberFormat="1" applyFont="1"/>
    <xf numFmtId="164" fontId="4" fillId="0" borderId="0" xfId="1" applyFont="1"/>
    <xf numFmtId="0" fontId="4" fillId="0" borderId="0" xfId="0" applyFont="1"/>
    <xf numFmtId="166" fontId="3" fillId="0" borderId="0" xfId="0" applyNumberFormat="1" applyFont="1" applyFill="1"/>
    <xf numFmtId="164" fontId="3" fillId="0" borderId="0" xfId="0" applyNumberFormat="1" applyFont="1" applyFill="1"/>
    <xf numFmtId="3" fontId="8" fillId="0" borderId="0" xfId="0" applyNumberFormat="1" applyFont="1"/>
    <xf numFmtId="4" fontId="9" fillId="0" borderId="17" xfId="0" applyNumberFormat="1" applyFont="1" applyBorder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0" borderId="19" xfId="0" applyNumberFormat="1" applyFont="1" applyBorder="1" applyAlignment="1">
      <alignment vertical="center"/>
    </xf>
    <xf numFmtId="4" fontId="9" fillId="0" borderId="20" xfId="0" applyNumberFormat="1" applyFont="1" applyBorder="1" applyAlignment="1">
      <alignment vertical="center"/>
    </xf>
    <xf numFmtId="164" fontId="9" fillId="0" borderId="22" xfId="1" applyFont="1" applyFill="1" applyBorder="1" applyAlignment="1">
      <alignment vertical="center"/>
    </xf>
    <xf numFmtId="164" fontId="9" fillId="0" borderId="23" xfId="1" applyFont="1" applyFill="1" applyBorder="1" applyAlignment="1">
      <alignment vertical="center"/>
    </xf>
    <xf numFmtId="164" fontId="9" fillId="0" borderId="24" xfId="1" applyFont="1" applyFill="1" applyBorder="1" applyAlignment="1">
      <alignment vertical="center"/>
    </xf>
    <xf numFmtId="4" fontId="9" fillId="0" borderId="25" xfId="0" applyNumberFormat="1" applyFont="1" applyBorder="1" applyAlignment="1">
      <alignment vertical="center"/>
    </xf>
    <xf numFmtId="4" fontId="9" fillId="0" borderId="9" xfId="0" applyNumberFormat="1" applyFont="1" applyBorder="1" applyAlignment="1">
      <alignment vertical="center"/>
    </xf>
    <xf numFmtId="0" fontId="3" fillId="0" borderId="0" xfId="0" applyFont="1" applyAlignment="1">
      <alignment horizontal="right"/>
    </xf>
    <xf numFmtId="0" fontId="3" fillId="0" borderId="2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6" xfId="0" applyFont="1" applyBorder="1" applyAlignment="1">
      <alignment horizontal="center"/>
    </xf>
    <xf numFmtId="3" fontId="3" fillId="2" borderId="0" xfId="0" applyNumberFormat="1" applyFont="1" applyFill="1" applyAlignment="1">
      <alignment vertical="center"/>
    </xf>
    <xf numFmtId="3" fontId="3" fillId="3" borderId="0" xfId="0" applyNumberFormat="1" applyFont="1" applyFill="1" applyAlignment="1">
      <alignment vertical="center"/>
    </xf>
    <xf numFmtId="0" fontId="3" fillId="0" borderId="7" xfId="0" applyFont="1" applyBorder="1"/>
    <xf numFmtId="1" fontId="3" fillId="0" borderId="0" xfId="0" applyNumberFormat="1" applyFont="1"/>
    <xf numFmtId="4" fontId="3" fillId="0" borderId="0" xfId="0" applyNumberFormat="1" applyFont="1" applyAlignment="1">
      <alignment horizontal="right"/>
    </xf>
    <xf numFmtId="4" fontId="3" fillId="0" borderId="12" xfId="0" applyNumberFormat="1" applyFont="1" applyBorder="1" applyAlignment="1">
      <alignment horizontal="center"/>
    </xf>
    <xf numFmtId="0" fontId="6" fillId="0" borderId="0" xfId="0" applyFont="1"/>
    <xf numFmtId="4" fontId="6" fillId="0" borderId="17" xfId="0" applyNumberFormat="1" applyFont="1" applyBorder="1"/>
    <xf numFmtId="4" fontId="6" fillId="0" borderId="17" xfId="0" applyNumberFormat="1" applyFont="1" applyBorder="1" applyAlignment="1">
      <alignment wrapText="1"/>
    </xf>
    <xf numFmtId="4" fontId="6" fillId="0" borderId="19" xfId="0" applyNumberFormat="1" applyFont="1" applyBorder="1"/>
    <xf numFmtId="4" fontId="5" fillId="0" borderId="19" xfId="0" applyNumberFormat="1" applyFont="1" applyBorder="1" applyAlignment="1">
      <alignment vertical="center"/>
    </xf>
    <xf numFmtId="4" fontId="5" fillId="0" borderId="20" xfId="0" applyNumberFormat="1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4" fontId="6" fillId="0" borderId="19" xfId="0" applyNumberFormat="1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4" fontId="4" fillId="0" borderId="0" xfId="0" applyNumberFormat="1" applyFont="1"/>
    <xf numFmtId="10" fontId="6" fillId="0" borderId="0" xfId="2" applyNumberFormat="1" applyFont="1"/>
    <xf numFmtId="4" fontId="6" fillId="0" borderId="0" xfId="0" applyNumberFormat="1" applyFont="1" applyAlignment="1">
      <alignment wrapText="1"/>
    </xf>
    <xf numFmtId="4" fontId="3" fillId="0" borderId="25" xfId="0" applyNumberFormat="1" applyFont="1" applyBorder="1"/>
    <xf numFmtId="4" fontId="5" fillId="0" borderId="25" xfId="0" applyNumberFormat="1" applyFont="1" applyBorder="1" applyAlignment="1">
      <alignment vertical="center"/>
    </xf>
    <xf numFmtId="4" fontId="6" fillId="0" borderId="25" xfId="0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5" xfId="0" applyFont="1" applyBorder="1"/>
    <xf numFmtId="4" fontId="6" fillId="0" borderId="25" xfId="0" applyNumberFormat="1" applyFont="1" applyBorder="1"/>
    <xf numFmtId="164" fontId="3" fillId="0" borderId="0" xfId="0" applyNumberFormat="1" applyFont="1"/>
    <xf numFmtId="0" fontId="4" fillId="0" borderId="4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4" fontId="6" fillId="0" borderId="0" xfId="0" applyNumberFormat="1" applyFont="1"/>
    <xf numFmtId="0" fontId="3" fillId="0" borderId="5" xfId="0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right"/>
    </xf>
    <xf numFmtId="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4" fillId="0" borderId="4" xfId="0" applyFont="1" applyBorder="1" applyAlignment="1">
      <alignment horizontal="left"/>
    </xf>
    <xf numFmtId="0" fontId="13" fillId="0" borderId="5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6" xfId="0" applyFont="1" applyBorder="1" applyAlignment="1">
      <alignment horizontal="center"/>
    </xf>
    <xf numFmtId="0" fontId="15" fillId="2" borderId="4" xfId="0" applyFont="1" applyFill="1" applyBorder="1"/>
    <xf numFmtId="0" fontId="12" fillId="2" borderId="5" xfId="0" applyFont="1" applyFill="1" applyBorder="1"/>
    <xf numFmtId="3" fontId="8" fillId="2" borderId="0" xfId="0" applyNumberFormat="1" applyFont="1" applyFill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12" fillId="2" borderId="4" xfId="0" applyFont="1" applyFill="1" applyBorder="1" applyAlignment="1">
      <alignment horizontal="left"/>
    </xf>
    <xf numFmtId="0" fontId="15" fillId="3" borderId="4" xfId="0" applyFont="1" applyFill="1" applyBorder="1"/>
    <xf numFmtId="0" fontId="12" fillId="3" borderId="5" xfId="0" applyFont="1" applyFill="1" applyBorder="1"/>
    <xf numFmtId="3" fontId="8" fillId="3" borderId="0" xfId="0" applyNumberFormat="1" applyFont="1" applyFill="1" applyAlignment="1">
      <alignment vertical="center"/>
    </xf>
    <xf numFmtId="3" fontId="12" fillId="3" borderId="6" xfId="0" applyNumberFormat="1" applyFont="1" applyFill="1" applyBorder="1" applyAlignment="1">
      <alignment vertical="center"/>
    </xf>
    <xf numFmtId="0" fontId="12" fillId="3" borderId="4" xfId="0" applyFont="1" applyFill="1" applyBorder="1" applyAlignment="1">
      <alignment horizontal="left"/>
    </xf>
    <xf numFmtId="0" fontId="12" fillId="0" borderId="5" xfId="0" applyFont="1" applyBorder="1"/>
    <xf numFmtId="3" fontId="12" fillId="0" borderId="6" xfId="0" applyNumberFormat="1" applyFont="1" applyBorder="1"/>
    <xf numFmtId="0" fontId="12" fillId="3" borderId="4" xfId="0" applyFont="1" applyFill="1" applyBorder="1"/>
    <xf numFmtId="0" fontId="12" fillId="2" borderId="4" xfId="0" applyFont="1" applyFill="1" applyBorder="1"/>
    <xf numFmtId="0" fontId="12" fillId="0" borderId="7" xfId="0" applyFont="1" applyBorder="1"/>
    <xf numFmtId="0" fontId="12" fillId="0" borderId="8" xfId="0" applyFont="1" applyBorder="1"/>
    <xf numFmtId="0" fontId="12" fillId="0" borderId="9" xfId="0" applyFont="1" applyBorder="1"/>
    <xf numFmtId="0" fontId="12" fillId="0" borderId="10" xfId="0" applyFont="1" applyBorder="1"/>
    <xf numFmtId="3" fontId="12" fillId="0" borderId="0" xfId="0" applyNumberFormat="1" applyFont="1"/>
    <xf numFmtId="0" fontId="15" fillId="0" borderId="0" xfId="0" applyFont="1"/>
    <xf numFmtId="1" fontId="12" fillId="0" borderId="0" xfId="0" applyNumberFormat="1" applyFont="1"/>
    <xf numFmtId="4" fontId="12" fillId="0" borderId="0" xfId="0" applyNumberFormat="1" applyFont="1"/>
    <xf numFmtId="43" fontId="12" fillId="0" borderId="0" xfId="11" applyFont="1"/>
    <xf numFmtId="4" fontId="12" fillId="0" borderId="0" xfId="0" applyNumberFormat="1" applyFont="1" applyAlignment="1">
      <alignment horizontal="right"/>
    </xf>
    <xf numFmtId="14" fontId="12" fillId="0" borderId="0" xfId="0" applyNumberFormat="1" applyFont="1"/>
    <xf numFmtId="14" fontId="13" fillId="0" borderId="0" xfId="0" applyNumberFormat="1" applyFont="1"/>
    <xf numFmtId="4" fontId="12" fillId="0" borderId="12" xfId="0" applyNumberFormat="1" applyFont="1" applyBorder="1" applyAlignment="1">
      <alignment horizontal="center"/>
    </xf>
    <xf numFmtId="4" fontId="13" fillId="0" borderId="13" xfId="0" applyNumberFormat="1" applyFont="1" applyBorder="1" applyAlignment="1">
      <alignment horizontal="center"/>
    </xf>
    <xf numFmtId="4" fontId="13" fillId="0" borderId="14" xfId="0" applyNumberFormat="1" applyFont="1" applyBorder="1" applyAlignment="1">
      <alignment horizontal="center"/>
    </xf>
    <xf numFmtId="4" fontId="13" fillId="0" borderId="15" xfId="0" applyNumberFormat="1" applyFont="1" applyBorder="1" applyAlignment="1">
      <alignment horizontal="center"/>
    </xf>
    <xf numFmtId="0" fontId="17" fillId="0" borderId="16" xfId="0" applyFont="1" applyBorder="1" applyAlignment="1">
      <alignment horizontal="left"/>
    </xf>
    <xf numFmtId="0" fontId="9" fillId="0" borderId="17" xfId="0" applyFont="1" applyBorder="1"/>
    <xf numFmtId="0" fontId="9" fillId="0" borderId="0" xfId="0" applyFont="1"/>
    <xf numFmtId="0" fontId="9" fillId="0" borderId="18" xfId="0" applyFont="1" applyBorder="1"/>
    <xf numFmtId="4" fontId="9" fillId="0" borderId="17" xfId="0" applyNumberFormat="1" applyFont="1" applyBorder="1"/>
    <xf numFmtId="4" fontId="9" fillId="0" borderId="18" xfId="0" applyNumberFormat="1" applyFont="1" applyBorder="1" applyAlignment="1">
      <alignment vertical="center"/>
    </xf>
    <xf numFmtId="4" fontId="9" fillId="0" borderId="17" xfId="0" applyNumberFormat="1" applyFont="1" applyBorder="1" applyAlignment="1">
      <alignment wrapText="1"/>
    </xf>
    <xf numFmtId="4" fontId="9" fillId="0" borderId="17" xfId="0" applyNumberFormat="1" applyFont="1" applyFill="1" applyBorder="1" applyAlignment="1">
      <alignment vertical="center"/>
    </xf>
    <xf numFmtId="4" fontId="9" fillId="0" borderId="0" xfId="0" applyNumberFormat="1" applyFont="1" applyFill="1" applyAlignment="1">
      <alignment vertical="center"/>
    </xf>
    <xf numFmtId="4" fontId="9" fillId="0" borderId="19" xfId="0" applyNumberFormat="1" applyFont="1" applyBorder="1"/>
    <xf numFmtId="4" fontId="9" fillId="0" borderId="19" xfId="0" applyNumberFormat="1" applyFont="1" applyFill="1" applyBorder="1" applyAlignment="1">
      <alignment vertical="center"/>
    </xf>
    <xf numFmtId="4" fontId="9" fillId="0" borderId="20" xfId="0" applyNumberFormat="1" applyFont="1" applyFill="1" applyBorder="1" applyAlignment="1">
      <alignment vertical="center"/>
    </xf>
    <xf numFmtId="4" fontId="9" fillId="0" borderId="21" xfId="0" applyNumberFormat="1" applyFont="1" applyBorder="1" applyAlignment="1">
      <alignment vertical="center"/>
    </xf>
    <xf numFmtId="4" fontId="13" fillId="0" borderId="0" xfId="0" applyNumberFormat="1" applyFont="1"/>
    <xf numFmtId="0" fontId="13" fillId="0" borderId="0" xfId="0" applyFont="1"/>
    <xf numFmtId="164" fontId="12" fillId="0" borderId="0" xfId="1" applyFont="1"/>
    <xf numFmtId="4" fontId="12" fillId="0" borderId="20" xfId="0" applyNumberFormat="1" applyFont="1" applyBorder="1" applyAlignment="1">
      <alignment horizontal="center"/>
    </xf>
    <xf numFmtId="0" fontId="12" fillId="0" borderId="0" xfId="0" applyFont="1" applyFill="1"/>
    <xf numFmtId="4" fontId="9" fillId="0" borderId="0" xfId="0" applyNumberFormat="1" applyFont="1" applyAlignment="1">
      <alignment wrapText="1"/>
    </xf>
    <xf numFmtId="4" fontId="12" fillId="0" borderId="25" xfId="0" applyNumberFormat="1" applyFont="1" applyBorder="1"/>
    <xf numFmtId="4" fontId="16" fillId="0" borderId="0" xfId="0" applyNumberFormat="1" applyFont="1"/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5" xfId="0" applyFont="1" applyBorder="1"/>
    <xf numFmtId="4" fontId="9" fillId="0" borderId="25" xfId="0" applyNumberFormat="1" applyFont="1" applyBorder="1"/>
    <xf numFmtId="164" fontId="9" fillId="0" borderId="0" xfId="1" applyFont="1" applyFill="1"/>
    <xf numFmtId="164" fontId="12" fillId="0" borderId="0" xfId="0" applyNumberFormat="1" applyFont="1"/>
    <xf numFmtId="0" fontId="1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3" borderId="5" xfId="0" applyFont="1" applyFill="1" applyBorder="1" applyAlignment="1">
      <alignment horizontal="left" wrapText="1"/>
    </xf>
    <xf numFmtId="4" fontId="4" fillId="0" borderId="11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0" fillId="0" borderId="0" xfId="0" applyFont="1" applyFill="1" applyAlignment="1">
      <alignment horizontal="center"/>
    </xf>
    <xf numFmtId="4" fontId="10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" fontId="11" fillId="0" borderId="0" xfId="0" applyNumberFormat="1" applyFont="1" applyAlignment="1">
      <alignment horizontal="center"/>
    </xf>
    <xf numFmtId="0" fontId="12" fillId="0" borderId="9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5" fillId="3" borderId="5" xfId="0" applyFont="1" applyFill="1" applyBorder="1" applyAlignment="1">
      <alignment horizontal="left" wrapText="1"/>
    </xf>
    <xf numFmtId="4" fontId="13" fillId="0" borderId="11" xfId="0" applyNumberFormat="1" applyFont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0" fillId="0" borderId="0" xfId="0" applyFont="1" applyFill="1"/>
    <xf numFmtId="3" fontId="0" fillId="0" borderId="0" xfId="0" applyNumberFormat="1" applyFont="1" applyFill="1" applyAlignment="1">
      <alignment horizontal="center"/>
    </xf>
    <xf numFmtId="4" fontId="0" fillId="0" borderId="0" xfId="0" applyNumberFormat="1" applyFont="1" applyFill="1"/>
    <xf numFmtId="166" fontId="0" fillId="0" borderId="0" xfId="0" applyNumberFormat="1" applyFont="1" applyFill="1"/>
    <xf numFmtId="4" fontId="20" fillId="0" borderId="0" xfId="0" applyNumberFormat="1" applyFont="1" applyFill="1" applyAlignment="1">
      <alignment vertical="center"/>
    </xf>
  </cellXfs>
  <cellStyles count="12">
    <cellStyle name="Euro" xfId="3" xr:uid="{00000000-0005-0000-0000-000000000000}"/>
    <cellStyle name="Millares" xfId="11" builtinId="3"/>
    <cellStyle name="Millares 2" xfId="4" xr:uid="{00000000-0005-0000-0000-000002000000}"/>
    <cellStyle name="Millares 3" xfId="5" xr:uid="{00000000-0005-0000-0000-000003000000}"/>
    <cellStyle name="Millares 4" xfId="1" xr:uid="{00000000-0005-0000-0000-000004000000}"/>
    <cellStyle name="Normal" xfId="0" builtinId="0"/>
    <cellStyle name="Normal 2" xfId="6" xr:uid="{00000000-0005-0000-0000-000006000000}"/>
    <cellStyle name="Normal 2 2" xfId="7" xr:uid="{00000000-0005-0000-0000-000007000000}"/>
    <cellStyle name="Normal 3" xfId="8" xr:uid="{00000000-0005-0000-0000-000008000000}"/>
    <cellStyle name="Normal 6" xfId="9" xr:uid="{00000000-0005-0000-0000-000009000000}"/>
    <cellStyle name="Porcentaje 2" xfId="10" xr:uid="{00000000-0005-0000-0000-00000A000000}"/>
    <cellStyle name="Porcentaje 3" xfId="2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fla/Configuraci&#243;n%20local/Archivos%20temporales%20de%20Internet/OLK2E/Datos%20de%20familias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ac/Configuraci&#243;n%20local/Archivos%20temporales%20de%20Internet/OLK31/LIBRO%20GENERAL%20INFORMACION%204%20CASOS%20LOMAS%20DE%20DESAMPARAD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fla/Configuraci&#243;n%20local/Archivos%20temporales%20de%20Internet/OLK2E/LIBRO%20GENERAL%20INFORMACION%20SE&#209;OR%20DEL%20TRIUNF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fla/Configuraci&#243;n%20local/Archivos%20temporales%20de%20Internet/OLK2E/LIBRO%20GENERAL%20INFORMACION%20UJAR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. Familiar"/>
      <sheetName val="Valoracion inm"/>
      <sheetName val="Detalle operaci"/>
    </sheetNames>
    <sheetDataSet>
      <sheetData sheetId="0">
        <row r="4">
          <cell r="C4" t="str">
            <v>Hernandez Carrillo Jose Antonio</v>
          </cell>
          <cell r="D4">
            <v>502310313</v>
          </cell>
        </row>
        <row r="5">
          <cell r="C5" t="str">
            <v xml:space="preserve">Gómez Gómez Luis Ramón </v>
          </cell>
          <cell r="D5">
            <v>501950719</v>
          </cell>
        </row>
        <row r="6">
          <cell r="C6" t="str">
            <v>Alvarado Perez Vinicio</v>
          </cell>
          <cell r="D6">
            <v>501270902</v>
          </cell>
        </row>
        <row r="7">
          <cell r="C7" t="str">
            <v>Alvarado Perez Hortensia</v>
          </cell>
          <cell r="D7">
            <v>500830232</v>
          </cell>
        </row>
        <row r="8">
          <cell r="C8" t="str">
            <v>Venegas Chinchilla Crispín</v>
          </cell>
          <cell r="D8">
            <v>600480727</v>
          </cell>
        </row>
        <row r="9">
          <cell r="C9" t="str">
            <v>Alvarado Castillo Ronald</v>
          </cell>
          <cell r="D9">
            <v>503350785</v>
          </cell>
        </row>
        <row r="10">
          <cell r="C10" t="str">
            <v>Gutierrez Sánchez Beinyr</v>
          </cell>
          <cell r="D10">
            <v>503090677</v>
          </cell>
        </row>
        <row r="11">
          <cell r="C11" t="str">
            <v>Villalobos Sancho Lourdes</v>
          </cell>
          <cell r="D11">
            <v>601640835</v>
          </cell>
        </row>
        <row r="12">
          <cell r="C12" t="str">
            <v>Román Mora Jose Manuel</v>
          </cell>
          <cell r="D12">
            <v>107640289</v>
          </cell>
        </row>
        <row r="13">
          <cell r="C13" t="str">
            <v>Campos Carmona José</v>
          </cell>
          <cell r="D13">
            <v>110460036</v>
          </cell>
        </row>
        <row r="14">
          <cell r="C14" t="str">
            <v>Guevara Guevara José</v>
          </cell>
          <cell r="D14">
            <v>501090449</v>
          </cell>
        </row>
        <row r="15">
          <cell r="C15" t="str">
            <v>Gómez Obregón Mª de los Ángeles</v>
          </cell>
          <cell r="D15">
            <v>503190418</v>
          </cell>
        </row>
        <row r="16">
          <cell r="C16" t="str">
            <v>Anchia Torres Anais</v>
          </cell>
          <cell r="D16">
            <v>502470507</v>
          </cell>
        </row>
        <row r="17">
          <cell r="C17" t="str">
            <v>Fonseca Sequeira Maria Grace</v>
          </cell>
          <cell r="D17">
            <v>503370997</v>
          </cell>
        </row>
        <row r="18">
          <cell r="C18" t="str">
            <v>Sequeira Carrillo Gerardo</v>
          </cell>
          <cell r="D18">
            <v>502920257</v>
          </cell>
        </row>
        <row r="19">
          <cell r="C19" t="str">
            <v>Sequeira Carrillo Keyla Patricia</v>
          </cell>
          <cell r="D19">
            <v>503260475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 DE INGRESOS Y FIS"/>
      <sheetName val="VALOR LOTES "/>
      <sheetName val="INFORMACION DE LA SOLUCION"/>
    </sheetNames>
    <sheetDataSet>
      <sheetData sheetId="0" refreshError="1">
        <row r="6">
          <cell r="B6" t="str">
            <v>AGUIRRE ADAMARLE</v>
          </cell>
        </row>
        <row r="7">
          <cell r="B7" t="str">
            <v>BEER ROCHA JILL</v>
          </cell>
        </row>
        <row r="8">
          <cell r="B8" t="str">
            <v>FUENTES RODRIGUEZ ALICIA</v>
          </cell>
        </row>
        <row r="9">
          <cell r="B9" t="str">
            <v>MEDINA BERRIOS LEILA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 DE INGRESOS Y FIS"/>
      <sheetName val="VALOR LOTES "/>
      <sheetName val="Hoja1"/>
      <sheetName val="INFORMACION DE LA SOLUCION"/>
    </sheetNames>
    <sheetDataSet>
      <sheetData sheetId="0">
        <row r="8">
          <cell r="B8" t="str">
            <v>ARGUEDAS VARGAS PAULINA</v>
          </cell>
        </row>
        <row r="9">
          <cell r="B9" t="str">
            <v>HERNANDEZ ANGULO MARVIN</v>
          </cell>
        </row>
        <row r="10">
          <cell r="B10" t="str">
            <v>GARCIA VALENCIA MARIA ELIZABET</v>
          </cell>
        </row>
        <row r="11">
          <cell r="B11" t="str">
            <v>VARGAS SEQUEIRA MARIA</v>
          </cell>
        </row>
        <row r="12">
          <cell r="B12" t="str">
            <v>VARGAS SEQUEIRA OLMAN EDUARDO</v>
          </cell>
        </row>
        <row r="13">
          <cell r="B13" t="str">
            <v>HIDALGO ESQUIVEL DULCELINA</v>
          </cell>
        </row>
        <row r="14">
          <cell r="B14" t="str">
            <v>HERRERA AGÜERO ORLANDO</v>
          </cell>
        </row>
        <row r="15">
          <cell r="B15" t="str">
            <v>CHAVARRIA MASIS RITA MARIA</v>
          </cell>
        </row>
        <row r="16">
          <cell r="B16" t="str">
            <v>MENA HERNANDEZ AURORA ANTONIA</v>
          </cell>
        </row>
        <row r="17">
          <cell r="B17" t="str">
            <v>PAEZ ZUÑIGA LILLIAM D.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 DE INGRESOS Y FIS"/>
      <sheetName val="VALOR LOTES "/>
      <sheetName val="Hoja1"/>
      <sheetName val="INFORMACION DE LA SOLUCION"/>
      <sheetName val="Jul-18"/>
    </sheetNames>
    <sheetDataSet>
      <sheetData sheetId="0">
        <row r="11">
          <cell r="B11" t="str">
            <v>ALVARADO ZUÑIGA MARCELA MARIA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102"/>
  <sheetViews>
    <sheetView showGridLines="0" tabSelected="1" zoomScale="80" zoomScaleNormal="80" workbookViewId="0">
      <selection activeCell="A2" sqref="A2:F2"/>
    </sheetView>
  </sheetViews>
  <sheetFormatPr baseColWidth="10" defaultColWidth="11.453125" defaultRowHeight="14"/>
  <cols>
    <col min="1" max="1" width="49.54296875" style="1" customWidth="1"/>
    <col min="2" max="2" width="19.453125" style="2" customWidth="1"/>
    <col min="3" max="3" width="20.453125" style="2" customWidth="1"/>
    <col min="4" max="4" width="20" style="2" customWidth="1"/>
    <col min="5" max="5" width="21.7265625" style="2" customWidth="1"/>
    <col min="6" max="6" width="16.26953125" style="2" customWidth="1"/>
    <col min="7" max="16384" width="11.453125" style="2"/>
  </cols>
  <sheetData>
    <row r="2" spans="1:6">
      <c r="A2" s="237" t="s">
        <v>0</v>
      </c>
      <c r="B2" s="237"/>
      <c r="C2" s="237"/>
      <c r="D2" s="237"/>
      <c r="E2" s="237"/>
      <c r="F2" s="237"/>
    </row>
    <row r="3" spans="1:6">
      <c r="A3" s="1" t="s">
        <v>1</v>
      </c>
    </row>
    <row r="4" spans="1:6">
      <c r="A4" s="3" t="s">
        <v>2</v>
      </c>
      <c r="B4" s="2" t="s">
        <v>3</v>
      </c>
    </row>
    <row r="5" spans="1:6">
      <c r="A5" s="3" t="s">
        <v>4</v>
      </c>
      <c r="B5" s="2" t="s">
        <v>5</v>
      </c>
    </row>
    <row r="6" spans="1:6">
      <c r="A6" s="3" t="s">
        <v>6</v>
      </c>
      <c r="B6" s="4" t="s">
        <v>7</v>
      </c>
    </row>
    <row r="7" spans="1:6">
      <c r="A7" s="3" t="s">
        <v>8</v>
      </c>
      <c r="B7" s="5">
        <v>2021</v>
      </c>
    </row>
    <row r="8" spans="1:6">
      <c r="A8" s="6" t="s">
        <v>9</v>
      </c>
      <c r="B8" s="7" t="s">
        <v>10</v>
      </c>
      <c r="C8" s="8" t="s">
        <v>11</v>
      </c>
      <c r="D8" s="9" t="s">
        <v>12</v>
      </c>
      <c r="E8" s="10" t="s">
        <v>13</v>
      </c>
      <c r="F8" s="10" t="s">
        <v>14</v>
      </c>
    </row>
    <row r="9" spans="1:6">
      <c r="A9" s="11"/>
      <c r="B9" s="12"/>
      <c r="C9" s="13"/>
      <c r="D9" s="13"/>
      <c r="E9" s="14"/>
      <c r="F9" s="14"/>
    </row>
    <row r="10" spans="1:6">
      <c r="A10" s="92" t="s">
        <v>15</v>
      </c>
      <c r="B10" s="15"/>
      <c r="C10" s="16"/>
      <c r="D10" s="16"/>
      <c r="E10" s="17"/>
      <c r="F10" s="17"/>
    </row>
    <row r="11" spans="1:6">
      <c r="A11" s="93" t="s">
        <v>16</v>
      </c>
      <c r="B11" s="77" t="s">
        <v>17</v>
      </c>
      <c r="C11" s="78">
        <v>546</v>
      </c>
      <c r="D11" s="78">
        <v>636</v>
      </c>
      <c r="E11" s="79">
        <v>806</v>
      </c>
      <c r="F11" s="80">
        <f t="shared" ref="F11:F18" si="0">SUM(C11:E11)</f>
        <v>1988</v>
      </c>
    </row>
    <row r="12" spans="1:6">
      <c r="A12" s="18"/>
      <c r="B12" s="77" t="s">
        <v>18</v>
      </c>
      <c r="C12" s="78">
        <v>1431</v>
      </c>
      <c r="D12" s="78">
        <v>1716</v>
      </c>
      <c r="E12" s="79">
        <v>2156</v>
      </c>
      <c r="F12" s="80">
        <f t="shared" si="0"/>
        <v>5303</v>
      </c>
    </row>
    <row r="13" spans="1:6" s="19" customFormat="1">
      <c r="A13" s="94" t="s">
        <v>19</v>
      </c>
      <c r="B13" s="81" t="s">
        <v>17</v>
      </c>
      <c r="C13" s="82">
        <v>253</v>
      </c>
      <c r="D13" s="82">
        <v>317</v>
      </c>
      <c r="E13" s="83">
        <v>214</v>
      </c>
      <c r="F13" s="84">
        <f t="shared" si="0"/>
        <v>784</v>
      </c>
    </row>
    <row r="14" spans="1:6" s="19" customFormat="1">
      <c r="A14" s="20"/>
      <c r="B14" s="81" t="s">
        <v>18</v>
      </c>
      <c r="C14" s="82">
        <v>746</v>
      </c>
      <c r="D14" s="82">
        <v>962</v>
      </c>
      <c r="E14" s="83">
        <v>616</v>
      </c>
      <c r="F14" s="84">
        <f t="shared" si="0"/>
        <v>2324</v>
      </c>
    </row>
    <row r="15" spans="1:6" s="19" customFormat="1">
      <c r="A15" s="93" t="s">
        <v>20</v>
      </c>
      <c r="B15" s="77" t="s">
        <v>17</v>
      </c>
      <c r="C15" s="78">
        <v>180</v>
      </c>
      <c r="D15" s="78">
        <v>143</v>
      </c>
      <c r="E15" s="79">
        <v>102</v>
      </c>
      <c r="F15" s="80">
        <f t="shared" si="0"/>
        <v>425</v>
      </c>
    </row>
    <row r="16" spans="1:6" s="19" customFormat="1">
      <c r="A16" s="18"/>
      <c r="B16" s="77" t="s">
        <v>18</v>
      </c>
      <c r="C16" s="78">
        <v>542</v>
      </c>
      <c r="D16" s="78">
        <v>433</v>
      </c>
      <c r="E16" s="79">
        <v>298</v>
      </c>
      <c r="F16" s="80">
        <f t="shared" si="0"/>
        <v>1273</v>
      </c>
    </row>
    <row r="17" spans="1:6" s="19" customFormat="1" ht="15" customHeight="1">
      <c r="A17" s="234" t="s">
        <v>21</v>
      </c>
      <c r="B17" s="81" t="s">
        <v>17</v>
      </c>
      <c r="C17" s="82">
        <v>70</v>
      </c>
      <c r="D17" s="82">
        <v>79</v>
      </c>
      <c r="E17" s="83">
        <v>67</v>
      </c>
      <c r="F17" s="84">
        <f t="shared" si="0"/>
        <v>216</v>
      </c>
    </row>
    <row r="18" spans="1:6" s="19" customFormat="1">
      <c r="A18" s="234"/>
      <c r="B18" s="81" t="s">
        <v>18</v>
      </c>
      <c r="C18" s="82">
        <v>185</v>
      </c>
      <c r="D18" s="82">
        <v>215</v>
      </c>
      <c r="E18" s="83">
        <v>172</v>
      </c>
      <c r="F18" s="84">
        <f t="shared" si="0"/>
        <v>572</v>
      </c>
    </row>
    <row r="19" spans="1:6">
      <c r="A19" s="92" t="s">
        <v>22</v>
      </c>
      <c r="B19" s="85"/>
      <c r="C19" s="86"/>
      <c r="D19" s="86"/>
      <c r="E19" s="87"/>
      <c r="F19" s="88"/>
    </row>
    <row r="20" spans="1:6" s="19" customFormat="1">
      <c r="A20" s="93" t="s">
        <v>23</v>
      </c>
      <c r="B20" s="77" t="s">
        <v>17</v>
      </c>
      <c r="C20" s="78">
        <v>382</v>
      </c>
      <c r="D20" s="78">
        <v>978</v>
      </c>
      <c r="E20" s="79">
        <v>1390</v>
      </c>
      <c r="F20" s="80">
        <f t="shared" ref="F20:F27" si="1">SUM(C20:E20)</f>
        <v>2750</v>
      </c>
    </row>
    <row r="21" spans="1:6" s="19" customFormat="1">
      <c r="A21" s="18"/>
      <c r="B21" s="77" t="s">
        <v>18</v>
      </c>
      <c r="C21" s="78">
        <v>987</v>
      </c>
      <c r="D21" s="78">
        <v>2488</v>
      </c>
      <c r="E21" s="79">
        <v>3580</v>
      </c>
      <c r="F21" s="80">
        <f t="shared" si="1"/>
        <v>7055</v>
      </c>
    </row>
    <row r="22" spans="1:6" s="19" customFormat="1">
      <c r="A22" s="94" t="s">
        <v>24</v>
      </c>
      <c r="B22" s="81" t="s">
        <v>17</v>
      </c>
      <c r="C22" s="82">
        <v>146</v>
      </c>
      <c r="D22" s="82">
        <v>350</v>
      </c>
      <c r="E22" s="83">
        <v>629</v>
      </c>
      <c r="F22" s="84">
        <f t="shared" si="1"/>
        <v>1125</v>
      </c>
    </row>
    <row r="23" spans="1:6" s="19" customFormat="1">
      <c r="A23" s="21"/>
      <c r="B23" s="81" t="s">
        <v>18</v>
      </c>
      <c r="C23" s="82">
        <v>402</v>
      </c>
      <c r="D23" s="82">
        <v>1086</v>
      </c>
      <c r="E23" s="83">
        <v>1928</v>
      </c>
      <c r="F23" s="84">
        <f t="shared" si="1"/>
        <v>3416</v>
      </c>
    </row>
    <row r="24" spans="1:6" s="19" customFormat="1">
      <c r="A24" s="93" t="s">
        <v>25</v>
      </c>
      <c r="B24" s="77" t="s">
        <v>17</v>
      </c>
      <c r="C24" s="78">
        <v>100</v>
      </c>
      <c r="D24" s="78">
        <v>159</v>
      </c>
      <c r="E24" s="79">
        <v>355</v>
      </c>
      <c r="F24" s="80">
        <f t="shared" si="1"/>
        <v>614</v>
      </c>
    </row>
    <row r="25" spans="1:6" s="19" customFormat="1">
      <c r="A25" s="22"/>
      <c r="B25" s="77" t="s">
        <v>18</v>
      </c>
      <c r="C25" s="78">
        <v>277</v>
      </c>
      <c r="D25" s="78">
        <v>486</v>
      </c>
      <c r="E25" s="79">
        <v>1027</v>
      </c>
      <c r="F25" s="80">
        <f t="shared" si="1"/>
        <v>1790</v>
      </c>
    </row>
    <row r="26" spans="1:6" s="19" customFormat="1" ht="15" customHeight="1">
      <c r="A26" s="234" t="s">
        <v>26</v>
      </c>
      <c r="B26" s="81" t="s">
        <v>17</v>
      </c>
      <c r="C26" s="82">
        <v>54</v>
      </c>
      <c r="D26" s="82">
        <v>80</v>
      </c>
      <c r="E26" s="83">
        <v>158</v>
      </c>
      <c r="F26" s="84">
        <f t="shared" si="1"/>
        <v>292</v>
      </c>
    </row>
    <row r="27" spans="1:6">
      <c r="A27" s="234"/>
      <c r="B27" s="81" t="s">
        <v>18</v>
      </c>
      <c r="C27" s="82">
        <v>139</v>
      </c>
      <c r="D27" s="82">
        <v>217</v>
      </c>
      <c r="E27" s="83">
        <v>393</v>
      </c>
      <c r="F27" s="84">
        <f t="shared" si="1"/>
        <v>749</v>
      </c>
    </row>
    <row r="28" spans="1:6">
      <c r="A28" s="23"/>
      <c r="B28" s="89"/>
      <c r="C28" s="90"/>
      <c r="D28" s="90"/>
      <c r="E28" s="91"/>
      <c r="F28" s="91"/>
    </row>
    <row r="29" spans="1:6">
      <c r="A29" s="1" t="s">
        <v>27</v>
      </c>
      <c r="C29" s="24"/>
    </row>
    <row r="30" spans="1:6">
      <c r="A30" s="233" t="s">
        <v>28</v>
      </c>
      <c r="B30" s="233"/>
      <c r="C30" s="233"/>
      <c r="D30" s="233"/>
      <c r="E30" s="233"/>
    </row>
    <row r="31" spans="1:6" s="19" customFormat="1">
      <c r="A31" s="95"/>
      <c r="B31" s="25"/>
      <c r="C31" s="26"/>
      <c r="D31" s="26"/>
      <c r="F31" s="2"/>
    </row>
    <row r="32" spans="1:6">
      <c r="C32" s="24"/>
      <c r="D32" s="24"/>
    </row>
    <row r="33" spans="1:6">
      <c r="A33" s="237" t="s">
        <v>29</v>
      </c>
      <c r="B33" s="237"/>
      <c r="C33" s="237"/>
      <c r="D33" s="237"/>
      <c r="E33" s="237"/>
      <c r="F33" s="237"/>
    </row>
    <row r="34" spans="1:6">
      <c r="A34" s="27" t="s">
        <v>30</v>
      </c>
    </row>
    <row r="35" spans="1:6">
      <c r="A35" s="28" t="s">
        <v>2</v>
      </c>
      <c r="B35" s="29" t="s">
        <v>3</v>
      </c>
    </row>
    <row r="36" spans="1:6">
      <c r="A36" s="28" t="s">
        <v>4</v>
      </c>
      <c r="B36" s="29" t="s">
        <v>5</v>
      </c>
      <c r="C36" s="4"/>
      <c r="D36" s="4"/>
    </row>
    <row r="37" spans="1:6">
      <c r="A37" s="28" t="s">
        <v>6</v>
      </c>
      <c r="B37" s="4" t="s">
        <v>7</v>
      </c>
      <c r="C37" s="4"/>
      <c r="D37" s="4"/>
    </row>
    <row r="38" spans="1:6">
      <c r="A38" s="28" t="s">
        <v>8</v>
      </c>
      <c r="B38" s="30">
        <v>2021</v>
      </c>
      <c r="C38" s="4"/>
      <c r="D38" s="4"/>
      <c r="E38" s="4"/>
    </row>
    <row r="39" spans="1:6">
      <c r="A39" s="28" t="s">
        <v>31</v>
      </c>
      <c r="B39" s="4" t="s">
        <v>32</v>
      </c>
      <c r="C39" s="4"/>
      <c r="D39" s="4"/>
      <c r="E39" s="4"/>
    </row>
    <row r="40" spans="1:6" ht="14.5" thickBot="1">
      <c r="B40" s="235"/>
      <c r="C40" s="235"/>
      <c r="D40" s="235"/>
      <c r="E40" s="235"/>
    </row>
    <row r="41" spans="1:6" ht="14.5" thickBot="1">
      <c r="A41" s="31" t="s">
        <v>9</v>
      </c>
      <c r="B41" s="32" t="s">
        <v>11</v>
      </c>
      <c r="C41" s="33" t="s">
        <v>12</v>
      </c>
      <c r="D41" s="33" t="s">
        <v>13</v>
      </c>
      <c r="E41" s="34" t="s">
        <v>14</v>
      </c>
    </row>
    <row r="42" spans="1:6">
      <c r="A42" s="96" t="s">
        <v>15</v>
      </c>
      <c r="B42" s="35"/>
      <c r="C42" s="36"/>
      <c r="D42" s="36"/>
      <c r="E42" s="37"/>
    </row>
    <row r="43" spans="1:6">
      <c r="A43" s="38" t="s">
        <v>33</v>
      </c>
      <c r="B43" s="39">
        <v>4043139800</v>
      </c>
      <c r="C43" s="40">
        <v>4955036767.4399996</v>
      </c>
      <c r="D43" s="40">
        <v>6604998780.8599997</v>
      </c>
      <c r="E43" s="41">
        <f>SUM(B43:D43)</f>
        <v>15603175348.299999</v>
      </c>
      <c r="F43" s="29"/>
    </row>
    <row r="44" spans="1:6">
      <c r="A44" s="38" t="s">
        <v>34</v>
      </c>
      <c r="B44" s="42">
        <v>3359541584.4699998</v>
      </c>
      <c r="C44" s="43">
        <v>4006461859.3400002</v>
      </c>
      <c r="D44" s="43">
        <v>2449821759.1999998</v>
      </c>
      <c r="E44" s="44">
        <f>SUM(B44:D44)</f>
        <v>9815825203.0099983</v>
      </c>
      <c r="F44" s="29"/>
    </row>
    <row r="45" spans="1:6">
      <c r="A45" s="38" t="s">
        <v>35</v>
      </c>
      <c r="B45" s="42">
        <v>3077440044.6399999</v>
      </c>
      <c r="C45" s="43">
        <v>1649869986.4100001</v>
      </c>
      <c r="D45" s="43">
        <v>875167836.45000005</v>
      </c>
      <c r="E45" s="44">
        <f>SUM(B45:D45)</f>
        <v>5602477867.5</v>
      </c>
      <c r="F45" s="29"/>
    </row>
    <row r="46" spans="1:6" ht="28">
      <c r="A46" s="45" t="s">
        <v>36</v>
      </c>
      <c r="B46" s="42">
        <v>480117000</v>
      </c>
      <c r="C46" s="43">
        <v>544337000</v>
      </c>
      <c r="D46" s="43">
        <v>459918000</v>
      </c>
      <c r="E46" s="44">
        <f>SUM(B46:D46)</f>
        <v>1484372000</v>
      </c>
      <c r="F46" s="29"/>
    </row>
    <row r="47" spans="1:6">
      <c r="A47" s="38" t="s">
        <v>37</v>
      </c>
      <c r="B47" s="42">
        <v>508344544.37571573</v>
      </c>
      <c r="C47" s="43">
        <v>417802581.37976664</v>
      </c>
      <c r="D47" s="43">
        <v>346019509.93669951</v>
      </c>
      <c r="E47" s="44">
        <f>SUM(B47:D47)</f>
        <v>1272166635.6921821</v>
      </c>
      <c r="F47" s="29"/>
    </row>
    <row r="48" spans="1:6" ht="14.5" thickBot="1">
      <c r="A48" s="46" t="s">
        <v>38</v>
      </c>
      <c r="B48" s="47">
        <f>SUM(B43:B47)</f>
        <v>11468582973.485714</v>
      </c>
      <c r="C48" s="48">
        <f>SUM(C43:C47)</f>
        <v>11573508194.569765</v>
      </c>
      <c r="D48" s="48">
        <f>SUM(D43:D47)</f>
        <v>10735925886.446699</v>
      </c>
      <c r="E48" s="49">
        <f>SUM(E43:E47)</f>
        <v>33778017054.502178</v>
      </c>
      <c r="F48" s="29"/>
    </row>
    <row r="49" spans="1:6">
      <c r="A49" s="96" t="s">
        <v>22</v>
      </c>
      <c r="B49" s="50"/>
      <c r="C49" s="51"/>
      <c r="D49" s="52"/>
      <c r="E49" s="44"/>
      <c r="F49" s="29"/>
    </row>
    <row r="50" spans="1:6">
      <c r="A50" s="38" t="s">
        <v>33</v>
      </c>
      <c r="B50" s="42">
        <v>2952892000</v>
      </c>
      <c r="C50" s="43">
        <v>7718563837.4310503</v>
      </c>
      <c r="D50" s="43">
        <v>10474503798.65098</v>
      </c>
      <c r="E50" s="41">
        <f>SUM(B50:D50)</f>
        <v>21145959636.082031</v>
      </c>
      <c r="F50" s="29"/>
    </row>
    <row r="51" spans="1:6">
      <c r="A51" s="38" t="s">
        <v>34</v>
      </c>
      <c r="B51" s="42">
        <v>1183244777.4100001</v>
      </c>
      <c r="C51" s="43">
        <v>5315805565.4200001</v>
      </c>
      <c r="D51" s="43">
        <v>10240953538.15</v>
      </c>
      <c r="E51" s="44">
        <f>SUM(B51:D51)</f>
        <v>16740003880.98</v>
      </c>
      <c r="F51" s="29"/>
    </row>
    <row r="52" spans="1:6">
      <c r="A52" s="38" t="s">
        <v>35</v>
      </c>
      <c r="B52" s="42">
        <v>695449429.35000002</v>
      </c>
      <c r="C52" s="43">
        <v>2128412952.52</v>
      </c>
      <c r="D52" s="43">
        <v>4540027053.6300001</v>
      </c>
      <c r="E52" s="44">
        <f>SUM(B52:D52)</f>
        <v>7363889435.5</v>
      </c>
      <c r="F52" s="29"/>
    </row>
    <row r="53" spans="1:6" ht="28">
      <c r="A53" s="45" t="s">
        <v>36</v>
      </c>
      <c r="B53" s="42">
        <v>374343000</v>
      </c>
      <c r="C53" s="43">
        <v>560080000</v>
      </c>
      <c r="D53" s="43">
        <v>1090863000</v>
      </c>
      <c r="E53" s="44">
        <f>SUM(B53:D53)</f>
        <v>2025286000</v>
      </c>
      <c r="F53" s="29"/>
    </row>
    <row r="54" spans="1:6">
      <c r="A54" s="38" t="s">
        <v>39</v>
      </c>
      <c r="B54" s="42">
        <v>330496643.72186667</v>
      </c>
      <c r="C54" s="43">
        <v>557188634.0613569</v>
      </c>
      <c r="D54" s="43">
        <v>736855676.33282018</v>
      </c>
      <c r="E54" s="44">
        <f>SUM(B54:D54)</f>
        <v>1624540954.1160438</v>
      </c>
      <c r="F54" s="29"/>
    </row>
    <row r="55" spans="1:6" ht="14.5" thickBot="1">
      <c r="A55" s="46" t="s">
        <v>38</v>
      </c>
      <c r="B55" s="53">
        <f>SUM(B50:B54)</f>
        <v>5536425850.4818668</v>
      </c>
      <c r="C55" s="54">
        <f>SUM(C50:C54)</f>
        <v>16280050989.432409</v>
      </c>
      <c r="D55" s="54">
        <f>SUM(D50:D54)</f>
        <v>27083203066.763802</v>
      </c>
      <c r="E55" s="49">
        <f>SUM(E50:E54)</f>
        <v>48899679906.67807</v>
      </c>
      <c r="F55" s="29"/>
    </row>
    <row r="56" spans="1:6">
      <c r="A56" s="55"/>
      <c r="B56" s="55"/>
      <c r="C56" s="55"/>
      <c r="D56" s="55"/>
      <c r="E56" s="56"/>
      <c r="F56" s="29"/>
    </row>
    <row r="57" spans="1:6">
      <c r="A57" s="233" t="s">
        <v>40</v>
      </c>
      <c r="B57" s="233"/>
      <c r="C57" s="233"/>
      <c r="D57" s="233"/>
      <c r="E57" s="233"/>
    </row>
    <row r="58" spans="1:6">
      <c r="B58" s="24"/>
      <c r="C58" s="24"/>
      <c r="D58" s="24"/>
      <c r="E58" s="29"/>
    </row>
    <row r="59" spans="1:6">
      <c r="A59" s="238" t="s">
        <v>41</v>
      </c>
      <c r="B59" s="238"/>
      <c r="C59" s="238"/>
      <c r="D59" s="238"/>
      <c r="E59" s="238"/>
    </row>
    <row r="60" spans="1:6">
      <c r="A60" s="27" t="s">
        <v>42</v>
      </c>
    </row>
    <row r="61" spans="1:6">
      <c r="A61" s="28" t="s">
        <v>2</v>
      </c>
      <c r="B61" s="29" t="s">
        <v>3</v>
      </c>
    </row>
    <row r="62" spans="1:6">
      <c r="A62" s="28" t="s">
        <v>4</v>
      </c>
      <c r="B62" s="29" t="s">
        <v>5</v>
      </c>
    </row>
    <row r="63" spans="1:6">
      <c r="A63" s="28" t="s">
        <v>6</v>
      </c>
      <c r="B63" s="4" t="s">
        <v>7</v>
      </c>
      <c r="C63" s="4"/>
      <c r="D63" s="4"/>
    </row>
    <row r="64" spans="1:6">
      <c r="A64" s="28" t="s">
        <v>8</v>
      </c>
      <c r="B64" s="30">
        <v>2021</v>
      </c>
      <c r="C64" s="4"/>
      <c r="D64" s="4"/>
    </row>
    <row r="65" spans="1:6">
      <c r="A65" s="28" t="s">
        <v>31</v>
      </c>
      <c r="B65" s="4" t="s">
        <v>32</v>
      </c>
      <c r="C65" s="4"/>
      <c r="D65" s="4"/>
    </row>
    <row r="66" spans="1:6">
      <c r="B66" s="57"/>
    </row>
    <row r="67" spans="1:6">
      <c r="B67" s="236"/>
      <c r="C67" s="236"/>
      <c r="D67" s="236"/>
      <c r="E67" s="236"/>
    </row>
    <row r="68" spans="1:6" ht="14.5" thickBot="1">
      <c r="A68" s="58" t="s">
        <v>43</v>
      </c>
      <c r="B68" s="59" t="s">
        <v>11</v>
      </c>
      <c r="C68" s="59" t="s">
        <v>12</v>
      </c>
      <c r="D68" s="59" t="s">
        <v>13</v>
      </c>
      <c r="E68" s="59" t="s">
        <v>14</v>
      </c>
    </row>
    <row r="69" spans="1:6">
      <c r="A69" s="92" t="s">
        <v>44</v>
      </c>
    </row>
    <row r="70" spans="1:6">
      <c r="A70" s="60" t="s">
        <v>45</v>
      </c>
      <c r="B70" s="61">
        <v>206577753.68349457</v>
      </c>
      <c r="C70" s="61">
        <v>153379531.67081401</v>
      </c>
      <c r="D70" s="61">
        <v>115725582.50920214</v>
      </c>
      <c r="E70" s="62">
        <f>SUM(B70:D70)</f>
        <v>475682867.86351073</v>
      </c>
      <c r="F70" s="29"/>
    </row>
    <row r="71" spans="1:6">
      <c r="A71" s="60" t="s">
        <v>46</v>
      </c>
      <c r="B71" s="61">
        <v>21149758.853549171</v>
      </c>
      <c r="C71" s="61">
        <v>40879382.427696675</v>
      </c>
      <c r="D71" s="61">
        <v>63206324.762689389</v>
      </c>
      <c r="E71" s="62">
        <f t="shared" ref="E71:E76" si="2">SUM(B71:D71)</f>
        <v>125235466.04393524</v>
      </c>
      <c r="F71" s="29"/>
    </row>
    <row r="72" spans="1:6">
      <c r="A72" s="60" t="s">
        <v>47</v>
      </c>
      <c r="B72" s="61">
        <v>0</v>
      </c>
      <c r="C72" s="61">
        <v>0</v>
      </c>
      <c r="D72" s="61">
        <v>0</v>
      </c>
      <c r="E72" s="62">
        <f t="shared" si="2"/>
        <v>0</v>
      </c>
      <c r="F72" s="29"/>
    </row>
    <row r="73" spans="1:6">
      <c r="A73" s="60" t="s">
        <v>48</v>
      </c>
      <c r="B73" s="61">
        <v>0</v>
      </c>
      <c r="C73" s="61">
        <v>0</v>
      </c>
      <c r="D73" s="61">
        <v>0</v>
      </c>
      <c r="E73" s="62">
        <f t="shared" si="2"/>
        <v>0</v>
      </c>
      <c r="F73" s="29"/>
    </row>
    <row r="74" spans="1:6">
      <c r="A74" s="60" t="s">
        <v>49</v>
      </c>
      <c r="B74" s="61">
        <v>0</v>
      </c>
      <c r="C74" s="61">
        <v>0</v>
      </c>
      <c r="D74" s="61">
        <v>0</v>
      </c>
      <c r="E74" s="62">
        <f t="shared" si="2"/>
        <v>0</v>
      </c>
      <c r="F74" s="29"/>
    </row>
    <row r="75" spans="1:6" ht="28">
      <c r="A75" s="63" t="s">
        <v>50</v>
      </c>
      <c r="B75" s="61">
        <v>280617031.83867198</v>
      </c>
      <c r="C75" s="61">
        <v>223543667.28125596</v>
      </c>
      <c r="D75" s="61">
        <v>167087602.66480798</v>
      </c>
      <c r="E75" s="62">
        <f t="shared" si="2"/>
        <v>671248301.78473592</v>
      </c>
      <c r="F75" s="29"/>
    </row>
    <row r="76" spans="1:6">
      <c r="A76" s="60" t="s">
        <v>51</v>
      </c>
      <c r="B76" s="61">
        <v>8594337351</v>
      </c>
      <c r="C76" s="61">
        <v>9528094058.3094501</v>
      </c>
      <c r="D76" s="61">
        <v>10568052918.83</v>
      </c>
      <c r="E76" s="62">
        <f t="shared" si="2"/>
        <v>28690484328.13945</v>
      </c>
      <c r="F76" s="29"/>
    </row>
    <row r="77" spans="1:6" ht="14.5" thickBot="1">
      <c r="A77" s="64" t="s">
        <v>38</v>
      </c>
      <c r="B77" s="65">
        <f>SUM(B70:B76)</f>
        <v>9102681895.3757153</v>
      </c>
      <c r="C77" s="66">
        <f>SUM(C70:C76)</f>
        <v>9945896639.6892166</v>
      </c>
      <c r="D77" s="66">
        <f>SUM(D70:D76)</f>
        <v>10914072428.766699</v>
      </c>
      <c r="E77" s="66">
        <f>SUM(E70:E76)</f>
        <v>29962650963.831631</v>
      </c>
      <c r="F77" s="29"/>
    </row>
    <row r="78" spans="1:6" ht="14.5" thickTop="1">
      <c r="A78" s="97" t="s">
        <v>52</v>
      </c>
      <c r="B78" s="55"/>
      <c r="C78" s="55"/>
      <c r="D78" s="55"/>
      <c r="E78" s="55"/>
    </row>
    <row r="79" spans="1:6">
      <c r="A79" s="233" t="s">
        <v>40</v>
      </c>
      <c r="B79" s="233"/>
      <c r="C79" s="233"/>
      <c r="D79" s="233"/>
      <c r="E79" s="233"/>
    </row>
    <row r="80" spans="1:6">
      <c r="B80" s="57"/>
      <c r="C80" s="57"/>
      <c r="D80" s="57"/>
      <c r="E80" s="29"/>
    </row>
    <row r="81" spans="1:6">
      <c r="B81" s="29"/>
      <c r="C81" s="29"/>
      <c r="D81" s="29"/>
      <c r="E81" s="29"/>
    </row>
    <row r="82" spans="1:6" s="1" customFormat="1">
      <c r="A82" s="239" t="s">
        <v>53</v>
      </c>
      <c r="B82" s="239"/>
      <c r="C82" s="239"/>
      <c r="D82" s="239"/>
      <c r="E82" s="239"/>
    </row>
    <row r="83" spans="1:6" s="1" customFormat="1">
      <c r="A83" s="60" t="s">
        <v>54</v>
      </c>
      <c r="B83" s="67"/>
      <c r="C83" s="67"/>
      <c r="D83" s="67"/>
      <c r="E83" s="60"/>
    </row>
    <row r="84" spans="1:6" s="1" customFormat="1">
      <c r="A84" s="68" t="s">
        <v>2</v>
      </c>
      <c r="B84" s="27" t="s">
        <v>3</v>
      </c>
      <c r="C84" s="98"/>
      <c r="D84" s="98"/>
      <c r="E84" s="60"/>
    </row>
    <row r="85" spans="1:6" s="1" customFormat="1">
      <c r="A85" s="68" t="s">
        <v>4</v>
      </c>
      <c r="B85" s="27" t="s">
        <v>5</v>
      </c>
      <c r="C85" s="98"/>
      <c r="D85" s="98"/>
      <c r="E85" s="60"/>
    </row>
    <row r="86" spans="1:6" s="1" customFormat="1">
      <c r="A86" s="68" t="s">
        <v>55</v>
      </c>
      <c r="B86" s="60" t="s">
        <v>61</v>
      </c>
      <c r="C86" s="60"/>
      <c r="D86" s="60"/>
      <c r="E86" s="60"/>
    </row>
    <row r="87" spans="1:6" s="1" customFormat="1">
      <c r="A87" s="68" t="s">
        <v>6</v>
      </c>
      <c r="B87" s="69" t="s">
        <v>7</v>
      </c>
      <c r="C87" s="68"/>
      <c r="D87" s="68"/>
      <c r="E87" s="69"/>
    </row>
    <row r="88" spans="1:6" s="1" customFormat="1">
      <c r="A88" s="68" t="s">
        <v>8</v>
      </c>
      <c r="B88" s="69">
        <v>2021</v>
      </c>
      <c r="C88" s="68"/>
      <c r="D88" s="68"/>
      <c r="E88" s="69"/>
    </row>
    <row r="89" spans="1:6" s="1" customFormat="1">
      <c r="A89" s="68" t="s">
        <v>31</v>
      </c>
      <c r="B89" s="69" t="s">
        <v>32</v>
      </c>
      <c r="C89" s="69"/>
      <c r="D89" s="69"/>
      <c r="E89" s="69"/>
    </row>
    <row r="90" spans="1:6" s="1" customFormat="1">
      <c r="A90" s="60"/>
      <c r="B90" s="60"/>
      <c r="C90" s="60"/>
      <c r="D90" s="60"/>
      <c r="E90" s="60"/>
    </row>
    <row r="91" spans="1:6" s="1" customFormat="1" ht="14.5" thickBot="1">
      <c r="A91" s="70" t="s">
        <v>43</v>
      </c>
      <c r="B91" s="70" t="s">
        <v>11</v>
      </c>
      <c r="C91" s="70" t="s">
        <v>12</v>
      </c>
      <c r="D91" s="70" t="s">
        <v>13</v>
      </c>
      <c r="E91" s="70" t="s">
        <v>14</v>
      </c>
    </row>
    <row r="92" spans="1:6" s="1" customFormat="1">
      <c r="A92" s="60"/>
      <c r="B92" s="60"/>
      <c r="C92" s="60"/>
      <c r="D92" s="60"/>
      <c r="E92" s="60"/>
    </row>
    <row r="93" spans="1:6" s="1" customFormat="1">
      <c r="A93" s="60" t="s">
        <v>60</v>
      </c>
      <c r="B93" s="61">
        <v>88817547915.23378</v>
      </c>
      <c r="C93" s="61">
        <v>85364716019.858063</v>
      </c>
      <c r="D93" s="61">
        <v>81068669380.168854</v>
      </c>
      <c r="E93" s="71">
        <f>B93</f>
        <v>88817547915.23378</v>
      </c>
      <c r="F93" s="29"/>
    </row>
    <row r="94" spans="1:6" s="1" customFormat="1">
      <c r="A94" s="60" t="s">
        <v>56</v>
      </c>
      <c r="B94" s="61">
        <v>5649850000</v>
      </c>
      <c r="C94" s="61">
        <v>5649850000</v>
      </c>
      <c r="D94" s="61">
        <v>5649850000</v>
      </c>
      <c r="E94" s="72">
        <f>SUM(B94:D94)</f>
        <v>16949550000</v>
      </c>
      <c r="F94" s="29"/>
    </row>
    <row r="95" spans="1:6" s="1" customFormat="1">
      <c r="A95" s="60" t="s">
        <v>57</v>
      </c>
      <c r="B95" s="61">
        <v>94467397915.23378</v>
      </c>
      <c r="C95" s="61">
        <v>91014566019.858063</v>
      </c>
      <c r="D95" s="61">
        <v>86718519380.168854</v>
      </c>
      <c r="E95" s="72">
        <f>E93+E94</f>
        <v>105767097915.23378</v>
      </c>
      <c r="F95" s="29"/>
    </row>
    <row r="96" spans="1:6" s="1" customFormat="1">
      <c r="A96" s="60" t="s">
        <v>58</v>
      </c>
      <c r="B96" s="61">
        <v>9102681895.3757153</v>
      </c>
      <c r="C96" s="61">
        <v>9945896639.6892166</v>
      </c>
      <c r="D96" s="61">
        <v>10914072428.766699</v>
      </c>
      <c r="E96" s="72">
        <f>SUM(B96:D96)</f>
        <v>29962650963.831635</v>
      </c>
      <c r="F96" s="29"/>
    </row>
    <row r="97" spans="1:6" s="1" customFormat="1">
      <c r="A97" s="60" t="s">
        <v>59</v>
      </c>
      <c r="B97" s="73">
        <v>85364716019.858063</v>
      </c>
      <c r="C97" s="73">
        <v>81068669380.168854</v>
      </c>
      <c r="D97" s="73">
        <v>75804446951.402161</v>
      </c>
      <c r="E97" s="74">
        <f>+E95-E96</f>
        <v>75804446951.402145</v>
      </c>
      <c r="F97" s="29"/>
    </row>
    <row r="98" spans="1:6" s="1" customFormat="1" ht="14.5" thickBot="1">
      <c r="A98" s="75"/>
      <c r="B98" s="76"/>
      <c r="C98" s="76"/>
      <c r="D98" s="76"/>
      <c r="E98" s="76"/>
    </row>
    <row r="99" spans="1:6" s="1" customFormat="1" ht="14.5" thickTop="1">
      <c r="A99" s="60"/>
      <c r="B99" s="67"/>
      <c r="C99" s="67"/>
      <c r="D99" s="67"/>
      <c r="E99" s="67"/>
    </row>
    <row r="100" spans="1:6">
      <c r="A100" s="233" t="s">
        <v>40</v>
      </c>
      <c r="B100" s="233"/>
      <c r="C100" s="233"/>
      <c r="D100" s="233"/>
      <c r="E100" s="233"/>
    </row>
    <row r="101" spans="1:6">
      <c r="A101" s="233"/>
      <c r="B101" s="233"/>
      <c r="C101" s="233"/>
      <c r="D101" s="233"/>
      <c r="E101" s="233"/>
    </row>
    <row r="102" spans="1:6">
      <c r="B102" s="61"/>
      <c r="C102" s="57"/>
      <c r="E102" s="61"/>
    </row>
  </sheetData>
  <mergeCells count="13">
    <mergeCell ref="A2:F2"/>
    <mergeCell ref="A33:F33"/>
    <mergeCell ref="A59:E59"/>
    <mergeCell ref="A82:E82"/>
    <mergeCell ref="A79:E79"/>
    <mergeCell ref="A100:E100"/>
    <mergeCell ref="A101:E101"/>
    <mergeCell ref="A17:A18"/>
    <mergeCell ref="A26:A27"/>
    <mergeCell ref="A30:E30"/>
    <mergeCell ref="B40:E40"/>
    <mergeCell ref="A57:E57"/>
    <mergeCell ref="B67:E67"/>
  </mergeCells>
  <pageMargins left="0.39370078740157483" right="0.31496062992125984" top="0.74803149606299213" bottom="0.74803149606299213" header="0.51181102362204722" footer="0.31496062992125984"/>
  <pageSetup scale="96" fitToHeight="0" orientation="landscape" r:id="rId1"/>
  <headerFooter alignWithMargins="0">
    <oddHeader>&amp;C&amp;UANEXO Nº 1</oddHeader>
    <oddFooter>&amp;RAnexo Nº 1, página &amp;P de  &amp;N</oddFooter>
  </headerFooter>
  <rowBreaks count="3" manualBreakCount="3">
    <brk id="32" max="5" man="1"/>
    <brk id="58" max="5" man="1"/>
    <brk id="81" max="5" man="1"/>
  </rowBreaks>
  <ignoredErrors>
    <ignoredError sqref="E9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102"/>
  <sheetViews>
    <sheetView showGridLines="0" zoomScale="80" zoomScaleNormal="80" workbookViewId="0">
      <selection activeCell="A2" sqref="A2:F2"/>
    </sheetView>
  </sheetViews>
  <sheetFormatPr baseColWidth="10" defaultColWidth="11.453125" defaultRowHeight="14"/>
  <cols>
    <col min="1" max="1" width="49.54296875" style="1" customWidth="1"/>
    <col min="2" max="2" width="19.26953125" style="2" customWidth="1"/>
    <col min="3" max="3" width="19.453125" style="2" customWidth="1"/>
    <col min="4" max="4" width="19.81640625" style="2" bestFit="1" customWidth="1"/>
    <col min="5" max="5" width="20.26953125" style="2" customWidth="1"/>
    <col min="6" max="6" width="16" style="2" customWidth="1"/>
    <col min="7" max="16384" width="11.453125" style="2"/>
  </cols>
  <sheetData>
    <row r="2" spans="1:10">
      <c r="A2" s="237" t="s">
        <v>0</v>
      </c>
      <c r="B2" s="237"/>
      <c r="C2" s="237"/>
      <c r="D2" s="237"/>
      <c r="E2" s="237"/>
      <c r="F2" s="237"/>
    </row>
    <row r="3" spans="1:10">
      <c r="A3" s="1" t="s">
        <v>1</v>
      </c>
    </row>
    <row r="4" spans="1:10">
      <c r="A4" s="3" t="s">
        <v>2</v>
      </c>
      <c r="B4" s="2" t="s">
        <v>3</v>
      </c>
    </row>
    <row r="5" spans="1:10">
      <c r="A5" s="3" t="s">
        <v>4</v>
      </c>
      <c r="B5" s="2" t="s">
        <v>5</v>
      </c>
    </row>
    <row r="6" spans="1:10">
      <c r="A6" s="3" t="s">
        <v>6</v>
      </c>
      <c r="B6" s="4" t="s">
        <v>62</v>
      </c>
    </row>
    <row r="7" spans="1:10">
      <c r="A7" s="3" t="s">
        <v>8</v>
      </c>
      <c r="B7" s="5">
        <v>2021</v>
      </c>
    </row>
    <row r="8" spans="1:10">
      <c r="A8" s="6" t="s">
        <v>9</v>
      </c>
      <c r="B8" s="7" t="s">
        <v>10</v>
      </c>
      <c r="C8" s="8" t="s">
        <v>63</v>
      </c>
      <c r="D8" s="9" t="s">
        <v>64</v>
      </c>
      <c r="E8" s="9" t="s">
        <v>65</v>
      </c>
      <c r="F8" s="10" t="s">
        <v>66</v>
      </c>
    </row>
    <row r="9" spans="1:10">
      <c r="A9" s="11"/>
      <c r="B9" s="12"/>
      <c r="C9" s="13"/>
      <c r="D9" s="13"/>
      <c r="E9" s="13"/>
      <c r="F9" s="14"/>
    </row>
    <row r="10" spans="1:10">
      <c r="A10" s="92" t="s">
        <v>15</v>
      </c>
      <c r="B10" s="15"/>
      <c r="C10" s="16"/>
      <c r="D10" s="16"/>
      <c r="E10" s="16"/>
      <c r="F10" s="17"/>
    </row>
    <row r="11" spans="1:10">
      <c r="A11" s="93" t="s">
        <v>16</v>
      </c>
      <c r="B11" s="77" t="s">
        <v>17</v>
      </c>
      <c r="C11" s="99">
        <v>486</v>
      </c>
      <c r="D11" s="99">
        <v>379</v>
      </c>
      <c r="E11" s="99">
        <v>403</v>
      </c>
      <c r="F11" s="100">
        <v>1268</v>
      </c>
    </row>
    <row r="12" spans="1:10">
      <c r="A12" s="18"/>
      <c r="B12" s="77" t="s">
        <v>18</v>
      </c>
      <c r="C12" s="99">
        <v>1244</v>
      </c>
      <c r="D12" s="99">
        <v>974</v>
      </c>
      <c r="E12" s="99">
        <v>1026</v>
      </c>
      <c r="F12" s="100">
        <v>3244</v>
      </c>
    </row>
    <row r="13" spans="1:10" s="19" customFormat="1">
      <c r="A13" s="94" t="s">
        <v>19</v>
      </c>
      <c r="B13" s="81" t="s">
        <v>17</v>
      </c>
      <c r="C13" s="101">
        <v>200</v>
      </c>
      <c r="D13" s="101">
        <v>315</v>
      </c>
      <c r="E13" s="101">
        <v>488</v>
      </c>
      <c r="F13" s="102">
        <v>1003</v>
      </c>
      <c r="G13" s="2"/>
      <c r="H13" s="2"/>
      <c r="I13" s="2"/>
      <c r="J13" s="2"/>
    </row>
    <row r="14" spans="1:10" s="19" customFormat="1">
      <c r="A14" s="20"/>
      <c r="B14" s="81" t="s">
        <v>18</v>
      </c>
      <c r="C14" s="101">
        <v>592</v>
      </c>
      <c r="D14" s="101">
        <v>911</v>
      </c>
      <c r="E14" s="101">
        <v>1417</v>
      </c>
      <c r="F14" s="102">
        <v>2920</v>
      </c>
      <c r="G14" s="2"/>
      <c r="H14" s="2"/>
      <c r="I14" s="2"/>
      <c r="J14" s="2"/>
    </row>
    <row r="15" spans="1:10" s="19" customFormat="1">
      <c r="A15" s="93" t="s">
        <v>20</v>
      </c>
      <c r="B15" s="77" t="s">
        <v>17</v>
      </c>
      <c r="C15" s="99">
        <v>90</v>
      </c>
      <c r="D15" s="99">
        <v>86</v>
      </c>
      <c r="E15" s="99">
        <v>104</v>
      </c>
      <c r="F15" s="100">
        <v>280</v>
      </c>
      <c r="G15" s="2"/>
      <c r="H15" s="2"/>
      <c r="I15" s="2"/>
      <c r="J15" s="2"/>
    </row>
    <row r="16" spans="1:10" s="19" customFormat="1">
      <c r="A16" s="18"/>
      <c r="B16" s="77" t="s">
        <v>18</v>
      </c>
      <c r="C16" s="99">
        <v>267</v>
      </c>
      <c r="D16" s="99">
        <v>282</v>
      </c>
      <c r="E16" s="99">
        <v>297</v>
      </c>
      <c r="F16" s="100">
        <v>846</v>
      </c>
      <c r="G16" s="2"/>
      <c r="H16" s="2"/>
      <c r="I16" s="2"/>
      <c r="J16" s="2"/>
    </row>
    <row r="17" spans="1:14" s="19" customFormat="1" ht="15" customHeight="1">
      <c r="A17" s="234" t="s">
        <v>21</v>
      </c>
      <c r="B17" s="81" t="s">
        <v>17</v>
      </c>
      <c r="C17" s="101">
        <v>63</v>
      </c>
      <c r="D17" s="101">
        <v>32</v>
      </c>
      <c r="E17" s="101">
        <v>31</v>
      </c>
      <c r="F17" s="102">
        <v>126</v>
      </c>
    </row>
    <row r="18" spans="1:14" s="19" customFormat="1">
      <c r="A18" s="234"/>
      <c r="B18" s="81" t="s">
        <v>18</v>
      </c>
      <c r="C18" s="101">
        <v>181</v>
      </c>
      <c r="D18" s="101">
        <v>88</v>
      </c>
      <c r="E18" s="101">
        <v>85</v>
      </c>
      <c r="F18" s="102">
        <v>354</v>
      </c>
    </row>
    <row r="19" spans="1:14">
      <c r="A19" s="92" t="s">
        <v>22</v>
      </c>
      <c r="B19" s="85"/>
      <c r="C19" s="103"/>
      <c r="D19" s="103"/>
      <c r="E19" s="103"/>
      <c r="F19" s="104"/>
    </row>
    <row r="20" spans="1:14" s="19" customFormat="1">
      <c r="A20" s="93" t="s">
        <v>23</v>
      </c>
      <c r="B20" s="77" t="s">
        <v>17</v>
      </c>
      <c r="C20" s="99">
        <v>955</v>
      </c>
      <c r="D20" s="99">
        <v>628</v>
      </c>
      <c r="E20" s="99">
        <v>524</v>
      </c>
      <c r="F20" s="100">
        <v>2107</v>
      </c>
    </row>
    <row r="21" spans="1:14" s="19" customFormat="1">
      <c r="A21" s="18"/>
      <c r="B21" s="77" t="s">
        <v>18</v>
      </c>
      <c r="C21" s="99">
        <v>2580</v>
      </c>
      <c r="D21" s="99">
        <v>1652</v>
      </c>
      <c r="E21" s="99">
        <v>1395</v>
      </c>
      <c r="F21" s="100">
        <v>5627</v>
      </c>
    </row>
    <row r="22" spans="1:14" s="19" customFormat="1">
      <c r="A22" s="94" t="s">
        <v>24</v>
      </c>
      <c r="B22" s="81" t="s">
        <v>17</v>
      </c>
      <c r="C22" s="101">
        <v>220</v>
      </c>
      <c r="D22" s="101">
        <v>147</v>
      </c>
      <c r="E22" s="101">
        <v>410</v>
      </c>
      <c r="F22" s="102">
        <v>777</v>
      </c>
    </row>
    <row r="23" spans="1:14" s="19" customFormat="1">
      <c r="A23" s="21"/>
      <c r="B23" s="81" t="s">
        <v>18</v>
      </c>
      <c r="C23" s="101">
        <v>621</v>
      </c>
      <c r="D23" s="101">
        <v>398</v>
      </c>
      <c r="E23" s="101">
        <v>1243</v>
      </c>
      <c r="F23" s="102">
        <v>2262</v>
      </c>
    </row>
    <row r="24" spans="1:14" s="19" customFormat="1">
      <c r="A24" s="93" t="s">
        <v>25</v>
      </c>
      <c r="B24" s="77" t="s">
        <v>17</v>
      </c>
      <c r="C24" s="99">
        <v>94</v>
      </c>
      <c r="D24" s="99">
        <v>65</v>
      </c>
      <c r="E24" s="99">
        <v>96</v>
      </c>
      <c r="F24" s="100">
        <v>255</v>
      </c>
    </row>
    <row r="25" spans="1:14" s="19" customFormat="1">
      <c r="A25" s="22"/>
      <c r="B25" s="77" t="s">
        <v>18</v>
      </c>
      <c r="C25" s="99">
        <v>264</v>
      </c>
      <c r="D25" s="99">
        <v>186</v>
      </c>
      <c r="E25" s="99">
        <v>274</v>
      </c>
      <c r="F25" s="100">
        <v>724</v>
      </c>
    </row>
    <row r="26" spans="1:14" s="19" customFormat="1" ht="15" customHeight="1">
      <c r="A26" s="234" t="s">
        <v>26</v>
      </c>
      <c r="B26" s="81" t="s">
        <v>17</v>
      </c>
      <c r="C26" s="101">
        <v>97</v>
      </c>
      <c r="D26" s="101">
        <v>79</v>
      </c>
      <c r="E26" s="101">
        <v>55</v>
      </c>
      <c r="F26" s="102">
        <v>231</v>
      </c>
    </row>
    <row r="27" spans="1:14">
      <c r="A27" s="234"/>
      <c r="B27" s="81" t="s">
        <v>18</v>
      </c>
      <c r="C27" s="101">
        <v>266</v>
      </c>
      <c r="D27" s="101">
        <v>192</v>
      </c>
      <c r="E27" s="101">
        <v>140</v>
      </c>
      <c r="F27" s="102">
        <v>598</v>
      </c>
    </row>
    <row r="28" spans="1:14">
      <c r="A28" s="23"/>
      <c r="B28" s="105"/>
      <c r="C28" s="106"/>
      <c r="D28" s="106"/>
      <c r="E28" s="106"/>
      <c r="F28" s="107"/>
    </row>
    <row r="29" spans="1:14">
      <c r="C29" s="24"/>
      <c r="F29" s="24"/>
    </row>
    <row r="30" spans="1:14">
      <c r="A30" s="233" t="s">
        <v>28</v>
      </c>
      <c r="B30" s="233"/>
      <c r="C30" s="233"/>
      <c r="D30" s="233"/>
      <c r="E30" s="233"/>
      <c r="F30" s="233"/>
    </row>
    <row r="31" spans="1:14" s="19" customFormat="1">
      <c r="A31" s="95"/>
      <c r="B31" s="25"/>
      <c r="C31" s="26"/>
      <c r="D31" s="26"/>
      <c r="G31" s="2"/>
      <c r="H31" s="2"/>
      <c r="I31" s="2"/>
      <c r="J31" s="2"/>
      <c r="K31" s="2"/>
      <c r="L31" s="2"/>
      <c r="M31" s="2"/>
      <c r="N31" s="2"/>
    </row>
    <row r="32" spans="1:14">
      <c r="C32" s="24"/>
      <c r="D32" s="24"/>
    </row>
    <row r="33" spans="1:6">
      <c r="A33" s="237" t="s">
        <v>29</v>
      </c>
      <c r="B33" s="237"/>
      <c r="C33" s="237"/>
      <c r="D33" s="237"/>
      <c r="E33" s="237"/>
      <c r="F33" s="237"/>
    </row>
    <row r="34" spans="1:6">
      <c r="A34" s="27" t="s">
        <v>30</v>
      </c>
    </row>
    <row r="35" spans="1:6">
      <c r="A35" s="28" t="s">
        <v>2</v>
      </c>
      <c r="B35" s="29" t="s">
        <v>3</v>
      </c>
    </row>
    <row r="36" spans="1:6">
      <c r="A36" s="28" t="s">
        <v>4</v>
      </c>
      <c r="B36" s="29" t="s">
        <v>5</v>
      </c>
      <c r="C36" s="4"/>
      <c r="D36" s="4"/>
    </row>
    <row r="37" spans="1:6">
      <c r="A37" s="28" t="s">
        <v>6</v>
      </c>
      <c r="B37" s="4" t="s">
        <v>62</v>
      </c>
      <c r="C37" s="4"/>
      <c r="D37" s="4"/>
    </row>
    <row r="38" spans="1:6">
      <c r="A38" s="28" t="s">
        <v>8</v>
      </c>
      <c r="B38" s="30">
        <v>2021</v>
      </c>
      <c r="C38" s="4"/>
      <c r="D38" s="4"/>
      <c r="E38" s="4"/>
    </row>
    <row r="39" spans="1:6">
      <c r="A39" s="28" t="s">
        <v>31</v>
      </c>
      <c r="B39" s="4" t="s">
        <v>32</v>
      </c>
      <c r="C39" s="4"/>
      <c r="D39" s="4"/>
      <c r="E39" s="4"/>
      <c r="F39" s="108"/>
    </row>
    <row r="40" spans="1:6" ht="14.5" thickBot="1">
      <c r="B40" s="235"/>
      <c r="C40" s="235"/>
      <c r="D40" s="235"/>
      <c r="E40" s="235"/>
      <c r="F40" s="109"/>
    </row>
    <row r="41" spans="1:6" ht="14.5" thickBot="1">
      <c r="A41" s="31" t="s">
        <v>9</v>
      </c>
      <c r="B41" s="32" t="s">
        <v>63</v>
      </c>
      <c r="C41" s="33" t="s">
        <v>64</v>
      </c>
      <c r="D41" s="33" t="s">
        <v>65</v>
      </c>
      <c r="E41" s="34" t="s">
        <v>66</v>
      </c>
      <c r="F41" s="110"/>
    </row>
    <row r="42" spans="1:6">
      <c r="A42" s="96" t="s">
        <v>15</v>
      </c>
      <c r="B42" s="35"/>
      <c r="C42" s="36"/>
      <c r="D42" s="36"/>
      <c r="E42" s="37"/>
    </row>
    <row r="43" spans="1:6">
      <c r="A43" s="38" t="s">
        <v>33</v>
      </c>
      <c r="B43" s="42">
        <v>3801220298.4400001</v>
      </c>
      <c r="C43" s="43">
        <v>3231755398.3499999</v>
      </c>
      <c r="D43" s="43">
        <v>3334155685.5500002</v>
      </c>
      <c r="E43" s="44">
        <v>10367131382.34</v>
      </c>
      <c r="F43" s="29"/>
    </row>
    <row r="44" spans="1:6">
      <c r="A44" s="38" t="s">
        <v>34</v>
      </c>
      <c r="B44" s="42">
        <v>2074649753.29</v>
      </c>
      <c r="C44" s="43">
        <v>4034832403.0799999</v>
      </c>
      <c r="D44" s="43">
        <v>7203792890.6199999</v>
      </c>
      <c r="E44" s="44">
        <v>13313275046.99</v>
      </c>
      <c r="F44" s="29"/>
    </row>
    <row r="45" spans="1:6">
      <c r="A45" s="38" t="s">
        <v>35</v>
      </c>
      <c r="B45" s="42">
        <v>854658122.19000006</v>
      </c>
      <c r="C45" s="43">
        <v>1039350442.92</v>
      </c>
      <c r="D45" s="43">
        <v>1033889923.5700001</v>
      </c>
      <c r="E45" s="44">
        <v>2927898488.6800003</v>
      </c>
      <c r="F45" s="29"/>
    </row>
    <row r="46" spans="1:6" ht="28">
      <c r="A46" s="45" t="s">
        <v>36</v>
      </c>
      <c r="B46" s="42">
        <v>432547000</v>
      </c>
      <c r="C46" s="43">
        <v>217875000</v>
      </c>
      <c r="D46" s="43">
        <v>210334000</v>
      </c>
      <c r="E46" s="44">
        <v>860756000</v>
      </c>
      <c r="F46" s="29"/>
    </row>
    <row r="47" spans="1:6">
      <c r="A47" s="38" t="s">
        <v>37</v>
      </c>
      <c r="B47" s="42">
        <v>458288078.1402573</v>
      </c>
      <c r="C47" s="43">
        <v>330143830.33722091</v>
      </c>
      <c r="D47" s="43">
        <v>430527891.78185856</v>
      </c>
      <c r="E47" s="44">
        <v>1218959800.2593369</v>
      </c>
      <c r="F47" s="29"/>
    </row>
    <row r="48" spans="1:6" ht="14.5" thickBot="1">
      <c r="A48" s="46" t="s">
        <v>38</v>
      </c>
      <c r="B48" s="47">
        <v>7621363252.060257</v>
      </c>
      <c r="C48" s="48">
        <v>8853957074.6872215</v>
      </c>
      <c r="D48" s="48">
        <v>12212700391.521858</v>
      </c>
      <c r="E48" s="49">
        <v>28688020718.269341</v>
      </c>
      <c r="F48" s="29"/>
    </row>
    <row r="49" spans="1:6">
      <c r="A49" s="96" t="s">
        <v>22</v>
      </c>
      <c r="B49" s="50"/>
      <c r="C49" s="51"/>
      <c r="D49" s="52"/>
      <c r="E49" s="44"/>
      <c r="F49" s="29"/>
    </row>
    <row r="50" spans="1:6">
      <c r="A50" s="38" t="s">
        <v>33</v>
      </c>
      <c r="B50" s="42">
        <v>7199675878.0900002</v>
      </c>
      <c r="C50" s="43">
        <v>4727533000</v>
      </c>
      <c r="D50" s="43">
        <v>4220225048.8800001</v>
      </c>
      <c r="E50" s="44">
        <v>16147433926.970001</v>
      </c>
      <c r="F50" s="29"/>
    </row>
    <row r="51" spans="1:6">
      <c r="A51" s="38" t="s">
        <v>34</v>
      </c>
      <c r="B51" s="42">
        <v>2223094055.54</v>
      </c>
      <c r="C51" s="43">
        <v>1333006685.0281501</v>
      </c>
      <c r="D51" s="43">
        <v>6368877446.75</v>
      </c>
      <c r="E51" s="44">
        <v>9924978187.3181496</v>
      </c>
      <c r="F51" s="29"/>
    </row>
    <row r="52" spans="1:6">
      <c r="A52" s="38" t="s">
        <v>35</v>
      </c>
      <c r="B52" s="42">
        <v>845943362.24000001</v>
      </c>
      <c r="C52" s="43">
        <v>581342546.09000003</v>
      </c>
      <c r="D52" s="43">
        <v>694956704.63999999</v>
      </c>
      <c r="E52" s="44">
        <v>2122242612.9699998</v>
      </c>
      <c r="F52" s="29"/>
    </row>
    <row r="53" spans="1:6" ht="28">
      <c r="A53" s="45" t="s">
        <v>36</v>
      </c>
      <c r="B53" s="42">
        <v>658877000</v>
      </c>
      <c r="C53" s="43">
        <v>544720000</v>
      </c>
      <c r="D53" s="43">
        <v>374034000</v>
      </c>
      <c r="E53" s="44">
        <v>1577631000</v>
      </c>
      <c r="F53" s="29"/>
    </row>
    <row r="54" spans="1:6">
      <c r="A54" s="38" t="s">
        <v>39</v>
      </c>
      <c r="B54" s="42">
        <v>746151984.19498384</v>
      </c>
      <c r="C54" s="43">
        <v>373648005.02451479</v>
      </c>
      <c r="D54" s="43">
        <v>455285343.64845663</v>
      </c>
      <c r="E54" s="44">
        <v>1575085332.8679552</v>
      </c>
      <c r="F54" s="29"/>
    </row>
    <row r="55" spans="1:6" ht="14.5" thickBot="1">
      <c r="A55" s="46" t="s">
        <v>38</v>
      </c>
      <c r="B55" s="53">
        <v>11673742280.064985</v>
      </c>
      <c r="C55" s="54">
        <v>7560250236.1426659</v>
      </c>
      <c r="D55" s="54">
        <v>12113378543.918457</v>
      </c>
      <c r="E55" s="49">
        <v>31347371060.126106</v>
      </c>
      <c r="F55" s="29"/>
    </row>
    <row r="56" spans="1:6">
      <c r="A56" s="55"/>
      <c r="B56" s="55"/>
      <c r="C56" s="55"/>
      <c r="D56" s="55"/>
      <c r="E56" s="56"/>
      <c r="F56" s="111"/>
    </row>
    <row r="57" spans="1:6">
      <c r="A57" s="233" t="s">
        <v>40</v>
      </c>
      <c r="B57" s="233"/>
      <c r="C57" s="233"/>
      <c r="D57" s="233"/>
      <c r="E57" s="233"/>
      <c r="F57" s="233"/>
    </row>
    <row r="58" spans="1:6">
      <c r="B58" s="24"/>
      <c r="C58" s="24"/>
      <c r="D58" s="24"/>
      <c r="E58" s="29"/>
    </row>
    <row r="59" spans="1:6">
      <c r="A59" s="237" t="s">
        <v>41</v>
      </c>
      <c r="B59" s="237"/>
      <c r="C59" s="237"/>
      <c r="D59" s="237"/>
      <c r="E59" s="237"/>
      <c r="F59" s="237"/>
    </row>
    <row r="60" spans="1:6">
      <c r="A60" s="27" t="s">
        <v>42</v>
      </c>
    </row>
    <row r="61" spans="1:6">
      <c r="A61" s="28" t="s">
        <v>2</v>
      </c>
      <c r="B61" s="29" t="s">
        <v>3</v>
      </c>
    </row>
    <row r="62" spans="1:6">
      <c r="A62" s="28" t="s">
        <v>4</v>
      </c>
      <c r="B62" s="29" t="s">
        <v>5</v>
      </c>
    </row>
    <row r="63" spans="1:6">
      <c r="A63" s="28" t="s">
        <v>6</v>
      </c>
      <c r="B63" s="4" t="s">
        <v>62</v>
      </c>
      <c r="C63" s="4"/>
      <c r="D63" s="4"/>
    </row>
    <row r="64" spans="1:6">
      <c r="A64" s="28" t="s">
        <v>8</v>
      </c>
      <c r="B64" s="30">
        <v>2021</v>
      </c>
      <c r="C64" s="4"/>
      <c r="D64" s="4"/>
    </row>
    <row r="65" spans="1:6">
      <c r="A65" s="28" t="s">
        <v>31</v>
      </c>
      <c r="B65" s="4" t="s">
        <v>32</v>
      </c>
      <c r="C65" s="4"/>
      <c r="D65" s="4"/>
    </row>
    <row r="66" spans="1:6">
      <c r="B66" s="57"/>
    </row>
    <row r="67" spans="1:6">
      <c r="B67" s="236"/>
      <c r="C67" s="236"/>
      <c r="D67" s="236"/>
      <c r="E67" s="236"/>
    </row>
    <row r="68" spans="1:6" ht="14.5" thickBot="1">
      <c r="A68" s="58" t="s">
        <v>43</v>
      </c>
      <c r="B68" s="59" t="s">
        <v>63</v>
      </c>
      <c r="C68" s="59" t="s">
        <v>64</v>
      </c>
      <c r="D68" s="59" t="s">
        <v>65</v>
      </c>
      <c r="E68" s="59" t="s">
        <v>66</v>
      </c>
    </row>
    <row r="69" spans="1:6">
      <c r="A69" s="92" t="s">
        <v>44</v>
      </c>
    </row>
    <row r="70" spans="1:6">
      <c r="A70" s="60" t="s">
        <v>45</v>
      </c>
      <c r="B70" s="61">
        <v>146517886.70657542</v>
      </c>
      <c r="C70" s="61">
        <v>110163346.21413094</v>
      </c>
      <c r="D70" s="61">
        <v>91798584.165679798</v>
      </c>
      <c r="E70" s="62">
        <v>348479817.08638614</v>
      </c>
    </row>
    <row r="71" spans="1:6">
      <c r="A71" s="60" t="s">
        <v>46</v>
      </c>
      <c r="B71" s="61">
        <v>33705061.615143865</v>
      </c>
      <c r="C71" s="61">
        <v>46790344.120003961</v>
      </c>
      <c r="D71" s="61">
        <v>96760659.20749478</v>
      </c>
      <c r="E71" s="62">
        <v>177256064.94264263</v>
      </c>
    </row>
    <row r="72" spans="1:6">
      <c r="A72" s="60" t="s">
        <v>47</v>
      </c>
      <c r="B72" s="61">
        <v>0</v>
      </c>
      <c r="C72" s="61">
        <v>0</v>
      </c>
      <c r="D72" s="61">
        <v>0</v>
      </c>
      <c r="E72" s="62">
        <v>0</v>
      </c>
    </row>
    <row r="73" spans="1:6">
      <c r="A73" s="60" t="s">
        <v>48</v>
      </c>
      <c r="B73" s="61">
        <v>0</v>
      </c>
      <c r="C73" s="61">
        <v>0</v>
      </c>
      <c r="D73" s="61">
        <v>0</v>
      </c>
      <c r="E73" s="62">
        <v>0</v>
      </c>
    </row>
    <row r="74" spans="1:6">
      <c r="A74" s="60" t="s">
        <v>49</v>
      </c>
      <c r="B74" s="61">
        <v>0</v>
      </c>
      <c r="C74" s="61">
        <v>0</v>
      </c>
      <c r="D74" s="61">
        <v>0</v>
      </c>
      <c r="E74" s="62">
        <v>0</v>
      </c>
    </row>
    <row r="75" spans="1:6" ht="28">
      <c r="A75" s="63" t="s">
        <v>50</v>
      </c>
      <c r="B75" s="61">
        <v>278065129.81853801</v>
      </c>
      <c r="C75" s="61">
        <v>173190140.00308597</v>
      </c>
      <c r="D75" s="61">
        <v>241968648.40868399</v>
      </c>
      <c r="E75" s="62">
        <v>693223918.23030794</v>
      </c>
      <c r="F75" s="29"/>
    </row>
    <row r="76" spans="1:6">
      <c r="A76" s="60" t="s">
        <v>51</v>
      </c>
      <c r="B76" s="61">
        <v>7560296033.2899981</v>
      </c>
      <c r="C76" s="61">
        <v>8512558256.909997</v>
      </c>
      <c r="D76" s="61">
        <v>7564719482.5099993</v>
      </c>
      <c r="E76" s="62">
        <v>23637573772.709995</v>
      </c>
    </row>
    <row r="77" spans="1:6" ht="14.5" thickBot="1">
      <c r="A77" s="64" t="s">
        <v>38</v>
      </c>
      <c r="B77" s="65">
        <v>8018584111.4302549</v>
      </c>
      <c r="C77" s="66">
        <v>8842702087.2472172</v>
      </c>
      <c r="D77" s="66">
        <v>7995247374.2918577</v>
      </c>
      <c r="E77" s="66">
        <v>24856533572.969334</v>
      </c>
    </row>
    <row r="78" spans="1:6" ht="14.5" thickTop="1">
      <c r="A78" s="97" t="s">
        <v>52</v>
      </c>
      <c r="B78" s="55"/>
      <c r="C78" s="55"/>
      <c r="D78" s="55"/>
      <c r="E78" s="55"/>
    </row>
    <row r="79" spans="1:6">
      <c r="A79" s="233" t="s">
        <v>40</v>
      </c>
      <c r="B79" s="233"/>
      <c r="C79" s="233"/>
      <c r="D79" s="233"/>
      <c r="E79" s="233"/>
      <c r="F79" s="233"/>
    </row>
    <row r="80" spans="1:6">
      <c r="B80" s="57"/>
      <c r="C80" s="57"/>
      <c r="D80" s="57"/>
      <c r="E80" s="29"/>
    </row>
    <row r="81" spans="1:6">
      <c r="B81" s="29"/>
      <c r="C81" s="29"/>
      <c r="D81" s="29"/>
      <c r="E81" s="29"/>
    </row>
    <row r="82" spans="1:6" s="1" customFormat="1">
      <c r="A82" s="237" t="s">
        <v>53</v>
      </c>
      <c r="B82" s="237"/>
      <c r="C82" s="237"/>
      <c r="D82" s="237"/>
      <c r="E82" s="237"/>
      <c r="F82" s="237"/>
    </row>
    <row r="83" spans="1:6" s="1" customFormat="1">
      <c r="A83" s="60" t="s">
        <v>54</v>
      </c>
      <c r="B83" s="67"/>
      <c r="C83" s="67"/>
      <c r="D83" s="67"/>
      <c r="E83" s="60"/>
    </row>
    <row r="84" spans="1:6" s="1" customFormat="1">
      <c r="A84" s="68" t="s">
        <v>2</v>
      </c>
      <c r="B84" s="27" t="s">
        <v>3</v>
      </c>
      <c r="C84" s="98"/>
      <c r="D84" s="98"/>
      <c r="E84" s="60"/>
    </row>
    <row r="85" spans="1:6" s="1" customFormat="1">
      <c r="A85" s="68" t="s">
        <v>4</v>
      </c>
      <c r="B85" s="27" t="s">
        <v>5</v>
      </c>
      <c r="C85" s="98"/>
      <c r="D85" s="98"/>
      <c r="E85" s="60"/>
    </row>
    <row r="86" spans="1:6" s="1" customFormat="1">
      <c r="A86" s="68" t="s">
        <v>55</v>
      </c>
      <c r="B86" s="60" t="s">
        <v>61</v>
      </c>
      <c r="C86" s="60"/>
      <c r="D86" s="60"/>
      <c r="E86" s="60"/>
    </row>
    <row r="87" spans="1:6" s="1" customFormat="1">
      <c r="A87" s="68" t="s">
        <v>6</v>
      </c>
      <c r="B87" s="69" t="s">
        <v>62</v>
      </c>
      <c r="C87" s="68"/>
      <c r="D87" s="68"/>
      <c r="E87" s="69"/>
    </row>
    <row r="88" spans="1:6" s="1" customFormat="1">
      <c r="A88" s="68" t="s">
        <v>8</v>
      </c>
      <c r="B88" s="69">
        <v>2021</v>
      </c>
      <c r="C88" s="68"/>
      <c r="D88" s="68"/>
      <c r="E88" s="69"/>
    </row>
    <row r="89" spans="1:6" s="1" customFormat="1">
      <c r="A89" s="68" t="s">
        <v>31</v>
      </c>
      <c r="B89" s="69" t="s">
        <v>32</v>
      </c>
      <c r="C89" s="69"/>
      <c r="D89" s="69"/>
      <c r="E89" s="69"/>
    </row>
    <row r="90" spans="1:6" s="1" customFormat="1">
      <c r="A90" s="60"/>
      <c r="B90" s="60"/>
      <c r="C90" s="60"/>
      <c r="D90" s="60"/>
      <c r="E90" s="60"/>
    </row>
    <row r="91" spans="1:6" s="1" customFormat="1" ht="14.5" thickBot="1">
      <c r="A91" s="70" t="s">
        <v>43</v>
      </c>
      <c r="B91" s="70" t="s">
        <v>63</v>
      </c>
      <c r="C91" s="70" t="s">
        <v>64</v>
      </c>
      <c r="D91" s="70" t="s">
        <v>65</v>
      </c>
      <c r="E91" s="70" t="s">
        <v>66</v>
      </c>
    </row>
    <row r="92" spans="1:6" s="1" customFormat="1">
      <c r="A92" s="60"/>
      <c r="B92" s="60"/>
      <c r="C92" s="60"/>
      <c r="D92" s="60"/>
      <c r="E92" s="60"/>
    </row>
    <row r="93" spans="1:6" s="1" customFormat="1">
      <c r="A93" s="60" t="s">
        <v>60</v>
      </c>
      <c r="B93" s="61">
        <v>75804446951.402145</v>
      </c>
      <c r="C93" s="61">
        <v>73435712839.971893</v>
      </c>
      <c r="D93" s="61">
        <v>70242860752.72467</v>
      </c>
      <c r="E93" s="62">
        <v>75804446951.402145</v>
      </c>
      <c r="F93" s="112"/>
    </row>
    <row r="94" spans="1:6" s="1" customFormat="1">
      <c r="A94" s="60" t="s">
        <v>56</v>
      </c>
      <c r="B94" s="61">
        <v>5649850000</v>
      </c>
      <c r="C94" s="61">
        <v>5649850000</v>
      </c>
      <c r="D94" s="61">
        <v>5649850000</v>
      </c>
      <c r="E94" s="61">
        <v>16949550000</v>
      </c>
      <c r="F94" s="27"/>
    </row>
    <row r="95" spans="1:6" s="1" customFormat="1">
      <c r="A95" s="60" t="s">
        <v>57</v>
      </c>
      <c r="B95" s="61">
        <v>81454296951.402145</v>
      </c>
      <c r="C95" s="61">
        <v>79085562839.971893</v>
      </c>
      <c r="D95" s="61">
        <v>75892710752.72467</v>
      </c>
      <c r="E95" s="61">
        <v>92753996951.402145</v>
      </c>
    </row>
    <row r="96" spans="1:6" s="1" customFormat="1">
      <c r="A96" s="60" t="s">
        <v>58</v>
      </c>
      <c r="B96" s="61">
        <v>8018584111.4302549</v>
      </c>
      <c r="C96" s="61">
        <v>8842702087.2472172</v>
      </c>
      <c r="D96" s="61">
        <v>7995247374.2918577</v>
      </c>
      <c r="E96" s="61">
        <v>24856533572.96933</v>
      </c>
      <c r="F96" s="27"/>
    </row>
    <row r="97" spans="1:6" s="1" customFormat="1">
      <c r="A97" s="60" t="s">
        <v>59</v>
      </c>
      <c r="B97" s="73">
        <v>73435712839.971893</v>
      </c>
      <c r="C97" s="73">
        <v>70242860752.72467</v>
      </c>
      <c r="D97" s="73">
        <v>67897463378.432816</v>
      </c>
      <c r="E97" s="73">
        <v>67897463378.432816</v>
      </c>
      <c r="F97" s="43"/>
    </row>
    <row r="98" spans="1:6" s="1" customFormat="1" ht="14.5" thickBot="1">
      <c r="A98" s="75"/>
      <c r="B98" s="76"/>
      <c r="C98" s="76"/>
      <c r="D98" s="76"/>
      <c r="E98" s="76"/>
      <c r="F98" s="27"/>
    </row>
    <row r="99" spans="1:6" s="1" customFormat="1" ht="14.5" thickTop="1">
      <c r="A99" s="60"/>
      <c r="B99" s="67"/>
      <c r="C99" s="67"/>
      <c r="D99" s="67"/>
      <c r="E99" s="67"/>
      <c r="F99" s="113"/>
    </row>
    <row r="100" spans="1:6">
      <c r="A100" s="233" t="s">
        <v>40</v>
      </c>
      <c r="B100" s="233"/>
      <c r="C100" s="233"/>
      <c r="D100" s="233"/>
      <c r="E100" s="233"/>
      <c r="F100" s="233"/>
    </row>
    <row r="101" spans="1:6">
      <c r="A101" s="233"/>
      <c r="B101" s="233"/>
      <c r="C101" s="233"/>
      <c r="D101" s="233"/>
      <c r="E101" s="233"/>
      <c r="F101" s="233"/>
    </row>
    <row r="102" spans="1:6">
      <c r="B102" s="61"/>
      <c r="C102" s="57"/>
      <c r="E102" s="61"/>
      <c r="F102" s="57"/>
    </row>
  </sheetData>
  <mergeCells count="13">
    <mergeCell ref="B40:E40"/>
    <mergeCell ref="A2:F2"/>
    <mergeCell ref="A17:A18"/>
    <mergeCell ref="A26:A27"/>
    <mergeCell ref="A30:F30"/>
    <mergeCell ref="A33:F33"/>
    <mergeCell ref="A101:F101"/>
    <mergeCell ref="A57:F57"/>
    <mergeCell ref="A59:F59"/>
    <mergeCell ref="B67:E67"/>
    <mergeCell ref="A79:F79"/>
    <mergeCell ref="A82:F82"/>
    <mergeCell ref="A100:F10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102"/>
  <sheetViews>
    <sheetView showGridLines="0" zoomScale="80" zoomScaleNormal="80" workbookViewId="0">
      <selection activeCell="A2" sqref="A2:F2"/>
    </sheetView>
  </sheetViews>
  <sheetFormatPr baseColWidth="10" defaultColWidth="11.453125" defaultRowHeight="14"/>
  <cols>
    <col min="1" max="1" width="49.54296875" style="2" customWidth="1"/>
    <col min="2" max="2" width="20" style="2" customWidth="1"/>
    <col min="3" max="5" width="19.81640625" style="2" bestFit="1" customWidth="1"/>
    <col min="6" max="6" width="16" style="2" customWidth="1"/>
    <col min="7" max="16384" width="11.453125" style="2"/>
  </cols>
  <sheetData>
    <row r="2" spans="1:7">
      <c r="A2" s="237" t="s">
        <v>0</v>
      </c>
      <c r="B2" s="237"/>
      <c r="C2" s="237"/>
      <c r="D2" s="237"/>
      <c r="E2" s="237"/>
      <c r="F2" s="237"/>
    </row>
    <row r="3" spans="1:7">
      <c r="A3" s="1" t="s">
        <v>1</v>
      </c>
    </row>
    <row r="4" spans="1:7">
      <c r="A4" s="3" t="s">
        <v>2</v>
      </c>
      <c r="B4" s="2" t="s">
        <v>3</v>
      </c>
    </row>
    <row r="5" spans="1:7">
      <c r="A5" s="3" t="s">
        <v>4</v>
      </c>
      <c r="B5" s="2" t="s">
        <v>5</v>
      </c>
    </row>
    <row r="6" spans="1:7">
      <c r="A6" s="3" t="s">
        <v>6</v>
      </c>
      <c r="B6" s="4" t="s">
        <v>72</v>
      </c>
    </row>
    <row r="7" spans="1:7">
      <c r="A7" s="124" t="s">
        <v>8</v>
      </c>
      <c r="B7" s="5">
        <v>2021</v>
      </c>
    </row>
    <row r="8" spans="1:7">
      <c r="A8" s="125" t="s">
        <v>9</v>
      </c>
      <c r="B8" s="7" t="s">
        <v>10</v>
      </c>
      <c r="C8" s="8" t="s">
        <v>68</v>
      </c>
      <c r="D8" s="8" t="s">
        <v>69</v>
      </c>
      <c r="E8" s="8" t="s">
        <v>70</v>
      </c>
      <c r="F8" s="10" t="s">
        <v>82</v>
      </c>
    </row>
    <row r="9" spans="1:7">
      <c r="A9" s="126"/>
      <c r="B9" s="12"/>
      <c r="C9" s="13"/>
      <c r="D9" s="13"/>
      <c r="E9" s="13"/>
      <c r="F9" s="14"/>
    </row>
    <row r="10" spans="1:7">
      <c r="A10" s="155" t="s">
        <v>15</v>
      </c>
      <c r="B10" s="15"/>
      <c r="C10" s="127"/>
      <c r="D10" s="127"/>
      <c r="E10" s="127"/>
      <c r="F10" s="128"/>
    </row>
    <row r="11" spans="1:7">
      <c r="A11" s="93" t="s">
        <v>16</v>
      </c>
      <c r="B11" s="77" t="s">
        <v>17</v>
      </c>
      <c r="C11" s="129">
        <v>245</v>
      </c>
      <c r="D11" s="129">
        <v>230</v>
      </c>
      <c r="E11" s="129">
        <v>475</v>
      </c>
      <c r="F11" s="100">
        <f t="shared" ref="F11:F18" si="0">SUM(C11:E11)</f>
        <v>950</v>
      </c>
      <c r="G11" s="29"/>
    </row>
    <row r="12" spans="1:7">
      <c r="A12" s="18"/>
      <c r="B12" s="77" t="s">
        <v>18</v>
      </c>
      <c r="C12" s="129">
        <v>586</v>
      </c>
      <c r="D12" s="129">
        <v>587</v>
      </c>
      <c r="E12" s="129">
        <v>1258</v>
      </c>
      <c r="F12" s="100">
        <f t="shared" si="0"/>
        <v>2431</v>
      </c>
      <c r="G12" s="29"/>
    </row>
    <row r="13" spans="1:7">
      <c r="A13" s="94" t="s">
        <v>19</v>
      </c>
      <c r="B13" s="81" t="s">
        <v>17</v>
      </c>
      <c r="C13" s="130">
        <v>209</v>
      </c>
      <c r="D13" s="130">
        <v>493</v>
      </c>
      <c r="E13" s="130">
        <v>242</v>
      </c>
      <c r="F13" s="102">
        <f t="shared" si="0"/>
        <v>944</v>
      </c>
      <c r="G13" s="29"/>
    </row>
    <row r="14" spans="1:7">
      <c r="A14" s="20"/>
      <c r="B14" s="81" t="s">
        <v>18</v>
      </c>
      <c r="C14" s="130">
        <v>590</v>
      </c>
      <c r="D14" s="130">
        <v>1450</v>
      </c>
      <c r="E14" s="130">
        <v>733</v>
      </c>
      <c r="F14" s="102">
        <f t="shared" si="0"/>
        <v>2773</v>
      </c>
      <c r="G14" s="29"/>
    </row>
    <row r="15" spans="1:7">
      <c r="A15" s="93" t="s">
        <v>20</v>
      </c>
      <c r="B15" s="77" t="s">
        <v>17</v>
      </c>
      <c r="C15" s="129">
        <v>124</v>
      </c>
      <c r="D15" s="129">
        <v>71</v>
      </c>
      <c r="E15" s="129">
        <v>90</v>
      </c>
      <c r="F15" s="100">
        <f t="shared" si="0"/>
        <v>285</v>
      </c>
      <c r="G15" s="29"/>
    </row>
    <row r="16" spans="1:7">
      <c r="A16" s="18"/>
      <c r="B16" s="77" t="s">
        <v>18</v>
      </c>
      <c r="C16" s="129">
        <v>359</v>
      </c>
      <c r="D16" s="129">
        <v>196</v>
      </c>
      <c r="E16" s="129">
        <v>280</v>
      </c>
      <c r="F16" s="100">
        <f t="shared" si="0"/>
        <v>835</v>
      </c>
      <c r="G16" s="29"/>
    </row>
    <row r="17" spans="1:7" ht="15" customHeight="1">
      <c r="A17" s="234" t="s">
        <v>21</v>
      </c>
      <c r="B17" s="81" t="s">
        <v>17</v>
      </c>
      <c r="C17" s="130">
        <v>20</v>
      </c>
      <c r="D17" s="130">
        <v>23</v>
      </c>
      <c r="E17" s="130">
        <v>33</v>
      </c>
      <c r="F17" s="102">
        <f t="shared" si="0"/>
        <v>76</v>
      </c>
      <c r="G17" s="29"/>
    </row>
    <row r="18" spans="1:7">
      <c r="A18" s="234"/>
      <c r="B18" s="81" t="s">
        <v>18</v>
      </c>
      <c r="C18" s="130">
        <v>49</v>
      </c>
      <c r="D18" s="130">
        <v>63</v>
      </c>
      <c r="E18" s="130">
        <v>88</v>
      </c>
      <c r="F18" s="102">
        <f t="shared" si="0"/>
        <v>200</v>
      </c>
      <c r="G18" s="29"/>
    </row>
    <row r="19" spans="1:7">
      <c r="A19" s="155" t="s">
        <v>22</v>
      </c>
      <c r="B19" s="158"/>
      <c r="C19" s="24"/>
      <c r="D19" s="24"/>
      <c r="E19" s="24"/>
      <c r="F19" s="104"/>
      <c r="G19" s="29"/>
    </row>
    <row r="20" spans="1:7">
      <c r="A20" s="93" t="s">
        <v>23</v>
      </c>
      <c r="B20" s="77" t="s">
        <v>17</v>
      </c>
      <c r="C20" s="129">
        <v>439</v>
      </c>
      <c r="D20" s="129">
        <v>372</v>
      </c>
      <c r="E20" s="129">
        <v>153</v>
      </c>
      <c r="F20" s="100">
        <f t="shared" ref="F20:F27" si="1">SUM(C20:E20)</f>
        <v>964</v>
      </c>
      <c r="G20" s="29"/>
    </row>
    <row r="21" spans="1:7">
      <c r="A21" s="18"/>
      <c r="B21" s="77" t="s">
        <v>18</v>
      </c>
      <c r="C21" s="129">
        <v>1121</v>
      </c>
      <c r="D21" s="129">
        <v>928</v>
      </c>
      <c r="E21" s="129">
        <v>389</v>
      </c>
      <c r="F21" s="100">
        <f t="shared" si="1"/>
        <v>2438</v>
      </c>
      <c r="G21" s="29"/>
    </row>
    <row r="22" spans="1:7">
      <c r="A22" s="94" t="s">
        <v>24</v>
      </c>
      <c r="B22" s="81" t="s">
        <v>17</v>
      </c>
      <c r="C22" s="130">
        <v>313</v>
      </c>
      <c r="D22" s="130">
        <v>183</v>
      </c>
      <c r="E22" s="130">
        <v>163</v>
      </c>
      <c r="F22" s="102">
        <f t="shared" si="1"/>
        <v>659</v>
      </c>
      <c r="G22" s="29"/>
    </row>
    <row r="23" spans="1:7">
      <c r="A23" s="21"/>
      <c r="B23" s="81" t="s">
        <v>18</v>
      </c>
      <c r="C23" s="130">
        <v>979</v>
      </c>
      <c r="D23" s="130">
        <v>513</v>
      </c>
      <c r="E23" s="130">
        <v>497</v>
      </c>
      <c r="F23" s="102">
        <f t="shared" si="1"/>
        <v>1989</v>
      </c>
      <c r="G23" s="29"/>
    </row>
    <row r="24" spans="1:7">
      <c r="A24" s="93" t="s">
        <v>25</v>
      </c>
      <c r="B24" s="77" t="s">
        <v>17</v>
      </c>
      <c r="C24" s="129">
        <v>87</v>
      </c>
      <c r="D24" s="129">
        <v>84</v>
      </c>
      <c r="E24" s="129">
        <v>31</v>
      </c>
      <c r="F24" s="100">
        <f t="shared" si="1"/>
        <v>202</v>
      </c>
      <c r="G24" s="29"/>
    </row>
    <row r="25" spans="1:7">
      <c r="A25" s="22"/>
      <c r="B25" s="77" t="s">
        <v>18</v>
      </c>
      <c r="C25" s="129">
        <v>242</v>
      </c>
      <c r="D25" s="129">
        <v>235</v>
      </c>
      <c r="E25" s="129">
        <v>84</v>
      </c>
      <c r="F25" s="100">
        <f t="shared" si="1"/>
        <v>561</v>
      </c>
      <c r="G25" s="29"/>
    </row>
    <row r="26" spans="1:7" ht="15" customHeight="1">
      <c r="A26" s="234" t="s">
        <v>26</v>
      </c>
      <c r="B26" s="81" t="s">
        <v>17</v>
      </c>
      <c r="C26" s="130">
        <v>37</v>
      </c>
      <c r="D26" s="130">
        <v>53</v>
      </c>
      <c r="E26" s="130">
        <v>12</v>
      </c>
      <c r="F26" s="102">
        <f t="shared" si="1"/>
        <v>102</v>
      </c>
      <c r="G26" s="29"/>
    </row>
    <row r="27" spans="1:7">
      <c r="A27" s="234"/>
      <c r="B27" s="81" t="s">
        <v>18</v>
      </c>
      <c r="C27" s="130">
        <v>100</v>
      </c>
      <c r="D27" s="130">
        <v>157</v>
      </c>
      <c r="E27" s="130">
        <v>31</v>
      </c>
      <c r="F27" s="102">
        <f t="shared" si="1"/>
        <v>288</v>
      </c>
      <c r="G27" s="29"/>
    </row>
    <row r="28" spans="1:7">
      <c r="A28" s="131"/>
      <c r="B28" s="105"/>
      <c r="C28" s="106"/>
      <c r="D28" s="106"/>
      <c r="E28" s="106"/>
      <c r="F28" s="107"/>
    </row>
    <row r="29" spans="1:7">
      <c r="A29" s="2" t="s">
        <v>27</v>
      </c>
      <c r="C29" s="24"/>
      <c r="F29" s="24"/>
    </row>
    <row r="30" spans="1:7">
      <c r="A30" s="240" t="s">
        <v>28</v>
      </c>
      <c r="B30" s="240"/>
      <c r="C30" s="240"/>
      <c r="D30" s="240"/>
      <c r="E30" s="240"/>
      <c r="F30" s="240"/>
    </row>
    <row r="31" spans="1:7">
      <c r="A31" s="135"/>
      <c r="C31" s="132"/>
      <c r="D31" s="132"/>
    </row>
    <row r="32" spans="1:7">
      <c r="C32" s="24"/>
      <c r="D32" s="24"/>
    </row>
    <row r="33" spans="1:6">
      <c r="A33" s="2" t="s">
        <v>29</v>
      </c>
    </row>
    <row r="34" spans="1:6">
      <c r="A34" s="29" t="s">
        <v>30</v>
      </c>
    </row>
    <row r="35" spans="1:6">
      <c r="A35" s="133" t="s">
        <v>2</v>
      </c>
      <c r="B35" s="29" t="s">
        <v>3</v>
      </c>
    </row>
    <row r="36" spans="1:6">
      <c r="A36" s="133" t="s">
        <v>4</v>
      </c>
      <c r="B36" s="29" t="s">
        <v>5</v>
      </c>
      <c r="C36" s="4"/>
      <c r="D36" s="4"/>
    </row>
    <row r="37" spans="1:6">
      <c r="A37" s="133" t="s">
        <v>6</v>
      </c>
      <c r="B37" s="4" t="s">
        <v>67</v>
      </c>
      <c r="C37" s="4"/>
      <c r="D37" s="4"/>
    </row>
    <row r="38" spans="1:6">
      <c r="A38" s="133" t="s">
        <v>8</v>
      </c>
      <c r="B38" s="5">
        <v>2021</v>
      </c>
      <c r="C38" s="4"/>
      <c r="D38" s="4"/>
      <c r="E38" s="4"/>
    </row>
    <row r="39" spans="1:6">
      <c r="A39" s="133" t="s">
        <v>31</v>
      </c>
      <c r="B39" s="4" t="s">
        <v>32</v>
      </c>
      <c r="C39" s="4"/>
      <c r="D39" s="4"/>
      <c r="E39" s="4"/>
      <c r="F39" s="108"/>
    </row>
    <row r="40" spans="1:6" ht="14.5" thickBot="1">
      <c r="B40" s="235"/>
      <c r="C40" s="235"/>
      <c r="D40" s="235"/>
      <c r="E40" s="235"/>
      <c r="F40" s="109"/>
    </row>
    <row r="41" spans="1:6" ht="14.5" thickBot="1">
      <c r="A41" s="134" t="s">
        <v>9</v>
      </c>
      <c r="B41" s="32" t="s">
        <v>68</v>
      </c>
      <c r="C41" s="33" t="s">
        <v>69</v>
      </c>
      <c r="D41" s="33" t="s">
        <v>70</v>
      </c>
      <c r="E41" s="34" t="s">
        <v>82</v>
      </c>
      <c r="F41" s="110"/>
    </row>
    <row r="42" spans="1:6">
      <c r="A42" s="156" t="s">
        <v>15</v>
      </c>
      <c r="B42" s="35"/>
      <c r="C42" s="135"/>
      <c r="D42" s="135"/>
      <c r="E42" s="37"/>
    </row>
    <row r="43" spans="1:6">
      <c r="A43" s="136" t="s">
        <v>33</v>
      </c>
      <c r="B43" s="39">
        <v>2030286000</v>
      </c>
      <c r="C43" s="72">
        <v>1874925000</v>
      </c>
      <c r="D43" s="72">
        <v>4514095959.2200003</v>
      </c>
      <c r="E43" s="41">
        <f>SUM(B43:D43)</f>
        <v>8419306959.2200003</v>
      </c>
      <c r="F43" s="29"/>
    </row>
    <row r="44" spans="1:6">
      <c r="A44" s="136" t="s">
        <v>34</v>
      </c>
      <c r="B44" s="39">
        <v>2083356822.46</v>
      </c>
      <c r="C44" s="72">
        <v>9858654867.2900009</v>
      </c>
      <c r="D44" s="72">
        <v>3233733589.52</v>
      </c>
      <c r="E44" s="41">
        <f>SUM(B44:D44)</f>
        <v>15175745279.27</v>
      </c>
      <c r="F44" s="29"/>
    </row>
    <row r="45" spans="1:6">
      <c r="A45" s="136" t="s">
        <v>35</v>
      </c>
      <c r="B45" s="39">
        <v>948974854.00999999</v>
      </c>
      <c r="C45" s="72">
        <v>541423755.04999995</v>
      </c>
      <c r="D45" s="72">
        <v>1043934424.3</v>
      </c>
      <c r="E45" s="41">
        <f>SUM(B45:D45)</f>
        <v>2534333033.3599997</v>
      </c>
      <c r="F45" s="29"/>
    </row>
    <row r="46" spans="1:6" ht="28">
      <c r="A46" s="137" t="s">
        <v>36</v>
      </c>
      <c r="B46" s="39">
        <v>130975000</v>
      </c>
      <c r="C46" s="72">
        <v>154666000</v>
      </c>
      <c r="D46" s="72">
        <v>238432000</v>
      </c>
      <c r="E46" s="41">
        <f>SUM(B46:D46)</f>
        <v>524073000</v>
      </c>
      <c r="F46" s="29"/>
    </row>
    <row r="47" spans="1:6">
      <c r="A47" s="136" t="s">
        <v>37</v>
      </c>
      <c r="B47" s="39">
        <v>241599451.42431644</v>
      </c>
      <c r="C47" s="72">
        <v>281873851.63400626</v>
      </c>
      <c r="D47" s="72">
        <v>364714123.86714303</v>
      </c>
      <c r="E47" s="41">
        <f>SUM(B47:D47)</f>
        <v>888187426.9254657</v>
      </c>
      <c r="F47" s="29"/>
    </row>
    <row r="48" spans="1:6" ht="14.5" thickBot="1">
      <c r="A48" s="138" t="s">
        <v>38</v>
      </c>
      <c r="B48" s="139">
        <f>SUM(B43:B47)</f>
        <v>5435192127.8943167</v>
      </c>
      <c r="C48" s="140">
        <f>SUM(C43:C47)</f>
        <v>12711543473.974007</v>
      </c>
      <c r="D48" s="140">
        <f>SUM(D43:D47)</f>
        <v>9394910096.9071426</v>
      </c>
      <c r="E48" s="141">
        <f>SUM(E43:E47)</f>
        <v>27541645698.775467</v>
      </c>
      <c r="F48" s="29"/>
    </row>
    <row r="49" spans="1:6">
      <c r="A49" s="156" t="s">
        <v>22</v>
      </c>
      <c r="B49" s="50"/>
      <c r="C49" s="51"/>
      <c r="D49" s="52"/>
      <c r="E49" s="41"/>
      <c r="F49" s="29"/>
    </row>
    <row r="50" spans="1:6">
      <c r="A50" s="136" t="s">
        <v>33</v>
      </c>
      <c r="B50" s="39">
        <v>3394771000</v>
      </c>
      <c r="C50" s="72">
        <v>2930299337.1500001</v>
      </c>
      <c r="D50" s="72">
        <v>1185907000</v>
      </c>
      <c r="E50" s="41">
        <f>SUM(B50:D50)</f>
        <v>7510977337.1499996</v>
      </c>
      <c r="F50" s="29"/>
    </row>
    <row r="51" spans="1:6">
      <c r="A51" s="136" t="s">
        <v>34</v>
      </c>
      <c r="B51" s="39">
        <v>3757518999</v>
      </c>
      <c r="C51" s="72">
        <v>1756898453.8900001</v>
      </c>
      <c r="D51" s="72">
        <v>3328391495</v>
      </c>
      <c r="E51" s="41">
        <f>SUM(B51:D51)</f>
        <v>8842808947.8899994</v>
      </c>
      <c r="F51" s="29"/>
    </row>
    <row r="52" spans="1:6">
      <c r="A52" s="136" t="s">
        <v>35</v>
      </c>
      <c r="B52" s="39">
        <v>541557460.25</v>
      </c>
      <c r="C52" s="72">
        <v>549771297.99000001</v>
      </c>
      <c r="D52" s="72">
        <v>265653968.59999999</v>
      </c>
      <c r="E52" s="41">
        <f>SUM(B52:D52)</f>
        <v>1356982726.8399999</v>
      </c>
      <c r="F52" s="29"/>
    </row>
    <row r="53" spans="1:6" ht="28">
      <c r="A53" s="137" t="s">
        <v>36</v>
      </c>
      <c r="B53" s="39">
        <v>257076000</v>
      </c>
      <c r="C53" s="72">
        <v>366828000</v>
      </c>
      <c r="D53" s="72">
        <v>81923000</v>
      </c>
      <c r="E53" s="41">
        <f>SUM(B53:D53)</f>
        <v>705827000</v>
      </c>
      <c r="F53" s="29"/>
    </row>
    <row r="54" spans="1:6">
      <c r="A54" s="136" t="s">
        <v>39</v>
      </c>
      <c r="B54" s="39">
        <v>353914915.4643833</v>
      </c>
      <c r="C54" s="72">
        <v>238747497.34483761</v>
      </c>
      <c r="D54" s="72">
        <v>155871869.60512424</v>
      </c>
      <c r="E54" s="41">
        <f>SUM(B54:D54)</f>
        <v>748534282.41434515</v>
      </c>
      <c r="F54" s="29"/>
    </row>
    <row r="55" spans="1:6" ht="14.5" thickBot="1">
      <c r="A55" s="138" t="s">
        <v>38</v>
      </c>
      <c r="B55" s="142">
        <f>SUM(B50:B54)</f>
        <v>8304838374.7143831</v>
      </c>
      <c r="C55" s="143">
        <f>SUM(C50:C54)</f>
        <v>5842544586.3748369</v>
      </c>
      <c r="D55" s="143">
        <f>SUM(D50:D54)</f>
        <v>5017747333.2051249</v>
      </c>
      <c r="E55" s="141">
        <f>SUM(E50:E54)</f>
        <v>19165130294.294342</v>
      </c>
      <c r="F55" s="29"/>
    </row>
    <row r="56" spans="1:6">
      <c r="A56" s="29"/>
      <c r="B56" s="29"/>
      <c r="C56" s="29"/>
      <c r="D56" s="29"/>
      <c r="E56" s="144"/>
      <c r="F56" s="111"/>
    </row>
    <row r="57" spans="1:6">
      <c r="A57" s="240" t="s">
        <v>40</v>
      </c>
      <c r="B57" s="240"/>
      <c r="C57" s="240"/>
      <c r="D57" s="240"/>
      <c r="E57" s="240"/>
      <c r="F57" s="240"/>
    </row>
    <row r="58" spans="1:6">
      <c r="B58" s="24"/>
      <c r="C58" s="24"/>
      <c r="D58" s="24"/>
      <c r="E58" s="29"/>
    </row>
    <row r="59" spans="1:6">
      <c r="A59" s="29" t="s">
        <v>41</v>
      </c>
      <c r="B59" s="24"/>
      <c r="C59" s="24"/>
      <c r="D59" s="24"/>
      <c r="E59" s="145"/>
    </row>
    <row r="60" spans="1:6">
      <c r="A60" s="29" t="s">
        <v>42</v>
      </c>
    </row>
    <row r="61" spans="1:6">
      <c r="A61" s="133" t="s">
        <v>2</v>
      </c>
      <c r="B61" s="29" t="s">
        <v>3</v>
      </c>
    </row>
    <row r="62" spans="1:6">
      <c r="A62" s="133" t="s">
        <v>4</v>
      </c>
      <c r="B62" s="29" t="s">
        <v>5</v>
      </c>
    </row>
    <row r="63" spans="1:6">
      <c r="A63" s="133" t="s">
        <v>6</v>
      </c>
      <c r="B63" s="4" t="s">
        <v>67</v>
      </c>
      <c r="C63" s="4"/>
      <c r="D63" s="4"/>
    </row>
    <row r="64" spans="1:6">
      <c r="A64" s="133" t="s">
        <v>8</v>
      </c>
      <c r="B64" s="5">
        <v>2021</v>
      </c>
      <c r="C64" s="4"/>
      <c r="D64" s="4"/>
    </row>
    <row r="65" spans="1:6">
      <c r="A65" s="133" t="s">
        <v>31</v>
      </c>
      <c r="B65" s="4" t="s">
        <v>32</v>
      </c>
      <c r="C65" s="4"/>
      <c r="D65" s="4"/>
    </row>
    <row r="66" spans="1:6">
      <c r="B66" s="57"/>
    </row>
    <row r="67" spans="1:6">
      <c r="B67" s="236"/>
      <c r="C67" s="236"/>
      <c r="D67" s="236"/>
      <c r="E67" s="236"/>
    </row>
    <row r="68" spans="1:6" ht="14.5" thickBot="1">
      <c r="A68" s="59" t="s">
        <v>43</v>
      </c>
      <c r="B68" s="59" t="s">
        <v>68</v>
      </c>
      <c r="C68" s="59" t="s">
        <v>69</v>
      </c>
      <c r="D68" s="59" t="s">
        <v>70</v>
      </c>
      <c r="E68" s="59" t="s">
        <v>82</v>
      </c>
    </row>
    <row r="69" spans="1:6">
      <c r="A69" s="155" t="s">
        <v>44</v>
      </c>
    </row>
    <row r="70" spans="1:6">
      <c r="A70" s="135" t="s">
        <v>45</v>
      </c>
      <c r="B70" s="72">
        <v>118875073.41818431</v>
      </c>
      <c r="C70" s="72">
        <v>110153481.30429813</v>
      </c>
      <c r="D70" s="72">
        <v>107474343.48193139</v>
      </c>
      <c r="E70" s="71">
        <f>SUM(B70:D70)</f>
        <v>336502898.20441383</v>
      </c>
      <c r="F70" s="29"/>
    </row>
    <row r="71" spans="1:6">
      <c r="A71" s="135" t="s">
        <v>46</v>
      </c>
      <c r="B71" s="72">
        <v>4104678.1332661477</v>
      </c>
      <c r="C71" s="72">
        <v>3958896.2990581496</v>
      </c>
      <c r="D71" s="72">
        <v>4134910.9517461513</v>
      </c>
      <c r="E71" s="71">
        <f t="shared" ref="E71:E75" si="2">SUM(B71:D71)</f>
        <v>12198485.384070449</v>
      </c>
      <c r="F71" s="29"/>
    </row>
    <row r="72" spans="1:6">
      <c r="A72" s="135" t="s">
        <v>47</v>
      </c>
      <c r="B72" s="72">
        <v>0</v>
      </c>
      <c r="C72" s="72">
        <v>0</v>
      </c>
      <c r="D72" s="72">
        <v>0</v>
      </c>
      <c r="E72" s="71">
        <f t="shared" si="2"/>
        <v>0</v>
      </c>
      <c r="F72" s="29"/>
    </row>
    <row r="73" spans="1:6">
      <c r="A73" s="135" t="s">
        <v>48</v>
      </c>
      <c r="B73" s="72">
        <v>0</v>
      </c>
      <c r="C73" s="72">
        <v>0</v>
      </c>
      <c r="D73" s="72">
        <v>0</v>
      </c>
      <c r="E73" s="71">
        <f t="shared" si="2"/>
        <v>0</v>
      </c>
      <c r="F73" s="29"/>
    </row>
    <row r="74" spans="1:6">
      <c r="A74" s="135" t="s">
        <v>49</v>
      </c>
      <c r="B74" s="72">
        <v>0</v>
      </c>
      <c r="C74" s="72">
        <v>0</v>
      </c>
      <c r="D74" s="72">
        <v>0</v>
      </c>
      <c r="E74" s="71">
        <f t="shared" si="2"/>
        <v>0</v>
      </c>
      <c r="F74" s="29"/>
    </row>
    <row r="75" spans="1:6" ht="28">
      <c r="A75" s="146" t="s">
        <v>50</v>
      </c>
      <c r="B75" s="72">
        <v>118619699.87286597</v>
      </c>
      <c r="C75" s="72">
        <v>167761474.03064999</v>
      </c>
      <c r="D75" s="72">
        <v>253104869.43346551</v>
      </c>
      <c r="E75" s="71">
        <f t="shared" si="2"/>
        <v>539486043.33698142</v>
      </c>
      <c r="F75" s="29"/>
    </row>
    <row r="76" spans="1:6">
      <c r="A76" s="135" t="s">
        <v>51</v>
      </c>
      <c r="B76" s="72">
        <v>5795063626.3859997</v>
      </c>
      <c r="C76" s="72">
        <v>5051655682.3899994</v>
      </c>
      <c r="D76" s="72">
        <v>7938937765.1409988</v>
      </c>
      <c r="E76" s="71">
        <v>18785657073.917</v>
      </c>
      <c r="F76" s="29"/>
    </row>
    <row r="77" spans="1:6" ht="14.5" thickBot="1">
      <c r="A77" s="147" t="s">
        <v>38</v>
      </c>
      <c r="B77" s="148">
        <f>SUM(B70:B76)</f>
        <v>6036663077.8103161</v>
      </c>
      <c r="C77" s="149">
        <f>SUM(C70:C76)</f>
        <v>5333529534.0240059</v>
      </c>
      <c r="D77" s="149">
        <f>SUM(D70:D76)</f>
        <v>8303651889.0081415</v>
      </c>
      <c r="E77" s="149">
        <f>SUM(E70:E76)</f>
        <v>19673844500.842464</v>
      </c>
      <c r="F77" s="29"/>
    </row>
    <row r="78" spans="1:6" ht="14.5" thickTop="1">
      <c r="A78" s="157" t="s">
        <v>52</v>
      </c>
      <c r="B78" s="29"/>
      <c r="C78" s="29"/>
      <c r="D78" s="29"/>
      <c r="E78" s="29"/>
    </row>
    <row r="79" spans="1:6">
      <c r="A79" s="240" t="s">
        <v>40</v>
      </c>
      <c r="B79" s="240"/>
      <c r="C79" s="240"/>
      <c r="D79" s="240"/>
      <c r="E79" s="240"/>
      <c r="F79" s="240"/>
    </row>
    <row r="80" spans="1:6">
      <c r="B80" s="57"/>
      <c r="C80" s="57"/>
      <c r="D80" s="57"/>
      <c r="E80" s="29"/>
    </row>
    <row r="81" spans="1:6">
      <c r="B81" s="29"/>
      <c r="C81" s="29"/>
      <c r="D81" s="29"/>
      <c r="E81" s="29"/>
    </row>
    <row r="82" spans="1:6">
      <c r="A82" s="29" t="s">
        <v>53</v>
      </c>
      <c r="B82" s="24"/>
      <c r="C82" s="24"/>
      <c r="D82" s="24"/>
      <c r="E82" s="145"/>
    </row>
    <row r="83" spans="1:6">
      <c r="A83" s="29" t="s">
        <v>54</v>
      </c>
    </row>
    <row r="84" spans="1:6">
      <c r="A84" s="133" t="s">
        <v>2</v>
      </c>
      <c r="B84" s="29" t="s">
        <v>3</v>
      </c>
    </row>
    <row r="85" spans="1:6">
      <c r="A85" s="133" t="s">
        <v>4</v>
      </c>
      <c r="B85" s="29" t="s">
        <v>5</v>
      </c>
    </row>
    <row r="86" spans="1:6">
      <c r="A86" s="133" t="s">
        <v>55</v>
      </c>
      <c r="B86" s="4" t="s">
        <v>73</v>
      </c>
      <c r="C86" s="4"/>
      <c r="D86" s="4"/>
    </row>
    <row r="87" spans="1:6">
      <c r="A87" s="133" t="s">
        <v>6</v>
      </c>
      <c r="B87" s="5" t="s">
        <v>67</v>
      </c>
      <c r="C87" s="4"/>
      <c r="D87" s="4"/>
    </row>
    <row r="88" spans="1:6">
      <c r="A88" s="133" t="s">
        <v>8</v>
      </c>
      <c r="B88" s="5">
        <v>2021</v>
      </c>
      <c r="C88" s="4"/>
      <c r="D88" s="4"/>
    </row>
    <row r="89" spans="1:6">
      <c r="A89" s="133" t="s">
        <v>31</v>
      </c>
      <c r="B89" s="4" t="s">
        <v>32</v>
      </c>
      <c r="C89" s="150"/>
      <c r="D89" s="150"/>
      <c r="E89" s="150"/>
    </row>
    <row r="90" spans="1:6">
      <c r="A90" s="135"/>
      <c r="B90" s="135"/>
      <c r="C90" s="135"/>
      <c r="D90" s="135"/>
      <c r="E90" s="135"/>
    </row>
    <row r="91" spans="1:6" ht="14.5" thickBot="1">
      <c r="A91" s="151" t="s">
        <v>43</v>
      </c>
      <c r="B91" s="151" t="s">
        <v>68</v>
      </c>
      <c r="C91" s="151" t="s">
        <v>69</v>
      </c>
      <c r="D91" s="151" t="s">
        <v>70</v>
      </c>
      <c r="E91" s="151" t="s">
        <v>82</v>
      </c>
    </row>
    <row r="92" spans="1:6">
      <c r="A92" s="135"/>
      <c r="B92" s="135"/>
      <c r="C92" s="135"/>
      <c r="D92" s="135"/>
      <c r="E92" s="135"/>
    </row>
    <row r="93" spans="1:6">
      <c r="A93" s="135" t="s">
        <v>60</v>
      </c>
      <c r="B93" s="72">
        <v>67897463378.432816</v>
      </c>
      <c r="C93" s="72">
        <v>74450150107.079407</v>
      </c>
      <c r="D93" s="72">
        <v>78724134907.303894</v>
      </c>
      <c r="E93" s="71">
        <f>B93</f>
        <v>67897463378.432816</v>
      </c>
      <c r="F93" s="29"/>
    </row>
    <row r="94" spans="1:6">
      <c r="A94" s="135" t="s">
        <v>56</v>
      </c>
      <c r="B94" s="72">
        <v>12649850000</v>
      </c>
      <c r="C94" s="72">
        <v>9649850000</v>
      </c>
      <c r="D94" s="72">
        <v>9649850000</v>
      </c>
      <c r="E94" s="72">
        <f>SUM(B94:D94)</f>
        <v>31949550000</v>
      </c>
      <c r="F94" s="29"/>
    </row>
    <row r="95" spans="1:6">
      <c r="A95" s="135" t="s">
        <v>57</v>
      </c>
      <c r="B95" s="72">
        <v>80547313378.432816</v>
      </c>
      <c r="C95" s="72">
        <v>84100000107.079407</v>
      </c>
      <c r="D95" s="72">
        <v>88373984907.303894</v>
      </c>
      <c r="E95" s="72">
        <f>E93+E94</f>
        <v>99847013378.432816</v>
      </c>
      <c r="F95" s="29"/>
    </row>
    <row r="96" spans="1:6">
      <c r="A96" s="135" t="s">
        <v>58</v>
      </c>
      <c r="B96" s="72">
        <f>+B77</f>
        <v>6036663077.8103161</v>
      </c>
      <c r="C96" s="72">
        <f>+C77</f>
        <v>5333529534.0240059</v>
      </c>
      <c r="D96" s="72">
        <f>+D77</f>
        <v>8303651889.0081415</v>
      </c>
      <c r="E96" s="72">
        <f>SUM(B96:D96)</f>
        <v>19673844500.842464</v>
      </c>
      <c r="F96" s="29"/>
    </row>
    <row r="97" spans="1:6">
      <c r="A97" s="135" t="s">
        <v>59</v>
      </c>
      <c r="B97" s="74">
        <f>+B95-B96</f>
        <v>74510650300.622498</v>
      </c>
      <c r="C97" s="74">
        <f>+C95-C96</f>
        <v>78766470573.055405</v>
      </c>
      <c r="D97" s="74">
        <f>+D95-D96</f>
        <v>80070333018.295746</v>
      </c>
      <c r="E97" s="74">
        <f>+E95-E96</f>
        <v>80173168877.590347</v>
      </c>
      <c r="F97" s="29"/>
    </row>
    <row r="98" spans="1:6" ht="14.5" thickBot="1">
      <c r="A98" s="152"/>
      <c r="B98" s="153"/>
      <c r="C98" s="153"/>
      <c r="D98" s="153"/>
      <c r="E98" s="153"/>
      <c r="F98" s="29"/>
    </row>
    <row r="99" spans="1:6" ht="14.5" thickTop="1">
      <c r="A99" s="135"/>
      <c r="B99" s="67"/>
      <c r="C99" s="67"/>
      <c r="D99" s="67"/>
      <c r="E99" s="67"/>
      <c r="F99" s="154"/>
    </row>
    <row r="100" spans="1:6">
      <c r="A100" s="240" t="s">
        <v>40</v>
      </c>
      <c r="B100" s="240"/>
      <c r="C100" s="240"/>
      <c r="D100" s="240"/>
      <c r="E100" s="240"/>
      <c r="F100" s="240"/>
    </row>
    <row r="101" spans="1:6">
      <c r="A101" s="240" t="s">
        <v>71</v>
      </c>
      <c r="B101" s="240"/>
      <c r="C101" s="240"/>
      <c r="D101" s="240"/>
      <c r="E101" s="240"/>
      <c r="F101" s="240"/>
    </row>
    <row r="102" spans="1:6">
      <c r="B102" s="72"/>
      <c r="C102" s="57"/>
      <c r="E102" s="72"/>
      <c r="F102" s="57"/>
    </row>
  </sheetData>
  <mergeCells count="10">
    <mergeCell ref="A79:F79"/>
    <mergeCell ref="A100:F100"/>
    <mergeCell ref="A101:F101"/>
    <mergeCell ref="A2:F2"/>
    <mergeCell ref="A17:A18"/>
    <mergeCell ref="A26:A27"/>
    <mergeCell ref="A30:F30"/>
    <mergeCell ref="B40:E40"/>
    <mergeCell ref="A57:F57"/>
    <mergeCell ref="B67:E67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101"/>
  <sheetViews>
    <sheetView showGridLines="0" zoomScale="80" zoomScaleNormal="80" workbookViewId="0">
      <selection activeCell="A2" sqref="A2:F2"/>
    </sheetView>
  </sheetViews>
  <sheetFormatPr baseColWidth="10" defaultColWidth="11.453125" defaultRowHeight="14.5"/>
  <cols>
    <col min="1" max="1" width="49.54296875" style="159" customWidth="1"/>
    <col min="2" max="2" width="17.26953125" style="159" customWidth="1"/>
    <col min="3" max="3" width="17.453125" style="159" customWidth="1"/>
    <col min="4" max="4" width="17.26953125" style="159" customWidth="1"/>
    <col min="5" max="6" width="18.54296875" style="159" bestFit="1" customWidth="1"/>
    <col min="7" max="16384" width="11.453125" style="159"/>
  </cols>
  <sheetData>
    <row r="2" spans="1:7">
      <c r="A2" s="244" t="s">
        <v>0</v>
      </c>
      <c r="B2" s="244"/>
      <c r="C2" s="244"/>
      <c r="D2" s="244"/>
      <c r="E2" s="244"/>
      <c r="F2" s="244"/>
    </row>
    <row r="3" spans="1:7">
      <c r="A3" s="159" t="s">
        <v>1</v>
      </c>
    </row>
    <row r="4" spans="1:7">
      <c r="A4" s="160" t="s">
        <v>2</v>
      </c>
      <c r="B4" s="159" t="s">
        <v>3</v>
      </c>
    </row>
    <row r="5" spans="1:7">
      <c r="A5" s="160" t="s">
        <v>4</v>
      </c>
      <c r="B5" s="159" t="s">
        <v>5</v>
      </c>
    </row>
    <row r="6" spans="1:7">
      <c r="A6" s="160" t="s">
        <v>6</v>
      </c>
      <c r="B6" s="161" t="s">
        <v>74</v>
      </c>
    </row>
    <row r="7" spans="1:7">
      <c r="A7" s="160" t="s">
        <v>8</v>
      </c>
      <c r="B7" s="162">
        <v>2021</v>
      </c>
    </row>
    <row r="8" spans="1:7">
      <c r="A8" s="163" t="s">
        <v>9</v>
      </c>
      <c r="B8" s="164" t="s">
        <v>10</v>
      </c>
      <c r="C8" s="165" t="s">
        <v>75</v>
      </c>
      <c r="D8" s="165" t="s">
        <v>76</v>
      </c>
      <c r="E8" s="165" t="s">
        <v>77</v>
      </c>
      <c r="F8" s="166" t="s">
        <v>80</v>
      </c>
    </row>
    <row r="9" spans="1:7">
      <c r="A9" s="167"/>
      <c r="B9" s="168"/>
      <c r="C9" s="169"/>
      <c r="D9" s="169"/>
      <c r="E9" s="169"/>
      <c r="F9" s="170"/>
      <c r="G9" s="247" t="s">
        <v>81</v>
      </c>
    </row>
    <row r="10" spans="1:7" ht="15.5">
      <c r="A10" s="171" t="s">
        <v>15</v>
      </c>
      <c r="B10" s="172"/>
      <c r="C10" s="173"/>
      <c r="D10" s="173"/>
      <c r="E10" s="173"/>
      <c r="F10" s="174"/>
      <c r="G10" s="248"/>
    </row>
    <row r="11" spans="1:7">
      <c r="A11" s="175" t="s">
        <v>16</v>
      </c>
      <c r="B11" s="176" t="s">
        <v>17</v>
      </c>
      <c r="C11" s="177">
        <v>589</v>
      </c>
      <c r="D11" s="177">
        <v>616</v>
      </c>
      <c r="E11" s="177">
        <v>672</v>
      </c>
      <c r="F11" s="178">
        <v>1877</v>
      </c>
      <c r="G11" s="249">
        <f>+'I Trimestre'!F11+'II Trimestre'!F11+'III Trimestre'!F11+'IV Trimestre'!F11</f>
        <v>6083</v>
      </c>
    </row>
    <row r="12" spans="1:7">
      <c r="A12" s="179"/>
      <c r="B12" s="176" t="s">
        <v>18</v>
      </c>
      <c r="C12" s="177">
        <v>1479</v>
      </c>
      <c r="D12" s="177">
        <v>1643</v>
      </c>
      <c r="E12" s="177">
        <v>1791</v>
      </c>
      <c r="F12" s="178">
        <v>4913</v>
      </c>
      <c r="G12" s="249"/>
    </row>
    <row r="13" spans="1:7">
      <c r="A13" s="180" t="s">
        <v>19</v>
      </c>
      <c r="B13" s="181" t="s">
        <v>17</v>
      </c>
      <c r="C13" s="182">
        <v>199</v>
      </c>
      <c r="D13" s="182">
        <v>278</v>
      </c>
      <c r="E13" s="182">
        <v>221</v>
      </c>
      <c r="F13" s="183">
        <v>698</v>
      </c>
      <c r="G13" s="249">
        <f>+'I Trimestre'!F13+'II Trimestre'!F13+'III Trimestre'!F13+'IV Trimestre'!F13</f>
        <v>3429</v>
      </c>
    </row>
    <row r="14" spans="1:7">
      <c r="A14" s="184"/>
      <c r="B14" s="181" t="s">
        <v>18</v>
      </c>
      <c r="C14" s="182">
        <v>587</v>
      </c>
      <c r="D14" s="182">
        <v>841</v>
      </c>
      <c r="E14" s="182">
        <v>687</v>
      </c>
      <c r="F14" s="183">
        <v>2115</v>
      </c>
      <c r="G14" s="249"/>
    </row>
    <row r="15" spans="1:7">
      <c r="A15" s="175" t="s">
        <v>20</v>
      </c>
      <c r="B15" s="176" t="s">
        <v>17</v>
      </c>
      <c r="C15" s="177">
        <v>53</v>
      </c>
      <c r="D15" s="177">
        <v>77</v>
      </c>
      <c r="E15" s="177">
        <v>30</v>
      </c>
      <c r="F15" s="178">
        <v>160</v>
      </c>
      <c r="G15" s="249">
        <f>+'I Trimestre'!F15+'II Trimestre'!F15+'III Trimestre'!F15+'IV Trimestre'!F15</f>
        <v>1150</v>
      </c>
    </row>
    <row r="16" spans="1:7">
      <c r="A16" s="179"/>
      <c r="B16" s="176" t="s">
        <v>18</v>
      </c>
      <c r="C16" s="177">
        <v>170</v>
      </c>
      <c r="D16" s="177">
        <v>233</v>
      </c>
      <c r="E16" s="177">
        <v>78</v>
      </c>
      <c r="F16" s="178">
        <v>481</v>
      </c>
      <c r="G16" s="249"/>
    </row>
    <row r="17" spans="1:7" ht="15" customHeight="1">
      <c r="A17" s="245" t="s">
        <v>21</v>
      </c>
      <c r="B17" s="181" t="s">
        <v>17</v>
      </c>
      <c r="C17" s="182">
        <v>67</v>
      </c>
      <c r="D17" s="182">
        <v>85</v>
      </c>
      <c r="E17" s="182">
        <v>81</v>
      </c>
      <c r="F17" s="183">
        <v>233</v>
      </c>
      <c r="G17" s="249">
        <f>+'I Trimestre'!F17+'II Trimestre'!F17+'III Trimestre'!F17+'IV Trimestre'!F17</f>
        <v>651</v>
      </c>
    </row>
    <row r="18" spans="1:7">
      <c r="A18" s="245"/>
      <c r="B18" s="181" t="s">
        <v>18</v>
      </c>
      <c r="C18" s="182">
        <v>176</v>
      </c>
      <c r="D18" s="182">
        <v>235</v>
      </c>
      <c r="E18" s="182">
        <v>229</v>
      </c>
      <c r="F18" s="183">
        <v>640</v>
      </c>
      <c r="G18" s="249">
        <f>+G11+G13+G15+G17</f>
        <v>11313</v>
      </c>
    </row>
    <row r="19" spans="1:7" ht="15.5">
      <c r="A19" s="171" t="s">
        <v>22</v>
      </c>
      <c r="B19" s="185"/>
      <c r="C19" s="114"/>
      <c r="D19" s="114"/>
      <c r="E19" s="114"/>
      <c r="F19" s="186"/>
      <c r="G19" s="249"/>
    </row>
    <row r="20" spans="1:7">
      <c r="A20" s="175" t="s">
        <v>23</v>
      </c>
      <c r="B20" s="176" t="s">
        <v>17</v>
      </c>
      <c r="C20" s="177">
        <v>413</v>
      </c>
      <c r="D20" s="177">
        <v>520</v>
      </c>
      <c r="E20" s="177">
        <v>337</v>
      </c>
      <c r="F20" s="178">
        <v>1270</v>
      </c>
      <c r="G20" s="249">
        <f>+'I Trimestre'!F20+'II Trimestre'!F20+'III Trimestre'!F20+'IV Trimestre'!F20</f>
        <v>7091</v>
      </c>
    </row>
    <row r="21" spans="1:7">
      <c r="A21" s="179"/>
      <c r="B21" s="176" t="s">
        <v>18</v>
      </c>
      <c r="C21" s="177">
        <v>1063</v>
      </c>
      <c r="D21" s="177">
        <v>1319</v>
      </c>
      <c r="E21" s="177">
        <v>875</v>
      </c>
      <c r="F21" s="178">
        <v>3257</v>
      </c>
      <c r="G21" s="249"/>
    </row>
    <row r="22" spans="1:7">
      <c r="A22" s="180" t="s">
        <v>24</v>
      </c>
      <c r="B22" s="181" t="s">
        <v>17</v>
      </c>
      <c r="C22" s="182">
        <v>256</v>
      </c>
      <c r="D22" s="182">
        <v>270</v>
      </c>
      <c r="E22" s="182">
        <v>148</v>
      </c>
      <c r="F22" s="183">
        <v>674</v>
      </c>
      <c r="G22" s="249">
        <f>+'I Trimestre'!F22+'II Trimestre'!F22+'III Trimestre'!F22+'IV Trimestre'!F22</f>
        <v>3235</v>
      </c>
    </row>
    <row r="23" spans="1:7">
      <c r="A23" s="187"/>
      <c r="B23" s="181" t="s">
        <v>18</v>
      </c>
      <c r="C23" s="182">
        <v>719</v>
      </c>
      <c r="D23" s="182">
        <v>790</v>
      </c>
      <c r="E23" s="182">
        <v>445</v>
      </c>
      <c r="F23" s="183">
        <v>1954</v>
      </c>
      <c r="G23" s="249"/>
    </row>
    <row r="24" spans="1:7">
      <c r="A24" s="175" t="s">
        <v>25</v>
      </c>
      <c r="B24" s="176" t="s">
        <v>17</v>
      </c>
      <c r="C24" s="177">
        <v>102</v>
      </c>
      <c r="D24" s="177">
        <v>41</v>
      </c>
      <c r="E24" s="177">
        <v>53</v>
      </c>
      <c r="F24" s="178">
        <v>196</v>
      </c>
      <c r="G24" s="249">
        <f>+'I Trimestre'!F24+'II Trimestre'!F24+'III Trimestre'!F24+'IV Trimestre'!F24</f>
        <v>1267</v>
      </c>
    </row>
    <row r="25" spans="1:7">
      <c r="A25" s="188"/>
      <c r="B25" s="176" t="s">
        <v>18</v>
      </c>
      <c r="C25" s="177">
        <v>306</v>
      </c>
      <c r="D25" s="177">
        <v>126</v>
      </c>
      <c r="E25" s="177">
        <v>148</v>
      </c>
      <c r="F25" s="178">
        <v>580</v>
      </c>
      <c r="G25" s="249"/>
    </row>
    <row r="26" spans="1:7" ht="15" customHeight="1">
      <c r="A26" s="245" t="s">
        <v>26</v>
      </c>
      <c r="B26" s="181" t="s">
        <v>17</v>
      </c>
      <c r="C26" s="182">
        <v>28</v>
      </c>
      <c r="D26" s="182">
        <v>52</v>
      </c>
      <c r="E26" s="182">
        <v>32</v>
      </c>
      <c r="F26" s="183">
        <v>112</v>
      </c>
      <c r="G26" s="249">
        <f>+'I Trimestre'!F26+'II Trimestre'!F26+'III Trimestre'!F26+'IV Trimestre'!F26</f>
        <v>737</v>
      </c>
    </row>
    <row r="27" spans="1:7">
      <c r="A27" s="245"/>
      <c r="B27" s="181" t="s">
        <v>18</v>
      </c>
      <c r="C27" s="182">
        <v>82</v>
      </c>
      <c r="D27" s="182">
        <v>133</v>
      </c>
      <c r="E27" s="182">
        <v>85</v>
      </c>
      <c r="F27" s="183">
        <v>300</v>
      </c>
      <c r="G27" s="249">
        <f>+G20+G22+G24+G26</f>
        <v>12330</v>
      </c>
    </row>
    <row r="28" spans="1:7">
      <c r="A28" s="189"/>
      <c r="B28" s="190"/>
      <c r="C28" s="191"/>
      <c r="D28" s="191"/>
      <c r="E28" s="191"/>
      <c r="F28" s="192"/>
      <c r="G28" s="248"/>
    </row>
    <row r="29" spans="1:7">
      <c r="A29" s="159" t="s">
        <v>27</v>
      </c>
      <c r="C29" s="193"/>
      <c r="F29" s="193"/>
    </row>
    <row r="30" spans="1:7">
      <c r="A30" s="241" t="s">
        <v>28</v>
      </c>
      <c r="B30" s="241"/>
      <c r="C30" s="241"/>
      <c r="D30" s="241"/>
      <c r="E30" s="241"/>
      <c r="F30" s="241"/>
    </row>
    <row r="31" spans="1:7">
      <c r="A31" s="194"/>
      <c r="C31" s="195"/>
      <c r="D31" s="195"/>
    </row>
    <row r="32" spans="1:7">
      <c r="C32" s="193"/>
      <c r="D32" s="193"/>
    </row>
    <row r="33" spans="1:6">
      <c r="A33" s="244" t="s">
        <v>29</v>
      </c>
      <c r="B33" s="244"/>
      <c r="C33" s="244"/>
      <c r="D33" s="244"/>
      <c r="E33" s="244"/>
      <c r="F33" s="244"/>
    </row>
    <row r="34" spans="1:6">
      <c r="A34" s="196" t="s">
        <v>30</v>
      </c>
      <c r="F34" s="197"/>
    </row>
    <row r="35" spans="1:6">
      <c r="A35" s="198" t="s">
        <v>2</v>
      </c>
      <c r="B35" s="196" t="s">
        <v>3</v>
      </c>
    </row>
    <row r="36" spans="1:6">
      <c r="A36" s="198" t="s">
        <v>4</v>
      </c>
      <c r="B36" s="196" t="s">
        <v>5</v>
      </c>
      <c r="C36" s="161"/>
      <c r="D36" s="161"/>
    </row>
    <row r="37" spans="1:6">
      <c r="A37" s="198" t="s">
        <v>6</v>
      </c>
      <c r="B37" s="161" t="s">
        <v>74</v>
      </c>
      <c r="C37" s="161"/>
      <c r="D37" s="161"/>
    </row>
    <row r="38" spans="1:6">
      <c r="A38" s="198" t="s">
        <v>8</v>
      </c>
      <c r="B38" s="162">
        <v>2021</v>
      </c>
      <c r="C38" s="161"/>
      <c r="D38" s="161"/>
      <c r="E38" s="161"/>
    </row>
    <row r="39" spans="1:6">
      <c r="A39" s="198" t="s">
        <v>31</v>
      </c>
      <c r="B39" s="161" t="s">
        <v>32</v>
      </c>
      <c r="C39" s="161"/>
      <c r="D39" s="161"/>
      <c r="E39" s="161"/>
      <c r="F39" s="199"/>
    </row>
    <row r="40" spans="1:6" ht="15" thickBot="1">
      <c r="B40" s="246"/>
      <c r="C40" s="246"/>
      <c r="D40" s="246"/>
      <c r="E40" s="246"/>
      <c r="F40" s="200"/>
    </row>
    <row r="41" spans="1:6" ht="15" thickBot="1">
      <c r="A41" s="201" t="s">
        <v>9</v>
      </c>
      <c r="B41" s="202" t="s">
        <v>75</v>
      </c>
      <c r="C41" s="203" t="s">
        <v>76</v>
      </c>
      <c r="D41" s="203" t="s">
        <v>77</v>
      </c>
      <c r="E41" s="204" t="s">
        <v>80</v>
      </c>
      <c r="F41" s="247" t="s">
        <v>81</v>
      </c>
    </row>
    <row r="42" spans="1:6" ht="15.5">
      <c r="A42" s="205" t="s">
        <v>15</v>
      </c>
      <c r="B42" s="206"/>
      <c r="C42" s="207"/>
      <c r="D42" s="207"/>
      <c r="E42" s="208"/>
      <c r="F42" s="248"/>
    </row>
    <row r="43" spans="1:6">
      <c r="A43" s="209" t="s">
        <v>33</v>
      </c>
      <c r="B43" s="115">
        <v>4733477676.5200005</v>
      </c>
      <c r="C43" s="116">
        <v>4907064677.8199997</v>
      </c>
      <c r="D43" s="116">
        <v>5197629622.9099998</v>
      </c>
      <c r="E43" s="210">
        <v>14838171977.25</v>
      </c>
      <c r="F43" s="250">
        <f>+'I Trimestre'!E43+'II Trimestre'!E43+'III Trimestre'!E43+'IV Trimestre'!E43</f>
        <v>49227785667.110001</v>
      </c>
    </row>
    <row r="44" spans="1:6">
      <c r="A44" s="209" t="s">
        <v>34</v>
      </c>
      <c r="B44" s="115">
        <v>2102833176.8199999</v>
      </c>
      <c r="C44" s="116">
        <v>4349791341.8299999</v>
      </c>
      <c r="D44" s="116">
        <v>3062734267.6999998</v>
      </c>
      <c r="E44" s="210">
        <v>9515358786.3499985</v>
      </c>
      <c r="F44" s="250">
        <f>+'I Trimestre'!E44+'II Trimestre'!E44+'III Trimestre'!E44+'IV Trimestre'!E44</f>
        <v>47820204315.620003</v>
      </c>
    </row>
    <row r="45" spans="1:6">
      <c r="A45" s="209" t="s">
        <v>35</v>
      </c>
      <c r="B45" s="115">
        <v>453299155.76999998</v>
      </c>
      <c r="C45" s="116">
        <v>1201284465.1099999</v>
      </c>
      <c r="D45" s="116">
        <v>291562424.45999998</v>
      </c>
      <c r="E45" s="210">
        <v>1946146045.3399999</v>
      </c>
      <c r="F45" s="250">
        <f>+'I Trimestre'!E45+'II Trimestre'!E45+'III Trimestre'!E45+'IV Trimestre'!E45</f>
        <v>13010855434.880001</v>
      </c>
    </row>
    <row r="46" spans="1:6" ht="28.5">
      <c r="A46" s="211" t="s">
        <v>36</v>
      </c>
      <c r="B46" s="115">
        <v>488847000</v>
      </c>
      <c r="C46" s="116">
        <v>624042000</v>
      </c>
      <c r="D46" s="116">
        <v>598704000</v>
      </c>
      <c r="E46" s="210">
        <v>1711593000</v>
      </c>
      <c r="F46" s="250">
        <f>+'I Trimestre'!E46+'II Trimestre'!E46+'III Trimestre'!E46+'IV Trimestre'!E46</f>
        <v>4580794000</v>
      </c>
    </row>
    <row r="47" spans="1:6">
      <c r="A47" s="209" t="s">
        <v>37</v>
      </c>
      <c r="B47" s="212">
        <v>774320095.19216728</v>
      </c>
      <c r="C47" s="213">
        <v>831871447.06962883</v>
      </c>
      <c r="D47" s="213">
        <v>575407805.9470073</v>
      </c>
      <c r="E47" s="210">
        <v>2181599348.2088032</v>
      </c>
      <c r="F47" s="250">
        <f>+'I Trimestre'!E47+'II Trimestre'!E47+'III Trimestre'!E47+'IV Trimestre'!E47</f>
        <v>5560913211.0857878</v>
      </c>
    </row>
    <row r="48" spans="1:6" ht="15" thickBot="1">
      <c r="A48" s="214" t="s">
        <v>38</v>
      </c>
      <c r="B48" s="215">
        <v>8552777104.3021679</v>
      </c>
      <c r="C48" s="216">
        <v>11914053931.82963</v>
      </c>
      <c r="D48" s="216">
        <v>9726038121.0170078</v>
      </c>
      <c r="E48" s="217">
        <v>30192869157.148804</v>
      </c>
      <c r="F48" s="250">
        <f>+'I Trimestre'!E48+'II Trimestre'!E48+'III Trimestre'!E48+'IV Trimestre'!E48</f>
        <v>120200552628.69579</v>
      </c>
    </row>
    <row r="49" spans="1:6" ht="15.5">
      <c r="A49" s="205" t="s">
        <v>22</v>
      </c>
      <c r="B49" s="119"/>
      <c r="C49" s="120"/>
      <c r="D49" s="121"/>
      <c r="E49" s="210"/>
      <c r="F49" s="250"/>
    </row>
    <row r="50" spans="1:6">
      <c r="A50" s="209" t="s">
        <v>33</v>
      </c>
      <c r="B50" s="212">
        <v>3668828703.1500001</v>
      </c>
      <c r="C50" s="213">
        <v>4095938372.5500002</v>
      </c>
      <c r="D50" s="213">
        <v>2692948012.0325398</v>
      </c>
      <c r="E50" s="210">
        <v>10457715087.73254</v>
      </c>
      <c r="F50" s="250">
        <f>+'I Trimestre'!E50+'II Trimestre'!E50+'III Trimestre'!E50+'IV Trimestre'!E50</f>
        <v>55262085987.93457</v>
      </c>
    </row>
    <row r="51" spans="1:6">
      <c r="A51" s="209" t="s">
        <v>34</v>
      </c>
      <c r="B51" s="212">
        <v>2352758223.04</v>
      </c>
      <c r="C51" s="213">
        <v>4361853544.2600002</v>
      </c>
      <c r="D51" s="213">
        <v>1659226459.1400001</v>
      </c>
      <c r="E51" s="210">
        <v>8373838226.4400005</v>
      </c>
      <c r="F51" s="250">
        <f>+'I Trimestre'!E51+'II Trimestre'!E51+'III Trimestre'!E51+'IV Trimestre'!E51</f>
        <v>43881629242.628151</v>
      </c>
    </row>
    <row r="52" spans="1:6">
      <c r="A52" s="209" t="s">
        <v>35</v>
      </c>
      <c r="B52" s="212">
        <v>987726246.61000001</v>
      </c>
      <c r="C52" s="213">
        <v>383786613.38999999</v>
      </c>
      <c r="D52" s="213">
        <v>824034667.20000005</v>
      </c>
      <c r="E52" s="210">
        <v>2195547527.1999998</v>
      </c>
      <c r="F52" s="250">
        <f>+'I Trimestre'!E52+'II Trimestre'!E52+'III Trimestre'!E52+'IV Trimestre'!E52</f>
        <v>13038662302.509998</v>
      </c>
    </row>
    <row r="53" spans="1:6" ht="28.5">
      <c r="A53" s="211" t="s">
        <v>36</v>
      </c>
      <c r="B53" s="212">
        <v>187836000</v>
      </c>
      <c r="C53" s="213">
        <v>374313000</v>
      </c>
      <c r="D53" s="213">
        <v>228747000</v>
      </c>
      <c r="E53" s="210">
        <v>790896000</v>
      </c>
      <c r="F53" s="250">
        <f>+'I Trimestre'!E53+'II Trimestre'!E53+'III Trimestre'!E53+'IV Trimestre'!E53</f>
        <v>5099640000</v>
      </c>
    </row>
    <row r="54" spans="1:6">
      <c r="A54" s="209" t="s">
        <v>39</v>
      </c>
      <c r="B54" s="212">
        <v>681367572.75169778</v>
      </c>
      <c r="C54" s="213">
        <v>695589477.04780519</v>
      </c>
      <c r="D54" s="213">
        <v>326675746.40417743</v>
      </c>
      <c r="E54" s="210">
        <v>1703632796.2036803</v>
      </c>
      <c r="F54" s="250">
        <f>+'I Trimestre'!E54+'II Trimestre'!E54+'III Trimestre'!E54+'IV Trimestre'!E54</f>
        <v>5651793365.602025</v>
      </c>
    </row>
    <row r="55" spans="1:6" ht="15" thickBot="1">
      <c r="A55" s="214" t="s">
        <v>38</v>
      </c>
      <c r="B55" s="117">
        <v>7878516745.5516977</v>
      </c>
      <c r="C55" s="118">
        <v>9911481007.2478065</v>
      </c>
      <c r="D55" s="118">
        <v>5731631884.7767172</v>
      </c>
      <c r="E55" s="217">
        <v>23521629637.576221</v>
      </c>
      <c r="F55" s="250">
        <f>+'I Trimestre'!E55+'II Trimestre'!E55+'III Trimestre'!E55+'IV Trimestre'!E55</f>
        <v>122933810898.67473</v>
      </c>
    </row>
    <row r="56" spans="1:6">
      <c r="A56" s="196"/>
      <c r="B56" s="196"/>
      <c r="C56" s="196"/>
      <c r="D56" s="196"/>
      <c r="E56" s="218"/>
      <c r="F56" s="219"/>
    </row>
    <row r="57" spans="1:6">
      <c r="A57" s="241" t="s">
        <v>40</v>
      </c>
      <c r="B57" s="241"/>
      <c r="C57" s="241"/>
      <c r="D57" s="241"/>
      <c r="E57" s="241"/>
      <c r="F57" s="241"/>
    </row>
    <row r="58" spans="1:6">
      <c r="B58" s="193"/>
      <c r="C58" s="193"/>
      <c r="D58" s="193"/>
      <c r="E58" s="196"/>
    </row>
    <row r="59" spans="1:6">
      <c r="A59" s="242" t="s">
        <v>41</v>
      </c>
      <c r="B59" s="242"/>
      <c r="C59" s="242"/>
      <c r="D59" s="242"/>
      <c r="E59" s="242"/>
      <c r="F59" s="242"/>
    </row>
    <row r="60" spans="1:6">
      <c r="A60" s="196" t="s">
        <v>42</v>
      </c>
    </row>
    <row r="61" spans="1:6">
      <c r="A61" s="198" t="s">
        <v>2</v>
      </c>
      <c r="B61" s="196" t="s">
        <v>3</v>
      </c>
    </row>
    <row r="62" spans="1:6">
      <c r="A62" s="198" t="s">
        <v>4</v>
      </c>
      <c r="B62" s="196" t="s">
        <v>5</v>
      </c>
    </row>
    <row r="63" spans="1:6">
      <c r="A63" s="198" t="s">
        <v>6</v>
      </c>
      <c r="B63" s="161" t="s">
        <v>74</v>
      </c>
      <c r="C63" s="161"/>
      <c r="D63" s="161"/>
    </row>
    <row r="64" spans="1:6">
      <c r="A64" s="198" t="s">
        <v>8</v>
      </c>
      <c r="B64" s="162">
        <v>2021</v>
      </c>
      <c r="C64" s="161"/>
      <c r="D64" s="161"/>
    </row>
    <row r="65" spans="1:6">
      <c r="A65" s="198" t="s">
        <v>31</v>
      </c>
      <c r="B65" s="161" t="s">
        <v>32</v>
      </c>
      <c r="C65" s="161"/>
      <c r="D65" s="161"/>
    </row>
    <row r="66" spans="1:6">
      <c r="B66" s="220"/>
    </row>
    <row r="67" spans="1:6">
      <c r="B67" s="243"/>
      <c r="C67" s="243"/>
      <c r="D67" s="243"/>
      <c r="E67" s="243"/>
    </row>
    <row r="68" spans="1:6" ht="15" thickBot="1">
      <c r="A68" s="221" t="s">
        <v>43</v>
      </c>
      <c r="B68" s="221" t="s">
        <v>75</v>
      </c>
      <c r="C68" s="221" t="s">
        <v>76</v>
      </c>
      <c r="D68" s="221" t="s">
        <v>77</v>
      </c>
      <c r="E68" s="221" t="s">
        <v>80</v>
      </c>
    </row>
    <row r="69" spans="1:6" ht="15.5">
      <c r="A69" s="171" t="s">
        <v>44</v>
      </c>
      <c r="B69" s="222"/>
      <c r="C69" s="222"/>
      <c r="D69" s="222"/>
      <c r="E69" s="222"/>
    </row>
    <row r="70" spans="1:6">
      <c r="A70" s="207" t="s">
        <v>45</v>
      </c>
      <c r="B70" s="213">
        <v>203697915.1429379</v>
      </c>
      <c r="C70" s="213">
        <v>187425372.20118877</v>
      </c>
      <c r="D70" s="213">
        <v>183614984.96490878</v>
      </c>
      <c r="E70" s="213">
        <v>574738272.30903554</v>
      </c>
    </row>
    <row r="71" spans="1:6">
      <c r="A71" s="207" t="s">
        <v>46</v>
      </c>
      <c r="B71" s="213">
        <v>182791695.84031609</v>
      </c>
      <c r="C71" s="213">
        <v>175059566.62553525</v>
      </c>
      <c r="D71" s="213">
        <v>183590857.42576367</v>
      </c>
      <c r="E71" s="213">
        <v>541442119.89161491</v>
      </c>
    </row>
    <row r="72" spans="1:6">
      <c r="A72" s="207" t="s">
        <v>47</v>
      </c>
      <c r="B72" s="213">
        <v>9397266.2351872716</v>
      </c>
      <c r="C72" s="213">
        <v>8498676.7085048147</v>
      </c>
      <c r="D72" s="213">
        <v>7075095.2870985372</v>
      </c>
      <c r="E72" s="213">
        <v>24971038.230790626</v>
      </c>
    </row>
    <row r="73" spans="1:6">
      <c r="A73" s="207" t="s">
        <v>48</v>
      </c>
      <c r="B73" s="213">
        <v>128436020.32318367</v>
      </c>
      <c r="C73" s="213">
        <v>39786028.522526085</v>
      </c>
      <c r="D73" s="213">
        <v>13061902.866786502</v>
      </c>
      <c r="E73" s="213">
        <v>181283951.71249625</v>
      </c>
    </row>
    <row r="74" spans="1:6">
      <c r="A74" s="207" t="s">
        <v>49</v>
      </c>
      <c r="B74" s="213">
        <v>23164152.325330425</v>
      </c>
      <c r="C74" s="213">
        <v>197902365.34828198</v>
      </c>
      <c r="D74" s="213">
        <v>1392507.5173998682</v>
      </c>
      <c r="E74" s="213">
        <v>222459025.19101229</v>
      </c>
    </row>
    <row r="75" spans="1:6" ht="28.5">
      <c r="A75" s="223" t="s">
        <v>50</v>
      </c>
      <c r="B75" s="213">
        <v>226833045.32521197</v>
      </c>
      <c r="C75" s="213">
        <v>223199437.66359198</v>
      </c>
      <c r="D75" s="213">
        <v>186672457.88505</v>
      </c>
      <c r="E75" s="213">
        <v>636704940.87385392</v>
      </c>
      <c r="F75" s="196"/>
    </row>
    <row r="76" spans="1:6">
      <c r="A76" s="207" t="s">
        <v>51</v>
      </c>
      <c r="B76" s="116">
        <v>8724288697.3399982</v>
      </c>
      <c r="C76" s="116">
        <v>9116753549.6199989</v>
      </c>
      <c r="D76" s="116">
        <v>8903151959.3207169</v>
      </c>
      <c r="E76" s="116">
        <v>26744194206.280716</v>
      </c>
    </row>
    <row r="77" spans="1:6" ht="15" thickBot="1">
      <c r="A77" s="224" t="s">
        <v>38</v>
      </c>
      <c r="B77" s="122">
        <v>9498608792.5321655</v>
      </c>
      <c r="C77" s="122">
        <v>9948624996.6896286</v>
      </c>
      <c r="D77" s="122">
        <v>9478559765.267725</v>
      </c>
      <c r="E77" s="122">
        <v>28925793554.489521</v>
      </c>
    </row>
    <row r="78" spans="1:6" ht="15" thickTop="1">
      <c r="A78" s="225" t="s">
        <v>52</v>
      </c>
      <c r="B78" s="196"/>
      <c r="C78" s="196"/>
      <c r="D78" s="196"/>
      <c r="E78" s="196"/>
    </row>
    <row r="79" spans="1:6">
      <c r="A79" s="241" t="s">
        <v>40</v>
      </c>
      <c r="B79" s="241"/>
      <c r="C79" s="241"/>
      <c r="D79" s="241"/>
      <c r="E79" s="241"/>
      <c r="F79" s="241"/>
    </row>
    <row r="80" spans="1:6">
      <c r="B80" s="220">
        <v>0</v>
      </c>
      <c r="C80" s="220">
        <v>0</v>
      </c>
      <c r="D80" s="220">
        <v>0</v>
      </c>
      <c r="E80" s="196"/>
    </row>
    <row r="81" spans="1:6">
      <c r="B81" s="196"/>
      <c r="C81" s="196"/>
      <c r="D81" s="196"/>
      <c r="E81" s="196"/>
    </row>
    <row r="82" spans="1:6">
      <c r="A82" s="242" t="s">
        <v>53</v>
      </c>
      <c r="B82" s="242"/>
      <c r="C82" s="242"/>
      <c r="D82" s="242"/>
      <c r="E82" s="242"/>
      <c r="F82" s="242"/>
    </row>
    <row r="83" spans="1:6">
      <c r="A83" s="196" t="s">
        <v>54</v>
      </c>
    </row>
    <row r="84" spans="1:6">
      <c r="A84" s="198" t="s">
        <v>2</v>
      </c>
      <c r="B84" s="196" t="s">
        <v>3</v>
      </c>
    </row>
    <row r="85" spans="1:6">
      <c r="A85" s="198" t="s">
        <v>4</v>
      </c>
      <c r="B85" s="196" t="s">
        <v>5</v>
      </c>
    </row>
    <row r="86" spans="1:6">
      <c r="A86" s="198" t="s">
        <v>55</v>
      </c>
      <c r="B86" s="161" t="s">
        <v>78</v>
      </c>
      <c r="C86" s="161"/>
      <c r="D86" s="161"/>
    </row>
    <row r="87" spans="1:6">
      <c r="A87" s="198" t="s">
        <v>6</v>
      </c>
      <c r="B87" s="162" t="s">
        <v>74</v>
      </c>
      <c r="C87" s="161"/>
      <c r="D87" s="161"/>
    </row>
    <row r="88" spans="1:6">
      <c r="A88" s="198" t="s">
        <v>8</v>
      </c>
      <c r="B88" s="161">
        <v>2021</v>
      </c>
      <c r="C88" s="161"/>
      <c r="D88" s="161"/>
    </row>
    <row r="89" spans="1:6">
      <c r="A89" s="198" t="s">
        <v>31</v>
      </c>
      <c r="B89" s="161" t="s">
        <v>32</v>
      </c>
      <c r="C89" s="226"/>
      <c r="D89" s="226"/>
      <c r="E89" s="226"/>
    </row>
    <row r="90" spans="1:6">
      <c r="A90" s="207"/>
      <c r="B90" s="207"/>
      <c r="C90" s="207"/>
      <c r="D90" s="207"/>
      <c r="E90" s="207"/>
      <c r="F90" s="248"/>
    </row>
    <row r="91" spans="1:6" ht="15" thickBot="1">
      <c r="A91" s="227" t="s">
        <v>43</v>
      </c>
      <c r="B91" s="227" t="s">
        <v>75</v>
      </c>
      <c r="C91" s="227" t="s">
        <v>76</v>
      </c>
      <c r="D91" s="227" t="s">
        <v>77</v>
      </c>
      <c r="E91" s="227" t="s">
        <v>80</v>
      </c>
      <c r="F91" s="247" t="s">
        <v>81</v>
      </c>
    </row>
    <row r="92" spans="1:6">
      <c r="A92" s="207"/>
      <c r="B92" s="207"/>
      <c r="C92" s="207"/>
      <c r="D92" s="207"/>
      <c r="E92" s="207"/>
      <c r="F92" s="248"/>
    </row>
    <row r="93" spans="1:6">
      <c r="A93" s="207" t="s">
        <v>60</v>
      </c>
      <c r="B93" s="116">
        <v>80170477377.610352</v>
      </c>
      <c r="C93" s="116">
        <v>80655051918.408188</v>
      </c>
      <c r="D93" s="116">
        <v>80689610255.058563</v>
      </c>
      <c r="E93" s="116">
        <v>80170477377.610352</v>
      </c>
      <c r="F93" s="251"/>
    </row>
    <row r="94" spans="1:6">
      <c r="A94" s="207" t="s">
        <v>56</v>
      </c>
      <c r="B94" s="213">
        <v>9983183333.3299999</v>
      </c>
      <c r="C94" s="213">
        <v>9983183333.3399982</v>
      </c>
      <c r="D94" s="213">
        <v>9983183333.3299999</v>
      </c>
      <c r="E94" s="116">
        <v>29949550000</v>
      </c>
      <c r="F94" s="250">
        <f>+'I Trimestre'!E94+'II Trimestre'!E94+'III Trimestre'!E94+'IV Trimestre'!E94</f>
        <v>95798200000</v>
      </c>
    </row>
    <row r="95" spans="1:6">
      <c r="A95" s="207" t="s">
        <v>57</v>
      </c>
      <c r="B95" s="116">
        <v>90153660710.940353</v>
      </c>
      <c r="C95" s="116">
        <v>90638235251.748184</v>
      </c>
      <c r="D95" s="116">
        <v>90672793588.388565</v>
      </c>
      <c r="E95" s="116">
        <v>110120027377.61035</v>
      </c>
      <c r="F95" s="248"/>
    </row>
    <row r="96" spans="1:6">
      <c r="A96" s="207" t="s">
        <v>58</v>
      </c>
      <c r="B96" s="116">
        <v>9498608792.5321655</v>
      </c>
      <c r="C96" s="116">
        <v>9948624996.6896286</v>
      </c>
      <c r="D96" s="116">
        <v>9478559765.267725</v>
      </c>
      <c r="E96" s="116">
        <v>28925793554.489517</v>
      </c>
      <c r="F96" s="250"/>
    </row>
    <row r="97" spans="1:6">
      <c r="A97" s="207" t="s">
        <v>59</v>
      </c>
      <c r="B97" s="123">
        <v>80655051918.408188</v>
      </c>
      <c r="C97" s="123">
        <v>80689610255.058563</v>
      </c>
      <c r="D97" s="123">
        <v>81194233823.120834</v>
      </c>
      <c r="E97" s="123">
        <v>81194233823.120834</v>
      </c>
      <c r="F97" s="252"/>
    </row>
    <row r="98" spans="1:6" ht="15" thickBot="1">
      <c r="A98" s="228"/>
      <c r="B98" s="229"/>
      <c r="C98" s="229"/>
      <c r="D98" s="229"/>
      <c r="E98" s="229"/>
      <c r="F98" s="250"/>
    </row>
    <row r="99" spans="1:6" ht="15" thickTop="1">
      <c r="A99" s="207"/>
      <c r="B99" s="230"/>
      <c r="C99" s="230"/>
      <c r="D99" s="230"/>
      <c r="E99" s="230"/>
      <c r="F99" s="231"/>
    </row>
    <row r="100" spans="1:6">
      <c r="A100" s="232" t="s">
        <v>40</v>
      </c>
      <c r="B100" s="232"/>
      <c r="C100" s="232"/>
      <c r="D100" s="232"/>
      <c r="E100" s="232"/>
      <c r="F100" s="232"/>
    </row>
    <row r="101" spans="1:6">
      <c r="A101" s="232" t="s">
        <v>79</v>
      </c>
      <c r="B101" s="232"/>
      <c r="C101" s="232"/>
      <c r="D101" s="232"/>
      <c r="E101" s="232"/>
      <c r="F101" s="232"/>
    </row>
  </sheetData>
  <mergeCells count="11">
    <mergeCell ref="B40:E40"/>
    <mergeCell ref="A2:F2"/>
    <mergeCell ref="A17:A18"/>
    <mergeCell ref="A26:A27"/>
    <mergeCell ref="A30:F30"/>
    <mergeCell ref="A33:F33"/>
    <mergeCell ref="A57:F57"/>
    <mergeCell ref="A59:F59"/>
    <mergeCell ref="B67:E67"/>
    <mergeCell ref="A79:F79"/>
    <mergeCell ref="A82:F8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 Trimestre</vt:lpstr>
      <vt:lpstr>II Trimestre</vt:lpstr>
      <vt:lpstr>III Trimestre</vt:lpstr>
      <vt:lpstr>IV Trimestre</vt:lpstr>
      <vt:lpstr>'I Trimestre'!Área_de_impresión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Bolaños Rojas Walter</dc:creator>
  <cp:lastModifiedBy>Stephanie Salas Soto</cp:lastModifiedBy>
  <cp:lastPrinted>2021-04-30T20:26:42Z</cp:lastPrinted>
  <dcterms:created xsi:type="dcterms:W3CDTF">2016-05-16T15:38:54Z</dcterms:created>
  <dcterms:modified xsi:type="dcterms:W3CDTF">2023-02-20T15:28:51Z</dcterms:modified>
</cp:coreProperties>
</file>