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217e95e08daa8650/Escritorio/Indicadores/Página web - Indicadores 2021/PW/Información Unidades Ejecutoras/"/>
    </mc:Choice>
  </mc:AlternateContent>
  <xr:revisionPtr revIDLastSave="0" documentId="11_B73338533864B861163A9345F935EE8DEA7761AF" xr6:coauthVersionLast="47" xr6:coauthVersionMax="47" xr10:uidLastSave="{00000000-0000-0000-0000-000000000000}"/>
  <bookViews>
    <workbookView xWindow="-110" yWindow="-110" windowWidth="19420" windowHeight="10300" tabRatio="842" activeTab="1" xr2:uid="{00000000-000D-0000-FFFF-FFFF00000000}"/>
  </bookViews>
  <sheets>
    <sheet name="Notas" sheetId="1" r:id="rId1"/>
    <sheet name="1T" sheetId="2" r:id="rId2"/>
    <sheet name="2T" sheetId="3" r:id="rId3"/>
    <sheet name="3T" sheetId="4" r:id="rId4"/>
    <sheet name="4T" sheetId="5" r:id="rId5"/>
    <sheet name="Semestral" sheetId="6" r:id="rId6"/>
    <sheet name="3T Acumulado" sheetId="7" r:id="rId7"/>
    <sheet name="ANUAL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9" i="3" l="1"/>
  <c r="C89" i="3"/>
  <c r="B89" i="3"/>
  <c r="C89" i="2" l="1"/>
  <c r="D89" i="2"/>
  <c r="B89" i="2"/>
  <c r="D91" i="2"/>
  <c r="C91" i="2"/>
  <c r="B91" i="2"/>
  <c r="D52" i="6"/>
  <c r="D53" i="6"/>
  <c r="D54" i="6"/>
  <c r="D51" i="6"/>
  <c r="C43" i="5"/>
  <c r="D43" i="5"/>
  <c r="C65" i="9"/>
  <c r="B65" i="9"/>
  <c r="B78" i="7" l="1"/>
  <c r="E46" i="7"/>
  <c r="C65" i="7"/>
  <c r="B65" i="7"/>
  <c r="D64" i="6"/>
  <c r="C64" i="6"/>
  <c r="B64" i="6"/>
  <c r="B79" i="5"/>
  <c r="C79" i="5"/>
  <c r="D79" i="5"/>
  <c r="E66" i="5"/>
  <c r="E65" i="9" s="1"/>
  <c r="C79" i="4"/>
  <c r="D79" i="4"/>
  <c r="B79" i="4"/>
  <c r="E66" i="4"/>
  <c r="E78" i="2"/>
  <c r="C78" i="2"/>
  <c r="D78" i="2"/>
  <c r="B78" i="2"/>
  <c r="C76" i="3"/>
  <c r="D76" i="3"/>
  <c r="B76" i="3"/>
  <c r="E63" i="3"/>
  <c r="E64" i="3"/>
  <c r="E65" i="2"/>
  <c r="E51" i="4"/>
  <c r="D65" i="7" l="1"/>
  <c r="D65" i="9"/>
  <c r="F65" i="9"/>
  <c r="E65" i="7"/>
  <c r="B87" i="3" l="1"/>
  <c r="E92" i="5" l="1"/>
  <c r="E91" i="9" s="1"/>
  <c r="E91" i="5"/>
  <c r="E90" i="9" s="1"/>
  <c r="E92" i="4"/>
  <c r="D91" i="9" s="1"/>
  <c r="E91" i="4"/>
  <c r="D90" i="7" s="1"/>
  <c r="B90" i="4"/>
  <c r="E88" i="3"/>
  <c r="C89" i="6" s="1"/>
  <c r="E89" i="3"/>
  <c r="C91" i="9" s="1"/>
  <c r="C87" i="3"/>
  <c r="D87" i="3"/>
  <c r="E90" i="2"/>
  <c r="B89" i="6" s="1"/>
  <c r="D89" i="6" s="1"/>
  <c r="E91" i="2"/>
  <c r="D90" i="9" l="1"/>
  <c r="B90" i="7"/>
  <c r="B90" i="9"/>
  <c r="C91" i="7"/>
  <c r="C90" i="6"/>
  <c r="B90" i="6"/>
  <c r="B91" i="9"/>
  <c r="F91" i="9" s="1"/>
  <c r="B91" i="7"/>
  <c r="D91" i="7"/>
  <c r="E89" i="2"/>
  <c r="C90" i="9"/>
  <c r="C90" i="7"/>
  <c r="D47" i="5"/>
  <c r="C47" i="5"/>
  <c r="B47" i="5"/>
  <c r="D90" i="6" l="1"/>
  <c r="E90" i="7"/>
  <c r="F90" i="9"/>
  <c r="E91" i="7"/>
  <c r="B88" i="6"/>
  <c r="B89" i="7"/>
  <c r="B43" i="5"/>
  <c r="C94" i="5" l="1"/>
  <c r="D94" i="5"/>
  <c r="B94" i="5"/>
  <c r="C90" i="5"/>
  <c r="D90" i="5"/>
  <c r="B90" i="5"/>
  <c r="E90" i="5" l="1"/>
  <c r="C90" i="4"/>
  <c r="D90" i="4"/>
  <c r="E44" i="3" l="1"/>
  <c r="C43" i="4" l="1"/>
  <c r="D43" i="4"/>
  <c r="B43" i="4"/>
  <c r="B41" i="3"/>
  <c r="E90" i="4" l="1"/>
  <c r="B92" i="2" l="1"/>
  <c r="E87" i="3"/>
  <c r="E46" i="3"/>
  <c r="E47" i="3"/>
  <c r="E53" i="2" l="1"/>
  <c r="E52" i="2"/>
  <c r="E51" i="2"/>
  <c r="E49" i="2"/>
  <c r="E48" i="2"/>
  <c r="E47" i="2"/>
  <c r="E45" i="2"/>
  <c r="E44" i="2"/>
  <c r="E43" i="2"/>
  <c r="D56" i="2"/>
  <c r="C56" i="2"/>
  <c r="B56" i="2"/>
  <c r="B94" i="2"/>
  <c r="C88" i="2" s="1"/>
  <c r="C92" i="2" s="1"/>
  <c r="C94" i="2" s="1"/>
  <c r="D88" i="2" s="1"/>
  <c r="D92" i="2" s="1"/>
  <c r="D94" i="2" s="1"/>
  <c r="E42" i="2" l="1"/>
  <c r="E46" i="2"/>
  <c r="E50" i="2"/>
  <c r="E77" i="2"/>
  <c r="E67" i="2"/>
  <c r="E68" i="2"/>
  <c r="E69" i="2"/>
  <c r="E70" i="2"/>
  <c r="E71" i="2"/>
  <c r="E72" i="2"/>
  <c r="E73" i="2"/>
  <c r="E74" i="2"/>
  <c r="E75" i="2"/>
  <c r="E76" i="2"/>
  <c r="E66" i="2"/>
  <c r="B48" i="9"/>
  <c r="E72" i="5"/>
  <c r="E71" i="9" s="1"/>
  <c r="E67" i="5"/>
  <c r="E71" i="5"/>
  <c r="E70" i="9" s="1"/>
  <c r="E68" i="5"/>
  <c r="E67" i="9" s="1"/>
  <c r="F28" i="5"/>
  <c r="F28" i="9" s="1"/>
  <c r="F29" i="5"/>
  <c r="F29" i="9" s="1"/>
  <c r="E66" i="9" l="1"/>
  <c r="B57" i="5"/>
  <c r="E56" i="2"/>
  <c r="D57" i="5"/>
  <c r="C57" i="5"/>
  <c r="B93" i="9"/>
  <c r="D89" i="9"/>
  <c r="C89" i="9"/>
  <c r="B77" i="9"/>
  <c r="B76" i="9"/>
  <c r="B75" i="9"/>
  <c r="B74" i="9"/>
  <c r="B73" i="9"/>
  <c r="B72" i="9"/>
  <c r="B71" i="9"/>
  <c r="B70" i="9"/>
  <c r="B69" i="9"/>
  <c r="B68" i="9"/>
  <c r="B67" i="9"/>
  <c r="B66" i="9"/>
  <c r="D54" i="9"/>
  <c r="C54" i="9"/>
  <c r="D53" i="9"/>
  <c r="C53" i="9"/>
  <c r="D52" i="9"/>
  <c r="C52" i="9"/>
  <c r="B50" i="9"/>
  <c r="C48" i="9"/>
  <c r="C46" i="9"/>
  <c r="B46" i="9"/>
  <c r="B44" i="9"/>
  <c r="E88" i="2"/>
  <c r="B88" i="9" s="1"/>
  <c r="F88" i="9" s="1"/>
  <c r="D89" i="7"/>
  <c r="C89" i="7"/>
  <c r="B93" i="7"/>
  <c r="B67" i="7"/>
  <c r="B68" i="7"/>
  <c r="B69" i="7"/>
  <c r="B70" i="7"/>
  <c r="B71" i="7"/>
  <c r="B72" i="7"/>
  <c r="B73" i="7"/>
  <c r="B74" i="7"/>
  <c r="B75" i="7"/>
  <c r="B76" i="7"/>
  <c r="B77" i="7"/>
  <c r="B66" i="7"/>
  <c r="D52" i="7"/>
  <c r="D53" i="7"/>
  <c r="D54" i="7"/>
  <c r="C46" i="7"/>
  <c r="C48" i="7"/>
  <c r="C52" i="7"/>
  <c r="C53" i="7"/>
  <c r="C54" i="7"/>
  <c r="B44" i="7"/>
  <c r="B45" i="7"/>
  <c r="B46" i="7"/>
  <c r="B47" i="7"/>
  <c r="B48" i="7"/>
  <c r="B49" i="7"/>
  <c r="B50" i="7"/>
  <c r="B51" i="7"/>
  <c r="B52" i="7"/>
  <c r="B53" i="7"/>
  <c r="B54" i="7"/>
  <c r="B43" i="7"/>
  <c r="C88" i="6"/>
  <c r="D88" i="6" s="1"/>
  <c r="B92" i="6"/>
  <c r="B66" i="6"/>
  <c r="B67" i="6"/>
  <c r="B68" i="6"/>
  <c r="B69" i="6"/>
  <c r="B70" i="6"/>
  <c r="B71" i="6"/>
  <c r="B72" i="6"/>
  <c r="B73" i="6"/>
  <c r="B74" i="6"/>
  <c r="B75" i="6"/>
  <c r="B76" i="6"/>
  <c r="B65" i="6"/>
  <c r="C46" i="6"/>
  <c r="C48" i="6"/>
  <c r="C52" i="6"/>
  <c r="C53" i="6"/>
  <c r="C54" i="6"/>
  <c r="B55" i="6"/>
  <c r="B44" i="6"/>
  <c r="B45" i="6"/>
  <c r="B46" i="6"/>
  <c r="B47" i="6"/>
  <c r="B48" i="6"/>
  <c r="B49" i="6"/>
  <c r="B50" i="6"/>
  <c r="B51" i="6"/>
  <c r="B52" i="6"/>
  <c r="B53" i="6"/>
  <c r="B54" i="6"/>
  <c r="B43" i="6"/>
  <c r="F15" i="5"/>
  <c r="F15" i="9" s="1"/>
  <c r="F16" i="5"/>
  <c r="F16" i="9" s="1"/>
  <c r="F17" i="5"/>
  <c r="F17" i="9" s="1"/>
  <c r="F18" i="5"/>
  <c r="F18" i="9" s="1"/>
  <c r="F19" i="5"/>
  <c r="F19" i="9" s="1"/>
  <c r="F21" i="5"/>
  <c r="F21" i="9" s="1"/>
  <c r="F22" i="5"/>
  <c r="F22" i="9" s="1"/>
  <c r="F23" i="5"/>
  <c r="F23" i="9" s="1"/>
  <c r="F24" i="5"/>
  <c r="F24" i="9" s="1"/>
  <c r="F25" i="5"/>
  <c r="F25" i="9" s="1"/>
  <c r="F26" i="5"/>
  <c r="F26" i="9" s="1"/>
  <c r="F14" i="5"/>
  <c r="F14" i="9" s="1"/>
  <c r="F15" i="3"/>
  <c r="D15" i="9" s="1"/>
  <c r="F16" i="3"/>
  <c r="D16" i="9" s="1"/>
  <c r="F17" i="3"/>
  <c r="D17" i="9" s="1"/>
  <c r="F18" i="3"/>
  <c r="D18" i="6" s="1"/>
  <c r="F19" i="3"/>
  <c r="D19" i="7" s="1"/>
  <c r="F20" i="3"/>
  <c r="F21" i="3"/>
  <c r="D21" i="7" s="1"/>
  <c r="F22" i="3"/>
  <c r="D22" i="9" s="1"/>
  <c r="F23" i="3"/>
  <c r="D23" i="9" s="1"/>
  <c r="F24" i="3"/>
  <c r="D24" i="7" s="1"/>
  <c r="F25" i="3"/>
  <c r="D25" i="7" s="1"/>
  <c r="F26" i="3"/>
  <c r="D26" i="9" s="1"/>
  <c r="F27" i="3"/>
  <c r="F28" i="3"/>
  <c r="D28" i="7" s="1"/>
  <c r="F29" i="3"/>
  <c r="D29" i="9" s="1"/>
  <c r="F14" i="3"/>
  <c r="D14" i="9" s="1"/>
  <c r="E89" i="7" l="1"/>
  <c r="D19" i="6"/>
  <c r="D18" i="7"/>
  <c r="D17" i="6"/>
  <c r="D16" i="7"/>
  <c r="D16" i="6"/>
  <c r="E54" i="7"/>
  <c r="E53" i="7"/>
  <c r="D29" i="6"/>
  <c r="D28" i="6"/>
  <c r="D14" i="6"/>
  <c r="D17" i="7"/>
  <c r="D22" i="6"/>
  <c r="D15" i="7"/>
  <c r="B87" i="6"/>
  <c r="D87" i="6" s="1"/>
  <c r="D91" i="6" s="1"/>
  <c r="E92" i="2"/>
  <c r="E94" i="2" s="1"/>
  <c r="B86" i="3" s="1"/>
  <c r="B90" i="3" s="1"/>
  <c r="D18" i="9"/>
  <c r="B89" i="9"/>
  <c r="D15" i="6"/>
  <c r="D21" i="6"/>
  <c r="D14" i="7"/>
  <c r="D23" i="7"/>
  <c r="D19" i="9"/>
  <c r="B56" i="9"/>
  <c r="D22" i="7"/>
  <c r="E52" i="7"/>
  <c r="D21" i="9"/>
  <c r="B88" i="7"/>
  <c r="E88" i="7" s="1"/>
  <c r="D26" i="6"/>
  <c r="D24" i="9"/>
  <c r="D25" i="6"/>
  <c r="D28" i="9"/>
  <c r="D24" i="6"/>
  <c r="D29" i="7"/>
  <c r="D23" i="6"/>
  <c r="D25" i="9"/>
  <c r="D26" i="7"/>
  <c r="B77" i="6"/>
  <c r="B78" i="9"/>
  <c r="F29" i="2"/>
  <c r="F17" i="2"/>
  <c r="F15" i="2"/>
  <c r="F16" i="2"/>
  <c r="F18" i="2"/>
  <c r="F19" i="2"/>
  <c r="F20" i="2"/>
  <c r="F21" i="2"/>
  <c r="F22" i="2"/>
  <c r="F23" i="2"/>
  <c r="F24" i="2"/>
  <c r="F25" i="2"/>
  <c r="F26" i="2"/>
  <c r="F27" i="2"/>
  <c r="F28" i="2"/>
  <c r="F14" i="2"/>
  <c r="C41" i="3"/>
  <c r="D41" i="3"/>
  <c r="E42" i="3"/>
  <c r="E43" i="3"/>
  <c r="B45" i="3"/>
  <c r="B54" i="3" s="1"/>
  <c r="C45" i="3"/>
  <c r="D45" i="3"/>
  <c r="E48" i="3"/>
  <c r="E45" i="3" s="1"/>
  <c r="E49" i="3"/>
  <c r="E53" i="3"/>
  <c r="C55" i="6" s="1"/>
  <c r="E65" i="3"/>
  <c r="E66" i="3"/>
  <c r="E67" i="3"/>
  <c r="E68" i="3"/>
  <c r="E69" i="3"/>
  <c r="E70" i="3"/>
  <c r="E71" i="3"/>
  <c r="E72" i="3"/>
  <c r="E73" i="3"/>
  <c r="E74" i="3"/>
  <c r="E75" i="3"/>
  <c r="B91" i="3"/>
  <c r="C91" i="3"/>
  <c r="D91" i="3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E44" i="4"/>
  <c r="E45" i="4"/>
  <c r="E46" i="4"/>
  <c r="E48" i="4"/>
  <c r="E49" i="4"/>
  <c r="E50" i="4"/>
  <c r="B47" i="4"/>
  <c r="B57" i="4" s="1"/>
  <c r="C47" i="4"/>
  <c r="D47" i="4"/>
  <c r="E67" i="4"/>
  <c r="E68" i="4"/>
  <c r="E69" i="4"/>
  <c r="E70" i="4"/>
  <c r="E71" i="4"/>
  <c r="E72" i="4"/>
  <c r="E73" i="4"/>
  <c r="E74" i="4"/>
  <c r="E75" i="4"/>
  <c r="E76" i="4"/>
  <c r="E77" i="4"/>
  <c r="E78" i="4"/>
  <c r="B94" i="4"/>
  <c r="C94" i="4"/>
  <c r="D94" i="4"/>
  <c r="B56" i="7"/>
  <c r="E44" i="5"/>
  <c r="E45" i="5"/>
  <c r="E45" i="9" s="1"/>
  <c r="E46" i="5"/>
  <c r="E46" i="9" s="1"/>
  <c r="E48" i="5"/>
  <c r="E49" i="5"/>
  <c r="E50" i="5"/>
  <c r="E50" i="9" s="1"/>
  <c r="E52" i="5"/>
  <c r="E53" i="5"/>
  <c r="E53" i="9" s="1"/>
  <c r="F53" i="9" s="1"/>
  <c r="E54" i="5"/>
  <c r="E54" i="9" s="1"/>
  <c r="F54" i="9" s="1"/>
  <c r="E69" i="5"/>
  <c r="E70" i="5"/>
  <c r="E69" i="9" s="1"/>
  <c r="E73" i="5"/>
  <c r="E72" i="9" s="1"/>
  <c r="E74" i="5"/>
  <c r="E73" i="9" s="1"/>
  <c r="E75" i="5"/>
  <c r="E74" i="9" s="1"/>
  <c r="E76" i="5"/>
  <c r="E75" i="9" s="1"/>
  <c r="E77" i="5"/>
  <c r="E76" i="9" s="1"/>
  <c r="E78" i="5"/>
  <c r="E77" i="9" s="1"/>
  <c r="E89" i="9"/>
  <c r="D46" i="6"/>
  <c r="D48" i="6"/>
  <c r="E76" i="3" l="1"/>
  <c r="E79" i="5"/>
  <c r="E78" i="9" s="1"/>
  <c r="E79" i="4"/>
  <c r="E41" i="3"/>
  <c r="F89" i="9"/>
  <c r="F92" i="9" s="1"/>
  <c r="E47" i="5"/>
  <c r="E47" i="9" s="1"/>
  <c r="E68" i="9"/>
  <c r="E47" i="4"/>
  <c r="E94" i="4"/>
  <c r="D93" i="7" s="1"/>
  <c r="E43" i="4"/>
  <c r="E91" i="3"/>
  <c r="C93" i="7" s="1"/>
  <c r="E92" i="7"/>
  <c r="E48" i="9"/>
  <c r="E43" i="5"/>
  <c r="B92" i="3"/>
  <c r="C86" i="3" s="1"/>
  <c r="C90" i="3" s="1"/>
  <c r="C92" i="3" s="1"/>
  <c r="E86" i="3"/>
  <c r="C50" i="6"/>
  <c r="D50" i="6" s="1"/>
  <c r="C50" i="9"/>
  <c r="C50" i="7"/>
  <c r="C75" i="9"/>
  <c r="C74" i="6"/>
  <c r="D74" i="6" s="1"/>
  <c r="C75" i="7"/>
  <c r="C78" i="7" s="1"/>
  <c r="D50" i="9"/>
  <c r="D50" i="7"/>
  <c r="E23" i="7"/>
  <c r="E23" i="9"/>
  <c r="C73" i="6"/>
  <c r="D73" i="6" s="1"/>
  <c r="C74" i="9"/>
  <c r="C74" i="7"/>
  <c r="C14" i="6"/>
  <c r="E14" i="6" s="1"/>
  <c r="C14" i="9"/>
  <c r="C14" i="7"/>
  <c r="E25" i="7"/>
  <c r="E25" i="9"/>
  <c r="E22" i="7"/>
  <c r="E22" i="9"/>
  <c r="C72" i="6"/>
  <c r="D72" i="6" s="1"/>
  <c r="C73" i="7"/>
  <c r="C73" i="9"/>
  <c r="B91" i="6"/>
  <c r="E24" i="7"/>
  <c r="E24" i="9"/>
  <c r="E21" i="9"/>
  <c r="E21" i="7"/>
  <c r="C72" i="9"/>
  <c r="C72" i="7"/>
  <c r="C71" i="6"/>
  <c r="D71" i="6" s="1"/>
  <c r="C51" i="9"/>
  <c r="C51" i="6"/>
  <c r="C51" i="7"/>
  <c r="D51" i="9"/>
  <c r="D51" i="7"/>
  <c r="D46" i="7"/>
  <c r="D46" i="9"/>
  <c r="F46" i="9" s="1"/>
  <c r="E19" i="9"/>
  <c r="E19" i="7"/>
  <c r="C70" i="7"/>
  <c r="C70" i="9"/>
  <c r="C69" i="6"/>
  <c r="D69" i="6" s="1"/>
  <c r="E51" i="5"/>
  <c r="E51" i="9" s="1"/>
  <c r="E52" i="9"/>
  <c r="F52" i="9" s="1"/>
  <c r="E26" i="9"/>
  <c r="E26" i="7"/>
  <c r="E18" i="9"/>
  <c r="E18" i="7"/>
  <c r="C77" i="9"/>
  <c r="C76" i="6"/>
  <c r="D76" i="6" s="1"/>
  <c r="C77" i="7"/>
  <c r="C69" i="7"/>
  <c r="C69" i="9"/>
  <c r="C68" i="6"/>
  <c r="D68" i="6" s="1"/>
  <c r="C15" i="9"/>
  <c r="C15" i="6"/>
  <c r="E15" i="6" s="1"/>
  <c r="C15" i="7"/>
  <c r="C28" i="9"/>
  <c r="C28" i="7"/>
  <c r="C28" i="6"/>
  <c r="E28" i="6" s="1"/>
  <c r="C21" i="9"/>
  <c r="C21" i="6"/>
  <c r="E21" i="6" s="1"/>
  <c r="C21" i="7"/>
  <c r="C19" i="9"/>
  <c r="C19" i="6"/>
  <c r="E19" i="6" s="1"/>
  <c r="C19" i="7"/>
  <c r="C26" i="7"/>
  <c r="C26" i="9"/>
  <c r="C26" i="6"/>
  <c r="E26" i="6" s="1"/>
  <c r="C18" i="7"/>
  <c r="C18" i="9"/>
  <c r="G18" i="9" s="1"/>
  <c r="C18" i="6"/>
  <c r="E18" i="6" s="1"/>
  <c r="C25" i="6"/>
  <c r="E25" i="6" s="1"/>
  <c r="C25" i="7"/>
  <c r="C25" i="9"/>
  <c r="C16" i="6"/>
  <c r="E16" i="6" s="1"/>
  <c r="C16" i="7"/>
  <c r="C16" i="9"/>
  <c r="C24" i="6"/>
  <c r="E24" i="6" s="1"/>
  <c r="C24" i="7"/>
  <c r="C24" i="9"/>
  <c r="C23" i="9"/>
  <c r="C23" i="7"/>
  <c r="C23" i="6"/>
  <c r="E23" i="6" s="1"/>
  <c r="C17" i="6"/>
  <c r="E17" i="6" s="1"/>
  <c r="C17" i="7"/>
  <c r="C17" i="9"/>
  <c r="C22" i="9"/>
  <c r="C22" i="7"/>
  <c r="C22" i="6"/>
  <c r="E22" i="6" s="1"/>
  <c r="C29" i="6"/>
  <c r="E29" i="6" s="1"/>
  <c r="C29" i="9"/>
  <c r="C29" i="7"/>
  <c r="B92" i="7"/>
  <c r="B92" i="9"/>
  <c r="E49" i="9"/>
  <c r="E44" i="9"/>
  <c r="D68" i="7"/>
  <c r="D68" i="9"/>
  <c r="D67" i="9"/>
  <c r="D67" i="7"/>
  <c r="D66" i="7"/>
  <c r="D66" i="9"/>
  <c r="D76" i="9"/>
  <c r="D76" i="7"/>
  <c r="D75" i="9"/>
  <c r="D75" i="7"/>
  <c r="D74" i="7"/>
  <c r="D74" i="9"/>
  <c r="D73" i="9"/>
  <c r="D73" i="7"/>
  <c r="D72" i="7"/>
  <c r="D72" i="9"/>
  <c r="D70" i="7"/>
  <c r="D70" i="9"/>
  <c r="D71" i="9"/>
  <c r="D71" i="7"/>
  <c r="D77" i="9"/>
  <c r="D77" i="7"/>
  <c r="D69" i="7"/>
  <c r="D69" i="9"/>
  <c r="C76" i="9"/>
  <c r="C76" i="7"/>
  <c r="C75" i="6"/>
  <c r="D75" i="6" s="1"/>
  <c r="C71" i="9"/>
  <c r="C70" i="6"/>
  <c r="D70" i="6" s="1"/>
  <c r="C71" i="7"/>
  <c r="C66" i="9"/>
  <c r="C66" i="7"/>
  <c r="C65" i="6"/>
  <c r="D65" i="6" s="1"/>
  <c r="C67" i="7"/>
  <c r="C66" i="6"/>
  <c r="D66" i="6" s="1"/>
  <c r="C67" i="9"/>
  <c r="C68" i="7"/>
  <c r="C68" i="9"/>
  <c r="C67" i="6"/>
  <c r="C44" i="7"/>
  <c r="C44" i="6"/>
  <c r="D44" i="6" s="1"/>
  <c r="C44" i="9"/>
  <c r="C49" i="7"/>
  <c r="C49" i="6"/>
  <c r="D49" i="6" s="1"/>
  <c r="C49" i="9"/>
  <c r="C54" i="3"/>
  <c r="C45" i="6"/>
  <c r="D45" i="6" s="1"/>
  <c r="C45" i="9"/>
  <c r="C45" i="7"/>
  <c r="D49" i="9"/>
  <c r="D49" i="7"/>
  <c r="D48" i="9"/>
  <c r="D48" i="7"/>
  <c r="E48" i="7" s="1"/>
  <c r="D45" i="7"/>
  <c r="D45" i="9"/>
  <c r="D44" i="9"/>
  <c r="D44" i="7"/>
  <c r="E29" i="7"/>
  <c r="E29" i="9"/>
  <c r="E28" i="9"/>
  <c r="E28" i="7"/>
  <c r="E17" i="9"/>
  <c r="E17" i="7"/>
  <c r="E16" i="9"/>
  <c r="E16" i="7"/>
  <c r="E15" i="9"/>
  <c r="E15" i="7"/>
  <c r="E14" i="9"/>
  <c r="E14" i="7"/>
  <c r="C57" i="4"/>
  <c r="D57" i="4"/>
  <c r="D54" i="3"/>
  <c r="E94" i="5"/>
  <c r="D78" i="7" l="1"/>
  <c r="E68" i="7"/>
  <c r="F15" i="7"/>
  <c r="G28" i="9"/>
  <c r="E72" i="7"/>
  <c r="F48" i="9"/>
  <c r="F24" i="7"/>
  <c r="G19" i="9"/>
  <c r="G17" i="9"/>
  <c r="G22" i="9"/>
  <c r="F74" i="9"/>
  <c r="F77" i="9"/>
  <c r="C93" i="9"/>
  <c r="F69" i="9"/>
  <c r="E69" i="7"/>
  <c r="E93" i="7"/>
  <c r="E94" i="7" s="1"/>
  <c r="C92" i="6"/>
  <c r="D92" i="6" s="1"/>
  <c r="D93" i="6" s="1"/>
  <c r="D47" i="6"/>
  <c r="D93" i="9"/>
  <c r="G21" i="9"/>
  <c r="G24" i="9"/>
  <c r="G26" i="9"/>
  <c r="G29" i="9"/>
  <c r="E49" i="7"/>
  <c r="D86" i="3"/>
  <c r="D90" i="3" s="1"/>
  <c r="D92" i="3" s="1"/>
  <c r="E70" i="7"/>
  <c r="F17" i="7"/>
  <c r="G16" i="9"/>
  <c r="F18" i="7"/>
  <c r="F14" i="7"/>
  <c r="F50" i="9"/>
  <c r="F16" i="7"/>
  <c r="G14" i="9"/>
  <c r="F23" i="7"/>
  <c r="G25" i="9"/>
  <c r="F26" i="7"/>
  <c r="G15" i="9"/>
  <c r="G23" i="9"/>
  <c r="F25" i="7"/>
  <c r="F19" i="7"/>
  <c r="F67" i="9"/>
  <c r="F71" i="9"/>
  <c r="F76" i="9"/>
  <c r="F22" i="7"/>
  <c r="E76" i="7"/>
  <c r="E50" i="7"/>
  <c r="E90" i="3"/>
  <c r="C91" i="6" s="1"/>
  <c r="C88" i="7"/>
  <c r="C87" i="6"/>
  <c r="C88" i="9"/>
  <c r="E73" i="7"/>
  <c r="F73" i="9"/>
  <c r="F70" i="9"/>
  <c r="F75" i="9"/>
  <c r="E44" i="7"/>
  <c r="E74" i="7"/>
  <c r="E51" i="7"/>
  <c r="F21" i="7"/>
  <c r="F72" i="9"/>
  <c r="F51" i="9"/>
  <c r="E67" i="7"/>
  <c r="E75" i="7"/>
  <c r="F68" i="9"/>
  <c r="E71" i="7"/>
  <c r="E77" i="7"/>
  <c r="F28" i="7"/>
  <c r="F29" i="7"/>
  <c r="B93" i="6"/>
  <c r="B94" i="9"/>
  <c r="B94" i="7"/>
  <c r="E93" i="9"/>
  <c r="E57" i="5"/>
  <c r="E43" i="9"/>
  <c r="E56" i="9" s="1"/>
  <c r="E66" i="7"/>
  <c r="D78" i="9"/>
  <c r="F66" i="9"/>
  <c r="C78" i="9"/>
  <c r="C77" i="6"/>
  <c r="D67" i="6"/>
  <c r="D77" i="6" s="1"/>
  <c r="F49" i="9"/>
  <c r="D43" i="6"/>
  <c r="F45" i="9"/>
  <c r="E54" i="3"/>
  <c r="C47" i="9"/>
  <c r="C47" i="7"/>
  <c r="C47" i="6"/>
  <c r="E45" i="7"/>
  <c r="C43" i="9"/>
  <c r="C43" i="6"/>
  <c r="C43" i="7"/>
  <c r="D47" i="7"/>
  <c r="D47" i="9"/>
  <c r="F44" i="9"/>
  <c r="E57" i="4"/>
  <c r="D43" i="7"/>
  <c r="D43" i="9"/>
  <c r="E78" i="7" l="1"/>
  <c r="F93" i="9"/>
  <c r="F94" i="9" s="1"/>
  <c r="F47" i="9"/>
  <c r="F43" i="9"/>
  <c r="D55" i="6"/>
  <c r="E92" i="3"/>
  <c r="B89" i="4" s="1"/>
  <c r="C92" i="9"/>
  <c r="C92" i="7"/>
  <c r="C56" i="7"/>
  <c r="E47" i="7"/>
  <c r="E43" i="7"/>
  <c r="F78" i="9"/>
  <c r="C56" i="9"/>
  <c r="D56" i="9"/>
  <c r="D56" i="7"/>
  <c r="F56" i="9" l="1"/>
  <c r="E56" i="7"/>
  <c r="E89" i="4"/>
  <c r="B93" i="4"/>
  <c r="B95" i="4" s="1"/>
  <c r="C94" i="7"/>
  <c r="C93" i="6"/>
  <c r="C94" i="9"/>
  <c r="C89" i="4" l="1"/>
  <c r="C93" i="4" s="1"/>
  <c r="E93" i="4"/>
  <c r="E95" i="4" s="1"/>
  <c r="B89" i="5" s="1"/>
  <c r="D88" i="7"/>
  <c r="D88" i="9"/>
  <c r="C95" i="4" l="1"/>
  <c r="D89" i="4" s="1"/>
  <c r="D93" i="4" s="1"/>
  <c r="D95" i="4" s="1"/>
  <c r="D92" i="7"/>
  <c r="D92" i="9"/>
  <c r="B93" i="5" l="1"/>
  <c r="B95" i="5" s="1"/>
  <c r="C89" i="5" s="1"/>
  <c r="C93" i="5" s="1"/>
  <c r="C95" i="5" s="1"/>
  <c r="D89" i="5" s="1"/>
  <c r="D93" i="5" s="1"/>
  <c r="D95" i="5" s="1"/>
  <c r="E89" i="5"/>
  <c r="E93" i="5" s="1"/>
  <c r="E92" i="9" s="1"/>
  <c r="D94" i="7"/>
  <c r="D94" i="9"/>
  <c r="E88" i="9" l="1"/>
  <c r="E95" i="5" l="1"/>
  <c r="E94" i="9" s="1"/>
</calcChain>
</file>

<file path=xl/sharedStrings.xml><?xml version="1.0" encoding="utf-8"?>
<sst xmlns="http://schemas.openxmlformats.org/spreadsheetml/2006/main" count="758" uniqueCount="171">
  <si>
    <t>Notas</t>
  </si>
  <si>
    <t>Primer Trimestre</t>
  </si>
  <si>
    <t xml:space="preserve">Nota No1 : </t>
  </si>
  <si>
    <t>Segundo Trimestre</t>
  </si>
  <si>
    <t>Nota No1 :</t>
  </si>
  <si>
    <t>Tercer Trimestre</t>
  </si>
  <si>
    <t>Cuarto Trimestre</t>
  </si>
  <si>
    <t>FODESAF</t>
  </si>
  <si>
    <t>Programa:</t>
  </si>
  <si>
    <t>Abastecimiento de Agua Potable a Comunidades Rurales</t>
  </si>
  <si>
    <t>Institución:</t>
  </si>
  <si>
    <t>Instituto Costarricense de Acueductos y Alcantarillados</t>
  </si>
  <si>
    <t xml:space="preserve">Unidad Ejecutora: </t>
  </si>
  <si>
    <t>Subgerencia de Sistemas Comunales</t>
  </si>
  <si>
    <t>Período:</t>
  </si>
  <si>
    <t>Cuadro N°1</t>
  </si>
  <si>
    <t>Reporte de beneficiarios efectivos financiados por el Fondo de Desarrollo Social y Asignaciones Familiares</t>
  </si>
  <si>
    <t>Beneficio</t>
  </si>
  <si>
    <t>Unidad</t>
  </si>
  <si>
    <t xml:space="preserve">I Trimestre </t>
  </si>
  <si>
    <t>Construcción de Sistemas de Acueductos Rurales</t>
  </si>
  <si>
    <t>Proyectos terminados</t>
  </si>
  <si>
    <t>Obras</t>
  </si>
  <si>
    <t>Personas</t>
  </si>
  <si>
    <t>Proyectos en proceso</t>
  </si>
  <si>
    <t>Proyectos por iniciar</t>
  </si>
  <si>
    <t>Ampliación o Mejoras de Acueductos Rurales Existentes</t>
  </si>
  <si>
    <t>Compra e Instalación de Equipos de Desinfección</t>
  </si>
  <si>
    <t>Fuente: Programación y Control UEN-AP, SGSC</t>
  </si>
  <si>
    <t>Cuadro  N°2</t>
  </si>
  <si>
    <t>Reporte de gastos efectivos por producto financiados por el Fondo de Desarrollo Social y Asignaciones Familiares</t>
  </si>
  <si>
    <t>Unidad: colones</t>
  </si>
  <si>
    <t>Construcción sistemas de acueductos rurales</t>
  </si>
  <si>
    <t>Ampliacion o mejoras de acueductos rurales existentes</t>
  </si>
  <si>
    <t>Equipos de desinfección</t>
  </si>
  <si>
    <t>Total</t>
  </si>
  <si>
    <t>Fuente: Administración y Finanzas</t>
  </si>
  <si>
    <t>Cuadro  N°3</t>
  </si>
  <si>
    <t>Reporte de gastos efectivos por rubro financiados por el Fondo de Desarrollo Social y Asignaciones Familiares</t>
  </si>
  <si>
    <t>Rubro por objeto de gasto</t>
  </si>
  <si>
    <t>Materiales. y Productos  de Metal</t>
  </si>
  <si>
    <t>Materiales y productos minerales y asfálticos</t>
  </si>
  <si>
    <t>Madera y sus derivados</t>
  </si>
  <si>
    <t>Materiales y productos eléctricos</t>
  </si>
  <si>
    <t>Materiales  y Productos de Plástico</t>
  </si>
  <si>
    <t>Otros materiales y productos</t>
  </si>
  <si>
    <t>Equipo de Bombeo y filtración</t>
  </si>
  <si>
    <t>Equipo de producción</t>
  </si>
  <si>
    <t>Hidrómetros y cajas</t>
  </si>
  <si>
    <t>Maquinaria y Equipo variado</t>
  </si>
  <si>
    <t xml:space="preserve">  </t>
  </si>
  <si>
    <t>Obras para Acueductos</t>
  </si>
  <si>
    <t>Cuadro  N°4</t>
  </si>
  <si>
    <t>Reporte de ingresos efectivos girados por el Fondo de Desarrollo Social y Asignaciones Familiares</t>
  </si>
  <si>
    <t xml:space="preserve">1. Saldo en caja inicial  (5 t-1) </t>
  </si>
  <si>
    <t>2. Ingresos efectivos recibidos</t>
  </si>
  <si>
    <t xml:space="preserve">3. Recursos disponibles (1+2) </t>
  </si>
  <si>
    <t>4. Egresos efectivos pagados</t>
  </si>
  <si>
    <t xml:space="preserve">5. Saldo en caja final   (3-4) </t>
  </si>
  <si>
    <t>Abril</t>
  </si>
  <si>
    <t>Mayo</t>
  </si>
  <si>
    <t>Junio</t>
  </si>
  <si>
    <t xml:space="preserve">II Trimestre </t>
  </si>
  <si>
    <t>Nota: Proyectos terminados se refiere a quellos acueductos que se finalicen en este año, aunque fuesen iniciados en años anteriores, dentro de la programación se contemplan cuáles obras están para finalizar en este año, de acuerdo a su nivel de avance. Los proyectos en proceso son aquellas obras que han iniciado en años anteriores y que continuán en construcción este año. Los proyectos por iniciar son las obras que se empezarán a ejecutar en este año, cuyo proceso puede finalizar en este o en años próximos.</t>
  </si>
  <si>
    <t>Ampliación o mejoras de acueductos rurales existentes</t>
  </si>
  <si>
    <t>Julio</t>
  </si>
  <si>
    <t>Agosto</t>
  </si>
  <si>
    <t>Setiembre</t>
  </si>
  <si>
    <t xml:space="preserve">III Trimestre </t>
  </si>
  <si>
    <t>Octubre</t>
  </si>
  <si>
    <t>Noviembre</t>
  </si>
  <si>
    <t>Diciembre</t>
  </si>
  <si>
    <t xml:space="preserve">IV Trimestre </t>
  </si>
  <si>
    <t xml:space="preserve">Fuente: Administración y Finanzas </t>
  </si>
  <si>
    <t>I Trimestre</t>
  </si>
  <si>
    <t>II Trimestre</t>
  </si>
  <si>
    <t>I Semestre</t>
  </si>
  <si>
    <t xml:space="preserve">Fuente: Administración y Finanzas  </t>
  </si>
  <si>
    <t>III Trimestre</t>
  </si>
  <si>
    <t>Acumulado</t>
  </si>
  <si>
    <t xml:space="preserve">FODESAF </t>
  </si>
  <si>
    <t xml:space="preserve">Programa: </t>
  </si>
  <si>
    <t xml:space="preserve">Abastecimiento de Agua Potable a Comunidades Rurales </t>
  </si>
  <si>
    <t xml:space="preserve">Institución: </t>
  </si>
  <si>
    <t xml:space="preserve">Instituto Costarricense de Acueductos y Alcantarillados </t>
  </si>
  <si>
    <t xml:space="preserve">Subgerencia de Sistemas Comunales </t>
  </si>
  <si>
    <t xml:space="preserve">Período: </t>
  </si>
  <si>
    <t xml:space="preserve">Cuadro N°1 </t>
  </si>
  <si>
    <t xml:space="preserve">Reporte de beneficiarios efectivos financiados por el Fondo de Desarrollo Social y Asignaciones Familiares </t>
  </si>
  <si>
    <t xml:space="preserve">Beneficio </t>
  </si>
  <si>
    <t xml:space="preserve">Unidad </t>
  </si>
  <si>
    <t xml:space="preserve">Enero </t>
  </si>
  <si>
    <t xml:space="preserve">Febrero </t>
  </si>
  <si>
    <t xml:space="preserve">Marzo </t>
  </si>
  <si>
    <t xml:space="preserve">Construcción de Sistemas de Acueductos Rurales </t>
  </si>
  <si>
    <t xml:space="preserve">Proyectos terminados </t>
  </si>
  <si>
    <t xml:space="preserve">Obras </t>
  </si>
  <si>
    <t xml:space="preserve">Personas </t>
  </si>
  <si>
    <t xml:space="preserve">Proyectos en proceso </t>
  </si>
  <si>
    <t xml:space="preserve">Proyectos por iniciar </t>
  </si>
  <si>
    <t xml:space="preserve">Ampliación o Mejoras de Acueductos Rurales Existentes </t>
  </si>
  <si>
    <t xml:space="preserve">Compra e Instalación de Equipos de Desinfección </t>
  </si>
  <si>
    <t xml:space="preserve">Fuente: Programación y Control UEN-AP, SGSC </t>
  </si>
  <si>
    <t xml:space="preserve">Cuadro N°2 </t>
  </si>
  <si>
    <t xml:space="preserve">Reporte de gastos efectivos por producto financiados por el Fondo de Desarrollo Social y Asignaciones Familiares </t>
  </si>
  <si>
    <t xml:space="preserve">Unidad: colones </t>
  </si>
  <si>
    <t xml:space="preserve">Construcción sistemas de acueductos rurales </t>
  </si>
  <si>
    <t xml:space="preserve">Ampliacion o mejoras de acueductos rurales existentes </t>
  </si>
  <si>
    <t xml:space="preserve">Equipos de desinfección </t>
  </si>
  <si>
    <t xml:space="preserve">Total </t>
  </si>
  <si>
    <t xml:space="preserve">Cuadro N°3 </t>
  </si>
  <si>
    <t xml:space="preserve">Reporte de gastos efectivos por rubro financiados por el Fondo de Desarrollo Social y Asignaciones Familiares </t>
  </si>
  <si>
    <t xml:space="preserve">Rubro por objeto de gasto </t>
  </si>
  <si>
    <t xml:space="preserve">Materiales. y Productos de Metal </t>
  </si>
  <si>
    <t xml:space="preserve">Materiales y productos minerales y asfálticos </t>
  </si>
  <si>
    <t xml:space="preserve">Madera y sus derivados </t>
  </si>
  <si>
    <t xml:space="preserve">Materiales y productos eléctricos </t>
  </si>
  <si>
    <t xml:space="preserve">Materiales y Productos de Plástico </t>
  </si>
  <si>
    <t xml:space="preserve">Otros materiales y productos </t>
  </si>
  <si>
    <t xml:space="preserve">Equipo de Bombeo y filtración </t>
  </si>
  <si>
    <t xml:space="preserve">Equipo de producción </t>
  </si>
  <si>
    <t xml:space="preserve">Hidrómetros y cajas </t>
  </si>
  <si>
    <t xml:space="preserve">Maquinaria y Equipo variado </t>
  </si>
  <si>
    <t xml:space="preserve">Obras para Acueductos </t>
  </si>
  <si>
    <t xml:space="preserve">Fuente: Administración y Finanzas Nota: No se presentan gastos por estar en trámite el primer desembolso </t>
  </si>
  <si>
    <t xml:space="preserve">Cuadro N°4 </t>
  </si>
  <si>
    <t xml:space="preserve">Reporte de ingresos efectivos girados por el Fondo de Desarrollo Social y Asignaciones Familiares </t>
  </si>
  <si>
    <t xml:space="preserve">enero </t>
  </si>
  <si>
    <t xml:space="preserve">febrero </t>
  </si>
  <si>
    <t xml:space="preserve">marzo </t>
  </si>
  <si>
    <t xml:space="preserve">1. Saldo en caja inicial (5 t-1) </t>
  </si>
  <si>
    <t xml:space="preserve">2. Ingresos efectivos recibidos </t>
  </si>
  <si>
    <t xml:space="preserve">4. Egresos efectivos pagados </t>
  </si>
  <si>
    <t xml:space="preserve">5. Saldo en caja final (3-4) </t>
  </si>
  <si>
    <t>IV Trimestre</t>
  </si>
  <si>
    <t>Anual</t>
  </si>
  <si>
    <t>Superávit 2018</t>
  </si>
  <si>
    <t>Nota No2 :</t>
  </si>
  <si>
    <t xml:space="preserve">     Desembolos</t>
  </si>
  <si>
    <t xml:space="preserve">     Otros ingresos</t>
  </si>
  <si>
    <t>Nota No2:</t>
  </si>
  <si>
    <t>Nota No3:</t>
  </si>
  <si>
    <t>Nota No4:</t>
  </si>
  <si>
    <t>Tintas, Pinturas  Y Diluyentes</t>
  </si>
  <si>
    <t>Superávit 2019</t>
  </si>
  <si>
    <t xml:space="preserve">Nota: </t>
  </si>
  <si>
    <t xml:space="preserve">Nota No2 : </t>
  </si>
  <si>
    <t xml:space="preserve">Nota No3: </t>
  </si>
  <si>
    <t>Cuarto trimestre 2021</t>
  </si>
  <si>
    <t>Anual acumulado 2021</t>
  </si>
  <si>
    <t>Tercer trimestre acumulado 2021</t>
  </si>
  <si>
    <t>Primer semestre 2021</t>
  </si>
  <si>
    <t>Tercer trimestre 2021</t>
  </si>
  <si>
    <t>Segundo trimestre 2021</t>
  </si>
  <si>
    <t>Primer trimestre 2021</t>
  </si>
  <si>
    <t>Nota *Mes de enero  se da un ingreso por  ¢47.317.57 por concepto de intereses generados en las cuenta bancarias y ajuste de tipo de cambio de ¢147.871,42</t>
  </si>
  <si>
    <t>Nota *Mes de febrero  se da un ingreso por  ¢41,222.91  por concepto de intereses generados en las cuenta bancarias y ajuste de tipo de cambio de ¢125.19</t>
  </si>
  <si>
    <t>Nota *Mes de marzo  se da un ingreso por  ¢45.662,31 por concepto de intereses generados en las cuenta bancarias y ajuste de tipo de cambio de ¢10.864,74</t>
  </si>
  <si>
    <t>Se finaliza el sistema de la comunidad de Criques de San Ramon</t>
  </si>
  <si>
    <t>Nota *Mes de abril  se da un ingreso por  ¢44,210.66  por concepto de intereses generados en las cuenta bancarias y ajuste de tipo de cambio de ¢1.554,53</t>
  </si>
  <si>
    <t xml:space="preserve">Nota *Mes de mayo  se da un ingreso por  ¢ 45.709.81 por concepto de intereses generados en las cuenta bancarias y ajuste de tipo de cambio de ¢ 45,523.22 </t>
  </si>
  <si>
    <t xml:space="preserve">Nota *Mes de junio   se da un ingreso por  ¢ 28,837.66  por concepto de intereses generados en las cuenta bancarias y ajuste de tipo de cambio de ¢ 1,472.60 </t>
  </si>
  <si>
    <t>Se finaliza el sistema los Santos de Upala</t>
  </si>
  <si>
    <t>No se finalizaron sistemas durante el III trimestre</t>
  </si>
  <si>
    <t>Nota *Mes de julio  se da un ingreso por  ¢4,013.08  por concepto de intereses generados en las cuenta bancarias y ajuste de tipo de cambio de ¢8.105,82</t>
  </si>
  <si>
    <t>Nota *Mes de agosto  se da un ingreso por  ¢0.00 por concepto de intereses generados en las cuenta bancarias y ajuste de tipo de cambio de ¢ 24,039.63</t>
  </si>
  <si>
    <t xml:space="preserve">Nota *Mes de setiembre   se da un ingreso por  ¢ 0.00  por concepto de intereses generados en las cuenta bancarias y ajuste de tipo de cambio de ¢ 18,093.15 </t>
  </si>
  <si>
    <t>Nota *Mes de octubre  se da un ingreso por  ¢74,395.79  por concepto de ajuste de tipo de cambio.</t>
  </si>
  <si>
    <t>Nota *Mes de noviembrese da un ingreso por -¢59,962.87 por concepto de  ajuste de tipo de cambio.</t>
  </si>
  <si>
    <t>Nota *Mes de diciembre  se da un ingreso por  ¢65,703.45  por concepto de ajuste de tipo de cambio.</t>
  </si>
  <si>
    <t>No se realizaron instalaciones de equipos, se realizan visitas  a las comunidades que requieren un equipo, para verificar cumplimiento de requisitos técnicos.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</si>
</sst>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#,##0.00&quot; &quot;;&quot; (&quot;#,##0.00&quot;)&quot;;&quot; -&quot;#&quot; &quot;;&quot; &quot;@&quot; &quot;"/>
    <numFmt numFmtId="165" formatCode="&quot; &quot;#,##0&quot; &quot;;&quot; (&quot;#,##0&quot;)&quot;;&quot; -&quot;#&quot; &quot;;&quot; &quot;@&quot; &quot;"/>
    <numFmt numFmtId="166" formatCode="&quot; &quot;#,##0.00&quot; &quot;;&quot; (&quot;#,##0.00&quot;)&quot;;&quot; -&quot;#.00&quot; &quot;;&quot; &quot;@&quot; 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22" fillId="0" borderId="0"/>
  </cellStyleXfs>
  <cellXfs count="58">
    <xf numFmtId="0" fontId="0" fillId="0" borderId="0" xfId="0"/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right" vertical="center" wrapText="1"/>
    </xf>
    <xf numFmtId="0" fontId="18" fillId="0" borderId="0" xfId="0" applyFont="1" applyAlignment="1">
      <alignment vertical="center" wrapText="1"/>
    </xf>
    <xf numFmtId="0" fontId="18" fillId="0" borderId="12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3" fontId="18" fillId="0" borderId="0" xfId="0" applyNumberFormat="1" applyFont="1" applyAlignment="1">
      <alignment horizontal="center" vertical="center" wrapText="1"/>
    </xf>
    <xf numFmtId="3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4" fontId="18" fillId="0" borderId="0" xfId="0" applyNumberFormat="1" applyFont="1" applyAlignment="1">
      <alignment horizontal="right" vertical="center" wrapText="1"/>
    </xf>
    <xf numFmtId="4" fontId="18" fillId="0" borderId="10" xfId="0" applyNumberFormat="1" applyFont="1" applyBorder="1" applyAlignment="1">
      <alignment horizontal="center" vertical="center" wrapText="1"/>
    </xf>
    <xf numFmtId="4" fontId="18" fillId="0" borderId="12" xfId="0" applyNumberFormat="1" applyFont="1" applyBorder="1" applyAlignment="1">
      <alignment horizontal="center" vertical="center" wrapText="1"/>
    </xf>
    <xf numFmtId="4" fontId="18" fillId="0" borderId="12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4" fontId="18" fillId="0" borderId="0" xfId="0" applyNumberFormat="1" applyFont="1" applyBorder="1" applyAlignment="1">
      <alignment horizontal="right" vertical="center" wrapText="1"/>
    </xf>
    <xf numFmtId="0" fontId="18" fillId="0" borderId="13" xfId="0" applyFont="1" applyBorder="1" applyAlignment="1">
      <alignment horizontal="left" vertical="center" wrapText="1"/>
    </xf>
    <xf numFmtId="4" fontId="18" fillId="0" borderId="13" xfId="0" applyNumberFormat="1" applyFont="1" applyBorder="1" applyAlignment="1">
      <alignment horizontal="right" vertical="center" wrapText="1"/>
    </xf>
    <xf numFmtId="4" fontId="18" fillId="0" borderId="0" xfId="0" applyNumberFormat="1" applyFont="1" applyBorder="1" applyAlignment="1">
      <alignment horizontal="center" vertical="center" wrapText="1"/>
    </xf>
    <xf numFmtId="4" fontId="19" fillId="0" borderId="0" xfId="0" applyNumberFormat="1" applyFont="1" applyAlignment="1">
      <alignment horizontal="right" vertical="center" wrapText="1"/>
    </xf>
    <xf numFmtId="4" fontId="19" fillId="0" borderId="0" xfId="0" applyNumberFormat="1" applyFont="1" applyBorder="1" applyAlignment="1">
      <alignment horizontal="right" vertical="center" wrapText="1"/>
    </xf>
    <xf numFmtId="0" fontId="0" fillId="0" borderId="0" xfId="0" applyAlignment="1">
      <alignment wrapText="1"/>
    </xf>
    <xf numFmtId="4" fontId="18" fillId="0" borderId="14" xfId="0" applyNumberFormat="1" applyFont="1" applyBorder="1" applyAlignment="1">
      <alignment horizontal="right" vertical="center" wrapText="1"/>
    </xf>
    <xf numFmtId="4" fontId="0" fillId="0" borderId="0" xfId="0" applyNumberFormat="1"/>
    <xf numFmtId="3" fontId="0" fillId="0" borderId="0" xfId="0" applyNumberFormat="1"/>
    <xf numFmtId="165" fontId="21" fillId="0" borderId="0" xfId="42" applyNumberFormat="1" applyFont="1" applyFill="1" applyBorder="1" applyAlignment="1" applyProtection="1"/>
    <xf numFmtId="4" fontId="18" fillId="0" borderId="15" xfId="0" applyNumberFormat="1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0" fontId="0" fillId="0" borderId="13" xfId="0" applyBorder="1" applyAlignment="1">
      <alignment horizontal="left"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166" fontId="18" fillId="0" borderId="0" xfId="42" applyNumberFormat="1" applyFont="1" applyFill="1" applyBorder="1" applyAlignment="1" applyProtection="1">
      <alignment horizontal="right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165" fontId="21" fillId="0" borderId="0" xfId="42" applyNumberFormat="1" applyFont="1" applyAlignment="1">
      <alignment horizontal="right"/>
    </xf>
    <xf numFmtId="165" fontId="21" fillId="0" borderId="0" xfId="42" applyNumberFormat="1" applyFont="1"/>
    <xf numFmtId="165" fontId="21" fillId="0" borderId="0" xfId="42" applyNumberFormat="1" applyFont="1" applyAlignment="1">
      <alignment horizontal="right" vertical="center"/>
    </xf>
    <xf numFmtId="165" fontId="21" fillId="0" borderId="0" xfId="42" applyNumberFormat="1" applyFont="1" applyAlignment="1">
      <alignment horizontal="center"/>
    </xf>
    <xf numFmtId="4" fontId="18" fillId="0" borderId="0" xfId="0" applyNumberFormat="1" applyFont="1" applyAlignment="1">
      <alignment horizontal="left" vertical="center" wrapText="1"/>
    </xf>
    <xf numFmtId="0" fontId="16" fillId="0" borderId="0" xfId="0" applyFont="1"/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165" fontId="21" fillId="0" borderId="0" xfId="42" applyNumberFormat="1" applyFont="1" applyAlignment="1">
      <alignment horizontal="justify" vertical="center"/>
    </xf>
    <xf numFmtId="165" fontId="21" fillId="33" borderId="0" xfId="42" applyNumberFormat="1" applyFont="1" applyFill="1" applyAlignment="1">
      <alignment horizontal="justify" vertical="center"/>
    </xf>
    <xf numFmtId="49" fontId="21" fillId="0" borderId="0" xfId="42" applyNumberFormat="1" applyFont="1" applyAlignment="1">
      <alignment horizontal="justify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xcel_BuiltIn_Comma" xfId="42" xr:uid="{00000000-0005-0000-0000-00001F000000}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workbookViewId="0">
      <selection activeCell="B25" sqref="B25:F25"/>
    </sheetView>
  </sheetViews>
  <sheetFormatPr baseColWidth="10" defaultRowHeight="14.5" x14ac:dyDescent="0.35"/>
  <sheetData>
    <row r="1" spans="1:6" x14ac:dyDescent="0.35">
      <c r="A1" s="49" t="s">
        <v>0</v>
      </c>
    </row>
    <row r="3" spans="1:6" x14ac:dyDescent="0.35">
      <c r="A3" t="s">
        <v>1</v>
      </c>
    </row>
    <row r="5" spans="1:6" ht="42.75" customHeight="1" x14ac:dyDescent="0.35">
      <c r="A5" t="s">
        <v>2</v>
      </c>
      <c r="B5" s="50" t="s">
        <v>158</v>
      </c>
      <c r="C5" s="50"/>
      <c r="D5" s="50"/>
      <c r="E5" s="50"/>
      <c r="F5" s="50"/>
    </row>
    <row r="6" spans="1:6" x14ac:dyDescent="0.35">
      <c r="B6" s="51"/>
      <c r="C6" s="51"/>
      <c r="D6" s="51"/>
      <c r="E6" s="51"/>
      <c r="F6" s="51"/>
    </row>
    <row r="7" spans="1:6" ht="16.5" customHeight="1" x14ac:dyDescent="0.35">
      <c r="B7" s="52"/>
      <c r="C7" s="52"/>
      <c r="D7" s="52"/>
      <c r="E7" s="52"/>
      <c r="F7" s="52"/>
    </row>
    <row r="8" spans="1:6" x14ac:dyDescent="0.35">
      <c r="B8" s="52"/>
      <c r="C8" s="52"/>
      <c r="D8" s="52"/>
      <c r="E8" s="52"/>
      <c r="F8" s="52"/>
    </row>
    <row r="9" spans="1:6" x14ac:dyDescent="0.35">
      <c r="A9" t="s">
        <v>3</v>
      </c>
    </row>
    <row r="11" spans="1:6" ht="105" customHeight="1" x14ac:dyDescent="0.35">
      <c r="A11" s="37" t="s">
        <v>4</v>
      </c>
      <c r="B11" s="50" t="s">
        <v>162</v>
      </c>
      <c r="C11" s="50"/>
      <c r="D11" s="50"/>
      <c r="E11" s="50"/>
      <c r="F11" s="50"/>
    </row>
    <row r="12" spans="1:6" ht="86.25" customHeight="1" x14ac:dyDescent="0.35">
      <c r="A12" s="37" t="s">
        <v>137</v>
      </c>
      <c r="B12" s="50"/>
      <c r="C12" s="50"/>
      <c r="D12" s="50"/>
      <c r="E12" s="50"/>
      <c r="F12" s="50"/>
    </row>
    <row r="13" spans="1:6" x14ac:dyDescent="0.35">
      <c r="B13" s="30"/>
      <c r="C13" s="30"/>
      <c r="D13" s="30"/>
      <c r="E13" s="30"/>
      <c r="F13" s="30"/>
    </row>
    <row r="14" spans="1:6" x14ac:dyDescent="0.35">
      <c r="B14" s="30"/>
      <c r="C14" s="30"/>
      <c r="D14" s="30"/>
      <c r="E14" s="30"/>
      <c r="F14" s="30"/>
    </row>
    <row r="15" spans="1:6" x14ac:dyDescent="0.35">
      <c r="A15" t="s">
        <v>5</v>
      </c>
    </row>
    <row r="17" spans="1:7" ht="72" customHeight="1" x14ac:dyDescent="0.35">
      <c r="A17" s="38" t="s">
        <v>2</v>
      </c>
      <c r="B17" s="50" t="s">
        <v>163</v>
      </c>
      <c r="C17" s="50"/>
      <c r="D17" s="50"/>
      <c r="E17" s="50"/>
      <c r="F17" s="50"/>
    </row>
    <row r="18" spans="1:7" ht="97.5" customHeight="1" x14ac:dyDescent="0.35">
      <c r="A18" s="38" t="s">
        <v>146</v>
      </c>
      <c r="B18" s="50"/>
      <c r="C18" s="50"/>
      <c r="D18" s="50"/>
      <c r="E18" s="50"/>
      <c r="F18" s="50"/>
    </row>
    <row r="19" spans="1:7" ht="97.5" customHeight="1" x14ac:dyDescent="0.35">
      <c r="A19" s="38" t="s">
        <v>147</v>
      </c>
      <c r="B19" s="50"/>
      <c r="C19" s="50"/>
      <c r="D19" s="50"/>
      <c r="E19" s="50"/>
      <c r="F19" s="50"/>
    </row>
    <row r="22" spans="1:7" x14ac:dyDescent="0.35">
      <c r="A22" t="s">
        <v>6</v>
      </c>
    </row>
    <row r="23" spans="1:7" ht="96" customHeight="1" x14ac:dyDescent="0.35">
      <c r="A23" s="37" t="s">
        <v>4</v>
      </c>
      <c r="B23" s="50" t="s">
        <v>163</v>
      </c>
      <c r="C23" s="50"/>
      <c r="D23" s="50"/>
      <c r="E23" s="50"/>
      <c r="F23" s="50"/>
      <c r="G23" s="30"/>
    </row>
    <row r="24" spans="1:7" ht="107.25" customHeight="1" x14ac:dyDescent="0.35">
      <c r="A24" s="37" t="s">
        <v>140</v>
      </c>
      <c r="B24" s="50" t="s">
        <v>170</v>
      </c>
      <c r="C24" s="50"/>
      <c r="D24" s="50"/>
      <c r="E24" s="50"/>
      <c r="F24" s="50"/>
    </row>
    <row r="25" spans="1:7" ht="45.75" customHeight="1" x14ac:dyDescent="0.35">
      <c r="A25" s="37" t="s">
        <v>141</v>
      </c>
      <c r="B25" s="50"/>
      <c r="C25" s="50"/>
      <c r="D25" s="50"/>
      <c r="E25" s="50"/>
      <c r="F25" s="50"/>
    </row>
    <row r="26" spans="1:7" ht="59.25" customHeight="1" x14ac:dyDescent="0.35">
      <c r="A26" s="37" t="s">
        <v>142</v>
      </c>
      <c r="B26" s="50"/>
      <c r="C26" s="50"/>
      <c r="D26" s="50"/>
      <c r="E26" s="50"/>
      <c r="F26" s="50"/>
    </row>
  </sheetData>
  <mergeCells count="13">
    <mergeCell ref="B5:F5"/>
    <mergeCell ref="B24:F24"/>
    <mergeCell ref="B25:F25"/>
    <mergeCell ref="B26:F26"/>
    <mergeCell ref="B6:F6"/>
    <mergeCell ref="B7:F7"/>
    <mergeCell ref="B11:F11"/>
    <mergeCell ref="B18:F18"/>
    <mergeCell ref="B8:F8"/>
    <mergeCell ref="B12:F12"/>
    <mergeCell ref="B17:F17"/>
    <mergeCell ref="B23:F23"/>
    <mergeCell ref="B19:F19"/>
  </mergeCells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"/>
  <sheetViews>
    <sheetView tabSelected="1" workbookViewId="0">
      <selection sqref="A1:F1"/>
    </sheetView>
  </sheetViews>
  <sheetFormatPr baseColWidth="10" defaultRowHeight="14.5" x14ac:dyDescent="0.35"/>
  <cols>
    <col min="1" max="1" width="45.81640625" customWidth="1"/>
    <col min="2" max="4" width="14.453125" customWidth="1"/>
    <col min="5" max="5" width="15.453125" customWidth="1"/>
    <col min="6" max="6" width="12.7265625" customWidth="1"/>
  </cols>
  <sheetData>
    <row r="1" spans="1:6" x14ac:dyDescent="0.35">
      <c r="A1" s="53" t="s">
        <v>80</v>
      </c>
      <c r="B1" s="53"/>
      <c r="C1" s="53"/>
      <c r="D1" s="53"/>
      <c r="E1" s="53"/>
      <c r="F1" s="53"/>
    </row>
    <row r="2" spans="1:6" x14ac:dyDescent="0.35">
      <c r="A2" s="2" t="s">
        <v>81</v>
      </c>
      <c r="B2" s="53" t="s">
        <v>82</v>
      </c>
      <c r="C2" s="53"/>
      <c r="D2" s="53"/>
      <c r="E2" s="53"/>
      <c r="F2" s="53"/>
    </row>
    <row r="3" spans="1:6" x14ac:dyDescent="0.35">
      <c r="A3" s="2" t="s">
        <v>83</v>
      </c>
      <c r="B3" s="53" t="s">
        <v>84</v>
      </c>
      <c r="C3" s="53"/>
      <c r="D3" s="53"/>
      <c r="E3" s="53"/>
      <c r="F3" s="53"/>
    </row>
    <row r="4" spans="1:6" x14ac:dyDescent="0.35">
      <c r="A4" s="2" t="s">
        <v>12</v>
      </c>
      <c r="B4" s="53" t="s">
        <v>85</v>
      </c>
      <c r="C4" s="53"/>
      <c r="D4" s="53"/>
      <c r="E4" s="53"/>
      <c r="F4" s="53"/>
    </row>
    <row r="5" spans="1:6" x14ac:dyDescent="0.35">
      <c r="A5" s="2" t="s">
        <v>86</v>
      </c>
      <c r="B5" s="53" t="s">
        <v>154</v>
      </c>
      <c r="C5" s="53"/>
      <c r="D5" s="53"/>
      <c r="E5" s="53"/>
      <c r="F5" s="53"/>
    </row>
    <row r="6" spans="1:6" x14ac:dyDescent="0.35">
      <c r="A6" s="2"/>
      <c r="B6" s="3"/>
      <c r="C6" s="3"/>
      <c r="D6" s="3"/>
      <c r="E6" s="3"/>
      <c r="F6" s="3"/>
    </row>
    <row r="7" spans="1:6" x14ac:dyDescent="0.35">
      <c r="A7" s="3"/>
      <c r="B7" s="3"/>
      <c r="C7" s="3"/>
      <c r="D7" s="3"/>
      <c r="E7" s="3"/>
      <c r="F7" s="3"/>
    </row>
    <row r="8" spans="1:6" x14ac:dyDescent="0.35">
      <c r="A8" s="53" t="s">
        <v>87</v>
      </c>
      <c r="B8" s="53"/>
      <c r="C8" s="53"/>
      <c r="D8" s="53"/>
      <c r="E8" s="53"/>
      <c r="F8" s="53"/>
    </row>
    <row r="9" spans="1:6" ht="25.5" customHeight="1" x14ac:dyDescent="0.35">
      <c r="A9" s="53" t="s">
        <v>88</v>
      </c>
      <c r="B9" s="53"/>
      <c r="C9" s="53"/>
      <c r="D9" s="53"/>
      <c r="E9" s="53"/>
      <c r="F9" s="53"/>
    </row>
    <row r="10" spans="1:6" x14ac:dyDescent="0.35">
      <c r="A10" s="1"/>
      <c r="B10" s="1"/>
      <c r="C10" s="1"/>
      <c r="D10" s="1"/>
      <c r="E10" s="1"/>
      <c r="F10" s="1"/>
    </row>
    <row r="11" spans="1:6" ht="15" thickBot="1" x14ac:dyDescent="0.4">
      <c r="A11" s="3"/>
      <c r="B11" s="3"/>
      <c r="C11" s="3"/>
      <c r="D11" s="3"/>
      <c r="E11" s="3"/>
      <c r="F11" s="3"/>
    </row>
    <row r="12" spans="1:6" ht="15" thickBot="1" x14ac:dyDescent="0.4">
      <c r="A12" s="4" t="s">
        <v>89</v>
      </c>
      <c r="B12" s="4" t="s">
        <v>90</v>
      </c>
      <c r="C12" s="4" t="s">
        <v>91</v>
      </c>
      <c r="D12" s="4" t="s">
        <v>92</v>
      </c>
      <c r="E12" s="4" t="s">
        <v>93</v>
      </c>
      <c r="F12" s="4" t="s">
        <v>19</v>
      </c>
    </row>
    <row r="13" spans="1:6" ht="15" customHeight="1" thickTop="1" x14ac:dyDescent="0.35">
      <c r="A13" s="5" t="s">
        <v>94</v>
      </c>
      <c r="B13" s="1"/>
      <c r="C13" s="1"/>
      <c r="D13" s="1"/>
      <c r="E13" s="1"/>
      <c r="F13" s="1"/>
    </row>
    <row r="14" spans="1:6" ht="15" customHeight="1" x14ac:dyDescent="0.35">
      <c r="A14" s="3" t="s">
        <v>95</v>
      </c>
      <c r="B14" s="1" t="s">
        <v>96</v>
      </c>
      <c r="C14" s="14"/>
      <c r="D14" s="14"/>
      <c r="E14" s="14"/>
      <c r="F14" s="14">
        <f t="shared" ref="F14:F28" si="0">+C14+D14+E14</f>
        <v>0</v>
      </c>
    </row>
    <row r="15" spans="1:6" ht="15" customHeight="1" x14ac:dyDescent="0.35">
      <c r="A15" s="3"/>
      <c r="B15" s="1" t="s">
        <v>97</v>
      </c>
      <c r="C15" s="14"/>
      <c r="D15" s="14"/>
      <c r="E15" s="14"/>
      <c r="F15" s="14">
        <f t="shared" si="0"/>
        <v>0</v>
      </c>
    </row>
    <row r="16" spans="1:6" ht="15" customHeight="1" x14ac:dyDescent="0.35">
      <c r="A16" s="3" t="s">
        <v>98</v>
      </c>
      <c r="B16" s="1" t="s">
        <v>96</v>
      </c>
      <c r="C16" s="14">
        <v>3</v>
      </c>
      <c r="D16" s="14"/>
      <c r="E16" s="14"/>
      <c r="F16" s="14">
        <f t="shared" si="0"/>
        <v>3</v>
      </c>
    </row>
    <row r="17" spans="1:7" ht="15" customHeight="1" x14ac:dyDescent="0.35">
      <c r="A17" s="3"/>
      <c r="B17" s="1" t="s">
        <v>97</v>
      </c>
      <c r="C17" s="14"/>
      <c r="D17" s="14"/>
      <c r="E17" s="14"/>
      <c r="F17" s="14">
        <f>+C17+D17+E17</f>
        <v>0</v>
      </c>
    </row>
    <row r="18" spans="1:7" ht="15" customHeight="1" x14ac:dyDescent="0.35">
      <c r="A18" s="3" t="s">
        <v>99</v>
      </c>
      <c r="B18" s="1" t="s">
        <v>96</v>
      </c>
      <c r="C18" s="14"/>
      <c r="D18" s="14"/>
      <c r="E18" s="14"/>
      <c r="F18" s="14">
        <f t="shared" si="0"/>
        <v>0</v>
      </c>
    </row>
    <row r="19" spans="1:7" ht="15" customHeight="1" x14ac:dyDescent="0.35">
      <c r="A19" s="1"/>
      <c r="B19" s="1" t="s">
        <v>97</v>
      </c>
      <c r="C19" s="14"/>
      <c r="D19" s="14"/>
      <c r="E19" s="14"/>
      <c r="F19" s="14">
        <f t="shared" si="0"/>
        <v>0</v>
      </c>
    </row>
    <row r="20" spans="1:7" ht="15" customHeight="1" x14ac:dyDescent="0.35">
      <c r="A20" s="6" t="s">
        <v>100</v>
      </c>
      <c r="B20" s="1"/>
      <c r="C20" s="14"/>
      <c r="D20" s="14"/>
      <c r="E20" s="14"/>
      <c r="F20" s="14">
        <f t="shared" si="0"/>
        <v>0</v>
      </c>
    </row>
    <row r="21" spans="1:7" ht="15" customHeight="1" x14ac:dyDescent="0.35">
      <c r="A21" s="3" t="s">
        <v>95</v>
      </c>
      <c r="B21" s="1" t="s">
        <v>96</v>
      </c>
      <c r="C21" s="14"/>
      <c r="D21" s="14">
        <v>1</v>
      </c>
      <c r="E21" s="14"/>
      <c r="F21" s="14">
        <f t="shared" si="0"/>
        <v>1</v>
      </c>
    </row>
    <row r="22" spans="1:7" ht="15" customHeight="1" x14ac:dyDescent="0.35">
      <c r="A22" s="3"/>
      <c r="B22" s="1" t="s">
        <v>97</v>
      </c>
      <c r="C22" s="14"/>
      <c r="D22" s="14">
        <v>4200</v>
      </c>
      <c r="E22" s="14"/>
      <c r="F22" s="14">
        <f t="shared" si="0"/>
        <v>4200</v>
      </c>
    </row>
    <row r="23" spans="1:7" ht="15" customHeight="1" x14ac:dyDescent="0.35">
      <c r="A23" s="3" t="s">
        <v>98</v>
      </c>
      <c r="B23" s="1" t="s">
        <v>96</v>
      </c>
      <c r="C23" s="14">
        <v>4</v>
      </c>
      <c r="D23" s="14"/>
      <c r="E23" s="14"/>
      <c r="F23" s="14">
        <f t="shared" si="0"/>
        <v>4</v>
      </c>
    </row>
    <row r="24" spans="1:7" ht="15" customHeight="1" x14ac:dyDescent="0.35">
      <c r="A24" s="3"/>
      <c r="B24" s="1" t="s">
        <v>97</v>
      </c>
      <c r="C24" s="14"/>
      <c r="D24" s="14"/>
      <c r="E24" s="14"/>
      <c r="F24" s="14">
        <f t="shared" si="0"/>
        <v>0</v>
      </c>
    </row>
    <row r="25" spans="1:7" ht="15" customHeight="1" x14ac:dyDescent="0.35">
      <c r="A25" s="3" t="s">
        <v>99</v>
      </c>
      <c r="B25" s="1" t="s">
        <v>96</v>
      </c>
      <c r="C25" s="14"/>
      <c r="D25" s="14"/>
      <c r="E25" s="14"/>
      <c r="F25" s="14">
        <f t="shared" si="0"/>
        <v>0</v>
      </c>
    </row>
    <row r="26" spans="1:7" ht="15" customHeight="1" x14ac:dyDescent="0.35">
      <c r="A26" s="1"/>
      <c r="B26" s="1" t="s">
        <v>97</v>
      </c>
      <c r="C26" s="14"/>
      <c r="D26" s="14"/>
      <c r="E26" s="14"/>
      <c r="F26" s="14">
        <f t="shared" si="0"/>
        <v>0</v>
      </c>
    </row>
    <row r="27" spans="1:7" ht="15" customHeight="1" x14ac:dyDescent="0.35">
      <c r="A27" s="6" t="s">
        <v>101</v>
      </c>
      <c r="B27" s="3"/>
      <c r="C27" s="15"/>
      <c r="D27" s="15"/>
      <c r="E27" s="15"/>
      <c r="F27" s="14">
        <f t="shared" si="0"/>
        <v>0</v>
      </c>
    </row>
    <row r="28" spans="1:7" ht="15" customHeight="1" x14ac:dyDescent="0.35">
      <c r="A28" s="3" t="s">
        <v>95</v>
      </c>
      <c r="B28" s="1" t="s">
        <v>96</v>
      </c>
      <c r="C28" s="14"/>
      <c r="D28" s="14">
        <v>2</v>
      </c>
      <c r="E28" s="14">
        <v>1</v>
      </c>
      <c r="F28" s="14">
        <f t="shared" si="0"/>
        <v>3</v>
      </c>
    </row>
    <row r="29" spans="1:7" ht="15" customHeight="1" x14ac:dyDescent="0.35">
      <c r="A29" s="3"/>
      <c r="B29" s="1" t="s">
        <v>97</v>
      </c>
      <c r="C29" s="14"/>
      <c r="D29" s="14">
        <v>677</v>
      </c>
      <c r="E29" s="14">
        <v>718</v>
      </c>
      <c r="F29" s="14">
        <f>+C29+D29+E29</f>
        <v>1395</v>
      </c>
      <c r="G29" s="33"/>
    </row>
    <row r="30" spans="1:7" ht="15" thickBot="1" x14ac:dyDescent="0.4">
      <c r="A30" s="3"/>
      <c r="B30" s="3"/>
      <c r="C30" s="3"/>
      <c r="D30" s="3"/>
      <c r="E30" s="3"/>
      <c r="F30" s="3"/>
    </row>
    <row r="31" spans="1:7" ht="15" thickBot="1" x14ac:dyDescent="0.4">
      <c r="A31" s="7"/>
      <c r="B31" s="7"/>
      <c r="C31" s="7"/>
      <c r="D31" s="7"/>
      <c r="E31" s="7"/>
      <c r="F31" s="7"/>
    </row>
    <row r="32" spans="1:7" x14ac:dyDescent="0.35">
      <c r="A32" s="6" t="s">
        <v>102</v>
      </c>
      <c r="B32" s="3"/>
      <c r="C32" s="3"/>
      <c r="D32" s="3"/>
      <c r="E32" s="3"/>
      <c r="F32" s="3"/>
    </row>
    <row r="33" spans="1:6" x14ac:dyDescent="0.35">
      <c r="A33" s="54"/>
      <c r="B33" s="54"/>
      <c r="C33" s="54"/>
      <c r="D33" s="54"/>
      <c r="E33" s="54"/>
      <c r="F33" s="54"/>
    </row>
    <row r="34" spans="1:6" ht="3" customHeight="1" x14ac:dyDescent="0.35">
      <c r="A34" s="54"/>
      <c r="B34" s="54"/>
      <c r="C34" s="54"/>
      <c r="D34" s="54"/>
      <c r="E34" s="54"/>
      <c r="F34" s="54"/>
    </row>
    <row r="35" spans="1:6" x14ac:dyDescent="0.35">
      <c r="A35" s="3"/>
      <c r="B35" s="3"/>
      <c r="C35" s="3"/>
      <c r="D35" s="3"/>
      <c r="E35" s="3"/>
      <c r="F35" s="3"/>
    </row>
    <row r="36" spans="1:6" x14ac:dyDescent="0.35">
      <c r="A36" s="53" t="s">
        <v>103</v>
      </c>
      <c r="B36" s="53"/>
      <c r="C36" s="53"/>
      <c r="D36" s="53"/>
      <c r="E36" s="53"/>
      <c r="F36" s="3"/>
    </row>
    <row r="37" spans="1:6" ht="25.5" customHeight="1" x14ac:dyDescent="0.35">
      <c r="A37" s="53" t="s">
        <v>104</v>
      </c>
      <c r="B37" s="53"/>
      <c r="C37" s="53"/>
      <c r="D37" s="53"/>
      <c r="E37" s="53"/>
      <c r="F37" s="3"/>
    </row>
    <row r="38" spans="1:6" x14ac:dyDescent="0.35">
      <c r="A38" s="53" t="s">
        <v>105</v>
      </c>
      <c r="B38" s="53"/>
      <c r="C38" s="53"/>
      <c r="D38" s="53"/>
      <c r="E38" s="53"/>
      <c r="F38" s="3"/>
    </row>
    <row r="39" spans="1:6" ht="15" thickBot="1" x14ac:dyDescent="0.4">
      <c r="A39" s="3"/>
      <c r="B39" s="3"/>
      <c r="C39" s="3"/>
      <c r="D39" s="3"/>
      <c r="E39" s="3"/>
      <c r="F39" s="3"/>
    </row>
    <row r="40" spans="1:6" ht="15" thickBot="1" x14ac:dyDescent="0.4">
      <c r="A40" s="4" t="s">
        <v>89</v>
      </c>
      <c r="B40" s="4" t="s">
        <v>91</v>
      </c>
      <c r="C40" s="4" t="s">
        <v>92</v>
      </c>
      <c r="D40" s="4" t="s">
        <v>93</v>
      </c>
      <c r="E40" s="4" t="s">
        <v>19</v>
      </c>
      <c r="F40" s="1"/>
    </row>
    <row r="41" spans="1:6" ht="15" thickTop="1" x14ac:dyDescent="0.35">
      <c r="A41" s="1"/>
      <c r="B41" s="1"/>
      <c r="C41" s="1"/>
      <c r="D41" s="1"/>
      <c r="E41" s="1"/>
      <c r="F41" s="1"/>
    </row>
    <row r="42" spans="1:6" ht="15" customHeight="1" x14ac:dyDescent="0.35">
      <c r="A42" s="3" t="s">
        <v>106</v>
      </c>
      <c r="B42" s="2"/>
      <c r="C42" s="2"/>
      <c r="D42" s="2"/>
      <c r="E42" s="17">
        <f>SUM(E43:E45)</f>
        <v>0</v>
      </c>
      <c r="F42" s="2"/>
    </row>
    <row r="43" spans="1:6" ht="15" customHeight="1" x14ac:dyDescent="0.35">
      <c r="A43" s="3" t="s">
        <v>95</v>
      </c>
      <c r="B43" s="2"/>
      <c r="C43" s="2"/>
      <c r="D43" s="2"/>
      <c r="E43" s="17">
        <f t="shared" ref="E43:E49" si="1">SUM(B43:D43)</f>
        <v>0</v>
      </c>
      <c r="F43" s="2"/>
    </row>
    <row r="44" spans="1:6" ht="15" customHeight="1" x14ac:dyDescent="0.35">
      <c r="A44" s="3" t="s">
        <v>98</v>
      </c>
      <c r="B44" s="2"/>
      <c r="C44" s="2"/>
      <c r="D44" s="2"/>
      <c r="E44" s="17">
        <f t="shared" si="1"/>
        <v>0</v>
      </c>
      <c r="F44" s="2"/>
    </row>
    <row r="45" spans="1:6" ht="15" customHeight="1" x14ac:dyDescent="0.35">
      <c r="A45" s="3" t="s">
        <v>99</v>
      </c>
      <c r="B45" s="2"/>
      <c r="C45" s="2"/>
      <c r="D45" s="2"/>
      <c r="E45" s="17">
        <f t="shared" si="1"/>
        <v>0</v>
      </c>
      <c r="F45" s="2"/>
    </row>
    <row r="46" spans="1:6" ht="15" customHeight="1" x14ac:dyDescent="0.35">
      <c r="A46" s="3" t="s">
        <v>107</v>
      </c>
      <c r="B46" s="2"/>
      <c r="C46" s="2"/>
      <c r="D46" s="2"/>
      <c r="E46" s="17">
        <f>SUM(E47:E49)</f>
        <v>0</v>
      </c>
      <c r="F46" s="2"/>
    </row>
    <row r="47" spans="1:6" ht="15" customHeight="1" x14ac:dyDescent="0.35">
      <c r="A47" s="3" t="s">
        <v>95</v>
      </c>
      <c r="B47" s="2"/>
      <c r="C47" s="2"/>
      <c r="D47" s="2"/>
      <c r="E47" s="17">
        <f t="shared" si="1"/>
        <v>0</v>
      </c>
      <c r="F47" s="2"/>
    </row>
    <row r="48" spans="1:6" ht="15" customHeight="1" x14ac:dyDescent="0.35">
      <c r="A48" s="3" t="s">
        <v>98</v>
      </c>
      <c r="B48" s="2"/>
      <c r="C48" s="2"/>
      <c r="D48" s="2"/>
      <c r="E48" s="17">
        <f t="shared" si="1"/>
        <v>0</v>
      </c>
      <c r="F48" s="2"/>
    </row>
    <row r="49" spans="1:6" ht="15" customHeight="1" x14ac:dyDescent="0.35">
      <c r="A49" s="3" t="s">
        <v>99</v>
      </c>
      <c r="B49" s="2"/>
      <c r="C49" s="2"/>
      <c r="D49" s="2"/>
      <c r="E49" s="17">
        <f t="shared" si="1"/>
        <v>0</v>
      </c>
      <c r="F49" s="2"/>
    </row>
    <row r="50" spans="1:6" ht="15" customHeight="1" x14ac:dyDescent="0.35">
      <c r="A50" s="3" t="s">
        <v>108</v>
      </c>
      <c r="B50" s="2"/>
      <c r="C50" s="2"/>
      <c r="D50" s="2"/>
      <c r="E50" s="17">
        <f>SUM(E51:E53)</f>
        <v>0</v>
      </c>
      <c r="F50" s="2"/>
    </row>
    <row r="51" spans="1:6" ht="15" customHeight="1" x14ac:dyDescent="0.35">
      <c r="A51" s="3" t="s">
        <v>95</v>
      </c>
      <c r="B51" s="2"/>
      <c r="C51" s="2"/>
      <c r="D51" s="2"/>
      <c r="E51" s="17">
        <f>SUM(B51:D51)</f>
        <v>0</v>
      </c>
      <c r="F51" s="2"/>
    </row>
    <row r="52" spans="1:6" ht="15" customHeight="1" x14ac:dyDescent="0.35">
      <c r="A52" s="3" t="s">
        <v>98</v>
      </c>
      <c r="B52" s="2"/>
      <c r="C52" s="2"/>
      <c r="D52" s="2"/>
      <c r="E52" s="17">
        <f>SUM(B52:D52)</f>
        <v>0</v>
      </c>
      <c r="F52" s="2"/>
    </row>
    <row r="53" spans="1:6" ht="15" customHeight="1" x14ac:dyDescent="0.35">
      <c r="A53" s="3" t="s">
        <v>99</v>
      </c>
      <c r="B53" s="2"/>
      <c r="C53" s="2"/>
      <c r="D53" s="2"/>
      <c r="E53" s="17">
        <f>SUM(B53:D53)</f>
        <v>0</v>
      </c>
      <c r="F53" s="2"/>
    </row>
    <row r="54" spans="1:6" x14ac:dyDescent="0.35">
      <c r="A54" s="3"/>
      <c r="B54" s="2"/>
      <c r="C54" s="2"/>
      <c r="D54" s="2"/>
      <c r="E54" s="2"/>
      <c r="F54" s="2"/>
    </row>
    <row r="55" spans="1:6" ht="15" thickBot="1" x14ac:dyDescent="0.4">
      <c r="A55" s="3"/>
      <c r="B55" s="2"/>
      <c r="C55" s="2"/>
      <c r="D55" s="2"/>
      <c r="E55" s="2"/>
      <c r="F55" s="2"/>
    </row>
    <row r="56" spans="1:6" ht="15" thickBot="1" x14ac:dyDescent="0.4">
      <c r="A56" s="7" t="s">
        <v>109</v>
      </c>
      <c r="B56" s="20">
        <f>+B42+B46+B50</f>
        <v>0</v>
      </c>
      <c r="C56" s="20">
        <f>+C42+C46+C50</f>
        <v>0</v>
      </c>
      <c r="D56" s="20">
        <f>+D42+D46+D50</f>
        <v>0</v>
      </c>
      <c r="E56" s="20">
        <f>+E42+E46+E50</f>
        <v>0</v>
      </c>
      <c r="F56" s="3"/>
    </row>
    <row r="57" spans="1:6" x14ac:dyDescent="0.35">
      <c r="A57" s="6" t="s">
        <v>73</v>
      </c>
      <c r="B57" s="3"/>
      <c r="C57" s="3"/>
      <c r="D57" s="3"/>
      <c r="E57" s="3"/>
      <c r="F57" s="3"/>
    </row>
    <row r="58" spans="1:6" x14ac:dyDescent="0.35">
      <c r="A58" s="3"/>
      <c r="B58" s="3"/>
      <c r="C58" s="3"/>
      <c r="D58" s="3"/>
      <c r="E58" s="3"/>
      <c r="F58" s="3"/>
    </row>
    <row r="59" spans="1:6" x14ac:dyDescent="0.35">
      <c r="A59" s="3"/>
      <c r="B59" s="3"/>
      <c r="C59" s="3"/>
      <c r="D59" s="3"/>
      <c r="E59" s="3"/>
      <c r="F59" s="3"/>
    </row>
    <row r="60" spans="1:6" ht="14.25" customHeight="1" x14ac:dyDescent="0.35">
      <c r="A60" s="53" t="s">
        <v>110</v>
      </c>
      <c r="B60" s="53"/>
      <c r="C60" s="53"/>
      <c r="D60" s="53"/>
      <c r="E60" s="53"/>
      <c r="F60" s="3"/>
    </row>
    <row r="61" spans="1:6" ht="14.25" customHeight="1" x14ac:dyDescent="0.35">
      <c r="A61" s="53" t="s">
        <v>111</v>
      </c>
      <c r="B61" s="53"/>
      <c r="C61" s="53"/>
      <c r="D61" s="53"/>
      <c r="E61" s="53"/>
      <c r="F61" s="3"/>
    </row>
    <row r="62" spans="1:6" ht="14.25" customHeight="1" x14ac:dyDescent="0.35">
      <c r="A62" s="53" t="s">
        <v>105</v>
      </c>
      <c r="B62" s="53"/>
      <c r="C62" s="53"/>
      <c r="D62" s="53"/>
      <c r="E62" s="53"/>
      <c r="F62" s="3"/>
    </row>
    <row r="63" spans="1:6" ht="14.25" customHeight="1" thickBot="1" x14ac:dyDescent="0.4">
      <c r="A63" s="3"/>
      <c r="B63" s="3"/>
      <c r="C63" s="3"/>
      <c r="D63" s="3"/>
      <c r="E63" s="3"/>
      <c r="F63" s="3"/>
    </row>
    <row r="64" spans="1:6" ht="14.25" customHeight="1" thickBot="1" x14ac:dyDescent="0.4">
      <c r="A64" s="4" t="s">
        <v>112</v>
      </c>
      <c r="B64" s="4" t="s">
        <v>91</v>
      </c>
      <c r="C64" s="4" t="s">
        <v>92</v>
      </c>
      <c r="D64" s="4" t="s">
        <v>93</v>
      </c>
      <c r="E64" s="4" t="s">
        <v>19</v>
      </c>
      <c r="F64" s="3"/>
    </row>
    <row r="65" spans="1:9" ht="14.25" customHeight="1" thickTop="1" x14ac:dyDescent="0.35">
      <c r="A65" s="9" t="s">
        <v>143</v>
      </c>
      <c r="B65" s="21"/>
      <c r="C65" s="21"/>
      <c r="D65" s="21"/>
      <c r="E65" s="2">
        <f>+B65+C65+D65</f>
        <v>0</v>
      </c>
      <c r="F65" s="43"/>
    </row>
    <row r="66" spans="1:9" ht="14.25" customHeight="1" x14ac:dyDescent="0.35">
      <c r="A66" s="9" t="s">
        <v>113</v>
      </c>
      <c r="B66" s="2"/>
      <c r="C66" s="2"/>
      <c r="D66" s="2"/>
      <c r="E66" s="2">
        <f>+B66+C66+D66</f>
        <v>0</v>
      </c>
      <c r="F66" s="3"/>
    </row>
    <row r="67" spans="1:9" ht="14.25" customHeight="1" x14ac:dyDescent="0.35">
      <c r="A67" s="9" t="s">
        <v>114</v>
      </c>
      <c r="B67" s="2"/>
      <c r="C67" s="2"/>
      <c r="D67" s="2"/>
      <c r="E67" s="2">
        <f t="shared" ref="E67:E77" si="2">+B67+C67+D67</f>
        <v>0</v>
      </c>
      <c r="F67" s="3"/>
    </row>
    <row r="68" spans="1:9" ht="14.25" customHeight="1" x14ac:dyDescent="0.35">
      <c r="A68" s="9" t="s">
        <v>115</v>
      </c>
      <c r="B68" s="2"/>
      <c r="C68" s="2"/>
      <c r="D68" s="2"/>
      <c r="E68" s="2">
        <f t="shared" si="2"/>
        <v>0</v>
      </c>
      <c r="F68" s="3"/>
    </row>
    <row r="69" spans="1:9" ht="14.25" customHeight="1" x14ac:dyDescent="0.35">
      <c r="A69" s="9" t="s">
        <v>116</v>
      </c>
      <c r="B69" s="2"/>
      <c r="C69" s="2"/>
      <c r="D69" s="2"/>
      <c r="E69" s="2">
        <f t="shared" si="2"/>
        <v>0</v>
      </c>
      <c r="F69" s="3"/>
    </row>
    <row r="70" spans="1:9" ht="14.25" customHeight="1" x14ac:dyDescent="0.35">
      <c r="A70" s="9" t="s">
        <v>117</v>
      </c>
      <c r="B70" s="2"/>
      <c r="C70" s="2"/>
      <c r="D70" s="2"/>
      <c r="E70" s="2">
        <f t="shared" si="2"/>
        <v>0</v>
      </c>
      <c r="F70" s="3"/>
    </row>
    <row r="71" spans="1:9" ht="14.25" customHeight="1" x14ac:dyDescent="0.35">
      <c r="A71" s="9" t="s">
        <v>118</v>
      </c>
      <c r="B71" s="2"/>
      <c r="C71" s="2"/>
      <c r="D71" s="2"/>
      <c r="E71" s="2">
        <f t="shared" si="2"/>
        <v>0</v>
      </c>
      <c r="F71" s="3"/>
    </row>
    <row r="72" spans="1:9" ht="14.25" customHeight="1" x14ac:dyDescent="0.35">
      <c r="A72" s="9" t="s">
        <v>119</v>
      </c>
      <c r="B72" s="2"/>
      <c r="C72" s="2"/>
      <c r="D72" s="2"/>
      <c r="E72" s="2">
        <f t="shared" si="2"/>
        <v>0</v>
      </c>
      <c r="F72" s="3"/>
    </row>
    <row r="73" spans="1:9" ht="14.25" customHeight="1" x14ac:dyDescent="0.35">
      <c r="A73" s="9" t="s">
        <v>120</v>
      </c>
      <c r="B73" s="2"/>
      <c r="C73" s="2"/>
      <c r="D73" s="2"/>
      <c r="E73" s="2">
        <f t="shared" si="2"/>
        <v>0</v>
      </c>
      <c r="F73" s="3"/>
    </row>
    <row r="74" spans="1:9" ht="14.25" customHeight="1" x14ac:dyDescent="0.35">
      <c r="A74" s="9" t="s">
        <v>121</v>
      </c>
      <c r="B74" s="2"/>
      <c r="C74" s="2"/>
      <c r="D74" s="2"/>
      <c r="E74" s="2">
        <f t="shared" si="2"/>
        <v>0</v>
      </c>
      <c r="F74" s="3"/>
    </row>
    <row r="75" spans="1:9" ht="14.25" customHeight="1" x14ac:dyDescent="0.35">
      <c r="A75" s="9" t="s">
        <v>122</v>
      </c>
      <c r="B75" s="2"/>
      <c r="C75" s="2"/>
      <c r="D75" s="2"/>
      <c r="E75" s="2">
        <f t="shared" si="2"/>
        <v>0</v>
      </c>
      <c r="F75" s="3"/>
      <c r="I75" t="s">
        <v>50</v>
      </c>
    </row>
    <row r="76" spans="1:9" ht="14.25" customHeight="1" x14ac:dyDescent="0.35">
      <c r="A76" s="9" t="s">
        <v>123</v>
      </c>
      <c r="B76" s="2"/>
      <c r="C76" s="2"/>
      <c r="D76" s="2"/>
      <c r="E76" s="2">
        <f t="shared" si="2"/>
        <v>0</v>
      </c>
      <c r="F76" s="3"/>
    </row>
    <row r="77" spans="1:9" ht="14.25" customHeight="1" thickBot="1" x14ac:dyDescent="0.4">
      <c r="A77" s="3" t="s">
        <v>144</v>
      </c>
      <c r="B77" s="2"/>
      <c r="C77" s="2"/>
      <c r="D77" s="2"/>
      <c r="E77" s="2">
        <f t="shared" si="2"/>
        <v>0</v>
      </c>
      <c r="F77" s="3"/>
    </row>
    <row r="78" spans="1:9" ht="14.25" customHeight="1" thickBot="1" x14ac:dyDescent="0.4">
      <c r="A78" s="10" t="s">
        <v>109</v>
      </c>
      <c r="B78" s="19">
        <f>SUM(B65:B77)</f>
        <v>0</v>
      </c>
      <c r="C78" s="19">
        <f t="shared" ref="C78:E78" si="3">SUM(C65:C77)</f>
        <v>0</v>
      </c>
      <c r="D78" s="19">
        <f t="shared" si="3"/>
        <v>0</v>
      </c>
      <c r="E78" s="19">
        <f t="shared" si="3"/>
        <v>0</v>
      </c>
      <c r="F78" s="3"/>
    </row>
    <row r="79" spans="1:9" ht="30" customHeight="1" x14ac:dyDescent="0.35">
      <c r="A79" s="6" t="s">
        <v>124</v>
      </c>
      <c r="B79" s="3"/>
      <c r="C79" s="3"/>
      <c r="D79" s="3"/>
      <c r="E79" s="3"/>
      <c r="F79" s="3"/>
    </row>
    <row r="80" spans="1:9" ht="14.25" customHeight="1" x14ac:dyDescent="0.35">
      <c r="A80" s="11"/>
      <c r="B80" s="3"/>
      <c r="C80" s="3"/>
      <c r="D80" s="3"/>
      <c r="E80" s="3"/>
      <c r="F80" s="3"/>
    </row>
    <row r="81" spans="1:6" ht="14.25" customHeight="1" x14ac:dyDescent="0.35">
      <c r="A81" s="3"/>
      <c r="B81" s="3"/>
      <c r="C81" s="3"/>
      <c r="D81" s="3"/>
      <c r="E81" s="3"/>
      <c r="F81" s="3"/>
    </row>
    <row r="82" spans="1:6" ht="14.25" customHeight="1" x14ac:dyDescent="0.35">
      <c r="A82" s="53" t="s">
        <v>125</v>
      </c>
      <c r="B82" s="53"/>
      <c r="C82" s="53"/>
      <c r="D82" s="53"/>
      <c r="E82" s="53"/>
      <c r="F82" s="3"/>
    </row>
    <row r="83" spans="1:6" ht="14.25" customHeight="1" x14ac:dyDescent="0.35">
      <c r="A83" s="53" t="s">
        <v>126</v>
      </c>
      <c r="B83" s="53"/>
      <c r="C83" s="53"/>
      <c r="D83" s="53"/>
      <c r="E83" s="53"/>
      <c r="F83" s="3"/>
    </row>
    <row r="84" spans="1:6" ht="14.25" customHeight="1" x14ac:dyDescent="0.35">
      <c r="A84" s="53" t="s">
        <v>105</v>
      </c>
      <c r="B84" s="53"/>
      <c r="C84" s="53"/>
      <c r="D84" s="53"/>
      <c r="E84" s="53"/>
      <c r="F84" s="3"/>
    </row>
    <row r="85" spans="1:6" ht="14.25" customHeight="1" thickBot="1" x14ac:dyDescent="0.4">
      <c r="A85" s="3"/>
      <c r="B85" s="3"/>
      <c r="C85" s="3"/>
      <c r="D85" s="3"/>
      <c r="E85" s="3"/>
      <c r="F85" s="3"/>
    </row>
    <row r="86" spans="1:6" ht="14.25" customHeight="1" thickBot="1" x14ac:dyDescent="0.4">
      <c r="A86" s="4" t="s">
        <v>112</v>
      </c>
      <c r="B86" s="4" t="s">
        <v>127</v>
      </c>
      <c r="C86" s="4" t="s">
        <v>128</v>
      </c>
      <c r="D86" s="4" t="s">
        <v>129</v>
      </c>
      <c r="E86" s="4" t="s">
        <v>19</v>
      </c>
      <c r="F86" s="3"/>
    </row>
    <row r="87" spans="1:6" ht="14.25" customHeight="1" thickTop="1" x14ac:dyDescent="0.35">
      <c r="A87" s="3"/>
      <c r="B87" s="3"/>
      <c r="C87" s="3"/>
      <c r="D87" s="3"/>
      <c r="E87" s="3"/>
      <c r="F87" s="3"/>
    </row>
    <row r="88" spans="1:6" ht="14.25" customHeight="1" x14ac:dyDescent="0.35">
      <c r="A88" s="3" t="s">
        <v>130</v>
      </c>
      <c r="B88" s="17">
        <v>1287746318.9100001</v>
      </c>
      <c r="C88" s="17">
        <f>+B94</f>
        <v>1287941507.9000001</v>
      </c>
      <c r="D88" s="17">
        <f>+C94</f>
        <v>1287982856</v>
      </c>
      <c r="E88" s="17">
        <f>+B88</f>
        <v>1287746318.9100001</v>
      </c>
      <c r="F88" s="3"/>
    </row>
    <row r="89" spans="1:6" ht="14.25" customHeight="1" x14ac:dyDescent="0.35">
      <c r="A89" s="3" t="s">
        <v>131</v>
      </c>
      <c r="B89" s="17">
        <f>+B90+B91</f>
        <v>195188.99000000002</v>
      </c>
      <c r="C89" s="17">
        <f t="shared" ref="C89:D89" si="4">+C90+C91</f>
        <v>41348.100000000006</v>
      </c>
      <c r="D89" s="17">
        <f t="shared" si="4"/>
        <v>236370547.87</v>
      </c>
      <c r="E89" s="17">
        <f>+B89+C89+D89</f>
        <v>236607084.96000001</v>
      </c>
      <c r="F89" s="3"/>
    </row>
    <row r="90" spans="1:6" ht="14.25" customHeight="1" x14ac:dyDescent="0.35">
      <c r="A90" s="42" t="s">
        <v>138</v>
      </c>
      <c r="B90" s="45">
        <v>0</v>
      </c>
      <c r="C90" s="45">
        <v>0</v>
      </c>
      <c r="D90" s="45">
        <v>236335750</v>
      </c>
      <c r="E90" s="17">
        <f t="shared" ref="E90:E91" si="5">+B90+C90+D90</f>
        <v>236335750</v>
      </c>
      <c r="F90" s="42"/>
    </row>
    <row r="91" spans="1:6" ht="14.25" customHeight="1" x14ac:dyDescent="0.35">
      <c r="A91" s="42" t="s">
        <v>139</v>
      </c>
      <c r="B91" s="45">
        <f>47317.57+147871.42</f>
        <v>195188.99000000002</v>
      </c>
      <c r="C91" s="45">
        <f>41222.91+125.19</f>
        <v>41348.100000000006</v>
      </c>
      <c r="D91" s="45">
        <f>45662.61-10864.74</f>
        <v>34797.870000000003</v>
      </c>
      <c r="E91" s="17">
        <f t="shared" si="5"/>
        <v>271334.96000000002</v>
      </c>
      <c r="F91" s="42"/>
    </row>
    <row r="92" spans="1:6" ht="14.25" customHeight="1" x14ac:dyDescent="0.35">
      <c r="A92" s="3" t="s">
        <v>56</v>
      </c>
      <c r="B92" s="17">
        <f>+B88+B89</f>
        <v>1287941507.9000001</v>
      </c>
      <c r="C92" s="17">
        <f t="shared" ref="C92:D92" si="6">+C88+C89</f>
        <v>1287982856</v>
      </c>
      <c r="D92" s="17">
        <f t="shared" si="6"/>
        <v>1524353403.8699999</v>
      </c>
      <c r="E92" s="17">
        <f>+E88+E89</f>
        <v>1524353403.8700001</v>
      </c>
      <c r="F92" s="3"/>
    </row>
    <row r="93" spans="1:6" ht="14.25" customHeight="1" x14ac:dyDescent="0.35">
      <c r="A93" s="3" t="s">
        <v>132</v>
      </c>
      <c r="B93" s="17"/>
      <c r="C93" s="17"/>
      <c r="D93" s="17"/>
      <c r="E93" s="17">
        <v>0</v>
      </c>
      <c r="F93" s="3"/>
    </row>
    <row r="94" spans="1:6" ht="14.25" customHeight="1" thickBot="1" x14ac:dyDescent="0.4">
      <c r="A94" s="3" t="s">
        <v>133</v>
      </c>
      <c r="B94" s="17">
        <f t="shared" ref="B94:D94" si="7">+B92+B93</f>
        <v>1287941507.9000001</v>
      </c>
      <c r="C94" s="17">
        <f t="shared" si="7"/>
        <v>1287982856</v>
      </c>
      <c r="D94" s="17">
        <f t="shared" si="7"/>
        <v>1524353403.8699999</v>
      </c>
      <c r="E94" s="17">
        <f>+E92+E93</f>
        <v>1524353403.8700001</v>
      </c>
      <c r="F94" s="3"/>
    </row>
    <row r="95" spans="1:6" ht="14.25" customHeight="1" thickBot="1" x14ac:dyDescent="0.4">
      <c r="A95" s="7"/>
      <c r="B95" s="7"/>
      <c r="C95" s="7"/>
      <c r="D95" s="7"/>
      <c r="E95" s="7"/>
      <c r="F95" s="3"/>
    </row>
    <row r="96" spans="1:6" ht="14.25" customHeight="1" x14ac:dyDescent="0.35">
      <c r="A96" s="6" t="s">
        <v>73</v>
      </c>
      <c r="B96" s="3"/>
      <c r="C96" s="3"/>
      <c r="D96" s="3"/>
      <c r="E96" s="3"/>
      <c r="F96" s="3"/>
    </row>
    <row r="98" spans="1:5" ht="30.75" customHeight="1" x14ac:dyDescent="0.35">
      <c r="A98" s="55" t="s">
        <v>155</v>
      </c>
      <c r="B98" s="55"/>
      <c r="C98" s="55"/>
      <c r="D98" s="55"/>
      <c r="E98" s="55"/>
    </row>
    <row r="99" spans="1:5" ht="36.75" customHeight="1" x14ac:dyDescent="0.35">
      <c r="A99" s="56" t="s">
        <v>156</v>
      </c>
      <c r="B99" s="56"/>
      <c r="C99" s="56"/>
      <c r="D99" s="56"/>
      <c r="E99" s="56"/>
    </row>
    <row r="100" spans="1:5" ht="32.25" customHeight="1" x14ac:dyDescent="0.35">
      <c r="A100" s="56" t="s">
        <v>157</v>
      </c>
      <c r="B100" s="56"/>
      <c r="C100" s="56"/>
      <c r="D100" s="56"/>
      <c r="E100" s="56"/>
    </row>
  </sheetData>
  <mergeCells count="20">
    <mergeCell ref="A98:E98"/>
    <mergeCell ref="A99:E99"/>
    <mergeCell ref="A100:E100"/>
    <mergeCell ref="A84:E84"/>
    <mergeCell ref="B2:F2"/>
    <mergeCell ref="B3:F3"/>
    <mergeCell ref="B4:F4"/>
    <mergeCell ref="B5:F5"/>
    <mergeCell ref="A38:E38"/>
    <mergeCell ref="A60:E60"/>
    <mergeCell ref="A61:E61"/>
    <mergeCell ref="A62:E62"/>
    <mergeCell ref="A82:E82"/>
    <mergeCell ref="A83:E83"/>
    <mergeCell ref="A37:E37"/>
    <mergeCell ref="A1:F1"/>
    <mergeCell ref="A8:F8"/>
    <mergeCell ref="A9:F9"/>
    <mergeCell ref="A33:F34"/>
    <mergeCell ref="A36:E36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8"/>
  <sheetViews>
    <sheetView workbookViewId="0">
      <selection sqref="A1:F1"/>
    </sheetView>
  </sheetViews>
  <sheetFormatPr baseColWidth="10" defaultRowHeight="14.5" x14ac:dyDescent="0.35"/>
  <cols>
    <col min="1" max="1" width="46" customWidth="1"/>
    <col min="2" max="5" width="14.7265625" customWidth="1"/>
    <col min="6" max="6" width="12.7265625" customWidth="1"/>
  </cols>
  <sheetData>
    <row r="1" spans="1:6" x14ac:dyDescent="0.35">
      <c r="A1" s="53" t="s">
        <v>7</v>
      </c>
      <c r="B1" s="53"/>
      <c r="C1" s="53"/>
      <c r="D1" s="53"/>
      <c r="E1" s="53"/>
      <c r="F1" s="53"/>
    </row>
    <row r="2" spans="1:6" x14ac:dyDescent="0.35">
      <c r="A2" s="2" t="s">
        <v>8</v>
      </c>
      <c r="B2" s="53" t="s">
        <v>9</v>
      </c>
      <c r="C2" s="53"/>
      <c r="D2" s="53"/>
      <c r="E2" s="53"/>
      <c r="F2" s="53"/>
    </row>
    <row r="3" spans="1:6" x14ac:dyDescent="0.35">
      <c r="A3" s="2" t="s">
        <v>10</v>
      </c>
      <c r="B3" s="53" t="s">
        <v>11</v>
      </c>
      <c r="C3" s="53"/>
      <c r="D3" s="53"/>
      <c r="E3" s="53"/>
      <c r="F3" s="53"/>
    </row>
    <row r="4" spans="1:6" x14ac:dyDescent="0.35">
      <c r="A4" s="2" t="s">
        <v>12</v>
      </c>
      <c r="B4" s="53" t="s">
        <v>13</v>
      </c>
      <c r="C4" s="53"/>
      <c r="D4" s="53"/>
      <c r="E4" s="53"/>
      <c r="F4" s="53"/>
    </row>
    <row r="5" spans="1:6" x14ac:dyDescent="0.35">
      <c r="A5" s="2" t="s">
        <v>14</v>
      </c>
      <c r="B5" s="53" t="s">
        <v>153</v>
      </c>
      <c r="C5" s="53"/>
      <c r="D5" s="53"/>
      <c r="E5" s="53"/>
      <c r="F5" s="53"/>
    </row>
    <row r="6" spans="1:6" x14ac:dyDescent="0.35">
      <c r="A6" s="2"/>
      <c r="B6" s="13"/>
      <c r="C6" s="13"/>
      <c r="D6" s="13"/>
      <c r="E6" s="13"/>
      <c r="F6" s="13"/>
    </row>
    <row r="7" spans="1:6" x14ac:dyDescent="0.35">
      <c r="A7" s="13"/>
      <c r="B7" s="13"/>
      <c r="C7" s="13"/>
      <c r="D7" s="13"/>
      <c r="E7" s="13"/>
      <c r="F7" s="13"/>
    </row>
    <row r="8" spans="1:6" x14ac:dyDescent="0.35">
      <c r="A8" s="53" t="s">
        <v>15</v>
      </c>
      <c r="B8" s="53"/>
      <c r="C8" s="53"/>
      <c r="D8" s="53"/>
      <c r="E8" s="53"/>
      <c r="F8" s="53"/>
    </row>
    <row r="9" spans="1:6" x14ac:dyDescent="0.35">
      <c r="A9" s="53" t="s">
        <v>16</v>
      </c>
      <c r="B9" s="53"/>
      <c r="C9" s="53"/>
      <c r="D9" s="53"/>
      <c r="E9" s="53"/>
      <c r="F9" s="53"/>
    </row>
    <row r="11" spans="1:6" ht="15" thickBot="1" x14ac:dyDescent="0.4"/>
    <row r="12" spans="1:6" ht="15" thickBot="1" x14ac:dyDescent="0.4">
      <c r="A12" s="4" t="s">
        <v>17</v>
      </c>
      <c r="B12" s="4" t="s">
        <v>18</v>
      </c>
      <c r="C12" s="4" t="s">
        <v>59</v>
      </c>
      <c r="D12" s="4" t="s">
        <v>60</v>
      </c>
      <c r="E12" s="4" t="s">
        <v>61</v>
      </c>
      <c r="F12" s="4" t="s">
        <v>62</v>
      </c>
    </row>
    <row r="13" spans="1:6" ht="15" thickTop="1" x14ac:dyDescent="0.35">
      <c r="A13" s="5" t="s">
        <v>20</v>
      </c>
      <c r="B13" s="12"/>
      <c r="C13" s="12"/>
      <c r="D13" s="12"/>
      <c r="E13" s="12"/>
      <c r="F13" s="12"/>
    </row>
    <row r="14" spans="1:6" x14ac:dyDescent="0.35">
      <c r="A14" s="13" t="s">
        <v>21</v>
      </c>
      <c r="B14" s="12" t="s">
        <v>22</v>
      </c>
      <c r="C14" s="14"/>
      <c r="D14" s="14"/>
      <c r="E14" s="14"/>
      <c r="F14" s="14">
        <f>+C14+D14+E14</f>
        <v>0</v>
      </c>
    </row>
    <row r="15" spans="1:6" x14ac:dyDescent="0.35">
      <c r="A15" s="13"/>
      <c r="B15" s="12" t="s">
        <v>23</v>
      </c>
      <c r="C15" s="14"/>
      <c r="D15" s="14"/>
      <c r="E15" s="14"/>
      <c r="F15" s="14">
        <f t="shared" ref="F15:F29" si="0">+C15+D15+E15</f>
        <v>0</v>
      </c>
    </row>
    <row r="16" spans="1:6" x14ac:dyDescent="0.35">
      <c r="A16" s="13" t="s">
        <v>24</v>
      </c>
      <c r="B16" s="12" t="s">
        <v>22</v>
      </c>
      <c r="C16" s="14"/>
      <c r="D16" s="14"/>
      <c r="E16" s="14"/>
      <c r="F16" s="14">
        <f t="shared" si="0"/>
        <v>0</v>
      </c>
    </row>
    <row r="17" spans="1:6" x14ac:dyDescent="0.35">
      <c r="A17" s="13"/>
      <c r="B17" s="12" t="s">
        <v>23</v>
      </c>
      <c r="C17" s="14"/>
      <c r="D17" s="14"/>
      <c r="E17" s="14"/>
      <c r="F17" s="14">
        <f t="shared" si="0"/>
        <v>0</v>
      </c>
    </row>
    <row r="18" spans="1:6" x14ac:dyDescent="0.35">
      <c r="A18" s="13" t="s">
        <v>25</v>
      </c>
      <c r="B18" s="12" t="s">
        <v>22</v>
      </c>
      <c r="C18" s="14"/>
      <c r="D18" s="14"/>
      <c r="E18" s="14"/>
      <c r="F18" s="14">
        <f t="shared" si="0"/>
        <v>0</v>
      </c>
    </row>
    <row r="19" spans="1:6" x14ac:dyDescent="0.35">
      <c r="A19" s="12"/>
      <c r="B19" s="12" t="s">
        <v>23</v>
      </c>
      <c r="C19" s="14"/>
      <c r="D19" s="14"/>
      <c r="E19" s="14"/>
      <c r="F19" s="14">
        <f t="shared" si="0"/>
        <v>0</v>
      </c>
    </row>
    <row r="20" spans="1:6" x14ac:dyDescent="0.35">
      <c r="A20" s="6" t="s">
        <v>26</v>
      </c>
      <c r="B20" s="12"/>
      <c r="C20" s="14"/>
      <c r="D20" s="14"/>
      <c r="E20" s="14"/>
      <c r="F20" s="14">
        <f t="shared" si="0"/>
        <v>0</v>
      </c>
    </row>
    <row r="21" spans="1:6" x14ac:dyDescent="0.35">
      <c r="A21" s="13" t="s">
        <v>21</v>
      </c>
      <c r="B21" s="12" t="s">
        <v>22</v>
      </c>
      <c r="C21" s="14"/>
      <c r="D21" s="14">
        <v>1</v>
      </c>
      <c r="E21" s="14"/>
      <c r="F21" s="14">
        <f t="shared" si="0"/>
        <v>1</v>
      </c>
    </row>
    <row r="22" spans="1:6" x14ac:dyDescent="0.35">
      <c r="A22" s="13"/>
      <c r="B22" s="12" t="s">
        <v>23</v>
      </c>
      <c r="C22" s="14"/>
      <c r="D22" s="14">
        <v>12595</v>
      </c>
      <c r="E22" s="14"/>
      <c r="F22" s="14">
        <f t="shared" si="0"/>
        <v>12595</v>
      </c>
    </row>
    <row r="23" spans="1:6" x14ac:dyDescent="0.35">
      <c r="A23" s="13" t="s">
        <v>24</v>
      </c>
      <c r="B23" s="12" t="s">
        <v>22</v>
      </c>
      <c r="C23" s="14"/>
      <c r="D23" s="14"/>
      <c r="E23" s="14"/>
      <c r="F23" s="14">
        <f t="shared" si="0"/>
        <v>0</v>
      </c>
    </row>
    <row r="24" spans="1:6" x14ac:dyDescent="0.35">
      <c r="A24" s="13"/>
      <c r="B24" s="12" t="s">
        <v>23</v>
      </c>
      <c r="C24" s="14"/>
      <c r="D24" s="14"/>
      <c r="E24" s="14"/>
      <c r="F24" s="14">
        <f t="shared" si="0"/>
        <v>0</v>
      </c>
    </row>
    <row r="25" spans="1:6" x14ac:dyDescent="0.35">
      <c r="A25" s="13" t="s">
        <v>25</v>
      </c>
      <c r="B25" s="12" t="s">
        <v>22</v>
      </c>
      <c r="C25" s="14"/>
      <c r="D25" s="14"/>
      <c r="E25" s="14"/>
      <c r="F25" s="14">
        <f t="shared" si="0"/>
        <v>0</v>
      </c>
    </row>
    <row r="26" spans="1:6" x14ac:dyDescent="0.35">
      <c r="A26" s="12"/>
      <c r="B26" s="12" t="s">
        <v>23</v>
      </c>
      <c r="C26" s="14"/>
      <c r="D26" s="14"/>
      <c r="E26" s="14"/>
      <c r="F26" s="14">
        <f t="shared" si="0"/>
        <v>0</v>
      </c>
    </row>
    <row r="27" spans="1:6" x14ac:dyDescent="0.35">
      <c r="A27" s="6" t="s">
        <v>27</v>
      </c>
      <c r="B27" s="13"/>
      <c r="C27" s="15"/>
      <c r="D27" s="15"/>
      <c r="E27" s="15"/>
      <c r="F27" s="14">
        <f t="shared" si="0"/>
        <v>0</v>
      </c>
    </row>
    <row r="28" spans="1:6" x14ac:dyDescent="0.35">
      <c r="A28" s="13" t="s">
        <v>21</v>
      </c>
      <c r="B28" s="12" t="s">
        <v>22</v>
      </c>
      <c r="C28" s="14">
        <v>1</v>
      </c>
      <c r="D28" s="14">
        <v>1</v>
      </c>
      <c r="E28" s="14"/>
      <c r="F28" s="14">
        <f t="shared" si="0"/>
        <v>2</v>
      </c>
    </row>
    <row r="29" spans="1:6" x14ac:dyDescent="0.35">
      <c r="A29" s="13"/>
      <c r="B29" s="12" t="s">
        <v>23</v>
      </c>
      <c r="C29" s="14">
        <v>2607</v>
      </c>
      <c r="D29" s="14">
        <v>330</v>
      </c>
      <c r="E29" s="14"/>
      <c r="F29" s="14">
        <f t="shared" si="0"/>
        <v>2937</v>
      </c>
    </row>
    <row r="30" spans="1:6" ht="15" thickBot="1" x14ac:dyDescent="0.4">
      <c r="A30" s="13"/>
      <c r="B30" s="13"/>
      <c r="C30" s="13"/>
      <c r="D30" s="13"/>
      <c r="E30" s="13"/>
      <c r="F30" s="13"/>
    </row>
    <row r="31" spans="1:6" ht="15" thickBot="1" x14ac:dyDescent="0.4">
      <c r="A31" s="7"/>
      <c r="B31" s="7"/>
      <c r="C31" s="7"/>
      <c r="D31" s="7"/>
      <c r="E31" s="7"/>
      <c r="F31" s="7"/>
    </row>
    <row r="32" spans="1:6" x14ac:dyDescent="0.35">
      <c r="A32" s="6" t="s">
        <v>28</v>
      </c>
      <c r="B32" s="13"/>
      <c r="C32" s="13"/>
      <c r="D32" s="13"/>
      <c r="E32" s="13"/>
      <c r="F32" s="13"/>
    </row>
    <row r="33" spans="1:6" x14ac:dyDescent="0.35">
      <c r="A33" s="54"/>
      <c r="B33" s="54"/>
      <c r="C33" s="54"/>
      <c r="D33" s="54"/>
      <c r="E33" s="54"/>
      <c r="F33" s="54"/>
    </row>
    <row r="34" spans="1:6" x14ac:dyDescent="0.35">
      <c r="A34" s="13"/>
      <c r="B34" s="13"/>
      <c r="C34" s="13"/>
      <c r="D34" s="13"/>
      <c r="E34" s="13"/>
      <c r="F34" s="13"/>
    </row>
    <row r="35" spans="1:6" x14ac:dyDescent="0.35">
      <c r="A35" s="53" t="s">
        <v>29</v>
      </c>
      <c r="B35" s="53"/>
      <c r="C35" s="53"/>
      <c r="D35" s="53"/>
      <c r="E35" s="53"/>
      <c r="F35" s="13"/>
    </row>
    <row r="36" spans="1:6" x14ac:dyDescent="0.35">
      <c r="A36" s="53" t="s">
        <v>30</v>
      </c>
      <c r="B36" s="53"/>
      <c r="C36" s="53"/>
      <c r="D36" s="53"/>
      <c r="E36" s="53"/>
      <c r="F36" s="13"/>
    </row>
    <row r="37" spans="1:6" x14ac:dyDescent="0.35">
      <c r="A37" s="53" t="s">
        <v>31</v>
      </c>
      <c r="B37" s="53"/>
      <c r="C37" s="53"/>
      <c r="D37" s="53"/>
      <c r="E37" s="53"/>
      <c r="F37" s="13"/>
    </row>
    <row r="38" spans="1:6" ht="15" thickBot="1" x14ac:dyDescent="0.4">
      <c r="A38" s="13"/>
      <c r="B38" s="13"/>
      <c r="C38" s="13"/>
      <c r="D38" s="13"/>
      <c r="E38" s="13"/>
      <c r="F38" s="13"/>
    </row>
    <row r="39" spans="1:6" ht="15" thickBot="1" x14ac:dyDescent="0.4">
      <c r="A39" s="4" t="s">
        <v>17</v>
      </c>
      <c r="B39" s="4" t="s">
        <v>59</v>
      </c>
      <c r="C39" s="4" t="s">
        <v>60</v>
      </c>
      <c r="D39" s="4" t="s">
        <v>61</v>
      </c>
      <c r="E39" s="4" t="s">
        <v>62</v>
      </c>
      <c r="F39" s="12"/>
    </row>
    <row r="40" spans="1:6" ht="15" thickTop="1" x14ac:dyDescent="0.35">
      <c r="A40" s="12"/>
      <c r="B40" s="12"/>
      <c r="C40" s="12"/>
      <c r="D40" s="12"/>
      <c r="E40" s="12"/>
      <c r="F40" s="12"/>
    </row>
    <row r="41" spans="1:6" x14ac:dyDescent="0.35">
      <c r="A41" s="13" t="s">
        <v>32</v>
      </c>
      <c r="B41" s="17">
        <f>SUM(B42:B44)</f>
        <v>0</v>
      </c>
      <c r="C41" s="17">
        <f>SUM(C42:C44)</f>
        <v>0</v>
      </c>
      <c r="D41" s="17">
        <f>SUM(D42:D44)</f>
        <v>74118421.510000005</v>
      </c>
      <c r="E41" s="17">
        <f>SUM(E42:E44)</f>
        <v>74118421.510000005</v>
      </c>
      <c r="F41" s="2"/>
    </row>
    <row r="42" spans="1:6" x14ac:dyDescent="0.35">
      <c r="A42" s="13" t="s">
        <v>21</v>
      </c>
      <c r="B42" s="17"/>
      <c r="C42" s="17"/>
      <c r="D42" s="17"/>
      <c r="E42" s="17">
        <f>SUM(B42:D42)</f>
        <v>0</v>
      </c>
      <c r="F42" s="2"/>
    </row>
    <row r="43" spans="1:6" x14ac:dyDescent="0.35">
      <c r="A43" s="13" t="s">
        <v>24</v>
      </c>
      <c r="B43" s="17"/>
      <c r="C43" s="17"/>
      <c r="D43" s="17">
        <v>74118421.510000005</v>
      </c>
      <c r="E43" s="17">
        <f>SUM(B43:D43)</f>
        <v>74118421.510000005</v>
      </c>
      <c r="F43" s="2"/>
    </row>
    <row r="44" spans="1:6" x14ac:dyDescent="0.35">
      <c r="A44" s="13" t="s">
        <v>25</v>
      </c>
      <c r="B44" s="17"/>
      <c r="C44" s="17"/>
      <c r="D44" s="17"/>
      <c r="E44" s="17">
        <f>SUM(B44:D44)</f>
        <v>0</v>
      </c>
      <c r="F44" s="2"/>
    </row>
    <row r="45" spans="1:6" x14ac:dyDescent="0.35">
      <c r="A45" s="13" t="s">
        <v>64</v>
      </c>
      <c r="B45" s="17">
        <f>SUM(B46:B47)</f>
        <v>0</v>
      </c>
      <c r="C45" s="17">
        <f>SUM(C46:C47)</f>
        <v>0</v>
      </c>
      <c r="D45" s="17">
        <f>SUM(D46:D48)</f>
        <v>0</v>
      </c>
      <c r="E45" s="17">
        <f>SUM(E46:E48)</f>
        <v>0</v>
      </c>
      <c r="F45" s="2"/>
    </row>
    <row r="46" spans="1:6" x14ac:dyDescent="0.35">
      <c r="A46" s="13" t="s">
        <v>21</v>
      </c>
      <c r="B46" s="17"/>
      <c r="C46" s="17"/>
      <c r="D46" s="17"/>
      <c r="E46" s="17">
        <f>SUM(B46:D46)</f>
        <v>0</v>
      </c>
      <c r="F46" s="2"/>
    </row>
    <row r="47" spans="1:6" x14ac:dyDescent="0.35">
      <c r="A47" s="13" t="s">
        <v>24</v>
      </c>
      <c r="B47" s="17"/>
      <c r="C47" s="17"/>
      <c r="D47" s="17"/>
      <c r="E47" s="17">
        <f>SUM(B47:D47)</f>
        <v>0</v>
      </c>
      <c r="F47" s="2"/>
    </row>
    <row r="48" spans="1:6" x14ac:dyDescent="0.35">
      <c r="A48" s="13" t="s">
        <v>25</v>
      </c>
      <c r="B48" s="17"/>
      <c r="C48" s="17"/>
      <c r="D48" s="17"/>
      <c r="E48" s="17">
        <f>SUM(B48:D48)</f>
        <v>0</v>
      </c>
      <c r="F48" s="2"/>
    </row>
    <row r="49" spans="1:6" x14ac:dyDescent="0.35">
      <c r="A49" s="13" t="s">
        <v>34</v>
      </c>
      <c r="B49" s="17"/>
      <c r="C49" s="17"/>
      <c r="D49" s="17"/>
      <c r="E49" s="17">
        <f>SUM(E50:E52)</f>
        <v>0</v>
      </c>
      <c r="F49" s="2"/>
    </row>
    <row r="50" spans="1:6" x14ac:dyDescent="0.35">
      <c r="A50" s="13" t="s">
        <v>21</v>
      </c>
      <c r="B50" s="2"/>
      <c r="C50" s="17"/>
      <c r="D50" s="17"/>
      <c r="E50" s="17"/>
      <c r="F50" s="2"/>
    </row>
    <row r="51" spans="1:6" x14ac:dyDescent="0.35">
      <c r="A51" s="13" t="s">
        <v>24</v>
      </c>
      <c r="B51" s="2"/>
      <c r="C51" s="17"/>
      <c r="D51" s="17"/>
      <c r="E51" s="17"/>
      <c r="F51" s="2"/>
    </row>
    <row r="52" spans="1:6" x14ac:dyDescent="0.35">
      <c r="A52" s="13" t="s">
        <v>25</v>
      </c>
      <c r="B52" s="2"/>
      <c r="C52" s="17"/>
      <c r="D52" s="17"/>
      <c r="E52" s="17"/>
      <c r="F52" s="2"/>
    </row>
    <row r="53" spans="1:6" x14ac:dyDescent="0.35">
      <c r="A53" s="13"/>
      <c r="B53" s="2"/>
      <c r="C53" s="17"/>
      <c r="D53" s="17"/>
      <c r="E53" s="17">
        <f>SUM(B53:D53)</f>
        <v>0</v>
      </c>
      <c r="F53" s="2"/>
    </row>
    <row r="54" spans="1:6" ht="15" thickBot="1" x14ac:dyDescent="0.4">
      <c r="A54" s="13" t="s">
        <v>35</v>
      </c>
      <c r="B54" s="31">
        <f>+B41+B45+B49</f>
        <v>0</v>
      </c>
      <c r="C54" s="31">
        <f>+C41+C45+C49</f>
        <v>0</v>
      </c>
      <c r="D54" s="31">
        <f>+D41+D45+D49</f>
        <v>74118421.510000005</v>
      </c>
      <c r="E54" s="31">
        <f>+E41+E45+E49</f>
        <v>74118421.510000005</v>
      </c>
      <c r="F54" s="2"/>
    </row>
    <row r="55" spans="1:6" ht="15" thickBot="1" x14ac:dyDescent="0.4">
      <c r="A55" s="7" t="s">
        <v>36</v>
      </c>
      <c r="B55" s="8"/>
      <c r="C55" s="8"/>
      <c r="D55" s="8"/>
      <c r="E55" s="8"/>
      <c r="F55" s="13"/>
    </row>
    <row r="56" spans="1:6" x14ac:dyDescent="0.35">
      <c r="A56" s="6"/>
      <c r="B56" s="13"/>
      <c r="C56" s="13"/>
      <c r="D56" s="13"/>
      <c r="E56" s="13"/>
      <c r="F56" s="13"/>
    </row>
    <row r="57" spans="1:6" x14ac:dyDescent="0.35">
      <c r="A57" s="13"/>
      <c r="B57" s="13"/>
      <c r="C57" s="13"/>
      <c r="D57" s="13"/>
      <c r="E57" s="13"/>
      <c r="F57" s="13"/>
    </row>
    <row r="58" spans="1:6" x14ac:dyDescent="0.35">
      <c r="A58" s="53" t="s">
        <v>37</v>
      </c>
      <c r="B58" s="53"/>
      <c r="C58" s="53"/>
      <c r="D58" s="53"/>
      <c r="E58" s="53"/>
      <c r="F58" s="13"/>
    </row>
    <row r="59" spans="1:6" x14ac:dyDescent="0.35">
      <c r="A59" s="53" t="s">
        <v>38</v>
      </c>
      <c r="B59" s="53"/>
      <c r="C59" s="53"/>
      <c r="D59" s="53"/>
      <c r="E59" s="53"/>
      <c r="F59" s="13"/>
    </row>
    <row r="60" spans="1:6" x14ac:dyDescent="0.35">
      <c r="A60" s="53" t="s">
        <v>31</v>
      </c>
      <c r="B60" s="53"/>
      <c r="C60" s="53"/>
      <c r="D60" s="53"/>
      <c r="E60" s="53"/>
      <c r="F60" s="13"/>
    </row>
    <row r="61" spans="1:6" ht="15" thickBot="1" x14ac:dyDescent="0.4">
      <c r="A61" s="53"/>
      <c r="B61" s="53"/>
      <c r="C61" s="53"/>
      <c r="D61" s="53"/>
      <c r="E61" s="53"/>
      <c r="F61" s="13"/>
    </row>
    <row r="62" spans="1:6" ht="15" thickBot="1" x14ac:dyDescent="0.4">
      <c r="A62" s="4" t="s">
        <v>39</v>
      </c>
      <c r="B62" s="4" t="s">
        <v>59</v>
      </c>
      <c r="C62" s="4" t="s">
        <v>60</v>
      </c>
      <c r="D62" s="4" t="s">
        <v>61</v>
      </c>
      <c r="E62" s="4" t="s">
        <v>62</v>
      </c>
      <c r="F62" s="13"/>
    </row>
    <row r="63" spans="1:6" ht="15" thickTop="1" x14ac:dyDescent="0.35">
      <c r="A63" s="9" t="s">
        <v>143</v>
      </c>
      <c r="B63" s="21"/>
      <c r="C63" s="21"/>
      <c r="D63" s="21"/>
      <c r="E63" s="17">
        <f t="shared" ref="E63:E75" si="1">SUM(B63:D63)</f>
        <v>0</v>
      </c>
      <c r="F63" s="43"/>
    </row>
    <row r="64" spans="1:6" x14ac:dyDescent="0.35">
      <c r="A64" s="23" t="s">
        <v>40</v>
      </c>
      <c r="B64" s="17"/>
      <c r="C64" s="17"/>
      <c r="D64" s="17"/>
      <c r="E64" s="17">
        <f t="shared" si="1"/>
        <v>0</v>
      </c>
      <c r="F64" s="13"/>
    </row>
    <row r="65" spans="1:6" x14ac:dyDescent="0.35">
      <c r="A65" s="9" t="s">
        <v>41</v>
      </c>
      <c r="B65" s="17"/>
      <c r="C65" s="17"/>
      <c r="D65" s="17"/>
      <c r="E65" s="17">
        <f t="shared" si="1"/>
        <v>0</v>
      </c>
      <c r="F65" s="13"/>
    </row>
    <row r="66" spans="1:6" x14ac:dyDescent="0.35">
      <c r="A66" s="9" t="s">
        <v>42</v>
      </c>
      <c r="B66" s="17"/>
      <c r="C66" s="17"/>
      <c r="D66" s="17"/>
      <c r="E66" s="17">
        <f t="shared" si="1"/>
        <v>0</v>
      </c>
      <c r="F66" s="13"/>
    </row>
    <row r="67" spans="1:6" x14ac:dyDescent="0.35">
      <c r="A67" s="9" t="s">
        <v>43</v>
      </c>
      <c r="B67" s="17"/>
      <c r="C67" s="17"/>
      <c r="D67" s="17"/>
      <c r="E67" s="17">
        <f t="shared" si="1"/>
        <v>0</v>
      </c>
      <c r="F67" s="13"/>
    </row>
    <row r="68" spans="1:6" x14ac:dyDescent="0.35">
      <c r="A68" s="9" t="s">
        <v>44</v>
      </c>
      <c r="B68" s="17"/>
      <c r="C68" s="17"/>
      <c r="D68" s="17"/>
      <c r="E68" s="17">
        <f t="shared" si="1"/>
        <v>0</v>
      </c>
      <c r="F68" s="13"/>
    </row>
    <row r="69" spans="1:6" x14ac:dyDescent="0.35">
      <c r="A69" s="9" t="s">
        <v>45</v>
      </c>
      <c r="B69" s="17"/>
      <c r="C69" s="17"/>
      <c r="D69" s="17"/>
      <c r="E69" s="17">
        <f t="shared" si="1"/>
        <v>0</v>
      </c>
      <c r="F69" s="13"/>
    </row>
    <row r="70" spans="1:6" x14ac:dyDescent="0.35">
      <c r="A70" s="9" t="s">
        <v>46</v>
      </c>
      <c r="B70" s="17"/>
      <c r="C70" s="17"/>
      <c r="D70" s="17"/>
      <c r="E70" s="17">
        <f t="shared" si="1"/>
        <v>0</v>
      </c>
      <c r="F70" s="13"/>
    </row>
    <row r="71" spans="1:6" x14ac:dyDescent="0.35">
      <c r="A71" s="9" t="s">
        <v>47</v>
      </c>
      <c r="B71" s="17"/>
      <c r="C71" s="17"/>
      <c r="D71" s="17"/>
      <c r="E71" s="17">
        <f t="shared" si="1"/>
        <v>0</v>
      </c>
      <c r="F71" s="13"/>
    </row>
    <row r="72" spans="1:6" x14ac:dyDescent="0.35">
      <c r="A72" s="9" t="s">
        <v>48</v>
      </c>
      <c r="B72" s="17"/>
      <c r="C72" s="17"/>
      <c r="D72" s="17"/>
      <c r="E72" s="17">
        <f t="shared" si="1"/>
        <v>0</v>
      </c>
      <c r="F72" s="13"/>
    </row>
    <row r="73" spans="1:6" x14ac:dyDescent="0.35">
      <c r="A73" s="9" t="s">
        <v>49</v>
      </c>
      <c r="B73" s="17"/>
      <c r="C73" s="17"/>
      <c r="D73" s="17"/>
      <c r="E73" s="17">
        <f t="shared" si="1"/>
        <v>0</v>
      </c>
      <c r="F73" s="13"/>
    </row>
    <row r="74" spans="1:6" x14ac:dyDescent="0.35">
      <c r="A74" s="9" t="s">
        <v>51</v>
      </c>
      <c r="B74" s="17"/>
      <c r="C74" s="17"/>
      <c r="D74" s="17">
        <v>74118421.510000005</v>
      </c>
      <c r="E74" s="17">
        <f t="shared" si="1"/>
        <v>74118421.510000005</v>
      </c>
      <c r="F74" s="13"/>
    </row>
    <row r="75" spans="1:6" ht="15" thickBot="1" x14ac:dyDescent="0.4">
      <c r="A75" s="9" t="s">
        <v>144</v>
      </c>
      <c r="B75" s="17">
        <v>0</v>
      </c>
      <c r="C75" s="17">
        <v>0</v>
      </c>
      <c r="D75" s="17">
        <v>0</v>
      </c>
      <c r="E75" s="17">
        <f t="shared" si="1"/>
        <v>0</v>
      </c>
      <c r="F75" s="13"/>
    </row>
    <row r="76" spans="1:6" ht="15" thickBot="1" x14ac:dyDescent="0.4">
      <c r="A76" s="10" t="s">
        <v>109</v>
      </c>
      <c r="B76" s="35">
        <f>SUM(B63:B75)</f>
        <v>0</v>
      </c>
      <c r="C76" s="35">
        <f t="shared" ref="C76:E76" si="2">SUM(C63:C75)</f>
        <v>0</v>
      </c>
      <c r="D76" s="35">
        <f t="shared" si="2"/>
        <v>74118421.510000005</v>
      </c>
      <c r="E76" s="35">
        <f t="shared" si="2"/>
        <v>74118421.510000005</v>
      </c>
      <c r="F76" s="13"/>
    </row>
    <row r="77" spans="1:6" ht="15" thickBot="1" x14ac:dyDescent="0.4">
      <c r="A77" s="10" t="s">
        <v>73</v>
      </c>
      <c r="B77" s="21"/>
      <c r="C77" s="21"/>
      <c r="D77" s="21"/>
      <c r="E77" s="21"/>
      <c r="F77" s="13"/>
    </row>
    <row r="78" spans="1:6" x14ac:dyDescent="0.35">
      <c r="A78" s="6"/>
      <c r="B78" s="13"/>
      <c r="C78" s="13"/>
      <c r="D78" s="13"/>
      <c r="E78" s="13"/>
      <c r="F78" s="13"/>
    </row>
    <row r="79" spans="1:6" x14ac:dyDescent="0.35">
      <c r="A79" s="11"/>
      <c r="B79" s="13"/>
      <c r="C79" s="13"/>
      <c r="D79" s="13"/>
      <c r="E79" s="13"/>
      <c r="F79" s="13"/>
    </row>
    <row r="80" spans="1:6" x14ac:dyDescent="0.35">
      <c r="A80" s="13" t="s">
        <v>52</v>
      </c>
      <c r="B80" s="13"/>
      <c r="C80" s="13"/>
      <c r="D80" s="13"/>
      <c r="E80" s="13"/>
      <c r="F80" s="13"/>
    </row>
    <row r="81" spans="1:6" x14ac:dyDescent="0.35">
      <c r="A81" s="53" t="s">
        <v>53</v>
      </c>
      <c r="B81" s="53"/>
      <c r="C81" s="53"/>
      <c r="D81" s="53"/>
      <c r="E81" s="53"/>
      <c r="F81" s="13"/>
    </row>
    <row r="82" spans="1:6" x14ac:dyDescent="0.35">
      <c r="A82" s="53" t="s">
        <v>31</v>
      </c>
      <c r="B82" s="53"/>
      <c r="C82" s="53"/>
      <c r="D82" s="53"/>
      <c r="E82" s="53"/>
      <c r="F82" s="13"/>
    </row>
    <row r="83" spans="1:6" x14ac:dyDescent="0.35">
      <c r="A83" s="53"/>
      <c r="B83" s="53"/>
      <c r="C83" s="53"/>
      <c r="D83" s="53"/>
      <c r="E83" s="53"/>
      <c r="F83" s="13"/>
    </row>
    <row r="84" spans="1:6" ht="15" thickBot="1" x14ac:dyDescent="0.4">
      <c r="A84" s="13" t="s">
        <v>39</v>
      </c>
      <c r="B84" s="13" t="s">
        <v>59</v>
      </c>
      <c r="C84" s="13" t="s">
        <v>60</v>
      </c>
      <c r="D84" s="13" t="s">
        <v>61</v>
      </c>
      <c r="E84" s="13" t="s">
        <v>62</v>
      </c>
      <c r="F84" s="13"/>
    </row>
    <row r="85" spans="1:6" ht="15" thickBot="1" x14ac:dyDescent="0.4">
      <c r="A85" s="4"/>
      <c r="B85" s="4"/>
      <c r="C85" s="4"/>
      <c r="D85" s="4"/>
      <c r="E85" s="4"/>
      <c r="F85" s="13"/>
    </row>
    <row r="86" spans="1:6" ht="15" thickTop="1" x14ac:dyDescent="0.35">
      <c r="A86" s="13" t="s">
        <v>54</v>
      </c>
      <c r="B86" s="17">
        <f>+'1T'!E94</f>
        <v>1524353403.8700001</v>
      </c>
      <c r="C86" s="17">
        <f>+B92</f>
        <v>1760734919.1900001</v>
      </c>
      <c r="D86" s="17">
        <f>+C92</f>
        <v>1760826152.22</v>
      </c>
      <c r="E86" s="17">
        <f>+B86</f>
        <v>1524353403.8700001</v>
      </c>
      <c r="F86" s="13"/>
    </row>
    <row r="87" spans="1:6" x14ac:dyDescent="0.35">
      <c r="A87" s="13" t="s">
        <v>55</v>
      </c>
      <c r="B87" s="17">
        <f>+B88+B89</f>
        <v>236381515.31999999</v>
      </c>
      <c r="C87" s="17">
        <f t="shared" ref="C87:D87" si="3">+C88+C89</f>
        <v>91233.03</v>
      </c>
      <c r="D87" s="17">
        <f t="shared" si="3"/>
        <v>27365.06</v>
      </c>
      <c r="E87" s="17">
        <f>+B87+C87+D87</f>
        <v>236500113.41</v>
      </c>
      <c r="F87" s="13"/>
    </row>
    <row r="88" spans="1:6" x14ac:dyDescent="0.35">
      <c r="A88" s="42" t="s">
        <v>138</v>
      </c>
      <c r="B88" s="17">
        <v>236335750</v>
      </c>
      <c r="C88" s="17">
        <v>0</v>
      </c>
      <c r="D88" s="17"/>
      <c r="E88" s="17">
        <f t="shared" ref="E88:E89" si="4">+B88+C88+D88</f>
        <v>236335750</v>
      </c>
      <c r="F88" s="42"/>
    </row>
    <row r="89" spans="1:6" x14ac:dyDescent="0.35">
      <c r="A89" s="42" t="s">
        <v>139</v>
      </c>
      <c r="B89" s="17">
        <f>44210.66+1554.66</f>
        <v>45765.320000000007</v>
      </c>
      <c r="C89" s="17">
        <f>45709.81+45523.22</f>
        <v>91233.03</v>
      </c>
      <c r="D89" s="17">
        <f>28837.66-1472.6</f>
        <v>27365.06</v>
      </c>
      <c r="E89" s="17">
        <f t="shared" si="4"/>
        <v>164363.41</v>
      </c>
      <c r="F89" s="42"/>
    </row>
    <row r="90" spans="1:6" x14ac:dyDescent="0.35">
      <c r="A90" s="13" t="s">
        <v>56</v>
      </c>
      <c r="B90" s="17">
        <f>+B86+B87</f>
        <v>1760734919.1900001</v>
      </c>
      <c r="C90" s="17">
        <f t="shared" ref="C90:D90" si="5">+C86+C87</f>
        <v>1760826152.22</v>
      </c>
      <c r="D90" s="17">
        <f t="shared" si="5"/>
        <v>1760853517.28</v>
      </c>
      <c r="E90" s="17">
        <f>+E86+E87</f>
        <v>1760853517.2800002</v>
      </c>
      <c r="F90" s="13"/>
    </row>
    <row r="91" spans="1:6" x14ac:dyDescent="0.35">
      <c r="A91" s="13" t="s">
        <v>57</v>
      </c>
      <c r="B91" s="17">
        <f>+B76</f>
        <v>0</v>
      </c>
      <c r="C91" s="17">
        <f t="shared" ref="C91:D91" si="6">+C76</f>
        <v>0</v>
      </c>
      <c r="D91" s="17">
        <f t="shared" si="6"/>
        <v>74118421.510000005</v>
      </c>
      <c r="E91" s="17">
        <f>+D91+C91+B91</f>
        <v>74118421.510000005</v>
      </c>
      <c r="F91" s="13"/>
    </row>
    <row r="92" spans="1:6" x14ac:dyDescent="0.35">
      <c r="A92" s="13" t="s">
        <v>58</v>
      </c>
      <c r="B92" s="17">
        <f>+B90-B91</f>
        <v>1760734919.1900001</v>
      </c>
      <c r="C92" s="17">
        <f t="shared" ref="C92:E92" si="7">+C90-C91</f>
        <v>1760826152.22</v>
      </c>
      <c r="D92" s="17">
        <f t="shared" si="7"/>
        <v>1686735095.77</v>
      </c>
      <c r="E92" s="17">
        <f t="shared" si="7"/>
        <v>1686735095.7700002</v>
      </c>
      <c r="F92" s="13"/>
    </row>
    <row r="93" spans="1:6" ht="15" thickBot="1" x14ac:dyDescent="0.4">
      <c r="A93" s="13"/>
      <c r="B93" s="2"/>
      <c r="C93" s="2"/>
      <c r="D93" s="2"/>
      <c r="E93" s="2"/>
      <c r="F93" s="13"/>
    </row>
    <row r="94" spans="1:6" ht="15" thickBot="1" x14ac:dyDescent="0.4">
      <c r="A94" s="7" t="s">
        <v>36</v>
      </c>
      <c r="B94" s="7"/>
      <c r="C94" s="7"/>
      <c r="D94" s="7"/>
      <c r="E94" s="7"/>
      <c r="F94" s="13"/>
    </row>
    <row r="95" spans="1:6" x14ac:dyDescent="0.35">
      <c r="A95" s="6"/>
      <c r="B95" s="13"/>
      <c r="C95" s="13"/>
      <c r="D95" s="13"/>
      <c r="E95" s="13"/>
      <c r="F95" s="13"/>
    </row>
    <row r="96" spans="1:6" ht="30.75" customHeight="1" x14ac:dyDescent="0.35">
      <c r="A96" s="56" t="s">
        <v>159</v>
      </c>
      <c r="B96" s="56"/>
      <c r="C96" s="56"/>
      <c r="D96" s="56"/>
      <c r="E96" s="56"/>
    </row>
    <row r="97" spans="1:5" ht="30.75" customHeight="1" x14ac:dyDescent="0.35">
      <c r="A97" s="56" t="s">
        <v>160</v>
      </c>
      <c r="B97" s="56"/>
      <c r="C97" s="56"/>
      <c r="D97" s="56"/>
      <c r="E97" s="56"/>
    </row>
    <row r="98" spans="1:5" ht="30.75" customHeight="1" x14ac:dyDescent="0.35">
      <c r="A98" s="56" t="s">
        <v>161</v>
      </c>
      <c r="B98" s="56"/>
      <c r="C98" s="56"/>
      <c r="D98" s="56"/>
      <c r="E98" s="56"/>
    </row>
  </sheetData>
  <mergeCells count="21">
    <mergeCell ref="A96:E96"/>
    <mergeCell ref="A97:E97"/>
    <mergeCell ref="A98:E98"/>
    <mergeCell ref="A59:E59"/>
    <mergeCell ref="A1:F1"/>
    <mergeCell ref="B2:F2"/>
    <mergeCell ref="B3:F3"/>
    <mergeCell ref="B4:F4"/>
    <mergeCell ref="B5:F5"/>
    <mergeCell ref="A8:F8"/>
    <mergeCell ref="A9:F9"/>
    <mergeCell ref="A33:F33"/>
    <mergeCell ref="A35:E35"/>
    <mergeCell ref="A36:E36"/>
    <mergeCell ref="A37:E37"/>
    <mergeCell ref="A60:E60"/>
    <mergeCell ref="A61:E61"/>
    <mergeCell ref="A81:E81"/>
    <mergeCell ref="A82:E82"/>
    <mergeCell ref="A83:E83"/>
    <mergeCell ref="A58:E58"/>
  </mergeCells>
  <pageMargins left="0.75" right="0.75" top="1" bottom="1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1"/>
  <sheetViews>
    <sheetView workbookViewId="0">
      <selection sqref="A1:F1"/>
    </sheetView>
  </sheetViews>
  <sheetFormatPr baseColWidth="10" defaultRowHeight="14.5" x14ac:dyDescent="0.35"/>
  <cols>
    <col min="1" max="1" width="46.1796875" customWidth="1"/>
    <col min="2" max="2" width="14.7265625" customWidth="1"/>
    <col min="3" max="3" width="15" customWidth="1"/>
    <col min="4" max="4" width="15.54296875" customWidth="1"/>
    <col min="5" max="5" width="16.26953125" customWidth="1"/>
    <col min="6" max="6" width="12.7265625" customWidth="1"/>
  </cols>
  <sheetData>
    <row r="1" spans="1:6" x14ac:dyDescent="0.35">
      <c r="A1" s="53" t="s">
        <v>7</v>
      </c>
      <c r="B1" s="53"/>
      <c r="C1" s="53"/>
      <c r="D1" s="53"/>
      <c r="E1" s="53"/>
      <c r="F1" s="53"/>
    </row>
    <row r="2" spans="1:6" ht="15.75" customHeight="1" x14ac:dyDescent="0.35">
      <c r="A2" s="2" t="s">
        <v>8</v>
      </c>
      <c r="B2" s="53" t="s">
        <v>9</v>
      </c>
      <c r="C2" s="53"/>
      <c r="D2" s="53"/>
      <c r="E2" s="53"/>
      <c r="F2" s="53"/>
    </row>
    <row r="3" spans="1:6" ht="15.75" customHeight="1" x14ac:dyDescent="0.35">
      <c r="A3" s="2" t="s">
        <v>10</v>
      </c>
      <c r="B3" s="53" t="s">
        <v>11</v>
      </c>
      <c r="C3" s="53"/>
      <c r="D3" s="53"/>
      <c r="E3" s="53"/>
      <c r="F3" s="53"/>
    </row>
    <row r="4" spans="1:6" ht="15.75" customHeight="1" x14ac:dyDescent="0.35">
      <c r="A4" s="2" t="s">
        <v>12</v>
      </c>
      <c r="B4" s="53" t="s">
        <v>13</v>
      </c>
      <c r="C4" s="53"/>
      <c r="D4" s="53"/>
      <c r="E4" s="53"/>
      <c r="F4" s="53"/>
    </row>
    <row r="5" spans="1:6" ht="15.75" customHeight="1" x14ac:dyDescent="0.35">
      <c r="A5" s="2" t="s">
        <v>14</v>
      </c>
      <c r="B5" s="53" t="s">
        <v>152</v>
      </c>
      <c r="C5" s="53"/>
      <c r="D5" s="53"/>
      <c r="E5" s="53"/>
      <c r="F5" s="53"/>
    </row>
    <row r="6" spans="1:6" ht="15.75" customHeight="1" x14ac:dyDescent="0.35">
      <c r="A6" s="2"/>
      <c r="B6" s="13"/>
      <c r="C6" s="13"/>
      <c r="D6" s="13"/>
      <c r="E6" s="13"/>
      <c r="F6" s="13"/>
    </row>
    <row r="7" spans="1:6" ht="15.75" customHeight="1" x14ac:dyDescent="0.35">
      <c r="A7" s="13"/>
      <c r="B7" s="13"/>
      <c r="C7" s="13"/>
      <c r="D7" s="13"/>
      <c r="E7" s="13"/>
      <c r="F7" s="13"/>
    </row>
    <row r="8" spans="1:6" ht="15.75" customHeight="1" x14ac:dyDescent="0.35">
      <c r="A8" s="53" t="s">
        <v>15</v>
      </c>
      <c r="B8" s="53"/>
      <c r="C8" s="53"/>
      <c r="D8" s="53"/>
      <c r="E8" s="53"/>
      <c r="F8" s="53"/>
    </row>
    <row r="9" spans="1:6" ht="15.75" customHeight="1" x14ac:dyDescent="0.35">
      <c r="A9" s="53" t="s">
        <v>16</v>
      </c>
      <c r="B9" s="53"/>
      <c r="C9" s="53"/>
      <c r="D9" s="53"/>
      <c r="E9" s="53"/>
      <c r="F9" s="53"/>
    </row>
    <row r="10" spans="1:6" ht="15.75" customHeight="1" x14ac:dyDescent="0.35"/>
    <row r="11" spans="1:6" ht="15.75" customHeight="1" thickBot="1" x14ac:dyDescent="0.4"/>
    <row r="12" spans="1:6" ht="15.75" customHeight="1" thickBot="1" x14ac:dyDescent="0.4">
      <c r="A12" s="4" t="s">
        <v>17</v>
      </c>
      <c r="B12" s="4" t="s">
        <v>18</v>
      </c>
      <c r="C12" s="4" t="s">
        <v>65</v>
      </c>
      <c r="D12" s="4" t="s">
        <v>66</v>
      </c>
      <c r="E12" s="4" t="s">
        <v>67</v>
      </c>
      <c r="F12" s="4" t="s">
        <v>68</v>
      </c>
    </row>
    <row r="13" spans="1:6" ht="15.75" customHeight="1" thickTop="1" x14ac:dyDescent="0.35">
      <c r="A13" s="5" t="s">
        <v>20</v>
      </c>
      <c r="B13" s="12"/>
      <c r="C13" s="12"/>
      <c r="D13" s="12"/>
      <c r="E13" s="12"/>
      <c r="F13" s="12"/>
    </row>
    <row r="14" spans="1:6" ht="15.75" customHeight="1" x14ac:dyDescent="0.35">
      <c r="A14" s="13" t="s">
        <v>21</v>
      </c>
      <c r="B14" s="12" t="s">
        <v>22</v>
      </c>
      <c r="C14" s="14"/>
      <c r="D14" s="14"/>
      <c r="E14" s="14"/>
      <c r="F14" s="14">
        <f t="shared" ref="F14:F29" si="0">SUM(C14:E14)</f>
        <v>0</v>
      </c>
    </row>
    <row r="15" spans="1:6" ht="15.75" customHeight="1" x14ac:dyDescent="0.35">
      <c r="A15" s="13"/>
      <c r="B15" s="12" t="s">
        <v>23</v>
      </c>
      <c r="C15" s="14"/>
      <c r="D15" s="14"/>
      <c r="E15" s="14"/>
      <c r="F15" s="14">
        <f t="shared" si="0"/>
        <v>0</v>
      </c>
    </row>
    <row r="16" spans="1:6" ht="15.75" customHeight="1" x14ac:dyDescent="0.35">
      <c r="A16" s="13" t="s">
        <v>24</v>
      </c>
      <c r="B16" s="12" t="s">
        <v>22</v>
      </c>
      <c r="C16" s="14"/>
      <c r="D16" s="14"/>
      <c r="E16" s="14"/>
      <c r="F16" s="14">
        <f t="shared" si="0"/>
        <v>0</v>
      </c>
    </row>
    <row r="17" spans="1:6" ht="15.75" customHeight="1" x14ac:dyDescent="0.35">
      <c r="A17" s="13"/>
      <c r="B17" s="12" t="s">
        <v>23</v>
      </c>
      <c r="C17" s="14"/>
      <c r="D17" s="14"/>
      <c r="E17" s="14"/>
      <c r="F17" s="14">
        <f t="shared" si="0"/>
        <v>0</v>
      </c>
    </row>
    <row r="18" spans="1:6" ht="15.75" customHeight="1" x14ac:dyDescent="0.35">
      <c r="A18" s="13" t="s">
        <v>25</v>
      </c>
      <c r="B18" s="12" t="s">
        <v>22</v>
      </c>
      <c r="C18" s="14"/>
      <c r="D18" s="14"/>
      <c r="E18" s="14"/>
      <c r="F18" s="14">
        <f t="shared" si="0"/>
        <v>0</v>
      </c>
    </row>
    <row r="19" spans="1:6" ht="15.75" customHeight="1" x14ac:dyDescent="0.35">
      <c r="A19" s="12"/>
      <c r="B19" s="12" t="s">
        <v>23</v>
      </c>
      <c r="C19" s="14"/>
      <c r="D19" s="14"/>
      <c r="E19" s="14"/>
      <c r="F19" s="14">
        <f t="shared" si="0"/>
        <v>0</v>
      </c>
    </row>
    <row r="20" spans="1:6" ht="15.75" customHeight="1" x14ac:dyDescent="0.35">
      <c r="A20" s="6" t="s">
        <v>26</v>
      </c>
      <c r="B20" s="12"/>
      <c r="C20" s="14"/>
      <c r="D20" s="14"/>
      <c r="E20" s="14"/>
      <c r="F20" s="14">
        <f t="shared" si="0"/>
        <v>0</v>
      </c>
    </row>
    <row r="21" spans="1:6" ht="15.75" customHeight="1" x14ac:dyDescent="0.35">
      <c r="A21" s="13" t="s">
        <v>21</v>
      </c>
      <c r="B21" s="12" t="s">
        <v>22</v>
      </c>
      <c r="C21" s="14"/>
      <c r="D21" s="14"/>
      <c r="E21" s="14"/>
      <c r="F21" s="14">
        <f t="shared" si="0"/>
        <v>0</v>
      </c>
    </row>
    <row r="22" spans="1:6" ht="15.75" customHeight="1" x14ac:dyDescent="0.35">
      <c r="A22" s="13"/>
      <c r="B22" s="12" t="s">
        <v>23</v>
      </c>
      <c r="C22" s="14"/>
      <c r="D22" s="14"/>
      <c r="E22" s="14"/>
      <c r="F22" s="14">
        <f t="shared" si="0"/>
        <v>0</v>
      </c>
    </row>
    <row r="23" spans="1:6" ht="15.75" customHeight="1" x14ac:dyDescent="0.35">
      <c r="A23" s="13" t="s">
        <v>24</v>
      </c>
      <c r="B23" s="12" t="s">
        <v>22</v>
      </c>
      <c r="C23" s="14"/>
      <c r="D23" s="14"/>
      <c r="E23" s="14"/>
      <c r="F23" s="14">
        <f t="shared" si="0"/>
        <v>0</v>
      </c>
    </row>
    <row r="24" spans="1:6" ht="15.75" customHeight="1" x14ac:dyDescent="0.35">
      <c r="A24" s="13"/>
      <c r="B24" s="12" t="s">
        <v>23</v>
      </c>
      <c r="C24" s="14"/>
      <c r="D24" s="14"/>
      <c r="E24" s="14"/>
      <c r="F24" s="14">
        <f t="shared" si="0"/>
        <v>0</v>
      </c>
    </row>
    <row r="25" spans="1:6" ht="15.75" customHeight="1" x14ac:dyDescent="0.35">
      <c r="A25" s="13" t="s">
        <v>25</v>
      </c>
      <c r="B25" s="12" t="s">
        <v>22</v>
      </c>
      <c r="C25" s="14"/>
      <c r="D25" s="14"/>
      <c r="E25" s="14"/>
      <c r="F25" s="14">
        <f t="shared" si="0"/>
        <v>0</v>
      </c>
    </row>
    <row r="26" spans="1:6" ht="15.75" customHeight="1" x14ac:dyDescent="0.35">
      <c r="A26" s="12"/>
      <c r="B26" s="12" t="s">
        <v>23</v>
      </c>
      <c r="C26" s="14"/>
      <c r="D26" s="14"/>
      <c r="E26" s="14"/>
      <c r="F26" s="14">
        <f t="shared" si="0"/>
        <v>0</v>
      </c>
    </row>
    <row r="27" spans="1:6" ht="15.75" customHeight="1" x14ac:dyDescent="0.35">
      <c r="A27" s="6" t="s">
        <v>27</v>
      </c>
      <c r="B27" s="13"/>
      <c r="C27" s="15"/>
      <c r="D27" s="15"/>
      <c r="E27" s="15"/>
      <c r="F27" s="14">
        <f t="shared" si="0"/>
        <v>0</v>
      </c>
    </row>
    <row r="28" spans="1:6" ht="15.75" customHeight="1" x14ac:dyDescent="0.35">
      <c r="A28" s="13" t="s">
        <v>21</v>
      </c>
      <c r="B28" s="12" t="s">
        <v>22</v>
      </c>
      <c r="C28" s="14">
        <v>2</v>
      </c>
      <c r="D28" s="14">
        <v>1</v>
      </c>
      <c r="E28" s="14">
        <v>0</v>
      </c>
      <c r="F28" s="14">
        <f t="shared" si="0"/>
        <v>3</v>
      </c>
    </row>
    <row r="29" spans="1:6" ht="15.75" customHeight="1" x14ac:dyDescent="0.35">
      <c r="A29" s="13"/>
      <c r="B29" s="12" t="s">
        <v>23</v>
      </c>
      <c r="C29" s="14">
        <v>2160</v>
      </c>
      <c r="D29" s="14">
        <v>1410</v>
      </c>
      <c r="E29" s="14">
        <v>0</v>
      </c>
      <c r="F29" s="14">
        <f t="shared" si="0"/>
        <v>3570</v>
      </c>
    </row>
    <row r="30" spans="1:6" ht="15.75" customHeight="1" thickBot="1" x14ac:dyDescent="0.4">
      <c r="A30" s="13"/>
      <c r="B30" s="13"/>
      <c r="C30" s="13"/>
      <c r="D30" s="13"/>
      <c r="E30" s="13"/>
      <c r="F30" s="13"/>
    </row>
    <row r="31" spans="1:6" ht="15.75" customHeight="1" thickBot="1" x14ac:dyDescent="0.4">
      <c r="A31" s="7"/>
      <c r="B31" s="7"/>
      <c r="C31" s="7"/>
      <c r="D31" s="7"/>
      <c r="E31" s="7"/>
      <c r="F31" s="7"/>
    </row>
    <row r="32" spans="1:6" ht="15.75" customHeight="1" x14ac:dyDescent="0.35">
      <c r="A32" s="6" t="s">
        <v>28</v>
      </c>
      <c r="B32" s="13"/>
      <c r="C32" s="13"/>
      <c r="D32" s="13"/>
      <c r="E32" s="13"/>
      <c r="F32" s="13"/>
    </row>
    <row r="33" spans="1:6" ht="15.75" customHeight="1" x14ac:dyDescent="0.35">
      <c r="A33" s="54" t="s">
        <v>63</v>
      </c>
      <c r="B33" s="54"/>
      <c r="C33" s="54"/>
      <c r="D33" s="54"/>
      <c r="E33" s="54"/>
      <c r="F33" s="54"/>
    </row>
    <row r="34" spans="1:6" ht="15.75" customHeight="1" x14ac:dyDescent="0.35">
      <c r="A34" s="54"/>
      <c r="B34" s="54"/>
      <c r="C34" s="54"/>
      <c r="D34" s="54"/>
      <c r="E34" s="54"/>
      <c r="F34" s="54"/>
    </row>
    <row r="35" spans="1:6" ht="24" customHeight="1" x14ac:dyDescent="0.35">
      <c r="A35" s="54"/>
      <c r="B35" s="54"/>
      <c r="C35" s="54"/>
      <c r="D35" s="54"/>
      <c r="E35" s="54"/>
      <c r="F35" s="54"/>
    </row>
    <row r="36" spans="1:6" ht="15.75" customHeight="1" x14ac:dyDescent="0.35">
      <c r="A36" s="13"/>
      <c r="B36" s="13"/>
      <c r="C36" s="13"/>
      <c r="D36" s="13"/>
      <c r="E36" s="13"/>
      <c r="F36" s="13"/>
    </row>
    <row r="37" spans="1:6" ht="15.75" customHeight="1" x14ac:dyDescent="0.35">
      <c r="A37" s="53" t="s">
        <v>29</v>
      </c>
      <c r="B37" s="53"/>
      <c r="C37" s="53"/>
      <c r="D37" s="53"/>
      <c r="E37" s="53"/>
      <c r="F37" s="13"/>
    </row>
    <row r="38" spans="1:6" ht="15.75" customHeight="1" x14ac:dyDescent="0.35">
      <c r="A38" s="53" t="s">
        <v>30</v>
      </c>
      <c r="B38" s="53"/>
      <c r="C38" s="53"/>
      <c r="D38" s="53"/>
      <c r="E38" s="53"/>
      <c r="F38" s="13"/>
    </row>
    <row r="39" spans="1:6" ht="15.75" customHeight="1" x14ac:dyDescent="0.35">
      <c r="A39" s="53" t="s">
        <v>31</v>
      </c>
      <c r="B39" s="53"/>
      <c r="C39" s="53"/>
      <c r="D39" s="53"/>
      <c r="E39" s="53"/>
      <c r="F39" s="13"/>
    </row>
    <row r="40" spans="1:6" ht="15.75" customHeight="1" thickBot="1" x14ac:dyDescent="0.4">
      <c r="A40" s="13"/>
      <c r="B40" s="13"/>
      <c r="C40" s="13"/>
      <c r="D40" s="13"/>
      <c r="E40" s="13"/>
      <c r="F40" s="13"/>
    </row>
    <row r="41" spans="1:6" ht="15.75" customHeight="1" thickBot="1" x14ac:dyDescent="0.4">
      <c r="A41" s="4" t="s">
        <v>17</v>
      </c>
      <c r="B41" s="4" t="s">
        <v>65</v>
      </c>
      <c r="C41" s="4" t="s">
        <v>66</v>
      </c>
      <c r="D41" s="4" t="s">
        <v>67</v>
      </c>
      <c r="E41" s="4" t="s">
        <v>68</v>
      </c>
      <c r="F41" s="12"/>
    </row>
    <row r="42" spans="1:6" ht="15.75" customHeight="1" thickTop="1" x14ac:dyDescent="0.35">
      <c r="A42" s="12"/>
      <c r="B42" s="12"/>
      <c r="C42" s="12"/>
      <c r="D42" s="12"/>
      <c r="E42" s="12"/>
      <c r="F42" s="12"/>
    </row>
    <row r="43" spans="1:6" ht="15.75" customHeight="1" x14ac:dyDescent="0.35">
      <c r="A43" s="13" t="s">
        <v>32</v>
      </c>
      <c r="B43" s="17">
        <f>SUM(B44:B46)</f>
        <v>37950393.009999998</v>
      </c>
      <c r="C43" s="17">
        <f t="shared" ref="C43:D43" si="1">SUM(C44:C46)</f>
        <v>0</v>
      </c>
      <c r="D43" s="17">
        <f t="shared" si="1"/>
        <v>165294842.93000001</v>
      </c>
      <c r="E43" s="17">
        <f>SUM(E44:E46)</f>
        <v>203245235.94</v>
      </c>
      <c r="F43" s="2"/>
    </row>
    <row r="44" spans="1:6" ht="15.75" customHeight="1" x14ac:dyDescent="0.35">
      <c r="A44" s="13" t="s">
        <v>21</v>
      </c>
      <c r="B44" s="17"/>
      <c r="C44" s="17"/>
      <c r="D44" s="17"/>
      <c r="E44" s="17">
        <f>SUM(B44:D44)</f>
        <v>0</v>
      </c>
      <c r="F44" s="2"/>
    </row>
    <row r="45" spans="1:6" ht="15.75" customHeight="1" x14ac:dyDescent="0.35">
      <c r="A45" s="13" t="s">
        <v>24</v>
      </c>
      <c r="B45" s="44">
        <v>37950393.009999998</v>
      </c>
      <c r="C45" s="44">
        <v>0</v>
      </c>
      <c r="D45" s="44">
        <v>165294842.93000001</v>
      </c>
      <c r="E45" s="17">
        <f>SUM(B45:D45)</f>
        <v>203245235.94</v>
      </c>
      <c r="F45" s="2"/>
    </row>
    <row r="46" spans="1:6" ht="15.75" customHeight="1" x14ac:dyDescent="0.35">
      <c r="A46" s="13" t="s">
        <v>25</v>
      </c>
      <c r="B46" s="17"/>
      <c r="C46" s="17"/>
      <c r="D46" s="17"/>
      <c r="E46" s="17">
        <f>SUM(B46:D46)</f>
        <v>0</v>
      </c>
      <c r="F46" s="2"/>
    </row>
    <row r="47" spans="1:6" ht="15.75" customHeight="1" x14ac:dyDescent="0.35">
      <c r="A47" s="13" t="s">
        <v>64</v>
      </c>
      <c r="B47" s="17">
        <f>SUM(B48:B51)</f>
        <v>0</v>
      </c>
      <c r="C47" s="17">
        <f t="shared" ref="C47:D47" si="2">SUM(C48:C51)</f>
        <v>0</v>
      </c>
      <c r="D47" s="17">
        <f t="shared" si="2"/>
        <v>0</v>
      </c>
      <c r="E47" s="17">
        <f>SUM(E48:E51)</f>
        <v>0</v>
      </c>
      <c r="F47" s="2"/>
    </row>
    <row r="48" spans="1:6" ht="15.75" customHeight="1" x14ac:dyDescent="0.35">
      <c r="A48" s="13" t="s">
        <v>21</v>
      </c>
      <c r="B48" s="17"/>
      <c r="C48" s="17"/>
      <c r="D48" s="17"/>
      <c r="E48" s="17">
        <f>SUM(B48:D48)</f>
        <v>0</v>
      </c>
      <c r="F48" s="2"/>
    </row>
    <row r="49" spans="1:6" ht="15.75" customHeight="1" x14ac:dyDescent="0.35">
      <c r="A49" s="13" t="s">
        <v>24</v>
      </c>
      <c r="B49" s="17"/>
      <c r="C49" s="17"/>
      <c r="D49" s="17"/>
      <c r="E49" s="17">
        <f>SUM(B49:D49)</f>
        <v>0</v>
      </c>
      <c r="F49" s="2"/>
    </row>
    <row r="50" spans="1:6" ht="15.75" customHeight="1" x14ac:dyDescent="0.35">
      <c r="A50" s="13" t="s">
        <v>25</v>
      </c>
      <c r="B50" s="17"/>
      <c r="C50" s="17"/>
      <c r="D50" s="17"/>
      <c r="E50" s="17">
        <f>SUM(B50:D50)</f>
        <v>0</v>
      </c>
      <c r="F50" s="2"/>
    </row>
    <row r="51" spans="1:6" ht="15.75" customHeight="1" x14ac:dyDescent="0.35">
      <c r="A51" s="13" t="s">
        <v>34</v>
      </c>
      <c r="B51" s="17"/>
      <c r="C51" s="17"/>
      <c r="D51" s="17"/>
      <c r="E51" s="17">
        <f>SUM(E52:E54)</f>
        <v>0</v>
      </c>
      <c r="F51" s="2"/>
    </row>
    <row r="52" spans="1:6" ht="15.75" customHeight="1" x14ac:dyDescent="0.35">
      <c r="A52" s="13" t="s">
        <v>21</v>
      </c>
      <c r="B52" s="2"/>
      <c r="C52" s="17"/>
      <c r="D52" s="17"/>
      <c r="E52" s="17"/>
      <c r="F52" s="2"/>
    </row>
    <row r="53" spans="1:6" ht="15.75" customHeight="1" x14ac:dyDescent="0.35">
      <c r="A53" s="13" t="s">
        <v>24</v>
      </c>
      <c r="B53" s="2"/>
      <c r="C53" s="17"/>
      <c r="D53" s="17"/>
      <c r="E53" s="17"/>
      <c r="F53" s="2"/>
    </row>
    <row r="54" spans="1:6" ht="15.75" customHeight="1" x14ac:dyDescent="0.35">
      <c r="A54" s="13" t="s">
        <v>25</v>
      </c>
      <c r="B54" s="2"/>
      <c r="C54" s="17"/>
      <c r="D54" s="17"/>
      <c r="E54" s="17"/>
      <c r="F54" s="2"/>
    </row>
    <row r="55" spans="1:6" ht="15.75" customHeight="1" x14ac:dyDescent="0.35">
      <c r="A55" s="13"/>
      <c r="B55" s="2"/>
      <c r="C55" s="17"/>
      <c r="D55" s="17"/>
      <c r="E55" s="17"/>
      <c r="F55" s="2"/>
    </row>
    <row r="56" spans="1:6" ht="15.75" customHeight="1" thickBot="1" x14ac:dyDescent="0.4">
      <c r="A56" s="13"/>
      <c r="B56" s="2"/>
      <c r="C56" s="17"/>
      <c r="D56" s="17"/>
      <c r="E56" s="17"/>
      <c r="F56" s="2"/>
    </row>
    <row r="57" spans="1:6" ht="15.75" customHeight="1" thickBot="1" x14ac:dyDescent="0.4">
      <c r="A57" s="7" t="s">
        <v>35</v>
      </c>
      <c r="B57" s="20">
        <f>+B43+B47+B51</f>
        <v>37950393.009999998</v>
      </c>
      <c r="C57" s="20">
        <f>+C43+C47+C51</f>
        <v>0</v>
      </c>
      <c r="D57" s="20">
        <f>+D43+D47+D51</f>
        <v>165294842.93000001</v>
      </c>
      <c r="E57" s="20">
        <f>+E43+E47+E51</f>
        <v>203245235.94</v>
      </c>
      <c r="F57" s="13"/>
    </row>
    <row r="58" spans="1:6" ht="15.75" customHeight="1" x14ac:dyDescent="0.35">
      <c r="A58" s="6" t="s">
        <v>36</v>
      </c>
      <c r="B58" s="13"/>
      <c r="C58" s="13"/>
      <c r="D58" s="13"/>
      <c r="E58" s="13"/>
      <c r="F58" s="13"/>
    </row>
    <row r="59" spans="1:6" ht="15.75" customHeight="1" x14ac:dyDescent="0.35">
      <c r="A59" s="13"/>
      <c r="B59" s="13"/>
      <c r="C59" s="13"/>
      <c r="D59" s="13"/>
      <c r="E59" s="13"/>
      <c r="F59" s="13"/>
    </row>
    <row r="60" spans="1:6" ht="15.75" customHeight="1" x14ac:dyDescent="0.35">
      <c r="A60" s="13"/>
      <c r="B60" s="13"/>
      <c r="C60" s="13"/>
      <c r="D60" s="13"/>
      <c r="E60" s="13"/>
      <c r="F60" s="13"/>
    </row>
    <row r="61" spans="1:6" ht="15.75" customHeight="1" x14ac:dyDescent="0.35">
      <c r="A61" s="53" t="s">
        <v>37</v>
      </c>
      <c r="B61" s="53"/>
      <c r="C61" s="53"/>
      <c r="D61" s="53"/>
      <c r="E61" s="53"/>
      <c r="F61" s="13"/>
    </row>
    <row r="62" spans="1:6" ht="15.75" customHeight="1" x14ac:dyDescent="0.35">
      <c r="A62" s="53" t="s">
        <v>38</v>
      </c>
      <c r="B62" s="53"/>
      <c r="C62" s="53"/>
      <c r="D62" s="53"/>
      <c r="E62" s="53"/>
      <c r="F62" s="13"/>
    </row>
    <row r="63" spans="1:6" ht="15.75" customHeight="1" x14ac:dyDescent="0.35">
      <c r="A63" s="53" t="s">
        <v>31</v>
      </c>
      <c r="B63" s="53"/>
      <c r="C63" s="53"/>
      <c r="D63" s="53"/>
      <c r="E63" s="53"/>
      <c r="F63" s="13"/>
    </row>
    <row r="64" spans="1:6" ht="15.75" customHeight="1" thickBot="1" x14ac:dyDescent="0.4">
      <c r="A64" s="13"/>
      <c r="B64" s="13"/>
      <c r="C64" s="13"/>
      <c r="D64" s="13"/>
      <c r="E64" s="13"/>
      <c r="F64" s="13"/>
    </row>
    <row r="65" spans="1:6" ht="15.75" customHeight="1" thickBot="1" x14ac:dyDescent="0.4">
      <c r="A65" s="4" t="s">
        <v>39</v>
      </c>
      <c r="B65" s="4" t="s">
        <v>65</v>
      </c>
      <c r="C65" s="18" t="s">
        <v>66</v>
      </c>
      <c r="D65" s="18" t="s">
        <v>67</v>
      </c>
      <c r="E65" s="18" t="s">
        <v>68</v>
      </c>
      <c r="F65" s="13"/>
    </row>
    <row r="66" spans="1:6" ht="15.75" customHeight="1" thickTop="1" x14ac:dyDescent="0.35">
      <c r="A66" s="9" t="s">
        <v>143</v>
      </c>
      <c r="B66" s="17"/>
      <c r="C66" s="17"/>
      <c r="D66" s="17">
        <v>0</v>
      </c>
      <c r="E66" s="17">
        <f t="shared" ref="E66:E78" si="3">SUM(B66:D66)</f>
        <v>0</v>
      </c>
      <c r="F66" s="43"/>
    </row>
    <row r="67" spans="1:6" ht="15.75" customHeight="1" x14ac:dyDescent="0.35">
      <c r="A67" s="9" t="s">
        <v>40</v>
      </c>
      <c r="B67" s="17"/>
      <c r="C67" s="17"/>
      <c r="D67" s="17"/>
      <c r="E67" s="17">
        <f t="shared" si="3"/>
        <v>0</v>
      </c>
      <c r="F67" s="13"/>
    </row>
    <row r="68" spans="1:6" ht="15.75" customHeight="1" x14ac:dyDescent="0.35">
      <c r="A68" s="9" t="s">
        <v>41</v>
      </c>
      <c r="B68" s="17"/>
      <c r="C68" s="17"/>
      <c r="D68" s="17"/>
      <c r="E68" s="17">
        <f t="shared" si="3"/>
        <v>0</v>
      </c>
      <c r="F68" s="13"/>
    </row>
    <row r="69" spans="1:6" ht="15.75" customHeight="1" x14ac:dyDescent="0.35">
      <c r="A69" s="9" t="s">
        <v>42</v>
      </c>
      <c r="B69" s="17"/>
      <c r="C69" s="17"/>
      <c r="D69" s="17"/>
      <c r="E69" s="17">
        <f t="shared" si="3"/>
        <v>0</v>
      </c>
      <c r="F69" s="13"/>
    </row>
    <row r="70" spans="1:6" ht="15.75" customHeight="1" x14ac:dyDescent="0.35">
      <c r="A70" s="9" t="s">
        <v>43</v>
      </c>
      <c r="B70" s="17"/>
      <c r="C70" s="17"/>
      <c r="D70" s="17"/>
      <c r="E70" s="17">
        <f t="shared" si="3"/>
        <v>0</v>
      </c>
      <c r="F70" s="13"/>
    </row>
    <row r="71" spans="1:6" ht="15.75" customHeight="1" x14ac:dyDescent="0.35">
      <c r="A71" s="9" t="s">
        <v>44</v>
      </c>
      <c r="B71" s="17"/>
      <c r="C71" s="17"/>
      <c r="D71" s="17"/>
      <c r="E71" s="17">
        <f t="shared" si="3"/>
        <v>0</v>
      </c>
      <c r="F71" s="13"/>
    </row>
    <row r="72" spans="1:6" ht="15.75" customHeight="1" x14ac:dyDescent="0.35">
      <c r="A72" s="9" t="s">
        <v>45</v>
      </c>
      <c r="B72" s="17"/>
      <c r="C72" s="17"/>
      <c r="D72" s="17"/>
      <c r="E72" s="17">
        <f t="shared" si="3"/>
        <v>0</v>
      </c>
      <c r="F72" s="13"/>
    </row>
    <row r="73" spans="1:6" ht="15.75" customHeight="1" x14ac:dyDescent="0.35">
      <c r="A73" s="9" t="s">
        <v>46</v>
      </c>
      <c r="B73" s="17"/>
      <c r="C73" s="17"/>
      <c r="D73" s="17"/>
      <c r="E73" s="17">
        <f t="shared" si="3"/>
        <v>0</v>
      </c>
      <c r="F73" s="13"/>
    </row>
    <row r="74" spans="1:6" ht="15.75" customHeight="1" x14ac:dyDescent="0.35">
      <c r="A74" s="9" t="s">
        <v>47</v>
      </c>
      <c r="B74" s="17"/>
      <c r="C74" s="17"/>
      <c r="D74" s="17"/>
      <c r="E74" s="17">
        <f t="shared" si="3"/>
        <v>0</v>
      </c>
      <c r="F74" s="13"/>
    </row>
    <row r="75" spans="1:6" ht="15.75" customHeight="1" x14ac:dyDescent="0.35">
      <c r="A75" s="9" t="s">
        <v>48</v>
      </c>
      <c r="B75" s="17"/>
      <c r="C75" s="17"/>
      <c r="D75" s="17"/>
      <c r="E75" s="17">
        <f t="shared" si="3"/>
        <v>0</v>
      </c>
      <c r="F75" s="13"/>
    </row>
    <row r="76" spans="1:6" ht="15.75" customHeight="1" x14ac:dyDescent="0.35">
      <c r="A76" s="9" t="s">
        <v>49</v>
      </c>
      <c r="B76" s="17"/>
      <c r="C76" s="17"/>
      <c r="D76" s="17"/>
      <c r="E76" s="17">
        <f t="shared" si="3"/>
        <v>0</v>
      </c>
      <c r="F76" s="13"/>
    </row>
    <row r="77" spans="1:6" ht="15.75" customHeight="1" x14ac:dyDescent="0.35">
      <c r="A77" s="9" t="s">
        <v>51</v>
      </c>
      <c r="B77" s="45">
        <v>37950393.009999998</v>
      </c>
      <c r="C77" s="46"/>
      <c r="D77" s="46">
        <v>165294842.93000001</v>
      </c>
      <c r="E77" s="17">
        <f t="shared" si="3"/>
        <v>203245235.94</v>
      </c>
      <c r="F77" s="13"/>
    </row>
    <row r="78" spans="1:6" ht="15.75" customHeight="1" thickBot="1" x14ac:dyDescent="0.4">
      <c r="A78" s="13" t="s">
        <v>144</v>
      </c>
      <c r="B78" s="17"/>
      <c r="C78" s="17"/>
      <c r="D78" s="17"/>
      <c r="E78" s="17">
        <f t="shared" si="3"/>
        <v>0</v>
      </c>
      <c r="F78" s="13"/>
    </row>
    <row r="79" spans="1:6" ht="15.75" customHeight="1" thickBot="1" x14ac:dyDescent="0.4">
      <c r="A79" s="10" t="s">
        <v>35</v>
      </c>
      <c r="B79" s="19">
        <f>SUM(B66:B78)</f>
        <v>37950393.009999998</v>
      </c>
      <c r="C79" s="19">
        <f t="shared" ref="C79:E79" si="4">SUM(C66:C78)</f>
        <v>0</v>
      </c>
      <c r="D79" s="19">
        <f t="shared" si="4"/>
        <v>165294842.93000001</v>
      </c>
      <c r="E79" s="20">
        <f t="shared" si="4"/>
        <v>203245235.94</v>
      </c>
      <c r="F79" s="13"/>
    </row>
    <row r="80" spans="1:6" ht="19.5" customHeight="1" x14ac:dyDescent="0.35">
      <c r="A80" s="34"/>
      <c r="B80" s="13"/>
      <c r="C80" s="13"/>
      <c r="D80" s="13"/>
      <c r="E80" s="13"/>
      <c r="F80" s="13"/>
    </row>
    <row r="81" spans="1:6" ht="15.75" customHeight="1" x14ac:dyDescent="0.35">
      <c r="A81" s="11"/>
      <c r="B81" s="13"/>
      <c r="C81" s="13"/>
      <c r="D81" s="13"/>
      <c r="E81" s="13"/>
      <c r="F81" s="13"/>
    </row>
    <row r="82" spans="1:6" ht="15.75" customHeight="1" x14ac:dyDescent="0.35">
      <c r="A82" s="13"/>
      <c r="B82" s="13"/>
      <c r="C82" s="13"/>
      <c r="D82" s="13"/>
      <c r="E82" s="13"/>
      <c r="F82" s="13"/>
    </row>
    <row r="83" spans="1:6" ht="15.75" customHeight="1" x14ac:dyDescent="0.35">
      <c r="A83" s="53" t="s">
        <v>52</v>
      </c>
      <c r="B83" s="53"/>
      <c r="C83" s="53"/>
      <c r="D83" s="53"/>
      <c r="E83" s="53"/>
      <c r="F83" s="13"/>
    </row>
    <row r="84" spans="1:6" ht="15.75" customHeight="1" x14ac:dyDescent="0.35">
      <c r="A84" s="53" t="s">
        <v>53</v>
      </c>
      <c r="B84" s="53"/>
      <c r="C84" s="53"/>
      <c r="D84" s="53"/>
      <c r="E84" s="53"/>
      <c r="F84" s="13"/>
    </row>
    <row r="85" spans="1:6" ht="15.75" customHeight="1" x14ac:dyDescent="0.35">
      <c r="A85" s="53" t="s">
        <v>31</v>
      </c>
      <c r="B85" s="53"/>
      <c r="C85" s="53"/>
      <c r="D85" s="53"/>
      <c r="E85" s="53"/>
      <c r="F85" s="13"/>
    </row>
    <row r="86" spans="1:6" ht="15.75" customHeight="1" thickBot="1" x14ac:dyDescent="0.4">
      <c r="A86" s="13"/>
      <c r="B86" s="13"/>
      <c r="C86" s="13"/>
      <c r="D86" s="13"/>
      <c r="E86" s="13"/>
      <c r="F86" s="13"/>
    </row>
    <row r="87" spans="1:6" ht="15.75" customHeight="1" thickBot="1" x14ac:dyDescent="0.4">
      <c r="A87" s="4" t="s">
        <v>39</v>
      </c>
      <c r="B87" s="4" t="s">
        <v>65</v>
      </c>
      <c r="C87" s="4" t="s">
        <v>66</v>
      </c>
      <c r="D87" s="4" t="s">
        <v>67</v>
      </c>
      <c r="E87" s="4" t="s">
        <v>68</v>
      </c>
      <c r="F87" s="13"/>
    </row>
    <row r="88" spans="1:6" ht="15.75" customHeight="1" thickTop="1" x14ac:dyDescent="0.35">
      <c r="A88" s="13"/>
      <c r="B88" s="17"/>
      <c r="C88" s="17"/>
      <c r="D88" s="17"/>
      <c r="E88" s="17"/>
      <c r="F88" s="13"/>
    </row>
    <row r="89" spans="1:6" ht="15.75" customHeight="1" x14ac:dyDescent="0.35">
      <c r="A89" s="13" t="s">
        <v>54</v>
      </c>
      <c r="B89" s="17">
        <f>+'2T'!E92</f>
        <v>1686735095.7700002</v>
      </c>
      <c r="C89" s="17">
        <f>+B95</f>
        <v>1648796821.6600003</v>
      </c>
      <c r="D89" s="17">
        <f>+C95</f>
        <v>1885156611.2900004</v>
      </c>
      <c r="E89" s="17">
        <f>+B89</f>
        <v>1686735095.7700002</v>
      </c>
      <c r="F89" s="13"/>
    </row>
    <row r="90" spans="1:6" ht="15.75" customHeight="1" x14ac:dyDescent="0.35">
      <c r="A90" s="13" t="s">
        <v>55</v>
      </c>
      <c r="B90" s="17">
        <f>+B92+B91</f>
        <v>12118.9</v>
      </c>
      <c r="C90" s="17">
        <f t="shared" ref="C90:D90" si="5">+C92+C91</f>
        <v>236359789.63</v>
      </c>
      <c r="D90" s="17">
        <f t="shared" si="5"/>
        <v>18093.150000000001</v>
      </c>
      <c r="E90" s="17">
        <f>SUM(B90:D90)</f>
        <v>236390001.68000001</v>
      </c>
      <c r="F90" s="13"/>
    </row>
    <row r="91" spans="1:6" ht="15.75" customHeight="1" x14ac:dyDescent="0.35">
      <c r="A91" s="42" t="s">
        <v>138</v>
      </c>
      <c r="B91" s="17"/>
      <c r="C91" s="17">
        <v>236335750</v>
      </c>
      <c r="D91" s="17"/>
      <c r="E91" s="17">
        <f>SUM(B91:D91)</f>
        <v>236335750</v>
      </c>
      <c r="F91" s="39"/>
    </row>
    <row r="92" spans="1:6" ht="15.75" customHeight="1" x14ac:dyDescent="0.35">
      <c r="A92" s="42" t="s">
        <v>139</v>
      </c>
      <c r="B92" s="17">
        <v>12118.9</v>
      </c>
      <c r="C92" s="17">
        <v>24039.63</v>
      </c>
      <c r="D92" s="17">
        <v>18093.150000000001</v>
      </c>
      <c r="E92" s="17">
        <f>SUM(B92:D92)</f>
        <v>54251.68</v>
      </c>
      <c r="F92" s="39"/>
    </row>
    <row r="93" spans="1:6" ht="15.75" customHeight="1" x14ac:dyDescent="0.35">
      <c r="A93" s="13" t="s">
        <v>56</v>
      </c>
      <c r="B93" s="17">
        <f>+B89+B90</f>
        <v>1686747214.6700003</v>
      </c>
      <c r="C93" s="17">
        <f t="shared" ref="C93:D93" si="6">+C89+C90</f>
        <v>1885156611.2900004</v>
      </c>
      <c r="D93" s="17">
        <f t="shared" si="6"/>
        <v>1885174704.4400005</v>
      </c>
      <c r="E93" s="17">
        <f>+E89+E90</f>
        <v>1923125097.4500003</v>
      </c>
      <c r="F93" s="13"/>
    </row>
    <row r="94" spans="1:6" ht="15.75" customHeight="1" x14ac:dyDescent="0.35">
      <c r="A94" s="13" t="s">
        <v>57</v>
      </c>
      <c r="B94" s="17">
        <f>+B79</f>
        <v>37950393.009999998</v>
      </c>
      <c r="C94" s="17">
        <f>+C79</f>
        <v>0</v>
      </c>
      <c r="D94" s="17">
        <f>+D79</f>
        <v>165294842.93000001</v>
      </c>
      <c r="E94" s="17">
        <f>+D94+C94+B94</f>
        <v>203245235.94</v>
      </c>
      <c r="F94" s="13"/>
    </row>
    <row r="95" spans="1:6" ht="15.75" customHeight="1" thickBot="1" x14ac:dyDescent="0.4">
      <c r="A95" s="13" t="s">
        <v>58</v>
      </c>
      <c r="B95" s="17">
        <f>+B93-B94</f>
        <v>1648796821.6600003</v>
      </c>
      <c r="C95" s="17">
        <f>+C93-C94</f>
        <v>1885156611.2900004</v>
      </c>
      <c r="D95" s="17">
        <f>+D93-D94</f>
        <v>1719879861.5100005</v>
      </c>
      <c r="E95" s="17">
        <f>+E93-E94</f>
        <v>1719879861.5100002</v>
      </c>
      <c r="F95" s="13"/>
    </row>
    <row r="96" spans="1:6" ht="15.75" customHeight="1" thickBot="1" x14ac:dyDescent="0.4">
      <c r="A96" s="7"/>
      <c r="B96" s="7"/>
      <c r="C96" s="7"/>
      <c r="D96" s="7"/>
      <c r="E96" s="7"/>
      <c r="F96" s="13"/>
    </row>
    <row r="97" spans="1:5" ht="15.75" customHeight="1" x14ac:dyDescent="0.35">
      <c r="A97" t="s">
        <v>36</v>
      </c>
    </row>
    <row r="99" spans="1:5" ht="39" customHeight="1" x14ac:dyDescent="0.35">
      <c r="A99" s="56" t="s">
        <v>164</v>
      </c>
      <c r="B99" s="56"/>
      <c r="C99" s="56"/>
      <c r="D99" s="56"/>
      <c r="E99" s="56"/>
    </row>
    <row r="100" spans="1:5" ht="30.75" customHeight="1" x14ac:dyDescent="0.35">
      <c r="A100" s="56" t="s">
        <v>165</v>
      </c>
      <c r="B100" s="56"/>
      <c r="C100" s="56"/>
      <c r="D100" s="56"/>
      <c r="E100" s="56"/>
    </row>
    <row r="101" spans="1:5" ht="36" customHeight="1" x14ac:dyDescent="0.35">
      <c r="A101" s="56" t="s">
        <v>166</v>
      </c>
      <c r="B101" s="56"/>
      <c r="C101" s="56"/>
      <c r="D101" s="56"/>
      <c r="E101" s="56"/>
    </row>
  </sheetData>
  <mergeCells count="20">
    <mergeCell ref="A61:E61"/>
    <mergeCell ref="A1:F1"/>
    <mergeCell ref="B2:F2"/>
    <mergeCell ref="B3:F3"/>
    <mergeCell ref="B4:F4"/>
    <mergeCell ref="B5:F5"/>
    <mergeCell ref="A8:F8"/>
    <mergeCell ref="A9:F9"/>
    <mergeCell ref="A33:F35"/>
    <mergeCell ref="A37:E37"/>
    <mergeCell ref="A38:E38"/>
    <mergeCell ref="A39:E39"/>
    <mergeCell ref="A99:E99"/>
    <mergeCell ref="A100:E100"/>
    <mergeCell ref="A101:E101"/>
    <mergeCell ref="A62:E62"/>
    <mergeCell ref="A63:E63"/>
    <mergeCell ref="A83:E83"/>
    <mergeCell ref="A84:E84"/>
    <mergeCell ref="A85:E85"/>
  </mergeCells>
  <pageMargins left="0.75" right="0.75" top="1" bottom="1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0"/>
  <sheetViews>
    <sheetView workbookViewId="0">
      <selection sqref="A1:F1"/>
    </sheetView>
  </sheetViews>
  <sheetFormatPr baseColWidth="10" defaultRowHeight="14.5" x14ac:dyDescent="0.35"/>
  <cols>
    <col min="1" max="1" width="45.81640625" customWidth="1"/>
    <col min="2" max="2" width="15.81640625" customWidth="1"/>
    <col min="3" max="3" width="15.54296875" customWidth="1"/>
    <col min="4" max="4" width="16" customWidth="1"/>
    <col min="5" max="5" width="16.1796875" customWidth="1"/>
    <col min="6" max="6" width="14.26953125" customWidth="1"/>
  </cols>
  <sheetData>
    <row r="1" spans="1:6" x14ac:dyDescent="0.35">
      <c r="A1" s="53" t="s">
        <v>7</v>
      </c>
      <c r="B1" s="53"/>
      <c r="C1" s="53"/>
      <c r="D1" s="53"/>
      <c r="E1" s="53"/>
      <c r="F1" s="53"/>
    </row>
    <row r="2" spans="1:6" x14ac:dyDescent="0.35">
      <c r="A2" s="2" t="s">
        <v>8</v>
      </c>
      <c r="B2" s="53" t="s">
        <v>9</v>
      </c>
      <c r="C2" s="53"/>
      <c r="D2" s="53"/>
      <c r="E2" s="53"/>
      <c r="F2" s="53"/>
    </row>
    <row r="3" spans="1:6" x14ac:dyDescent="0.35">
      <c r="A3" s="2" t="s">
        <v>10</v>
      </c>
      <c r="B3" s="53" t="s">
        <v>11</v>
      </c>
      <c r="C3" s="53"/>
      <c r="D3" s="53"/>
      <c r="E3" s="53"/>
      <c r="F3" s="53"/>
    </row>
    <row r="4" spans="1:6" x14ac:dyDescent="0.35">
      <c r="A4" s="2" t="s">
        <v>12</v>
      </c>
      <c r="B4" s="53" t="s">
        <v>13</v>
      </c>
      <c r="C4" s="53"/>
      <c r="D4" s="53"/>
      <c r="E4" s="53"/>
      <c r="F4" s="53"/>
    </row>
    <row r="5" spans="1:6" x14ac:dyDescent="0.35">
      <c r="A5" s="2" t="s">
        <v>14</v>
      </c>
      <c r="B5" s="53" t="s">
        <v>148</v>
      </c>
      <c r="C5" s="53"/>
      <c r="D5" s="53"/>
      <c r="E5" s="53"/>
      <c r="F5" s="53"/>
    </row>
    <row r="6" spans="1:6" x14ac:dyDescent="0.35">
      <c r="A6" s="2"/>
      <c r="B6" s="13"/>
      <c r="C6" s="13"/>
      <c r="D6" s="13"/>
      <c r="E6" s="13"/>
      <c r="F6" s="13"/>
    </row>
    <row r="7" spans="1:6" x14ac:dyDescent="0.35">
      <c r="A7" s="13"/>
      <c r="B7" s="13"/>
      <c r="C7" s="13"/>
      <c r="D7" s="13"/>
      <c r="E7" s="13"/>
      <c r="F7" s="13"/>
    </row>
    <row r="8" spans="1:6" x14ac:dyDescent="0.35">
      <c r="A8" s="53" t="s">
        <v>15</v>
      </c>
      <c r="B8" s="53"/>
      <c r="C8" s="53"/>
      <c r="D8" s="53"/>
      <c r="E8" s="53"/>
      <c r="F8" s="53"/>
    </row>
    <row r="9" spans="1:6" x14ac:dyDescent="0.35">
      <c r="A9" s="53" t="s">
        <v>16</v>
      </c>
      <c r="B9" s="53"/>
      <c r="C9" s="53"/>
      <c r="D9" s="53"/>
      <c r="E9" s="53"/>
      <c r="F9" s="53"/>
    </row>
    <row r="11" spans="1:6" ht="15" thickBot="1" x14ac:dyDescent="0.4"/>
    <row r="12" spans="1:6" ht="15" thickBot="1" x14ac:dyDescent="0.4">
      <c r="A12" s="4" t="s">
        <v>17</v>
      </c>
      <c r="B12" s="4" t="s">
        <v>18</v>
      </c>
      <c r="C12" s="4" t="s">
        <v>69</v>
      </c>
      <c r="D12" s="4" t="s">
        <v>70</v>
      </c>
      <c r="E12" s="4" t="s">
        <v>71</v>
      </c>
      <c r="F12" s="4" t="s">
        <v>72</v>
      </c>
    </row>
    <row r="13" spans="1:6" ht="15" customHeight="1" thickTop="1" x14ac:dyDescent="0.35">
      <c r="A13" s="5" t="s">
        <v>20</v>
      </c>
      <c r="B13" s="12"/>
      <c r="C13" s="12"/>
      <c r="D13" s="12"/>
      <c r="E13" s="12"/>
      <c r="F13" s="12"/>
    </row>
    <row r="14" spans="1:6" ht="15" customHeight="1" x14ac:dyDescent="0.35">
      <c r="A14" s="13" t="s">
        <v>21</v>
      </c>
      <c r="B14" s="12" t="s">
        <v>22</v>
      </c>
      <c r="C14" s="14"/>
      <c r="D14" s="14"/>
      <c r="E14" s="14"/>
      <c r="F14" s="14">
        <f>(C14+D14+E14)</f>
        <v>0</v>
      </c>
    </row>
    <row r="15" spans="1:6" ht="15" customHeight="1" x14ac:dyDescent="0.35">
      <c r="A15" s="13"/>
      <c r="B15" s="12" t="s">
        <v>23</v>
      </c>
      <c r="C15" s="14"/>
      <c r="D15" s="14"/>
      <c r="E15" s="14"/>
      <c r="F15" s="14">
        <f t="shared" ref="F15:F29" si="0">(C15+D15+E15)</f>
        <v>0</v>
      </c>
    </row>
    <row r="16" spans="1:6" ht="15" customHeight="1" x14ac:dyDescent="0.35">
      <c r="A16" s="13" t="s">
        <v>24</v>
      </c>
      <c r="B16" s="12" t="s">
        <v>22</v>
      </c>
      <c r="C16" s="14"/>
      <c r="D16" s="14"/>
      <c r="E16" s="14"/>
      <c r="F16" s="14">
        <f t="shared" si="0"/>
        <v>0</v>
      </c>
    </row>
    <row r="17" spans="1:6" ht="15" customHeight="1" x14ac:dyDescent="0.35">
      <c r="A17" s="13"/>
      <c r="B17" s="12" t="s">
        <v>23</v>
      </c>
      <c r="C17" s="14"/>
      <c r="D17" s="14"/>
      <c r="E17" s="14"/>
      <c r="F17" s="14">
        <f t="shared" si="0"/>
        <v>0</v>
      </c>
    </row>
    <row r="18" spans="1:6" ht="15" customHeight="1" x14ac:dyDescent="0.35">
      <c r="A18" s="13" t="s">
        <v>25</v>
      </c>
      <c r="B18" s="12" t="s">
        <v>22</v>
      </c>
      <c r="C18" s="14"/>
      <c r="D18" s="14"/>
      <c r="E18" s="14"/>
      <c r="F18" s="14">
        <f t="shared" si="0"/>
        <v>0</v>
      </c>
    </row>
    <row r="19" spans="1:6" ht="15" customHeight="1" x14ac:dyDescent="0.35">
      <c r="A19" s="12"/>
      <c r="B19" s="12" t="s">
        <v>23</v>
      </c>
      <c r="C19" s="14"/>
      <c r="D19" s="14"/>
      <c r="E19" s="14"/>
      <c r="F19" s="14">
        <f t="shared" si="0"/>
        <v>0</v>
      </c>
    </row>
    <row r="20" spans="1:6" ht="15" customHeight="1" x14ac:dyDescent="0.35">
      <c r="A20" s="6" t="s">
        <v>26</v>
      </c>
      <c r="B20" s="12"/>
      <c r="C20" s="14"/>
      <c r="D20" s="14"/>
      <c r="E20" s="14"/>
      <c r="F20" s="14"/>
    </row>
    <row r="21" spans="1:6" ht="15" customHeight="1" x14ac:dyDescent="0.35">
      <c r="A21" s="13" t="s">
        <v>21</v>
      </c>
      <c r="B21" s="12" t="s">
        <v>22</v>
      </c>
      <c r="C21" s="14"/>
      <c r="D21" s="14"/>
      <c r="E21" s="14"/>
      <c r="F21" s="14">
        <f t="shared" si="0"/>
        <v>0</v>
      </c>
    </row>
    <row r="22" spans="1:6" ht="15" customHeight="1" x14ac:dyDescent="0.35">
      <c r="A22" s="13"/>
      <c r="B22" s="12" t="s">
        <v>23</v>
      </c>
      <c r="C22" s="14"/>
      <c r="D22" s="14"/>
      <c r="E22" s="14"/>
      <c r="F22" s="14">
        <f t="shared" si="0"/>
        <v>0</v>
      </c>
    </row>
    <row r="23" spans="1:6" ht="15" customHeight="1" x14ac:dyDescent="0.35">
      <c r="A23" s="13" t="s">
        <v>24</v>
      </c>
      <c r="B23" s="12" t="s">
        <v>22</v>
      </c>
      <c r="C23" s="14"/>
      <c r="D23" s="14"/>
      <c r="E23" s="14"/>
      <c r="F23" s="14">
        <f t="shared" si="0"/>
        <v>0</v>
      </c>
    </row>
    <row r="24" spans="1:6" ht="15" customHeight="1" x14ac:dyDescent="0.35">
      <c r="A24" s="13"/>
      <c r="B24" s="12" t="s">
        <v>23</v>
      </c>
      <c r="C24" s="14"/>
      <c r="D24" s="14"/>
      <c r="E24" s="14"/>
      <c r="F24" s="14">
        <f t="shared" si="0"/>
        <v>0</v>
      </c>
    </row>
    <row r="25" spans="1:6" ht="15" customHeight="1" x14ac:dyDescent="0.35">
      <c r="A25" s="13" t="s">
        <v>25</v>
      </c>
      <c r="B25" s="12" t="s">
        <v>22</v>
      </c>
      <c r="C25" s="14"/>
      <c r="D25" s="14"/>
      <c r="E25" s="14"/>
      <c r="F25" s="14">
        <f t="shared" si="0"/>
        <v>0</v>
      </c>
    </row>
    <row r="26" spans="1:6" ht="15" customHeight="1" x14ac:dyDescent="0.35">
      <c r="A26" s="12"/>
      <c r="B26" s="12" t="s">
        <v>23</v>
      </c>
      <c r="C26" s="14"/>
      <c r="D26" s="14"/>
      <c r="E26" s="14"/>
      <c r="F26" s="14">
        <f t="shared" si="0"/>
        <v>0</v>
      </c>
    </row>
    <row r="27" spans="1:6" ht="15" customHeight="1" x14ac:dyDescent="0.35">
      <c r="A27" s="6" t="s">
        <v>27</v>
      </c>
      <c r="B27" s="13"/>
      <c r="C27" s="15"/>
      <c r="D27" s="15"/>
      <c r="E27" s="15"/>
      <c r="F27" s="14"/>
    </row>
    <row r="28" spans="1:6" ht="15" customHeight="1" x14ac:dyDescent="0.35">
      <c r="A28" s="13" t="s">
        <v>21</v>
      </c>
      <c r="B28" s="12" t="s">
        <v>22</v>
      </c>
      <c r="C28" s="14">
        <v>0</v>
      </c>
      <c r="D28" s="14">
        <v>0</v>
      </c>
      <c r="E28" s="14">
        <v>0</v>
      </c>
      <c r="F28" s="14">
        <f t="shared" si="0"/>
        <v>0</v>
      </c>
    </row>
    <row r="29" spans="1:6" ht="15" customHeight="1" x14ac:dyDescent="0.35">
      <c r="A29" s="13"/>
      <c r="B29" s="12" t="s">
        <v>23</v>
      </c>
      <c r="C29" s="14">
        <v>0</v>
      </c>
      <c r="D29" s="14">
        <v>0</v>
      </c>
      <c r="E29" s="14">
        <v>0</v>
      </c>
      <c r="F29" s="14">
        <f t="shared" si="0"/>
        <v>0</v>
      </c>
    </row>
    <row r="30" spans="1:6" ht="15" customHeight="1" thickBot="1" x14ac:dyDescent="0.4">
      <c r="A30" s="13"/>
      <c r="B30" s="13"/>
      <c r="C30" s="13"/>
      <c r="D30" s="13"/>
      <c r="E30" s="13"/>
      <c r="F30" s="13"/>
    </row>
    <row r="31" spans="1:6" ht="15" customHeight="1" thickBot="1" x14ac:dyDescent="0.4">
      <c r="A31" s="7"/>
      <c r="B31" s="7"/>
      <c r="C31" s="7"/>
      <c r="D31" s="7"/>
      <c r="E31" s="7"/>
      <c r="F31" s="7"/>
    </row>
    <row r="32" spans="1:6" ht="15" customHeight="1" x14ac:dyDescent="0.35">
      <c r="A32" s="6" t="s">
        <v>28</v>
      </c>
      <c r="B32" s="13"/>
      <c r="C32" s="13"/>
      <c r="D32" s="13"/>
      <c r="E32" s="13"/>
      <c r="F32" s="13"/>
    </row>
    <row r="33" spans="1:6" ht="15" customHeight="1" x14ac:dyDescent="0.35">
      <c r="A33" s="54"/>
      <c r="B33" s="54"/>
      <c r="C33" s="54"/>
      <c r="D33" s="54"/>
      <c r="E33" s="54"/>
      <c r="F33" s="54"/>
    </row>
    <row r="34" spans="1:6" ht="15" customHeight="1" x14ac:dyDescent="0.35">
      <c r="A34" s="54"/>
      <c r="B34" s="54"/>
      <c r="C34" s="54"/>
      <c r="D34" s="54"/>
      <c r="E34" s="54"/>
      <c r="F34" s="54"/>
    </row>
    <row r="35" spans="1:6" ht="15" customHeight="1" x14ac:dyDescent="0.35">
      <c r="A35" s="54"/>
      <c r="B35" s="54"/>
      <c r="C35" s="54"/>
      <c r="D35" s="54"/>
      <c r="E35" s="54"/>
      <c r="F35" s="54"/>
    </row>
    <row r="36" spans="1:6" ht="15" customHeight="1" x14ac:dyDescent="0.35">
      <c r="A36" s="13"/>
      <c r="B36" s="13"/>
      <c r="C36" s="13"/>
      <c r="D36" s="13"/>
      <c r="E36" s="13"/>
      <c r="F36" s="13"/>
    </row>
    <row r="37" spans="1:6" ht="15" customHeight="1" x14ac:dyDescent="0.35">
      <c r="A37" s="53" t="s">
        <v>29</v>
      </c>
      <c r="B37" s="53"/>
      <c r="C37" s="53"/>
      <c r="D37" s="53"/>
      <c r="E37" s="53"/>
      <c r="F37" s="13"/>
    </row>
    <row r="38" spans="1:6" ht="15" customHeight="1" x14ac:dyDescent="0.35">
      <c r="A38" s="53" t="s">
        <v>30</v>
      </c>
      <c r="B38" s="53"/>
      <c r="C38" s="53"/>
      <c r="D38" s="53"/>
      <c r="E38" s="53"/>
      <c r="F38" s="13"/>
    </row>
    <row r="39" spans="1:6" ht="15" customHeight="1" x14ac:dyDescent="0.35">
      <c r="A39" s="53" t="s">
        <v>31</v>
      </c>
      <c r="B39" s="53"/>
      <c r="C39" s="53"/>
      <c r="D39" s="53"/>
      <c r="E39" s="53"/>
      <c r="F39" s="13"/>
    </row>
    <row r="40" spans="1:6" ht="15" customHeight="1" thickBot="1" x14ac:dyDescent="0.4">
      <c r="A40" s="13"/>
      <c r="B40" s="13"/>
      <c r="C40" s="13"/>
      <c r="D40" s="13"/>
      <c r="E40" s="13"/>
      <c r="F40" s="13"/>
    </row>
    <row r="41" spans="1:6" ht="15" customHeight="1" thickBot="1" x14ac:dyDescent="0.4">
      <c r="A41" s="4" t="s">
        <v>17</v>
      </c>
      <c r="B41" s="4" t="s">
        <v>69</v>
      </c>
      <c r="C41" s="4" t="s">
        <v>70</v>
      </c>
      <c r="D41" s="4" t="s">
        <v>71</v>
      </c>
      <c r="E41" s="4" t="s">
        <v>72</v>
      </c>
      <c r="F41" s="12"/>
    </row>
    <row r="42" spans="1:6" ht="15" customHeight="1" thickTop="1" x14ac:dyDescent="0.35">
      <c r="A42" s="12"/>
      <c r="B42" s="12"/>
      <c r="C42" s="12"/>
      <c r="D42" s="12"/>
      <c r="E42" s="12"/>
      <c r="F42" s="12"/>
    </row>
    <row r="43" spans="1:6" ht="15" customHeight="1" x14ac:dyDescent="0.35">
      <c r="A43" s="13" t="s">
        <v>32</v>
      </c>
      <c r="B43" s="41">
        <f>SUM(B44:B46)</f>
        <v>0</v>
      </c>
      <c r="C43" s="41">
        <f t="shared" ref="C43:D43" si="1">SUM(C44:C46)</f>
        <v>39243920.710000001</v>
      </c>
      <c r="D43" s="41">
        <f t="shared" si="1"/>
        <v>238515181.40000001</v>
      </c>
      <c r="E43" s="41">
        <f>SUM(E44:E46)</f>
        <v>277759102.11000001</v>
      </c>
      <c r="F43" s="2"/>
    </row>
    <row r="44" spans="1:6" ht="15" customHeight="1" x14ac:dyDescent="0.35">
      <c r="A44" s="13" t="s">
        <v>21</v>
      </c>
      <c r="B44" s="44"/>
      <c r="C44" s="44"/>
      <c r="D44" s="44"/>
      <c r="E44" s="17">
        <f t="shared" ref="E44:E50" si="2">SUM(B44:D44)</f>
        <v>0</v>
      </c>
      <c r="F44" s="2"/>
    </row>
    <row r="45" spans="1:6" ht="15" customHeight="1" x14ac:dyDescent="0.35">
      <c r="A45" s="13" t="s">
        <v>24</v>
      </c>
      <c r="B45" s="44">
        <v>0</v>
      </c>
      <c r="C45" s="44">
        <v>39243920.710000001</v>
      </c>
      <c r="D45" s="44">
        <v>238515181.40000001</v>
      </c>
      <c r="E45" s="41">
        <f t="shared" si="2"/>
        <v>277759102.11000001</v>
      </c>
      <c r="F45" s="2"/>
    </row>
    <row r="46" spans="1:6" ht="15" customHeight="1" x14ac:dyDescent="0.35">
      <c r="A46" s="13" t="s">
        <v>25</v>
      </c>
      <c r="B46" s="41"/>
      <c r="C46" s="41"/>
      <c r="D46" s="41"/>
      <c r="E46" s="41">
        <f t="shared" si="2"/>
        <v>0</v>
      </c>
      <c r="F46" s="2"/>
    </row>
    <row r="47" spans="1:6" ht="15" customHeight="1" x14ac:dyDescent="0.35">
      <c r="A47" s="13" t="s">
        <v>64</v>
      </c>
      <c r="B47" s="41">
        <f>SUM(B48:B50)</f>
        <v>0</v>
      </c>
      <c r="C47" s="41">
        <f t="shared" ref="C47:E47" si="3">SUM(C48:C50)</f>
        <v>0</v>
      </c>
      <c r="D47" s="41">
        <f>SUM(D48:D50)</f>
        <v>0</v>
      </c>
      <c r="E47" s="41">
        <f t="shared" si="3"/>
        <v>0</v>
      </c>
      <c r="F47" s="2"/>
    </row>
    <row r="48" spans="1:6" ht="15" customHeight="1" x14ac:dyDescent="0.35">
      <c r="A48" s="13" t="s">
        <v>21</v>
      </c>
      <c r="B48" s="46"/>
      <c r="C48" s="46"/>
      <c r="D48" s="46"/>
      <c r="E48" s="41">
        <f t="shared" si="2"/>
        <v>0</v>
      </c>
      <c r="F48" s="2"/>
    </row>
    <row r="49" spans="1:6" ht="15" customHeight="1" x14ac:dyDescent="0.35">
      <c r="A49" s="13" t="s">
        <v>24</v>
      </c>
      <c r="B49" s="46">
        <v>0</v>
      </c>
      <c r="C49" s="46"/>
      <c r="D49" s="46"/>
      <c r="E49" s="41">
        <f t="shared" si="2"/>
        <v>0</v>
      </c>
      <c r="F49" s="2"/>
    </row>
    <row r="50" spans="1:6" ht="15" customHeight="1" x14ac:dyDescent="0.35">
      <c r="A50" s="13" t="s">
        <v>25</v>
      </c>
      <c r="B50" s="45"/>
      <c r="C50" s="46"/>
      <c r="D50" s="46"/>
      <c r="E50" s="41">
        <f t="shared" si="2"/>
        <v>0</v>
      </c>
      <c r="F50" s="2"/>
    </row>
    <row r="51" spans="1:6" ht="15" customHeight="1" x14ac:dyDescent="0.35">
      <c r="A51" s="13" t="s">
        <v>34</v>
      </c>
      <c r="B51" s="17"/>
      <c r="C51" s="17"/>
      <c r="D51" s="17"/>
      <c r="E51" s="17">
        <f>SUM(E52:E54)</f>
        <v>0</v>
      </c>
      <c r="F51" s="2"/>
    </row>
    <row r="52" spans="1:6" ht="15" customHeight="1" x14ac:dyDescent="0.35">
      <c r="A52" s="13" t="s">
        <v>21</v>
      </c>
      <c r="B52" s="2"/>
      <c r="C52" s="17"/>
      <c r="D52" s="17"/>
      <c r="E52" s="17">
        <f>SUM(B52:D52)</f>
        <v>0</v>
      </c>
      <c r="F52" s="2"/>
    </row>
    <row r="53" spans="1:6" ht="15" customHeight="1" x14ac:dyDescent="0.35">
      <c r="A53" s="13" t="s">
        <v>24</v>
      </c>
      <c r="B53" s="2"/>
      <c r="C53" s="17"/>
      <c r="D53" s="17"/>
      <c r="E53" s="17">
        <f>SUM(B53:D53)</f>
        <v>0</v>
      </c>
      <c r="F53" s="2"/>
    </row>
    <row r="54" spans="1:6" ht="15" customHeight="1" x14ac:dyDescent="0.35">
      <c r="A54" s="13" t="s">
        <v>25</v>
      </c>
      <c r="B54" s="2"/>
      <c r="C54" s="17"/>
      <c r="D54" s="17"/>
      <c r="E54" s="17">
        <f>SUM(B54:D54)</f>
        <v>0</v>
      </c>
      <c r="F54" s="2"/>
    </row>
    <row r="55" spans="1:6" ht="15" customHeight="1" x14ac:dyDescent="0.35">
      <c r="A55" s="13"/>
      <c r="B55" s="2"/>
      <c r="C55" s="17"/>
      <c r="D55" s="17"/>
      <c r="E55" s="17"/>
      <c r="F55" s="2"/>
    </row>
    <row r="56" spans="1:6" ht="15" customHeight="1" thickBot="1" x14ac:dyDescent="0.4">
      <c r="A56" s="13"/>
      <c r="B56" s="2"/>
      <c r="C56" s="17"/>
      <c r="D56" s="17"/>
      <c r="E56" s="17"/>
      <c r="F56" s="2"/>
    </row>
    <row r="57" spans="1:6" ht="15" customHeight="1" thickBot="1" x14ac:dyDescent="0.4">
      <c r="A57" s="7" t="s">
        <v>35</v>
      </c>
      <c r="B57" s="20">
        <f>+B43+B47+B51</f>
        <v>0</v>
      </c>
      <c r="C57" s="20">
        <f>+C43+C47+C51</f>
        <v>39243920.710000001</v>
      </c>
      <c r="D57" s="20">
        <f>+D43+D47+D51</f>
        <v>238515181.40000001</v>
      </c>
      <c r="E57" s="20">
        <f>+E43+E47+E51</f>
        <v>277759102.11000001</v>
      </c>
      <c r="F57" s="13"/>
    </row>
    <row r="58" spans="1:6" ht="15" customHeight="1" x14ac:dyDescent="0.35">
      <c r="A58" s="6" t="s">
        <v>36</v>
      </c>
      <c r="B58" s="13"/>
      <c r="C58" s="13"/>
      <c r="D58" s="13"/>
      <c r="E58" s="13"/>
      <c r="F58" s="13"/>
    </row>
    <row r="59" spans="1:6" ht="15" customHeight="1" x14ac:dyDescent="0.35">
      <c r="A59" s="13"/>
      <c r="B59" s="13"/>
      <c r="C59" s="13"/>
      <c r="D59" s="13"/>
      <c r="E59" s="13"/>
      <c r="F59" s="13"/>
    </row>
    <row r="60" spans="1:6" ht="15" customHeight="1" x14ac:dyDescent="0.35">
      <c r="A60" s="13"/>
      <c r="B60" s="13"/>
      <c r="C60" s="13"/>
      <c r="D60" s="13"/>
      <c r="E60" s="13"/>
      <c r="F60" s="13"/>
    </row>
    <row r="61" spans="1:6" ht="15" customHeight="1" x14ac:dyDescent="0.35">
      <c r="A61" s="53" t="s">
        <v>37</v>
      </c>
      <c r="B61" s="53"/>
      <c r="C61" s="53"/>
      <c r="D61" s="53"/>
      <c r="E61" s="53"/>
      <c r="F61" s="13"/>
    </row>
    <row r="62" spans="1:6" ht="15" customHeight="1" x14ac:dyDescent="0.35">
      <c r="A62" s="53" t="s">
        <v>38</v>
      </c>
      <c r="B62" s="53"/>
      <c r="C62" s="53"/>
      <c r="D62" s="53"/>
      <c r="E62" s="53"/>
      <c r="F62" s="13"/>
    </row>
    <row r="63" spans="1:6" ht="15" customHeight="1" x14ac:dyDescent="0.35">
      <c r="A63" s="53" t="s">
        <v>31</v>
      </c>
      <c r="B63" s="53"/>
      <c r="C63" s="53"/>
      <c r="D63" s="53"/>
      <c r="E63" s="53"/>
      <c r="F63" s="13"/>
    </row>
    <row r="64" spans="1:6" ht="15" customHeight="1" thickBot="1" x14ac:dyDescent="0.4">
      <c r="A64" s="13"/>
      <c r="B64" s="13"/>
      <c r="C64" s="13"/>
      <c r="D64" s="13"/>
      <c r="E64" s="13"/>
      <c r="F64" s="13"/>
    </row>
    <row r="65" spans="1:7" ht="15" customHeight="1" thickBot="1" x14ac:dyDescent="0.4">
      <c r="A65" s="4" t="s">
        <v>39</v>
      </c>
      <c r="B65" s="4" t="s">
        <v>69</v>
      </c>
      <c r="C65" s="18" t="s">
        <v>70</v>
      </c>
      <c r="D65" s="18" t="s">
        <v>71</v>
      </c>
      <c r="E65" s="18" t="s">
        <v>72</v>
      </c>
      <c r="F65" s="13"/>
    </row>
    <row r="66" spans="1:7" ht="15" customHeight="1" thickTop="1" x14ac:dyDescent="0.35">
      <c r="A66" s="9" t="s">
        <v>143</v>
      </c>
      <c r="B66" s="44"/>
      <c r="C66" s="47"/>
      <c r="D66" s="44"/>
      <c r="E66" s="41">
        <f t="shared" ref="E66:E78" si="4">SUM(B66:D66)</f>
        <v>0</v>
      </c>
      <c r="F66" s="43"/>
    </row>
    <row r="67" spans="1:7" ht="15" customHeight="1" x14ac:dyDescent="0.35">
      <c r="A67" s="9" t="s">
        <v>40</v>
      </c>
      <c r="B67" s="46"/>
      <c r="C67" s="46"/>
      <c r="D67" s="46"/>
      <c r="E67" s="41">
        <f t="shared" si="4"/>
        <v>0</v>
      </c>
      <c r="F67" s="13"/>
    </row>
    <row r="68" spans="1:7" ht="15" customHeight="1" x14ac:dyDescent="0.35">
      <c r="A68" s="9" t="s">
        <v>41</v>
      </c>
      <c r="B68" s="46"/>
      <c r="C68" s="46"/>
      <c r="D68" s="46"/>
      <c r="E68" s="41">
        <f t="shared" si="4"/>
        <v>0</v>
      </c>
      <c r="F68" s="13"/>
    </row>
    <row r="69" spans="1:7" ht="15" customHeight="1" x14ac:dyDescent="0.35">
      <c r="A69" s="9" t="s">
        <v>42</v>
      </c>
      <c r="B69" s="46"/>
      <c r="C69" s="46"/>
      <c r="D69" s="46"/>
      <c r="E69" s="41">
        <f t="shared" si="4"/>
        <v>0</v>
      </c>
      <c r="F69" s="13"/>
    </row>
    <row r="70" spans="1:7" ht="15" customHeight="1" x14ac:dyDescent="0.35">
      <c r="A70" s="9" t="s">
        <v>43</v>
      </c>
      <c r="B70" s="46"/>
      <c r="C70" s="46"/>
      <c r="D70" s="46"/>
      <c r="E70" s="41">
        <f t="shared" si="4"/>
        <v>0</v>
      </c>
      <c r="F70" s="13"/>
    </row>
    <row r="71" spans="1:7" ht="15" customHeight="1" x14ac:dyDescent="0.35">
      <c r="A71" s="9" t="s">
        <v>44</v>
      </c>
      <c r="B71" s="45"/>
      <c r="C71" s="46"/>
      <c r="D71" s="46"/>
      <c r="E71" s="41">
        <f t="shared" si="4"/>
        <v>0</v>
      </c>
      <c r="F71" s="13"/>
    </row>
    <row r="72" spans="1:7" ht="15" customHeight="1" x14ac:dyDescent="0.35">
      <c r="A72" s="9" t="s">
        <v>45</v>
      </c>
      <c r="B72" s="46"/>
      <c r="C72" s="46"/>
      <c r="D72" s="46"/>
      <c r="E72" s="41">
        <f t="shared" si="4"/>
        <v>0</v>
      </c>
      <c r="F72" s="13"/>
    </row>
    <row r="73" spans="1:7" ht="15" customHeight="1" x14ac:dyDescent="0.35">
      <c r="A73" s="9" t="s">
        <v>46</v>
      </c>
      <c r="B73" s="46"/>
      <c r="C73" s="46"/>
      <c r="D73" s="46"/>
      <c r="E73" s="41">
        <f t="shared" si="4"/>
        <v>0</v>
      </c>
      <c r="F73" s="13"/>
    </row>
    <row r="74" spans="1:7" ht="15" customHeight="1" x14ac:dyDescent="0.35">
      <c r="A74" s="9" t="s">
        <v>47</v>
      </c>
      <c r="B74" s="46"/>
      <c r="C74" s="46"/>
      <c r="D74" s="46"/>
      <c r="E74" s="41">
        <f t="shared" si="4"/>
        <v>0</v>
      </c>
      <c r="F74" s="13"/>
    </row>
    <row r="75" spans="1:7" ht="15" customHeight="1" x14ac:dyDescent="0.35">
      <c r="A75" s="9" t="s">
        <v>48</v>
      </c>
      <c r="B75" s="46"/>
      <c r="C75" s="46"/>
      <c r="D75" s="46"/>
      <c r="E75" s="41">
        <f t="shared" si="4"/>
        <v>0</v>
      </c>
      <c r="F75" s="13"/>
    </row>
    <row r="76" spans="1:7" ht="15" customHeight="1" x14ac:dyDescent="0.35">
      <c r="A76" s="9" t="s">
        <v>49</v>
      </c>
      <c r="B76" s="46"/>
      <c r="C76" s="46"/>
      <c r="D76" s="46"/>
      <c r="E76" s="41">
        <f t="shared" si="4"/>
        <v>0</v>
      </c>
      <c r="F76" s="13"/>
    </row>
    <row r="77" spans="1:7" ht="15" customHeight="1" x14ac:dyDescent="0.35">
      <c r="A77" s="9" t="s">
        <v>51</v>
      </c>
      <c r="B77" s="45"/>
      <c r="C77" s="46">
        <v>39243920.710000001</v>
      </c>
      <c r="D77" s="46">
        <v>238515181.40000001</v>
      </c>
      <c r="E77" s="41">
        <f t="shared" si="4"/>
        <v>277759102.11000001</v>
      </c>
      <c r="F77" s="13"/>
    </row>
    <row r="78" spans="1:7" ht="15" customHeight="1" thickBot="1" x14ac:dyDescent="0.4">
      <c r="A78" s="13" t="s">
        <v>144</v>
      </c>
      <c r="B78" s="45">
        <v>0</v>
      </c>
      <c r="C78" s="45"/>
      <c r="D78" s="45"/>
      <c r="E78" s="41">
        <f t="shared" si="4"/>
        <v>0</v>
      </c>
      <c r="F78" s="13"/>
    </row>
    <row r="79" spans="1:7" ht="15" customHeight="1" thickBot="1" x14ac:dyDescent="0.4">
      <c r="A79" s="10" t="s">
        <v>35</v>
      </c>
      <c r="B79" s="19">
        <f>SUM(B66:B78)</f>
        <v>0</v>
      </c>
      <c r="C79" s="19">
        <f t="shared" ref="C79:E79" si="5">SUM(C66:C78)</f>
        <v>39243920.710000001</v>
      </c>
      <c r="D79" s="19">
        <f t="shared" si="5"/>
        <v>238515181.40000001</v>
      </c>
      <c r="E79" s="19">
        <f t="shared" si="5"/>
        <v>277759102.11000001</v>
      </c>
      <c r="F79" s="48"/>
      <c r="G79" s="48"/>
    </row>
    <row r="80" spans="1:7" ht="15" customHeight="1" x14ac:dyDescent="0.35">
      <c r="A80" s="6" t="s">
        <v>73</v>
      </c>
      <c r="B80" s="13"/>
      <c r="C80" s="13"/>
      <c r="D80" s="13"/>
      <c r="E80" s="13"/>
      <c r="F80" s="13"/>
    </row>
    <row r="81" spans="1:6" ht="15" customHeight="1" x14ac:dyDescent="0.35">
      <c r="A81" s="11"/>
      <c r="B81" s="13"/>
      <c r="C81" s="13"/>
      <c r="D81" s="13"/>
      <c r="E81" s="13"/>
      <c r="F81" s="13"/>
    </row>
    <row r="82" spans="1:6" ht="15" customHeight="1" x14ac:dyDescent="0.35">
      <c r="A82" s="13"/>
      <c r="B82" s="13"/>
      <c r="C82" s="13"/>
      <c r="D82" s="13"/>
      <c r="E82" s="13"/>
      <c r="F82" s="13"/>
    </row>
    <row r="83" spans="1:6" ht="15" customHeight="1" x14ac:dyDescent="0.35">
      <c r="A83" s="53" t="s">
        <v>52</v>
      </c>
      <c r="B83" s="53"/>
      <c r="C83" s="53"/>
      <c r="D83" s="53"/>
      <c r="E83" s="53"/>
      <c r="F83" s="13"/>
    </row>
    <row r="84" spans="1:6" ht="15" customHeight="1" x14ac:dyDescent="0.35">
      <c r="A84" s="53" t="s">
        <v>53</v>
      </c>
      <c r="B84" s="53"/>
      <c r="C84" s="53"/>
      <c r="D84" s="53"/>
      <c r="E84" s="53"/>
      <c r="F84" s="13"/>
    </row>
    <row r="85" spans="1:6" ht="15" customHeight="1" x14ac:dyDescent="0.35">
      <c r="A85" s="53" t="s">
        <v>31</v>
      </c>
      <c r="B85" s="53"/>
      <c r="C85" s="53"/>
      <c r="D85" s="53"/>
      <c r="E85" s="53"/>
      <c r="F85" s="13"/>
    </row>
    <row r="86" spans="1:6" ht="15" customHeight="1" thickBot="1" x14ac:dyDescent="0.4">
      <c r="A86" s="13"/>
      <c r="B86" s="13"/>
      <c r="C86" s="13"/>
      <c r="D86" s="13"/>
      <c r="E86" s="13"/>
      <c r="F86" s="13"/>
    </row>
    <row r="87" spans="1:6" ht="15" customHeight="1" thickBot="1" x14ac:dyDescent="0.4">
      <c r="A87" s="4" t="s">
        <v>39</v>
      </c>
      <c r="B87" s="4" t="s">
        <v>69</v>
      </c>
      <c r="C87" s="4" t="s">
        <v>70</v>
      </c>
      <c r="D87" s="4" t="s">
        <v>71</v>
      </c>
      <c r="E87" s="4" t="s">
        <v>72</v>
      </c>
      <c r="F87" s="13"/>
    </row>
    <row r="88" spans="1:6" ht="15" customHeight="1" thickTop="1" x14ac:dyDescent="0.35">
      <c r="A88" s="13"/>
      <c r="B88" s="17"/>
      <c r="C88" s="17"/>
      <c r="D88" s="17"/>
      <c r="E88" s="17"/>
      <c r="F88" s="13"/>
    </row>
    <row r="89" spans="1:6" ht="15" customHeight="1" x14ac:dyDescent="0.35">
      <c r="A89" s="13" t="s">
        <v>54</v>
      </c>
      <c r="B89" s="17">
        <f>+'3T'!E95</f>
        <v>1719879861.5100002</v>
      </c>
      <c r="C89" s="17">
        <f>+B95</f>
        <v>1798732840.6300001</v>
      </c>
      <c r="D89" s="17">
        <f>+C95</f>
        <v>1838210540.3800001</v>
      </c>
      <c r="E89" s="17">
        <f>+B89</f>
        <v>1719879861.5100002</v>
      </c>
      <c r="F89" s="13"/>
    </row>
    <row r="90" spans="1:6" ht="15" customHeight="1" x14ac:dyDescent="0.35">
      <c r="A90" s="13" t="s">
        <v>55</v>
      </c>
      <c r="B90" s="17">
        <f>+B91+B92</f>
        <v>78852979.120000005</v>
      </c>
      <c r="C90" s="17">
        <f t="shared" ref="C90:D90" si="6">+C91+C92</f>
        <v>78721620.459999993</v>
      </c>
      <c r="D90" s="17">
        <f t="shared" si="6"/>
        <v>78844286.780000001</v>
      </c>
      <c r="E90" s="17">
        <f>SUM(B90:D90)</f>
        <v>236418886.35999998</v>
      </c>
      <c r="F90" s="13"/>
    </row>
    <row r="91" spans="1:6" ht="15" customHeight="1" x14ac:dyDescent="0.35">
      <c r="A91" s="40" t="s">
        <v>138</v>
      </c>
      <c r="B91" s="45">
        <v>78778583.329999998</v>
      </c>
      <c r="C91" s="45">
        <v>78778583.329999998</v>
      </c>
      <c r="D91" s="45">
        <v>78778583.329999998</v>
      </c>
      <c r="E91" s="17">
        <f>SUM(B91:D91)</f>
        <v>236335749.99000001</v>
      </c>
      <c r="F91" s="40"/>
    </row>
    <row r="92" spans="1:6" ht="15" customHeight="1" x14ac:dyDescent="0.35">
      <c r="A92" s="40" t="s">
        <v>139</v>
      </c>
      <c r="B92" s="45">
        <v>74395.789999999994</v>
      </c>
      <c r="C92" s="45">
        <v>-56962.87</v>
      </c>
      <c r="D92" s="45">
        <v>65703.45</v>
      </c>
      <c r="E92" s="17">
        <f>SUM(B92:D92)</f>
        <v>83136.37</v>
      </c>
      <c r="F92" s="40"/>
    </row>
    <row r="93" spans="1:6" ht="15" customHeight="1" x14ac:dyDescent="0.35">
      <c r="A93" s="13" t="s">
        <v>56</v>
      </c>
      <c r="B93" s="17">
        <f t="shared" ref="B93:D93" si="7">+B89+B90</f>
        <v>1798732840.6300001</v>
      </c>
      <c r="C93" s="17">
        <f t="shared" si="7"/>
        <v>1877454461.0900002</v>
      </c>
      <c r="D93" s="17">
        <f t="shared" si="7"/>
        <v>1917054827.1600001</v>
      </c>
      <c r="E93" s="17">
        <f>+E89+E90</f>
        <v>1956298747.8700001</v>
      </c>
      <c r="F93" s="13"/>
    </row>
    <row r="94" spans="1:6" ht="15" customHeight="1" x14ac:dyDescent="0.35">
      <c r="A94" s="13" t="s">
        <v>57</v>
      </c>
      <c r="B94" s="17">
        <f>+B79</f>
        <v>0</v>
      </c>
      <c r="C94" s="17">
        <f t="shared" ref="C94:D94" si="8">+C79</f>
        <v>39243920.710000001</v>
      </c>
      <c r="D94" s="17">
        <f t="shared" si="8"/>
        <v>238515181.40000001</v>
      </c>
      <c r="E94" s="17">
        <f>SUM(B94:D94)</f>
        <v>277759102.11000001</v>
      </c>
      <c r="F94" s="13"/>
    </row>
    <row r="95" spans="1:6" ht="15" customHeight="1" thickBot="1" x14ac:dyDescent="0.4">
      <c r="A95" s="13" t="s">
        <v>58</v>
      </c>
      <c r="B95" s="17">
        <f>+B93-B94</f>
        <v>1798732840.6300001</v>
      </c>
      <c r="C95" s="17">
        <f t="shared" ref="C95:D95" si="9">+C93-C94</f>
        <v>1838210540.3800001</v>
      </c>
      <c r="D95" s="17">
        <f t="shared" si="9"/>
        <v>1678539645.76</v>
      </c>
      <c r="E95" s="17">
        <f>+E93-E94</f>
        <v>1678539645.7600002</v>
      </c>
      <c r="F95" s="13"/>
    </row>
    <row r="96" spans="1:6" ht="15" customHeight="1" thickBot="1" x14ac:dyDescent="0.4">
      <c r="A96" s="7"/>
      <c r="B96" s="7"/>
      <c r="C96" s="7"/>
      <c r="D96" s="7"/>
      <c r="E96" s="7"/>
      <c r="F96" s="13"/>
    </row>
    <row r="97" spans="1:5" ht="15" customHeight="1" x14ac:dyDescent="0.35">
      <c r="A97" t="s">
        <v>36</v>
      </c>
    </row>
    <row r="98" spans="1:5" ht="42" customHeight="1" x14ac:dyDescent="0.35">
      <c r="A98" s="56" t="s">
        <v>167</v>
      </c>
      <c r="B98" s="56"/>
      <c r="C98" s="56"/>
      <c r="D98" s="56"/>
      <c r="E98" s="56"/>
    </row>
    <row r="99" spans="1:5" ht="42" customHeight="1" x14ac:dyDescent="0.35">
      <c r="A99" s="56" t="s">
        <v>168</v>
      </c>
      <c r="B99" s="56"/>
      <c r="C99" s="56"/>
      <c r="D99" s="56"/>
      <c r="E99" s="56"/>
    </row>
    <row r="100" spans="1:5" ht="42" customHeight="1" x14ac:dyDescent="0.35">
      <c r="A100" s="56" t="s">
        <v>169</v>
      </c>
      <c r="B100" s="56"/>
      <c r="C100" s="56"/>
      <c r="D100" s="56"/>
      <c r="E100" s="56"/>
    </row>
  </sheetData>
  <mergeCells count="20">
    <mergeCell ref="A62:E62"/>
    <mergeCell ref="A63:E63"/>
    <mergeCell ref="A83:E83"/>
    <mergeCell ref="A61:E61"/>
    <mergeCell ref="A1:F1"/>
    <mergeCell ref="B2:F2"/>
    <mergeCell ref="B3:F3"/>
    <mergeCell ref="B4:F4"/>
    <mergeCell ref="B5:F5"/>
    <mergeCell ref="A8:F8"/>
    <mergeCell ref="A9:F9"/>
    <mergeCell ref="A33:F35"/>
    <mergeCell ref="A37:E37"/>
    <mergeCell ref="A38:E38"/>
    <mergeCell ref="A39:E39"/>
    <mergeCell ref="A84:E84"/>
    <mergeCell ref="A85:E85"/>
    <mergeCell ref="A98:E98"/>
    <mergeCell ref="A99:E99"/>
    <mergeCell ref="A100:E100"/>
  </mergeCells>
  <pageMargins left="0.75" right="0.75" top="1" bottom="1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5"/>
  <sheetViews>
    <sheetView workbookViewId="0">
      <selection sqref="A1:F1"/>
    </sheetView>
  </sheetViews>
  <sheetFormatPr baseColWidth="10" defaultRowHeight="14.5" x14ac:dyDescent="0.35"/>
  <cols>
    <col min="1" max="1" width="45.81640625" customWidth="1"/>
    <col min="2" max="2" width="14.26953125" customWidth="1"/>
    <col min="3" max="3" width="14.81640625" customWidth="1"/>
    <col min="4" max="6" width="14.26953125" customWidth="1"/>
  </cols>
  <sheetData>
    <row r="1" spans="1:6" ht="15" customHeight="1" x14ac:dyDescent="0.35">
      <c r="A1" s="53" t="s">
        <v>7</v>
      </c>
      <c r="B1" s="53"/>
      <c r="C1" s="53"/>
      <c r="D1" s="53"/>
      <c r="E1" s="53"/>
      <c r="F1" s="53"/>
    </row>
    <row r="2" spans="1:6" ht="15" customHeight="1" x14ac:dyDescent="0.35">
      <c r="A2" s="2" t="s">
        <v>8</v>
      </c>
      <c r="B2" s="53" t="s">
        <v>9</v>
      </c>
      <c r="C2" s="53"/>
      <c r="D2" s="53"/>
      <c r="E2" s="53"/>
      <c r="F2" s="53"/>
    </row>
    <row r="3" spans="1:6" ht="15" customHeight="1" x14ac:dyDescent="0.35">
      <c r="A3" s="2" t="s">
        <v>10</v>
      </c>
      <c r="B3" s="53" t="s">
        <v>11</v>
      </c>
      <c r="C3" s="53"/>
      <c r="D3" s="53"/>
      <c r="E3" s="53"/>
      <c r="F3" s="53"/>
    </row>
    <row r="4" spans="1:6" ht="15" customHeight="1" x14ac:dyDescent="0.35">
      <c r="A4" s="2" t="s">
        <v>12</v>
      </c>
      <c r="B4" s="53" t="s">
        <v>13</v>
      </c>
      <c r="C4" s="53"/>
      <c r="D4" s="53"/>
      <c r="E4" s="53"/>
      <c r="F4" s="53"/>
    </row>
    <row r="5" spans="1:6" ht="15" customHeight="1" x14ac:dyDescent="0.35">
      <c r="A5" s="2" t="s">
        <v>14</v>
      </c>
      <c r="B5" s="53" t="s">
        <v>151</v>
      </c>
      <c r="C5" s="53"/>
      <c r="D5" s="53"/>
      <c r="E5" s="53"/>
      <c r="F5" s="53"/>
    </row>
    <row r="6" spans="1:6" ht="15" customHeight="1" x14ac:dyDescent="0.35">
      <c r="A6" s="2"/>
      <c r="B6" s="13"/>
      <c r="C6" s="13"/>
      <c r="D6" s="13"/>
      <c r="E6" s="13"/>
      <c r="F6" s="13"/>
    </row>
    <row r="7" spans="1:6" ht="15" customHeight="1" x14ac:dyDescent="0.35">
      <c r="A7" s="13"/>
      <c r="B7" s="13"/>
      <c r="C7" s="13"/>
      <c r="D7" s="13"/>
      <c r="E7" s="13"/>
      <c r="F7" s="13"/>
    </row>
    <row r="8" spans="1:6" ht="15" customHeight="1" x14ac:dyDescent="0.35">
      <c r="A8" s="53" t="s">
        <v>15</v>
      </c>
      <c r="B8" s="53"/>
      <c r="C8" s="53"/>
      <c r="D8" s="53"/>
      <c r="E8" s="53"/>
      <c r="F8" s="53"/>
    </row>
    <row r="9" spans="1:6" ht="15" customHeight="1" x14ac:dyDescent="0.35">
      <c r="A9" s="53" t="s">
        <v>16</v>
      </c>
      <c r="B9" s="53"/>
      <c r="C9" s="53"/>
      <c r="D9" s="53"/>
      <c r="E9" s="53"/>
      <c r="F9" s="53"/>
    </row>
    <row r="10" spans="1:6" ht="15" customHeight="1" x14ac:dyDescent="0.35"/>
    <row r="11" spans="1:6" ht="15" customHeight="1" thickBot="1" x14ac:dyDescent="0.4"/>
    <row r="12" spans="1:6" ht="15" customHeight="1" thickBot="1" x14ac:dyDescent="0.4">
      <c r="A12" s="4" t="s">
        <v>17</v>
      </c>
      <c r="B12" s="4" t="s">
        <v>18</v>
      </c>
      <c r="C12" s="4" t="s">
        <v>74</v>
      </c>
      <c r="D12" s="4" t="s">
        <v>75</v>
      </c>
      <c r="E12" s="4" t="s">
        <v>76</v>
      </c>
      <c r="F12" s="21"/>
    </row>
    <row r="13" spans="1:6" ht="15" customHeight="1" thickTop="1" x14ac:dyDescent="0.35">
      <c r="A13" s="5" t="s">
        <v>20</v>
      </c>
      <c r="B13" s="12"/>
      <c r="C13" s="12"/>
      <c r="D13" s="12"/>
      <c r="E13" s="12"/>
      <c r="F13" s="21"/>
    </row>
    <row r="14" spans="1:6" ht="15" customHeight="1" x14ac:dyDescent="0.35">
      <c r="A14" s="13" t="s">
        <v>21</v>
      </c>
      <c r="B14" s="12" t="s">
        <v>22</v>
      </c>
      <c r="C14" s="14">
        <f>+'1T'!F14</f>
        <v>0</v>
      </c>
      <c r="D14" s="14">
        <f>+'2T'!F14</f>
        <v>0</v>
      </c>
      <c r="E14" s="14">
        <f t="shared" ref="E14:E19" si="0">SUM(C14:D14)</f>
        <v>0</v>
      </c>
      <c r="F14" s="22"/>
    </row>
    <row r="15" spans="1:6" ht="15" customHeight="1" x14ac:dyDescent="0.35">
      <c r="A15" s="13"/>
      <c r="B15" s="12" t="s">
        <v>23</v>
      </c>
      <c r="C15" s="14">
        <f>+'1T'!F15</f>
        <v>0</v>
      </c>
      <c r="D15" s="14">
        <f>+'2T'!F15</f>
        <v>0</v>
      </c>
      <c r="E15" s="14">
        <f t="shared" si="0"/>
        <v>0</v>
      </c>
      <c r="F15" s="22"/>
    </row>
    <row r="16" spans="1:6" ht="15" customHeight="1" x14ac:dyDescent="0.35">
      <c r="A16" s="13" t="s">
        <v>24</v>
      </c>
      <c r="B16" s="12" t="s">
        <v>22</v>
      </c>
      <c r="C16" s="14">
        <f>+'1T'!F16</f>
        <v>3</v>
      </c>
      <c r="D16" s="14">
        <f>+'2T'!F16</f>
        <v>0</v>
      </c>
      <c r="E16" s="14">
        <f t="shared" si="0"/>
        <v>3</v>
      </c>
      <c r="F16" s="22"/>
    </row>
    <row r="17" spans="1:6" ht="15" customHeight="1" x14ac:dyDescent="0.35">
      <c r="A17" s="13"/>
      <c r="B17" s="12" t="s">
        <v>23</v>
      </c>
      <c r="C17" s="14">
        <f>+'1T'!F17</f>
        <v>0</v>
      </c>
      <c r="D17" s="14">
        <f>+'2T'!F17</f>
        <v>0</v>
      </c>
      <c r="E17" s="14">
        <f t="shared" si="0"/>
        <v>0</v>
      </c>
      <c r="F17" s="22"/>
    </row>
    <row r="18" spans="1:6" ht="15" customHeight="1" x14ac:dyDescent="0.35">
      <c r="A18" s="13" t="s">
        <v>25</v>
      </c>
      <c r="B18" s="12" t="s">
        <v>22</v>
      </c>
      <c r="C18" s="14">
        <f>+'1T'!F18</f>
        <v>0</v>
      </c>
      <c r="D18" s="14">
        <f>+'2T'!F18</f>
        <v>0</v>
      </c>
      <c r="E18" s="14">
        <f t="shared" si="0"/>
        <v>0</v>
      </c>
      <c r="F18" s="22"/>
    </row>
    <row r="19" spans="1:6" ht="15" customHeight="1" x14ac:dyDescent="0.35">
      <c r="A19" s="12"/>
      <c r="B19" s="12" t="s">
        <v>23</v>
      </c>
      <c r="C19" s="14">
        <f>+'1T'!F19</f>
        <v>0</v>
      </c>
      <c r="D19" s="14">
        <f>+'2T'!F19</f>
        <v>0</v>
      </c>
      <c r="E19" s="14">
        <f t="shared" si="0"/>
        <v>0</v>
      </c>
      <c r="F19" s="22"/>
    </row>
    <row r="20" spans="1:6" ht="15" customHeight="1" x14ac:dyDescent="0.35">
      <c r="A20" s="6" t="s">
        <v>26</v>
      </c>
      <c r="B20" s="12"/>
      <c r="C20" s="14"/>
      <c r="D20" s="14"/>
      <c r="E20" s="14"/>
      <c r="F20" s="22"/>
    </row>
    <row r="21" spans="1:6" ht="15" customHeight="1" x14ac:dyDescent="0.35">
      <c r="A21" s="13" t="s">
        <v>21</v>
      </c>
      <c r="B21" s="12" t="s">
        <v>22</v>
      </c>
      <c r="C21" s="14">
        <f>+'1T'!F21</f>
        <v>1</v>
      </c>
      <c r="D21" s="14">
        <f>+'2T'!F21</f>
        <v>1</v>
      </c>
      <c r="E21" s="14">
        <f t="shared" ref="E21:E26" si="1">SUM(C21:D21)</f>
        <v>2</v>
      </c>
      <c r="F21" s="22"/>
    </row>
    <row r="22" spans="1:6" ht="15" customHeight="1" x14ac:dyDescent="0.35">
      <c r="A22" s="13"/>
      <c r="B22" s="12" t="s">
        <v>23</v>
      </c>
      <c r="C22" s="14">
        <f>+'1T'!F22</f>
        <v>4200</v>
      </c>
      <c r="D22" s="14">
        <f>+'2T'!F22</f>
        <v>12595</v>
      </c>
      <c r="E22" s="14">
        <f t="shared" si="1"/>
        <v>16795</v>
      </c>
      <c r="F22" s="22"/>
    </row>
    <row r="23" spans="1:6" ht="15" customHeight="1" x14ac:dyDescent="0.35">
      <c r="A23" s="13" t="s">
        <v>24</v>
      </c>
      <c r="B23" s="12" t="s">
        <v>22</v>
      </c>
      <c r="C23" s="14">
        <f>+'1T'!F23</f>
        <v>4</v>
      </c>
      <c r="D23" s="14">
        <f>+'2T'!F23</f>
        <v>0</v>
      </c>
      <c r="E23" s="14">
        <f t="shared" si="1"/>
        <v>4</v>
      </c>
      <c r="F23" s="22"/>
    </row>
    <row r="24" spans="1:6" ht="15" customHeight="1" x14ac:dyDescent="0.35">
      <c r="A24" s="13"/>
      <c r="B24" s="12" t="s">
        <v>23</v>
      </c>
      <c r="C24" s="14">
        <f>+'1T'!F24</f>
        <v>0</v>
      </c>
      <c r="D24" s="14">
        <f>+'2T'!F24</f>
        <v>0</v>
      </c>
      <c r="E24" s="14">
        <f t="shared" si="1"/>
        <v>0</v>
      </c>
      <c r="F24" s="22"/>
    </row>
    <row r="25" spans="1:6" ht="15" customHeight="1" x14ac:dyDescent="0.35">
      <c r="A25" s="13" t="s">
        <v>25</v>
      </c>
      <c r="B25" s="12" t="s">
        <v>22</v>
      </c>
      <c r="C25" s="14">
        <f>+'1T'!F25</f>
        <v>0</v>
      </c>
      <c r="D25" s="14">
        <f>+'2T'!F25</f>
        <v>0</v>
      </c>
      <c r="E25" s="14">
        <f t="shared" si="1"/>
        <v>0</v>
      </c>
      <c r="F25" s="22"/>
    </row>
    <row r="26" spans="1:6" ht="15" customHeight="1" x14ac:dyDescent="0.35">
      <c r="A26" s="12"/>
      <c r="B26" s="12" t="s">
        <v>23</v>
      </c>
      <c r="C26" s="14">
        <f>+'1T'!F26</f>
        <v>0</v>
      </c>
      <c r="D26" s="14">
        <f>+'2T'!F26</f>
        <v>0</v>
      </c>
      <c r="E26" s="14">
        <f t="shared" si="1"/>
        <v>0</v>
      </c>
      <c r="F26" s="22"/>
    </row>
    <row r="27" spans="1:6" ht="15" customHeight="1" x14ac:dyDescent="0.35">
      <c r="A27" s="6" t="s">
        <v>27</v>
      </c>
      <c r="B27" s="13"/>
      <c r="C27" s="14"/>
      <c r="D27" s="14"/>
      <c r="E27" s="15"/>
      <c r="F27" s="22"/>
    </row>
    <row r="28" spans="1:6" ht="15" customHeight="1" x14ac:dyDescent="0.35">
      <c r="A28" s="13" t="s">
        <v>21</v>
      </c>
      <c r="B28" s="12" t="s">
        <v>22</v>
      </c>
      <c r="C28" s="14">
        <f>+'1T'!F28</f>
        <v>3</v>
      </c>
      <c r="D28" s="14">
        <f>+'2T'!F28</f>
        <v>2</v>
      </c>
      <c r="E28" s="14">
        <f>SUM(C28:D28)</f>
        <v>5</v>
      </c>
      <c r="F28" s="22"/>
    </row>
    <row r="29" spans="1:6" ht="15" customHeight="1" x14ac:dyDescent="0.35">
      <c r="A29" s="13"/>
      <c r="B29" s="12" t="s">
        <v>23</v>
      </c>
      <c r="C29" s="14">
        <f>+'1T'!F29</f>
        <v>1395</v>
      </c>
      <c r="D29" s="14">
        <f>+'2T'!F29</f>
        <v>2937</v>
      </c>
      <c r="E29" s="14">
        <f>SUM(C29:D29)</f>
        <v>4332</v>
      </c>
      <c r="F29" s="22"/>
    </row>
    <row r="30" spans="1:6" ht="15" customHeight="1" thickBot="1" x14ac:dyDescent="0.4">
      <c r="A30" s="13"/>
      <c r="B30" s="13"/>
      <c r="C30" s="13"/>
      <c r="D30" s="13"/>
      <c r="E30" s="13"/>
      <c r="F30" s="23"/>
    </row>
    <row r="31" spans="1:6" ht="15" customHeight="1" thickBot="1" x14ac:dyDescent="0.4">
      <c r="A31" s="7"/>
      <c r="B31" s="7"/>
      <c r="C31" s="7"/>
      <c r="D31" s="7"/>
      <c r="E31" s="7"/>
      <c r="F31" s="23"/>
    </row>
    <row r="32" spans="1:6" ht="15" customHeight="1" x14ac:dyDescent="0.35">
      <c r="A32" s="6" t="s">
        <v>28</v>
      </c>
      <c r="B32" s="13"/>
      <c r="C32" s="13"/>
      <c r="D32" s="13"/>
      <c r="E32" s="13"/>
      <c r="F32" s="23"/>
    </row>
    <row r="33" spans="1:6" ht="15" customHeight="1" x14ac:dyDescent="0.35">
      <c r="A33" s="54" t="s">
        <v>63</v>
      </c>
      <c r="B33" s="54"/>
      <c r="C33" s="54"/>
      <c r="D33" s="54"/>
      <c r="E33" s="54"/>
      <c r="F33" s="54"/>
    </row>
    <row r="34" spans="1:6" ht="15" customHeight="1" x14ac:dyDescent="0.35">
      <c r="A34" s="54"/>
      <c r="B34" s="54"/>
      <c r="C34" s="54"/>
      <c r="D34" s="54"/>
      <c r="E34" s="54"/>
      <c r="F34" s="54"/>
    </row>
    <row r="35" spans="1:6" ht="15" customHeight="1" x14ac:dyDescent="0.35">
      <c r="A35" s="54"/>
      <c r="B35" s="54"/>
      <c r="C35" s="54"/>
      <c r="D35" s="54"/>
      <c r="E35" s="54"/>
      <c r="F35" s="54"/>
    </row>
    <row r="36" spans="1:6" ht="15" customHeight="1" x14ac:dyDescent="0.35">
      <c r="A36" s="13"/>
      <c r="B36" s="13"/>
      <c r="C36" s="13"/>
      <c r="D36" s="13"/>
      <c r="E36" s="13"/>
      <c r="F36" s="13"/>
    </row>
    <row r="37" spans="1:6" ht="15" customHeight="1" x14ac:dyDescent="0.35">
      <c r="A37" s="53" t="s">
        <v>29</v>
      </c>
      <c r="B37" s="53"/>
      <c r="C37" s="53"/>
      <c r="D37" s="53"/>
      <c r="E37" s="53"/>
      <c r="F37" s="13"/>
    </row>
    <row r="38" spans="1:6" ht="15" customHeight="1" x14ac:dyDescent="0.35">
      <c r="A38" s="53" t="s">
        <v>30</v>
      </c>
      <c r="B38" s="53"/>
      <c r="C38" s="53"/>
      <c r="D38" s="53"/>
      <c r="E38" s="53"/>
      <c r="F38" s="13"/>
    </row>
    <row r="39" spans="1:6" ht="15" customHeight="1" x14ac:dyDescent="0.35">
      <c r="A39" s="53" t="s">
        <v>31</v>
      </c>
      <c r="B39" s="53"/>
      <c r="C39" s="53"/>
      <c r="D39" s="53"/>
      <c r="E39" s="53"/>
      <c r="F39" s="13"/>
    </row>
    <row r="40" spans="1:6" ht="15" customHeight="1" thickBot="1" x14ac:dyDescent="0.4">
      <c r="A40" s="13"/>
      <c r="B40" s="13"/>
      <c r="C40" s="13"/>
      <c r="D40" s="13"/>
      <c r="E40" s="13"/>
      <c r="F40" s="13"/>
    </row>
    <row r="41" spans="1:6" ht="15" customHeight="1" thickBot="1" x14ac:dyDescent="0.4">
      <c r="A41" s="4" t="s">
        <v>17</v>
      </c>
      <c r="B41" s="4" t="s">
        <v>74</v>
      </c>
      <c r="C41" s="4" t="s">
        <v>75</v>
      </c>
      <c r="D41" s="4" t="s">
        <v>76</v>
      </c>
      <c r="E41" s="21"/>
      <c r="F41" s="12"/>
    </row>
    <row r="42" spans="1:6" ht="15" customHeight="1" thickTop="1" x14ac:dyDescent="0.35">
      <c r="A42" s="12"/>
      <c r="B42" s="12"/>
      <c r="C42" s="12"/>
      <c r="D42" s="12"/>
      <c r="E42" s="21"/>
      <c r="F42" s="12"/>
    </row>
    <row r="43" spans="1:6" ht="15" customHeight="1" x14ac:dyDescent="0.35">
      <c r="A43" s="13" t="s">
        <v>32</v>
      </c>
      <c r="B43" s="17">
        <f>+'1T'!E42</f>
        <v>0</v>
      </c>
      <c r="C43" s="17">
        <f>+'2T'!E41</f>
        <v>74118421.510000005</v>
      </c>
      <c r="D43" s="17">
        <f>SUM(D44:D46)</f>
        <v>74118421.510000005</v>
      </c>
      <c r="E43" s="24"/>
      <c r="F43" s="2"/>
    </row>
    <row r="44" spans="1:6" ht="15" customHeight="1" x14ac:dyDescent="0.35">
      <c r="A44" s="13" t="s">
        <v>21</v>
      </c>
      <c r="B44" s="17">
        <f>+'1T'!E43</f>
        <v>0</v>
      </c>
      <c r="C44" s="17">
        <f>+'2T'!E42</f>
        <v>0</v>
      </c>
      <c r="D44" s="17">
        <f>SUM(B44:C44)</f>
        <v>0</v>
      </c>
      <c r="E44" s="24"/>
      <c r="F44" s="2"/>
    </row>
    <row r="45" spans="1:6" ht="15" customHeight="1" x14ac:dyDescent="0.35">
      <c r="A45" s="13" t="s">
        <v>24</v>
      </c>
      <c r="B45" s="17">
        <f>+'1T'!E44</f>
        <v>0</v>
      </c>
      <c r="C45" s="17">
        <f>+'2T'!E43</f>
        <v>74118421.510000005</v>
      </c>
      <c r="D45" s="17">
        <f>SUM(B45:C45)</f>
        <v>74118421.510000005</v>
      </c>
      <c r="E45" s="24"/>
      <c r="F45" s="2"/>
    </row>
    <row r="46" spans="1:6" ht="15" customHeight="1" x14ac:dyDescent="0.35">
      <c r="A46" s="13" t="s">
        <v>25</v>
      </c>
      <c r="B46" s="17">
        <f>+'1T'!E45</f>
        <v>0</v>
      </c>
      <c r="C46" s="17">
        <f>+'2T'!E44</f>
        <v>0</v>
      </c>
      <c r="D46" s="17">
        <f>SUM(B46:C46)</f>
        <v>0</v>
      </c>
      <c r="E46" s="24"/>
      <c r="F46" s="2"/>
    </row>
    <row r="47" spans="1:6" ht="15" customHeight="1" x14ac:dyDescent="0.35">
      <c r="A47" s="13" t="s">
        <v>64</v>
      </c>
      <c r="B47" s="17">
        <f>+'1T'!E46</f>
        <v>0</v>
      </c>
      <c r="C47" s="17">
        <f>+'2T'!E45</f>
        <v>0</v>
      </c>
      <c r="D47" s="17">
        <f>SUM(D48:D50)</f>
        <v>0</v>
      </c>
      <c r="E47" s="24"/>
      <c r="F47" s="2"/>
    </row>
    <row r="48" spans="1:6" ht="15" customHeight="1" x14ac:dyDescent="0.35">
      <c r="A48" s="13" t="s">
        <v>21</v>
      </c>
      <c r="B48" s="17">
        <f>+'1T'!E47</f>
        <v>0</v>
      </c>
      <c r="C48" s="17">
        <f>+'2T'!E46</f>
        <v>0</v>
      </c>
      <c r="D48" s="17">
        <f>SUM(B48:C48)</f>
        <v>0</v>
      </c>
      <c r="E48" s="24"/>
      <c r="F48" s="2"/>
    </row>
    <row r="49" spans="1:6" ht="15" customHeight="1" x14ac:dyDescent="0.35">
      <c r="A49" s="13" t="s">
        <v>24</v>
      </c>
      <c r="B49" s="17">
        <f>+'1T'!E48</f>
        <v>0</v>
      </c>
      <c r="C49" s="17">
        <f>+'2T'!E47</f>
        <v>0</v>
      </c>
      <c r="D49" s="17">
        <f>SUM(B49:C49)</f>
        <v>0</v>
      </c>
      <c r="E49" s="24"/>
      <c r="F49" s="2"/>
    </row>
    <row r="50" spans="1:6" ht="15" customHeight="1" x14ac:dyDescent="0.35">
      <c r="A50" s="13" t="s">
        <v>25</v>
      </c>
      <c r="B50" s="17">
        <f>+'1T'!E49</f>
        <v>0</v>
      </c>
      <c r="C50" s="17">
        <f>+'2T'!E48</f>
        <v>0</v>
      </c>
      <c r="D50" s="17">
        <f>SUM(B50:C50)</f>
        <v>0</v>
      </c>
      <c r="E50" s="24"/>
      <c r="F50" s="2"/>
    </row>
    <row r="51" spans="1:6" ht="15" customHeight="1" x14ac:dyDescent="0.35">
      <c r="A51" s="13" t="s">
        <v>34</v>
      </c>
      <c r="B51" s="17">
        <f>+'1T'!E50</f>
        <v>0</v>
      </c>
      <c r="C51" s="17">
        <f>+'2T'!E49</f>
        <v>0</v>
      </c>
      <c r="D51" s="17">
        <f>SUM(B51:C51)</f>
        <v>0</v>
      </c>
      <c r="E51" s="24"/>
      <c r="F51" s="2"/>
    </row>
    <row r="52" spans="1:6" ht="15" customHeight="1" x14ac:dyDescent="0.35">
      <c r="A52" s="13" t="s">
        <v>21</v>
      </c>
      <c r="B52" s="17">
        <f>+'1T'!E51</f>
        <v>0</v>
      </c>
      <c r="C52" s="17">
        <f>+'2T'!E50</f>
        <v>0</v>
      </c>
      <c r="D52" s="17">
        <f t="shared" ref="D52:D54" si="2">SUM(B52:C52)</f>
        <v>0</v>
      </c>
      <c r="E52" s="24"/>
      <c r="F52" s="2"/>
    </row>
    <row r="53" spans="1:6" ht="15" customHeight="1" x14ac:dyDescent="0.35">
      <c r="A53" s="13" t="s">
        <v>24</v>
      </c>
      <c r="B53" s="17">
        <f>+'1T'!E52</f>
        <v>0</v>
      </c>
      <c r="C53" s="17">
        <f>+'2T'!E51</f>
        <v>0</v>
      </c>
      <c r="D53" s="17">
        <f t="shared" si="2"/>
        <v>0</v>
      </c>
      <c r="E53" s="24"/>
      <c r="F53" s="2"/>
    </row>
    <row r="54" spans="1:6" ht="15" customHeight="1" x14ac:dyDescent="0.35">
      <c r="A54" s="13" t="s">
        <v>25</v>
      </c>
      <c r="B54" s="17">
        <f>+'1T'!E53</f>
        <v>0</v>
      </c>
      <c r="C54" s="17">
        <f>+'2T'!E52</f>
        <v>0</v>
      </c>
      <c r="D54" s="17">
        <f t="shared" si="2"/>
        <v>0</v>
      </c>
      <c r="E54" s="24"/>
      <c r="F54" s="2"/>
    </row>
    <row r="55" spans="1:6" ht="15" customHeight="1" x14ac:dyDescent="0.35">
      <c r="A55" s="25" t="s">
        <v>35</v>
      </c>
      <c r="B55" s="26">
        <f>+'1T'!E54</f>
        <v>0</v>
      </c>
      <c r="C55" s="26">
        <f>+'2T'!E53</f>
        <v>0</v>
      </c>
      <c r="D55" s="26">
        <f>+D43+D47+D51</f>
        <v>74118421.510000005</v>
      </c>
      <c r="E55" s="24"/>
      <c r="F55" s="2"/>
    </row>
    <row r="56" spans="1:6" ht="15" customHeight="1" thickBot="1" x14ac:dyDescent="0.4">
      <c r="A56" s="13" t="s">
        <v>36</v>
      </c>
      <c r="B56" s="2"/>
      <c r="C56" s="17"/>
      <c r="D56" s="17"/>
      <c r="E56" s="24"/>
      <c r="F56" s="2"/>
    </row>
    <row r="57" spans="1:6" ht="15" customHeight="1" thickBot="1" x14ac:dyDescent="0.4">
      <c r="A57" s="7"/>
      <c r="B57" s="20"/>
      <c r="C57" s="20"/>
      <c r="D57" s="20"/>
      <c r="E57" s="24"/>
      <c r="F57" s="13"/>
    </row>
    <row r="58" spans="1:6" ht="15" customHeight="1" x14ac:dyDescent="0.35">
      <c r="A58" s="6"/>
      <c r="B58" s="13"/>
      <c r="C58" s="13"/>
      <c r="D58" s="13"/>
      <c r="E58" s="13"/>
      <c r="F58" s="13"/>
    </row>
    <row r="59" spans="1:6" ht="15" customHeight="1" x14ac:dyDescent="0.35">
      <c r="A59" s="13" t="s">
        <v>37</v>
      </c>
      <c r="B59" s="13"/>
      <c r="C59" s="13"/>
      <c r="D59" s="13"/>
      <c r="E59" s="13"/>
      <c r="F59" s="13"/>
    </row>
    <row r="60" spans="1:6" ht="35.25" customHeight="1" x14ac:dyDescent="0.35">
      <c r="A60" s="53" t="s">
        <v>38</v>
      </c>
      <c r="B60" s="53"/>
      <c r="C60" s="53"/>
      <c r="D60" s="53"/>
      <c r="E60" s="13"/>
      <c r="F60" s="13"/>
    </row>
    <row r="61" spans="1:6" ht="15" customHeight="1" x14ac:dyDescent="0.35">
      <c r="A61" s="53" t="s">
        <v>31</v>
      </c>
      <c r="B61" s="53"/>
      <c r="C61" s="53"/>
      <c r="D61" s="53"/>
      <c r="E61" s="53"/>
      <c r="F61" s="13"/>
    </row>
    <row r="62" spans="1:6" ht="15" customHeight="1" thickBot="1" x14ac:dyDescent="0.4">
      <c r="A62" s="53"/>
      <c r="B62" s="53"/>
      <c r="C62" s="53"/>
      <c r="D62" s="53"/>
      <c r="E62" s="53"/>
      <c r="F62" s="13"/>
    </row>
    <row r="63" spans="1:6" ht="15" customHeight="1" thickBot="1" x14ac:dyDescent="0.4">
      <c r="A63" s="4" t="s">
        <v>39</v>
      </c>
      <c r="B63" s="4" t="s">
        <v>74</v>
      </c>
      <c r="C63" s="4" t="s">
        <v>75</v>
      </c>
      <c r="D63" s="4" t="s">
        <v>76</v>
      </c>
      <c r="E63" s="9"/>
      <c r="F63" s="13"/>
    </row>
    <row r="64" spans="1:6" ht="15" customHeight="1" thickTop="1" x14ac:dyDescent="0.35">
      <c r="A64" s="9" t="s">
        <v>143</v>
      </c>
      <c r="B64" s="43">
        <f>+'1T'!E65</f>
        <v>0</v>
      </c>
      <c r="C64" s="17">
        <f>+'2T'!E63</f>
        <v>0</v>
      </c>
      <c r="D64" s="17">
        <f>SUM(B64:C64)</f>
        <v>0</v>
      </c>
      <c r="E64" s="9"/>
      <c r="F64" s="43"/>
    </row>
    <row r="65" spans="1:6" ht="15" customHeight="1" x14ac:dyDescent="0.35">
      <c r="A65" s="13" t="s">
        <v>40</v>
      </c>
      <c r="B65" s="13">
        <f>+'1T'!E66</f>
        <v>0</v>
      </c>
      <c r="C65" s="17">
        <f>+'2T'!E64</f>
        <v>0</v>
      </c>
      <c r="D65" s="17">
        <f>SUM(B65:C65)</f>
        <v>0</v>
      </c>
      <c r="E65" s="13"/>
      <c r="F65" s="13"/>
    </row>
    <row r="66" spans="1:6" ht="15" customHeight="1" x14ac:dyDescent="0.35">
      <c r="A66" s="9" t="s">
        <v>41</v>
      </c>
      <c r="B66" s="13">
        <f>+'1T'!E67</f>
        <v>0</v>
      </c>
      <c r="C66" s="17">
        <f>+'2T'!E65</f>
        <v>0</v>
      </c>
      <c r="D66" s="17">
        <f>SUM(B66:C66)</f>
        <v>0</v>
      </c>
      <c r="E66" s="27"/>
      <c r="F66" s="13"/>
    </row>
    <row r="67" spans="1:6" ht="15" customHeight="1" x14ac:dyDescent="0.35">
      <c r="A67" s="9" t="s">
        <v>42</v>
      </c>
      <c r="B67" s="13">
        <f>+'1T'!E68</f>
        <v>0</v>
      </c>
      <c r="C67" s="17">
        <f>+'2T'!E66</f>
        <v>0</v>
      </c>
      <c r="D67" s="17">
        <f t="shared" ref="D67:D76" si="3">SUM(B67:C67)</f>
        <v>0</v>
      </c>
      <c r="E67" s="24"/>
      <c r="F67" s="13"/>
    </row>
    <row r="68" spans="1:6" ht="15" customHeight="1" x14ac:dyDescent="0.35">
      <c r="A68" s="9" t="s">
        <v>43</v>
      </c>
      <c r="B68" s="13">
        <f>+'1T'!E69</f>
        <v>0</v>
      </c>
      <c r="C68" s="17">
        <f>+'2T'!E67</f>
        <v>0</v>
      </c>
      <c r="D68" s="17">
        <f t="shared" si="3"/>
        <v>0</v>
      </c>
      <c r="E68" s="24"/>
      <c r="F68" s="13"/>
    </row>
    <row r="69" spans="1:6" ht="15" customHeight="1" x14ac:dyDescent="0.35">
      <c r="A69" s="9" t="s">
        <v>44</v>
      </c>
      <c r="B69" s="13">
        <f>+'1T'!E70</f>
        <v>0</v>
      </c>
      <c r="C69" s="17">
        <f>+'2T'!E68</f>
        <v>0</v>
      </c>
      <c r="D69" s="17">
        <f t="shared" si="3"/>
        <v>0</v>
      </c>
      <c r="E69" s="24"/>
      <c r="F69" s="13"/>
    </row>
    <row r="70" spans="1:6" ht="15" customHeight="1" x14ac:dyDescent="0.35">
      <c r="A70" s="9" t="s">
        <v>45</v>
      </c>
      <c r="B70" s="13">
        <f>+'1T'!E71</f>
        <v>0</v>
      </c>
      <c r="C70" s="17">
        <f>+'2T'!E69</f>
        <v>0</v>
      </c>
      <c r="D70" s="17">
        <f t="shared" si="3"/>
        <v>0</v>
      </c>
      <c r="E70" s="24"/>
      <c r="F70" s="13"/>
    </row>
    <row r="71" spans="1:6" ht="15" customHeight="1" x14ac:dyDescent="0.35">
      <c r="A71" s="9" t="s">
        <v>46</v>
      </c>
      <c r="B71" s="13">
        <f>+'1T'!E72</f>
        <v>0</v>
      </c>
      <c r="C71" s="17">
        <f>+'2T'!E70</f>
        <v>0</v>
      </c>
      <c r="D71" s="17">
        <f t="shared" si="3"/>
        <v>0</v>
      </c>
      <c r="E71" s="24"/>
      <c r="F71" s="13"/>
    </row>
    <row r="72" spans="1:6" ht="15" customHeight="1" x14ac:dyDescent="0.35">
      <c r="A72" s="9" t="s">
        <v>47</v>
      </c>
      <c r="B72" s="13">
        <f>+'1T'!E73</f>
        <v>0</v>
      </c>
      <c r="C72" s="17">
        <f>+'2T'!E71</f>
        <v>0</v>
      </c>
      <c r="D72" s="17">
        <f t="shared" si="3"/>
        <v>0</v>
      </c>
      <c r="E72" s="24"/>
      <c r="F72" s="13"/>
    </row>
    <row r="73" spans="1:6" ht="15" customHeight="1" x14ac:dyDescent="0.35">
      <c r="A73" s="9" t="s">
        <v>48</v>
      </c>
      <c r="B73" s="13">
        <f>+'1T'!E74</f>
        <v>0</v>
      </c>
      <c r="C73" s="17">
        <f>+'2T'!E72</f>
        <v>0</v>
      </c>
      <c r="D73" s="17">
        <f t="shared" si="3"/>
        <v>0</v>
      </c>
      <c r="E73" s="24"/>
      <c r="F73" s="13"/>
    </row>
    <row r="74" spans="1:6" ht="15" customHeight="1" x14ac:dyDescent="0.35">
      <c r="A74" s="9" t="s">
        <v>49</v>
      </c>
      <c r="B74" s="13">
        <f>+'1T'!E75</f>
        <v>0</v>
      </c>
      <c r="C74" s="17">
        <f>+'2T'!E73</f>
        <v>0</v>
      </c>
      <c r="D74" s="17">
        <f t="shared" si="3"/>
        <v>0</v>
      </c>
      <c r="E74" s="24"/>
      <c r="F74" s="13"/>
    </row>
    <row r="75" spans="1:6" ht="15" customHeight="1" x14ac:dyDescent="0.35">
      <c r="A75" s="9" t="s">
        <v>51</v>
      </c>
      <c r="B75" s="13">
        <f>+'1T'!E76</f>
        <v>0</v>
      </c>
      <c r="C75" s="17">
        <f>+'2T'!E74</f>
        <v>74118421.510000005</v>
      </c>
      <c r="D75" s="17">
        <f t="shared" si="3"/>
        <v>74118421.510000005</v>
      </c>
      <c r="E75" s="24"/>
      <c r="F75" s="13"/>
    </row>
    <row r="76" spans="1:6" ht="15" customHeight="1" x14ac:dyDescent="0.35">
      <c r="A76" s="9" t="s">
        <v>136</v>
      </c>
      <c r="B76" s="13">
        <f>+'1T'!E77</f>
        <v>0</v>
      </c>
      <c r="C76" s="17">
        <f>+'2T'!E75</f>
        <v>0</v>
      </c>
      <c r="D76" s="17">
        <f t="shared" si="3"/>
        <v>0</v>
      </c>
      <c r="E76" s="24"/>
      <c r="F76" s="13"/>
    </row>
    <row r="77" spans="1:6" ht="15" customHeight="1" x14ac:dyDescent="0.35">
      <c r="A77" s="25" t="s">
        <v>35</v>
      </c>
      <c r="B77" s="26">
        <f>SUM(B65:B76)</f>
        <v>0</v>
      </c>
      <c r="C77" s="26">
        <f>SUM(C65:C76)</f>
        <v>74118421.510000005</v>
      </c>
      <c r="D77" s="26">
        <f>SUM(D65:D76)</f>
        <v>74118421.510000005</v>
      </c>
      <c r="E77" s="24"/>
      <c r="F77" s="13"/>
    </row>
    <row r="78" spans="1:6" ht="15" customHeight="1" thickBot="1" x14ac:dyDescent="0.4">
      <c r="A78" s="13" t="s">
        <v>77</v>
      </c>
      <c r="B78" s="17"/>
      <c r="C78" s="17"/>
      <c r="D78" s="17"/>
      <c r="E78" s="24"/>
      <c r="F78" s="13"/>
    </row>
    <row r="79" spans="1:6" ht="15" customHeight="1" thickBot="1" x14ac:dyDescent="0.4">
      <c r="A79" s="10"/>
      <c r="B79" s="19"/>
      <c r="C79" s="19"/>
      <c r="D79" s="19"/>
      <c r="E79" s="27"/>
      <c r="F79" s="13"/>
    </row>
    <row r="80" spans="1:6" ht="15" customHeight="1" x14ac:dyDescent="0.35">
      <c r="A80" s="6"/>
      <c r="B80" s="13"/>
      <c r="C80" s="13"/>
      <c r="D80" s="13"/>
      <c r="E80" s="13"/>
      <c r="F80" s="13"/>
    </row>
    <row r="81" spans="1:6" ht="15" customHeight="1" x14ac:dyDescent="0.35">
      <c r="A81" s="11" t="s">
        <v>52</v>
      </c>
      <c r="B81" s="13"/>
      <c r="C81" s="13"/>
      <c r="D81" s="13"/>
      <c r="E81" s="13"/>
      <c r="F81" s="13"/>
    </row>
    <row r="82" spans="1:6" ht="35.25" customHeight="1" x14ac:dyDescent="0.35">
      <c r="A82" s="13" t="s">
        <v>53</v>
      </c>
      <c r="B82" s="13"/>
      <c r="C82" s="13"/>
      <c r="D82" s="13"/>
      <c r="E82" s="13"/>
      <c r="F82" s="13"/>
    </row>
    <row r="83" spans="1:6" ht="15" customHeight="1" x14ac:dyDescent="0.35">
      <c r="A83" s="53" t="s">
        <v>31</v>
      </c>
      <c r="B83" s="53"/>
      <c r="C83" s="53"/>
      <c r="D83" s="53"/>
      <c r="E83" s="53"/>
      <c r="F83" s="13"/>
    </row>
    <row r="84" spans="1:6" ht="15" customHeight="1" thickBot="1" x14ac:dyDescent="0.4">
      <c r="A84" s="53"/>
      <c r="B84" s="53"/>
      <c r="C84" s="53"/>
      <c r="D84" s="53"/>
      <c r="E84" s="53"/>
      <c r="F84" s="13"/>
    </row>
    <row r="85" spans="1:6" ht="15" customHeight="1" thickBot="1" x14ac:dyDescent="0.4">
      <c r="A85" s="4" t="s">
        <v>39</v>
      </c>
      <c r="B85" s="4" t="s">
        <v>74</v>
      </c>
      <c r="C85" s="4" t="s">
        <v>75</v>
      </c>
      <c r="D85" s="4" t="s">
        <v>76</v>
      </c>
      <c r="E85" s="9"/>
      <c r="F85" s="13"/>
    </row>
    <row r="86" spans="1:6" ht="15" customHeight="1" thickTop="1" x14ac:dyDescent="0.35">
      <c r="A86" s="13"/>
      <c r="B86" s="13"/>
      <c r="C86" s="13"/>
      <c r="D86" s="13"/>
      <c r="E86" s="13"/>
      <c r="F86" s="13"/>
    </row>
    <row r="87" spans="1:6" ht="15" customHeight="1" x14ac:dyDescent="0.35">
      <c r="A87" s="23" t="s">
        <v>54</v>
      </c>
      <c r="B87" s="36">
        <f>+'1T'!E88</f>
        <v>1287746318.9100001</v>
      </c>
      <c r="C87" s="36">
        <f>+'2T'!E86</f>
        <v>1524353403.8700001</v>
      </c>
      <c r="D87" s="36">
        <f>B87</f>
        <v>1287746318.9100001</v>
      </c>
      <c r="E87" s="21"/>
      <c r="F87" s="13"/>
    </row>
    <row r="88" spans="1:6" ht="15" customHeight="1" x14ac:dyDescent="0.35">
      <c r="A88" s="13" t="s">
        <v>55</v>
      </c>
      <c r="B88" s="36">
        <f>+'1T'!E89</f>
        <v>236607084.96000001</v>
      </c>
      <c r="C88" s="36">
        <f>+'2T'!E87</f>
        <v>236500113.41</v>
      </c>
      <c r="D88" s="36">
        <f>+B88+C88</f>
        <v>473107198.37</v>
      </c>
      <c r="E88" s="17"/>
      <c r="F88" s="13"/>
    </row>
    <row r="89" spans="1:6" ht="15" customHeight="1" x14ac:dyDescent="0.35">
      <c r="A89" s="42" t="s">
        <v>138</v>
      </c>
      <c r="B89" s="36">
        <f>+'1T'!E90</f>
        <v>236335750</v>
      </c>
      <c r="C89" s="36">
        <f>+'2T'!E88</f>
        <v>236335750</v>
      </c>
      <c r="D89" s="36">
        <f>+B89+C89</f>
        <v>472671500</v>
      </c>
      <c r="E89" s="17"/>
      <c r="F89" s="42"/>
    </row>
    <row r="90" spans="1:6" ht="15" customHeight="1" x14ac:dyDescent="0.35">
      <c r="A90" s="42" t="s">
        <v>139</v>
      </c>
      <c r="B90" s="36">
        <f>+'1T'!E91</f>
        <v>271334.96000000002</v>
      </c>
      <c r="C90" s="36">
        <f>+'2T'!E89</f>
        <v>164363.41</v>
      </c>
      <c r="D90" s="36">
        <f>+B90+C90</f>
        <v>435698.37</v>
      </c>
      <c r="E90" s="17"/>
      <c r="F90" s="42"/>
    </row>
    <row r="91" spans="1:6" ht="15" customHeight="1" x14ac:dyDescent="0.35">
      <c r="A91" s="13" t="s">
        <v>56</v>
      </c>
      <c r="B91" s="36">
        <f>+'1T'!E92</f>
        <v>1524353403.8700001</v>
      </c>
      <c r="C91" s="36">
        <f>+'2T'!E90</f>
        <v>1760853517.2800002</v>
      </c>
      <c r="D91" s="36">
        <f>+D87+D88</f>
        <v>1760853517.2800002</v>
      </c>
      <c r="E91" s="17"/>
      <c r="F91" s="13"/>
    </row>
    <row r="92" spans="1:6" ht="15" customHeight="1" x14ac:dyDescent="0.35">
      <c r="A92" s="13" t="s">
        <v>57</v>
      </c>
      <c r="B92" s="36">
        <f>+'1T'!E93</f>
        <v>0</v>
      </c>
      <c r="C92" s="36">
        <f>+'2T'!E91</f>
        <v>74118421.510000005</v>
      </c>
      <c r="D92" s="36">
        <f>+B92+C92</f>
        <v>74118421.510000005</v>
      </c>
      <c r="E92" s="17"/>
      <c r="F92" s="13"/>
    </row>
    <row r="93" spans="1:6" ht="15" customHeight="1" thickBot="1" x14ac:dyDescent="0.4">
      <c r="A93" s="13" t="s">
        <v>58</v>
      </c>
      <c r="B93" s="36">
        <f>+'1T'!E94</f>
        <v>1524353403.8700001</v>
      </c>
      <c r="C93" s="36">
        <f>+'2T'!E92</f>
        <v>1686735095.7700002</v>
      </c>
      <c r="D93" s="36">
        <f>+D91-D92</f>
        <v>1686735095.7700002</v>
      </c>
      <c r="E93" s="17"/>
      <c r="F93" s="13"/>
    </row>
    <row r="94" spans="1:6" ht="15" customHeight="1" thickBot="1" x14ac:dyDescent="0.4">
      <c r="A94" s="7"/>
      <c r="B94" s="20"/>
      <c r="C94" s="20"/>
      <c r="D94" s="20"/>
      <c r="E94" s="17"/>
      <c r="F94" s="13"/>
    </row>
    <row r="95" spans="1:6" ht="15" customHeight="1" x14ac:dyDescent="0.35">
      <c r="A95" s="13" t="s">
        <v>36</v>
      </c>
      <c r="B95" s="17"/>
      <c r="C95" s="17"/>
      <c r="D95" s="17"/>
      <c r="E95" s="17"/>
      <c r="F95" s="13"/>
    </row>
  </sheetData>
  <mergeCells count="16">
    <mergeCell ref="A8:F8"/>
    <mergeCell ref="A1:F1"/>
    <mergeCell ref="B2:F2"/>
    <mergeCell ref="B3:F3"/>
    <mergeCell ref="B4:F4"/>
    <mergeCell ref="B5:F5"/>
    <mergeCell ref="A9:F9"/>
    <mergeCell ref="A33:F35"/>
    <mergeCell ref="A37:E37"/>
    <mergeCell ref="A38:E38"/>
    <mergeCell ref="A39:E39"/>
    <mergeCell ref="A60:D60"/>
    <mergeCell ref="A61:E61"/>
    <mergeCell ref="A62:E62"/>
    <mergeCell ref="A83:E83"/>
    <mergeCell ref="A84:E84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6"/>
  <sheetViews>
    <sheetView workbookViewId="0">
      <selection sqref="A1:F1"/>
    </sheetView>
  </sheetViews>
  <sheetFormatPr baseColWidth="10" defaultRowHeight="14.5" x14ac:dyDescent="0.35"/>
  <cols>
    <col min="1" max="1" width="46.1796875" customWidth="1"/>
    <col min="2" max="6" width="14.453125" customWidth="1"/>
  </cols>
  <sheetData>
    <row r="1" spans="1:6" ht="15.75" customHeight="1" x14ac:dyDescent="0.35">
      <c r="A1" s="53" t="s">
        <v>7</v>
      </c>
      <c r="B1" s="53"/>
      <c r="C1" s="53"/>
      <c r="D1" s="53"/>
      <c r="E1" s="53"/>
      <c r="F1" s="53"/>
    </row>
    <row r="2" spans="1:6" ht="15.75" customHeight="1" x14ac:dyDescent="0.35">
      <c r="A2" s="2" t="s">
        <v>8</v>
      </c>
      <c r="B2" s="53" t="s">
        <v>9</v>
      </c>
      <c r="C2" s="53"/>
      <c r="D2" s="53"/>
      <c r="E2" s="53"/>
      <c r="F2" s="53"/>
    </row>
    <row r="3" spans="1:6" ht="15.75" customHeight="1" x14ac:dyDescent="0.35">
      <c r="A3" s="2" t="s">
        <v>10</v>
      </c>
      <c r="B3" s="53" t="s">
        <v>11</v>
      </c>
      <c r="C3" s="53"/>
      <c r="D3" s="53"/>
      <c r="E3" s="53"/>
      <c r="F3" s="53"/>
    </row>
    <row r="4" spans="1:6" ht="15.75" customHeight="1" x14ac:dyDescent="0.35">
      <c r="A4" s="2" t="s">
        <v>12</v>
      </c>
      <c r="B4" s="53" t="s">
        <v>13</v>
      </c>
      <c r="C4" s="53"/>
      <c r="D4" s="53"/>
      <c r="E4" s="53"/>
      <c r="F4" s="53"/>
    </row>
    <row r="5" spans="1:6" ht="15.75" customHeight="1" x14ac:dyDescent="0.35">
      <c r="A5" s="2" t="s">
        <v>14</v>
      </c>
      <c r="B5" s="53" t="s">
        <v>150</v>
      </c>
      <c r="C5" s="53"/>
      <c r="D5" s="53"/>
      <c r="E5" s="53"/>
      <c r="F5" s="53"/>
    </row>
    <row r="6" spans="1:6" ht="15.75" customHeight="1" x14ac:dyDescent="0.35">
      <c r="A6" s="2"/>
      <c r="B6" s="13"/>
      <c r="C6" s="13"/>
      <c r="D6" s="13"/>
      <c r="E6" s="13"/>
      <c r="F6" s="13"/>
    </row>
    <row r="7" spans="1:6" ht="15.75" customHeight="1" x14ac:dyDescent="0.35">
      <c r="A7" s="13"/>
      <c r="B7" s="13"/>
      <c r="C7" s="13"/>
      <c r="D7" s="13"/>
      <c r="E7" s="13"/>
      <c r="F7" s="13"/>
    </row>
    <row r="8" spans="1:6" ht="15.75" customHeight="1" x14ac:dyDescent="0.35">
      <c r="A8" s="53" t="s">
        <v>15</v>
      </c>
      <c r="B8" s="53"/>
      <c r="C8" s="53"/>
      <c r="D8" s="53"/>
      <c r="E8" s="53"/>
      <c r="F8" s="53"/>
    </row>
    <row r="9" spans="1:6" ht="15.75" customHeight="1" x14ac:dyDescent="0.35">
      <c r="A9" s="53" t="s">
        <v>16</v>
      </c>
      <c r="B9" s="53"/>
      <c r="C9" s="53"/>
      <c r="D9" s="53"/>
      <c r="E9" s="53"/>
      <c r="F9" s="53"/>
    </row>
    <row r="10" spans="1:6" ht="15.75" customHeight="1" x14ac:dyDescent="0.35"/>
    <row r="11" spans="1:6" ht="15.75" customHeight="1" thickBot="1" x14ac:dyDescent="0.4"/>
    <row r="12" spans="1:6" ht="15.75" customHeight="1" thickBot="1" x14ac:dyDescent="0.4">
      <c r="A12" s="4" t="s">
        <v>17</v>
      </c>
      <c r="B12" s="4" t="s">
        <v>18</v>
      </c>
      <c r="C12" s="4" t="s">
        <v>74</v>
      </c>
      <c r="D12" s="4" t="s">
        <v>75</v>
      </c>
      <c r="E12" s="4" t="s">
        <v>78</v>
      </c>
      <c r="F12" s="4" t="s">
        <v>79</v>
      </c>
    </row>
    <row r="13" spans="1:6" ht="15.75" customHeight="1" thickTop="1" x14ac:dyDescent="0.35">
      <c r="A13" s="5" t="s">
        <v>20</v>
      </c>
      <c r="B13" s="12"/>
      <c r="C13" s="12"/>
      <c r="D13" s="12"/>
      <c r="E13" s="12"/>
      <c r="F13" s="12"/>
    </row>
    <row r="14" spans="1:6" ht="15.75" customHeight="1" x14ac:dyDescent="0.35">
      <c r="A14" s="13" t="s">
        <v>21</v>
      </c>
      <c r="B14" s="12" t="s">
        <v>22</v>
      </c>
      <c r="C14" s="14">
        <f>+'1T'!F14</f>
        <v>0</v>
      </c>
      <c r="D14" s="14">
        <f>+'2T'!F14</f>
        <v>0</v>
      </c>
      <c r="E14" s="14">
        <f>+'3T'!F14</f>
        <v>0</v>
      </c>
      <c r="F14" s="14">
        <f>SUM(C14:E14)</f>
        <v>0</v>
      </c>
    </row>
    <row r="15" spans="1:6" ht="15.75" customHeight="1" x14ac:dyDescent="0.35">
      <c r="A15" s="13"/>
      <c r="B15" s="12" t="s">
        <v>23</v>
      </c>
      <c r="C15" s="14">
        <f>+'1T'!F15</f>
        <v>0</v>
      </c>
      <c r="D15" s="14">
        <f>+'2T'!F15</f>
        <v>0</v>
      </c>
      <c r="E15" s="14">
        <f>+'3T'!F15</f>
        <v>0</v>
      </c>
      <c r="F15" s="14">
        <f t="shared" ref="F15:F29" si="0">SUM(C15:E15)</f>
        <v>0</v>
      </c>
    </row>
    <row r="16" spans="1:6" ht="15.75" customHeight="1" x14ac:dyDescent="0.35">
      <c r="A16" s="13" t="s">
        <v>24</v>
      </c>
      <c r="B16" s="12" t="s">
        <v>22</v>
      </c>
      <c r="C16" s="14">
        <f>+'1T'!F16</f>
        <v>3</v>
      </c>
      <c r="D16" s="14">
        <f>+'2T'!F16</f>
        <v>0</v>
      </c>
      <c r="E16" s="14">
        <f>+'3T'!F16</f>
        <v>0</v>
      </c>
      <c r="F16" s="14">
        <f>SUM(C16:E16)</f>
        <v>3</v>
      </c>
    </row>
    <row r="17" spans="1:6" ht="15.75" customHeight="1" x14ac:dyDescent="0.35">
      <c r="A17" s="13"/>
      <c r="B17" s="12" t="s">
        <v>23</v>
      </c>
      <c r="C17" s="14">
        <f>+'1T'!F17</f>
        <v>0</v>
      </c>
      <c r="D17" s="14">
        <f>+'2T'!F17</f>
        <v>0</v>
      </c>
      <c r="E17" s="14">
        <f>+'3T'!F17</f>
        <v>0</v>
      </c>
      <c r="F17" s="14">
        <f>SUM(C17:E17)</f>
        <v>0</v>
      </c>
    </row>
    <row r="18" spans="1:6" ht="15.75" customHeight="1" x14ac:dyDescent="0.35">
      <c r="A18" s="13" t="s">
        <v>25</v>
      </c>
      <c r="B18" s="12" t="s">
        <v>22</v>
      </c>
      <c r="C18" s="14">
        <f>+'1T'!F18</f>
        <v>0</v>
      </c>
      <c r="D18" s="14">
        <f>+'2T'!F18</f>
        <v>0</v>
      </c>
      <c r="E18" s="14">
        <f>+'3T'!F18</f>
        <v>0</v>
      </c>
      <c r="F18" s="14">
        <f>SUM(C18:E18)</f>
        <v>0</v>
      </c>
    </row>
    <row r="19" spans="1:6" ht="15.75" customHeight="1" x14ac:dyDescent="0.35">
      <c r="A19" s="12"/>
      <c r="B19" s="12" t="s">
        <v>23</v>
      </c>
      <c r="C19" s="14">
        <f>+'1T'!F19</f>
        <v>0</v>
      </c>
      <c r="D19" s="14">
        <f>+'2T'!F19</f>
        <v>0</v>
      </c>
      <c r="E19" s="14">
        <f>+'3T'!F19</f>
        <v>0</v>
      </c>
      <c r="F19" s="14">
        <f t="shared" si="0"/>
        <v>0</v>
      </c>
    </row>
    <row r="20" spans="1:6" ht="15.75" customHeight="1" x14ac:dyDescent="0.35">
      <c r="A20" s="6" t="s">
        <v>26</v>
      </c>
      <c r="B20" s="12"/>
      <c r="C20" s="14"/>
      <c r="D20" s="14"/>
      <c r="E20" s="14"/>
      <c r="F20" s="14"/>
    </row>
    <row r="21" spans="1:6" ht="15.75" customHeight="1" x14ac:dyDescent="0.35">
      <c r="A21" s="13" t="s">
        <v>21</v>
      </c>
      <c r="B21" s="12" t="s">
        <v>22</v>
      </c>
      <c r="C21" s="14">
        <f>+'1T'!F21</f>
        <v>1</v>
      </c>
      <c r="D21" s="14">
        <f>+'2T'!F21</f>
        <v>1</v>
      </c>
      <c r="E21" s="14">
        <f>+'3T'!F21</f>
        <v>0</v>
      </c>
      <c r="F21" s="14">
        <f t="shared" si="0"/>
        <v>2</v>
      </c>
    </row>
    <row r="22" spans="1:6" ht="15.75" customHeight="1" x14ac:dyDescent="0.35">
      <c r="A22" s="13"/>
      <c r="B22" s="12" t="s">
        <v>23</v>
      </c>
      <c r="C22" s="14">
        <f>+'1T'!F22</f>
        <v>4200</v>
      </c>
      <c r="D22" s="14">
        <f>+'2T'!F22</f>
        <v>12595</v>
      </c>
      <c r="E22" s="14">
        <f>+'3T'!F22</f>
        <v>0</v>
      </c>
      <c r="F22" s="14">
        <f t="shared" si="0"/>
        <v>16795</v>
      </c>
    </row>
    <row r="23" spans="1:6" ht="15.75" customHeight="1" x14ac:dyDescent="0.35">
      <c r="A23" s="13" t="s">
        <v>24</v>
      </c>
      <c r="B23" s="12" t="s">
        <v>22</v>
      </c>
      <c r="C23" s="14">
        <f>+'1T'!F23</f>
        <v>4</v>
      </c>
      <c r="D23" s="14">
        <f>+'2T'!F23</f>
        <v>0</v>
      </c>
      <c r="E23" s="14">
        <f>+'3T'!F23</f>
        <v>0</v>
      </c>
      <c r="F23" s="14">
        <f t="shared" si="0"/>
        <v>4</v>
      </c>
    </row>
    <row r="24" spans="1:6" ht="15.75" customHeight="1" x14ac:dyDescent="0.35">
      <c r="A24" s="13"/>
      <c r="B24" s="12" t="s">
        <v>23</v>
      </c>
      <c r="C24" s="14">
        <f>+'1T'!F24</f>
        <v>0</v>
      </c>
      <c r="D24" s="14">
        <f>+'2T'!F24</f>
        <v>0</v>
      </c>
      <c r="E24" s="14">
        <f>+'3T'!F24</f>
        <v>0</v>
      </c>
      <c r="F24" s="14">
        <f t="shared" si="0"/>
        <v>0</v>
      </c>
    </row>
    <row r="25" spans="1:6" ht="15.75" customHeight="1" x14ac:dyDescent="0.35">
      <c r="A25" s="13" t="s">
        <v>25</v>
      </c>
      <c r="B25" s="12" t="s">
        <v>22</v>
      </c>
      <c r="C25" s="14">
        <f>+'1T'!F25</f>
        <v>0</v>
      </c>
      <c r="D25" s="14">
        <f>+'2T'!F25</f>
        <v>0</v>
      </c>
      <c r="E25" s="14">
        <f>+'3T'!F25</f>
        <v>0</v>
      </c>
      <c r="F25" s="14">
        <f t="shared" si="0"/>
        <v>0</v>
      </c>
    </row>
    <row r="26" spans="1:6" ht="15.75" customHeight="1" x14ac:dyDescent="0.35">
      <c r="A26" s="12"/>
      <c r="B26" s="12" t="s">
        <v>23</v>
      </c>
      <c r="C26" s="14">
        <f>+'1T'!F26</f>
        <v>0</v>
      </c>
      <c r="D26" s="14">
        <f>+'2T'!F26</f>
        <v>0</v>
      </c>
      <c r="E26" s="14">
        <f>+'3T'!F26</f>
        <v>0</v>
      </c>
      <c r="F26" s="14">
        <f t="shared" si="0"/>
        <v>0</v>
      </c>
    </row>
    <row r="27" spans="1:6" ht="15.75" customHeight="1" x14ac:dyDescent="0.35">
      <c r="A27" s="6" t="s">
        <v>27</v>
      </c>
      <c r="B27" s="13"/>
      <c r="C27" s="14"/>
      <c r="D27" s="14"/>
      <c r="E27" s="14"/>
      <c r="F27" s="14"/>
    </row>
    <row r="28" spans="1:6" ht="15.75" customHeight="1" x14ac:dyDescent="0.35">
      <c r="A28" s="13" t="s">
        <v>21</v>
      </c>
      <c r="B28" s="12" t="s">
        <v>22</v>
      </c>
      <c r="C28" s="14">
        <f>+'1T'!F28</f>
        <v>3</v>
      </c>
      <c r="D28" s="14">
        <f>+'2T'!F28</f>
        <v>2</v>
      </c>
      <c r="E28" s="14">
        <f>+'3T'!F28</f>
        <v>3</v>
      </c>
      <c r="F28" s="14">
        <f t="shared" si="0"/>
        <v>8</v>
      </c>
    </row>
    <row r="29" spans="1:6" ht="15.75" customHeight="1" x14ac:dyDescent="0.35">
      <c r="A29" s="13"/>
      <c r="B29" s="12" t="s">
        <v>23</v>
      </c>
      <c r="C29" s="14">
        <f>+'1T'!F29</f>
        <v>1395</v>
      </c>
      <c r="D29" s="14">
        <f>+'2T'!F29</f>
        <v>2937</v>
      </c>
      <c r="E29" s="14">
        <f>+'3T'!F29</f>
        <v>3570</v>
      </c>
      <c r="F29" s="14">
        <f t="shared" si="0"/>
        <v>7902</v>
      </c>
    </row>
    <row r="30" spans="1:6" ht="15.75" customHeight="1" thickBot="1" x14ac:dyDescent="0.4">
      <c r="A30" s="13"/>
      <c r="B30" s="13"/>
      <c r="C30" s="13"/>
      <c r="D30" s="13"/>
      <c r="E30" s="13"/>
      <c r="F30" s="13"/>
    </row>
    <row r="31" spans="1:6" ht="15.75" customHeight="1" thickBot="1" x14ac:dyDescent="0.4">
      <c r="A31" s="7"/>
      <c r="B31" s="7"/>
      <c r="C31" s="7"/>
      <c r="D31" s="7"/>
      <c r="E31" s="7"/>
      <c r="F31" s="7"/>
    </row>
    <row r="32" spans="1:6" ht="15.75" customHeight="1" x14ac:dyDescent="0.35">
      <c r="A32" s="6" t="s">
        <v>28</v>
      </c>
      <c r="B32" s="13"/>
      <c r="C32" s="13"/>
      <c r="D32" s="13"/>
      <c r="E32" s="13"/>
      <c r="F32" s="13"/>
    </row>
    <row r="33" spans="1:6" ht="15.75" customHeight="1" x14ac:dyDescent="0.35">
      <c r="A33" s="54" t="s">
        <v>63</v>
      </c>
      <c r="B33" s="54"/>
      <c r="C33" s="54"/>
      <c r="D33" s="54"/>
      <c r="E33" s="54"/>
      <c r="F33" s="54"/>
    </row>
    <row r="34" spans="1:6" ht="15.75" customHeight="1" x14ac:dyDescent="0.35">
      <c r="A34" s="54"/>
      <c r="B34" s="54"/>
      <c r="C34" s="54"/>
      <c r="D34" s="54"/>
      <c r="E34" s="54"/>
      <c r="F34" s="54"/>
    </row>
    <row r="35" spans="1:6" ht="15.75" customHeight="1" x14ac:dyDescent="0.35">
      <c r="A35" s="54"/>
      <c r="B35" s="54"/>
      <c r="C35" s="54"/>
      <c r="D35" s="54"/>
      <c r="E35" s="54"/>
      <c r="F35" s="54"/>
    </row>
    <row r="36" spans="1:6" ht="15.75" customHeight="1" x14ac:dyDescent="0.35">
      <c r="A36" s="13"/>
      <c r="B36" s="13"/>
      <c r="C36" s="13"/>
      <c r="D36" s="13"/>
      <c r="E36" s="13"/>
      <c r="F36" s="13"/>
    </row>
    <row r="37" spans="1:6" ht="15.75" customHeight="1" x14ac:dyDescent="0.35">
      <c r="A37" s="53" t="s">
        <v>29</v>
      </c>
      <c r="B37" s="53"/>
      <c r="C37" s="53"/>
      <c r="D37" s="53"/>
      <c r="E37" s="53"/>
      <c r="F37" s="13"/>
    </row>
    <row r="38" spans="1:6" ht="15.75" customHeight="1" x14ac:dyDescent="0.35">
      <c r="A38" s="53" t="s">
        <v>30</v>
      </c>
      <c r="B38" s="53"/>
      <c r="C38" s="53"/>
      <c r="D38" s="53"/>
      <c r="E38" s="53"/>
      <c r="F38" s="13"/>
    </row>
    <row r="39" spans="1:6" ht="15.75" customHeight="1" x14ac:dyDescent="0.35">
      <c r="A39" s="53" t="s">
        <v>31</v>
      </c>
      <c r="B39" s="53"/>
      <c r="C39" s="53"/>
      <c r="D39" s="53"/>
      <c r="E39" s="53"/>
      <c r="F39" s="13"/>
    </row>
    <row r="40" spans="1:6" ht="15.75" customHeight="1" thickBot="1" x14ac:dyDescent="0.4">
      <c r="A40" s="13"/>
      <c r="B40" s="13"/>
      <c r="C40" s="13"/>
      <c r="D40" s="13"/>
      <c r="E40" s="13"/>
      <c r="F40" s="13"/>
    </row>
    <row r="41" spans="1:6" ht="15.75" customHeight="1" thickBot="1" x14ac:dyDescent="0.4">
      <c r="A41" s="4" t="s">
        <v>17</v>
      </c>
      <c r="B41" s="4" t="s">
        <v>74</v>
      </c>
      <c r="C41" s="4" t="s">
        <v>75</v>
      </c>
      <c r="D41" s="4" t="s">
        <v>78</v>
      </c>
      <c r="E41" s="4" t="s">
        <v>79</v>
      </c>
      <c r="F41" s="12"/>
    </row>
    <row r="42" spans="1:6" ht="15.75" customHeight="1" thickTop="1" x14ac:dyDescent="0.35">
      <c r="A42" s="12"/>
      <c r="B42" s="12"/>
      <c r="C42" s="12"/>
      <c r="D42" s="12"/>
      <c r="E42" s="12"/>
      <c r="F42" s="12"/>
    </row>
    <row r="43" spans="1:6" ht="15.75" customHeight="1" x14ac:dyDescent="0.35">
      <c r="A43" s="13" t="s">
        <v>32</v>
      </c>
      <c r="B43" s="17">
        <f>+'1T'!E42</f>
        <v>0</v>
      </c>
      <c r="C43" s="17">
        <f>+'2T'!E41</f>
        <v>74118421.510000005</v>
      </c>
      <c r="D43" s="17">
        <f>+'3T'!E43</f>
        <v>203245235.94</v>
      </c>
      <c r="E43" s="17">
        <f>SUM(E44:E45)</f>
        <v>277363657.44999999</v>
      </c>
      <c r="F43" s="2"/>
    </row>
    <row r="44" spans="1:6" ht="15.75" customHeight="1" x14ac:dyDescent="0.35">
      <c r="A44" s="13" t="s">
        <v>21</v>
      </c>
      <c r="B44" s="17">
        <f>+'1T'!E43</f>
        <v>0</v>
      </c>
      <c r="C44" s="17">
        <f>+'2T'!E42</f>
        <v>0</v>
      </c>
      <c r="D44" s="17">
        <f>+'3T'!E44</f>
        <v>0</v>
      </c>
      <c r="E44" s="17">
        <f>+C44+D44</f>
        <v>0</v>
      </c>
      <c r="F44" s="2"/>
    </row>
    <row r="45" spans="1:6" ht="15.75" customHeight="1" x14ac:dyDescent="0.35">
      <c r="A45" s="13" t="s">
        <v>24</v>
      </c>
      <c r="B45" s="17">
        <f>+'1T'!E44</f>
        <v>0</v>
      </c>
      <c r="C45" s="17">
        <f>+'2T'!E43</f>
        <v>74118421.510000005</v>
      </c>
      <c r="D45" s="17">
        <f>+'3T'!E45</f>
        <v>203245235.94</v>
      </c>
      <c r="E45" s="17">
        <f>+C45+D45</f>
        <v>277363657.44999999</v>
      </c>
      <c r="F45" s="2"/>
    </row>
    <row r="46" spans="1:6" ht="15.75" customHeight="1" x14ac:dyDescent="0.35">
      <c r="A46" s="13" t="s">
        <v>25</v>
      </c>
      <c r="B46" s="17">
        <f>+'1T'!E45</f>
        <v>0</v>
      </c>
      <c r="C46" s="17">
        <f>+'2T'!E44</f>
        <v>0</v>
      </c>
      <c r="D46" s="17">
        <f>+'3T'!E46</f>
        <v>0</v>
      </c>
      <c r="E46" s="17">
        <f>+C46+D46</f>
        <v>0</v>
      </c>
      <c r="F46" s="2"/>
    </row>
    <row r="47" spans="1:6" ht="15.75" customHeight="1" x14ac:dyDescent="0.35">
      <c r="A47" s="13" t="s">
        <v>33</v>
      </c>
      <c r="B47" s="17">
        <f>+'1T'!E46</f>
        <v>0</v>
      </c>
      <c r="C47" s="17">
        <f>+'2T'!E45</f>
        <v>0</v>
      </c>
      <c r="D47" s="17">
        <f>+'3T'!E47</f>
        <v>0</v>
      </c>
      <c r="E47" s="17">
        <f>SUM(B47:D47)</f>
        <v>0</v>
      </c>
      <c r="F47" s="2"/>
    </row>
    <row r="48" spans="1:6" ht="15.75" customHeight="1" x14ac:dyDescent="0.35">
      <c r="A48" s="13" t="s">
        <v>21</v>
      </c>
      <c r="B48" s="17">
        <f>+'1T'!E47</f>
        <v>0</v>
      </c>
      <c r="C48" s="17">
        <f>+'2T'!E46</f>
        <v>0</v>
      </c>
      <c r="D48" s="17">
        <f>+'3T'!E48</f>
        <v>0</v>
      </c>
      <c r="E48" s="17">
        <f t="shared" ref="E48:E54" si="1">SUM(B48:D48)</f>
        <v>0</v>
      </c>
      <c r="F48" s="2"/>
    </row>
    <row r="49" spans="1:6" ht="15.75" customHeight="1" x14ac:dyDescent="0.35">
      <c r="A49" s="13" t="s">
        <v>24</v>
      </c>
      <c r="B49" s="17">
        <f>+'1T'!E48</f>
        <v>0</v>
      </c>
      <c r="C49" s="17">
        <f>+'2T'!E47</f>
        <v>0</v>
      </c>
      <c r="D49" s="17">
        <f>+'3T'!E49</f>
        <v>0</v>
      </c>
      <c r="E49" s="17">
        <f t="shared" si="1"/>
        <v>0</v>
      </c>
      <c r="F49" s="2"/>
    </row>
    <row r="50" spans="1:6" ht="15.75" customHeight="1" x14ac:dyDescent="0.35">
      <c r="A50" s="13" t="s">
        <v>25</v>
      </c>
      <c r="B50" s="17">
        <f>+'1T'!E49</f>
        <v>0</v>
      </c>
      <c r="C50" s="17">
        <f>+'2T'!E48</f>
        <v>0</v>
      </c>
      <c r="D50" s="17">
        <f>+'3T'!E50</f>
        <v>0</v>
      </c>
      <c r="E50" s="17">
        <f t="shared" si="1"/>
        <v>0</v>
      </c>
      <c r="F50" s="2"/>
    </row>
    <row r="51" spans="1:6" ht="15.75" customHeight="1" x14ac:dyDescent="0.35">
      <c r="A51" s="13" t="s">
        <v>34</v>
      </c>
      <c r="B51" s="17">
        <f>+'1T'!E50</f>
        <v>0</v>
      </c>
      <c r="C51" s="17">
        <f>+'2T'!E49</f>
        <v>0</v>
      </c>
      <c r="D51" s="17">
        <f>+'3T'!E51</f>
        <v>0</v>
      </c>
      <c r="E51" s="17">
        <f t="shared" si="1"/>
        <v>0</v>
      </c>
      <c r="F51" s="2"/>
    </row>
    <row r="52" spans="1:6" ht="15.75" customHeight="1" x14ac:dyDescent="0.35">
      <c r="A52" s="13" t="s">
        <v>21</v>
      </c>
      <c r="B52" s="17">
        <f>+'1T'!E51</f>
        <v>0</v>
      </c>
      <c r="C52" s="17">
        <f>+'2T'!E50</f>
        <v>0</v>
      </c>
      <c r="D52" s="17">
        <f>+'3T'!E52</f>
        <v>0</v>
      </c>
      <c r="E52" s="17">
        <f t="shared" si="1"/>
        <v>0</v>
      </c>
      <c r="F52" s="2"/>
    </row>
    <row r="53" spans="1:6" ht="15.75" customHeight="1" x14ac:dyDescent="0.35">
      <c r="A53" s="13" t="s">
        <v>24</v>
      </c>
      <c r="B53" s="17">
        <f>+'1T'!E52</f>
        <v>0</v>
      </c>
      <c r="C53" s="17">
        <f>+'2T'!E51</f>
        <v>0</v>
      </c>
      <c r="D53" s="17">
        <f>+'3T'!E53</f>
        <v>0</v>
      </c>
      <c r="E53" s="17">
        <f t="shared" si="1"/>
        <v>0</v>
      </c>
      <c r="F53" s="2"/>
    </row>
    <row r="54" spans="1:6" ht="15.75" customHeight="1" x14ac:dyDescent="0.35">
      <c r="A54" s="13" t="s">
        <v>25</v>
      </c>
      <c r="B54" s="17">
        <f>+'1T'!E53</f>
        <v>0</v>
      </c>
      <c r="C54" s="17">
        <f>+'2T'!E52</f>
        <v>0</v>
      </c>
      <c r="D54" s="17">
        <f>+'3T'!E54</f>
        <v>0</v>
      </c>
      <c r="E54" s="17">
        <f t="shared" si="1"/>
        <v>0</v>
      </c>
      <c r="F54" s="2"/>
    </row>
    <row r="55" spans="1:6" ht="15.75" customHeight="1" x14ac:dyDescent="0.35">
      <c r="A55" s="13"/>
      <c r="B55" s="2"/>
      <c r="C55" s="17"/>
      <c r="D55" s="17"/>
      <c r="E55" s="17"/>
      <c r="F55" s="2"/>
    </row>
    <row r="56" spans="1:6" ht="15.75" customHeight="1" thickBot="1" x14ac:dyDescent="0.4">
      <c r="A56" s="13" t="s">
        <v>35</v>
      </c>
      <c r="B56" s="2">
        <f>SUM(B43:B55)</f>
        <v>0</v>
      </c>
      <c r="C56" s="17">
        <f>+C43+C47</f>
        <v>74118421.510000005</v>
      </c>
      <c r="D56" s="17">
        <f>+D43+D47</f>
        <v>203245235.94</v>
      </c>
      <c r="E56" s="17">
        <f>+E43+E47</f>
        <v>277363657.44999999</v>
      </c>
      <c r="F56" s="2"/>
    </row>
    <row r="57" spans="1:6" ht="15.75" customHeight="1" thickBot="1" x14ac:dyDescent="0.4">
      <c r="A57" s="7" t="s">
        <v>36</v>
      </c>
      <c r="B57" s="20"/>
      <c r="C57" s="20"/>
      <c r="D57" s="20"/>
      <c r="E57" s="20"/>
      <c r="F57" s="13"/>
    </row>
    <row r="58" spans="1:6" ht="15.75" customHeight="1" x14ac:dyDescent="0.35">
      <c r="A58" s="6"/>
      <c r="B58" s="13"/>
      <c r="C58" s="13"/>
      <c r="D58" s="13"/>
      <c r="E58" s="13"/>
      <c r="F58" s="13"/>
    </row>
    <row r="59" spans="1:6" ht="15.75" customHeight="1" x14ac:dyDescent="0.35">
      <c r="A59" s="13"/>
      <c r="B59" s="13"/>
      <c r="C59" s="13"/>
      <c r="D59" s="13"/>
      <c r="E59" s="13"/>
      <c r="F59" s="13"/>
    </row>
    <row r="60" spans="1:6" ht="15.75" customHeight="1" x14ac:dyDescent="0.35">
      <c r="A60" s="13" t="s">
        <v>37</v>
      </c>
      <c r="B60" s="13"/>
      <c r="C60" s="13"/>
      <c r="D60" s="13"/>
      <c r="E60" s="13"/>
      <c r="F60" s="13"/>
    </row>
    <row r="61" spans="1:6" ht="15.75" customHeight="1" x14ac:dyDescent="0.35">
      <c r="A61" s="53" t="s">
        <v>38</v>
      </c>
      <c r="B61" s="53"/>
      <c r="C61" s="53"/>
      <c r="D61" s="53"/>
      <c r="E61" s="53"/>
      <c r="F61" s="13"/>
    </row>
    <row r="62" spans="1:6" ht="15.75" customHeight="1" x14ac:dyDescent="0.35">
      <c r="A62" s="53" t="s">
        <v>31</v>
      </c>
      <c r="B62" s="53"/>
      <c r="C62" s="53"/>
      <c r="D62" s="53"/>
      <c r="E62" s="53"/>
      <c r="F62" s="13"/>
    </row>
    <row r="63" spans="1:6" ht="15.75" customHeight="1" thickBot="1" x14ac:dyDescent="0.4">
      <c r="A63" s="53"/>
      <c r="B63" s="53"/>
      <c r="C63" s="53"/>
      <c r="D63" s="53"/>
      <c r="E63" s="53"/>
      <c r="F63" s="13"/>
    </row>
    <row r="64" spans="1:6" ht="15.75" customHeight="1" thickBot="1" x14ac:dyDescent="0.4">
      <c r="A64" s="4" t="s">
        <v>39</v>
      </c>
      <c r="B64" s="4" t="s">
        <v>74</v>
      </c>
      <c r="C64" s="4" t="s">
        <v>75</v>
      </c>
      <c r="D64" s="4" t="s">
        <v>78</v>
      </c>
      <c r="E64" s="4" t="s">
        <v>79</v>
      </c>
      <c r="F64" s="13"/>
    </row>
    <row r="65" spans="1:6" ht="15.75" customHeight="1" thickTop="1" x14ac:dyDescent="0.35">
      <c r="A65" s="9" t="s">
        <v>143</v>
      </c>
      <c r="B65" s="24">
        <f>+'1T'!E65</f>
        <v>0</v>
      </c>
      <c r="C65" s="24">
        <f>+'2T'!E63</f>
        <v>0</v>
      </c>
      <c r="D65" s="24">
        <f>+'3T'!E66</f>
        <v>0</v>
      </c>
      <c r="E65" s="24">
        <f>SUM(B65:D65)</f>
        <v>0</v>
      </c>
      <c r="F65" s="43"/>
    </row>
    <row r="66" spans="1:6" ht="15.75" customHeight="1" x14ac:dyDescent="0.35">
      <c r="A66" s="23" t="s">
        <v>40</v>
      </c>
      <c r="B66" s="24">
        <f>+'1T'!E66</f>
        <v>0</v>
      </c>
      <c r="C66" s="24">
        <f>+'2T'!E64</f>
        <v>0</v>
      </c>
      <c r="D66" s="24">
        <f>+'3T'!E67</f>
        <v>0</v>
      </c>
      <c r="E66" s="24">
        <f>SUM(B66:D66)</f>
        <v>0</v>
      </c>
      <c r="F66" s="13"/>
    </row>
    <row r="67" spans="1:6" ht="15.75" customHeight="1" x14ac:dyDescent="0.35">
      <c r="A67" s="9" t="s">
        <v>41</v>
      </c>
      <c r="B67" s="24">
        <f>+'1T'!E67</f>
        <v>0</v>
      </c>
      <c r="C67" s="24">
        <f>+'2T'!E65</f>
        <v>0</v>
      </c>
      <c r="D67" s="24">
        <f>+'3T'!E68</f>
        <v>0</v>
      </c>
      <c r="E67" s="24">
        <f t="shared" ref="E67:E77" si="2">SUM(B67:D67)</f>
        <v>0</v>
      </c>
      <c r="F67" s="13"/>
    </row>
    <row r="68" spans="1:6" ht="15.75" customHeight="1" x14ac:dyDescent="0.35">
      <c r="A68" s="9" t="s">
        <v>42</v>
      </c>
      <c r="B68" s="24">
        <f>+'1T'!E68</f>
        <v>0</v>
      </c>
      <c r="C68" s="24">
        <f>+'2T'!E66</f>
        <v>0</v>
      </c>
      <c r="D68" s="24">
        <f>+'3T'!E69</f>
        <v>0</v>
      </c>
      <c r="E68" s="24">
        <f t="shared" si="2"/>
        <v>0</v>
      </c>
      <c r="F68" s="13"/>
    </row>
    <row r="69" spans="1:6" ht="15.75" customHeight="1" x14ac:dyDescent="0.35">
      <c r="A69" s="9" t="s">
        <v>43</v>
      </c>
      <c r="B69" s="24">
        <f>+'1T'!E69</f>
        <v>0</v>
      </c>
      <c r="C69" s="24">
        <f>+'2T'!E67</f>
        <v>0</v>
      </c>
      <c r="D69" s="24">
        <f>+'3T'!E70</f>
        <v>0</v>
      </c>
      <c r="E69" s="24">
        <f t="shared" si="2"/>
        <v>0</v>
      </c>
      <c r="F69" s="13"/>
    </row>
    <row r="70" spans="1:6" ht="15.75" customHeight="1" x14ac:dyDescent="0.35">
      <c r="A70" s="9" t="s">
        <v>44</v>
      </c>
      <c r="B70" s="24">
        <f>+'1T'!E70</f>
        <v>0</v>
      </c>
      <c r="C70" s="24">
        <f>+'2T'!E68</f>
        <v>0</v>
      </c>
      <c r="D70" s="24">
        <f>+'3T'!E71</f>
        <v>0</v>
      </c>
      <c r="E70" s="24">
        <f t="shared" si="2"/>
        <v>0</v>
      </c>
      <c r="F70" s="13"/>
    </row>
    <row r="71" spans="1:6" ht="15.75" customHeight="1" x14ac:dyDescent="0.35">
      <c r="A71" s="9" t="s">
        <v>45</v>
      </c>
      <c r="B71" s="24">
        <f>+'1T'!E71</f>
        <v>0</v>
      </c>
      <c r="C71" s="24">
        <f>+'2T'!E69</f>
        <v>0</v>
      </c>
      <c r="D71" s="24">
        <f>+'3T'!E72</f>
        <v>0</v>
      </c>
      <c r="E71" s="24">
        <f t="shared" si="2"/>
        <v>0</v>
      </c>
      <c r="F71" s="13"/>
    </row>
    <row r="72" spans="1:6" ht="15.75" customHeight="1" x14ac:dyDescent="0.35">
      <c r="A72" s="9" t="s">
        <v>46</v>
      </c>
      <c r="B72" s="24">
        <f>+'1T'!E72</f>
        <v>0</v>
      </c>
      <c r="C72" s="24">
        <f>+'2T'!E70</f>
        <v>0</v>
      </c>
      <c r="D72" s="24">
        <f>+'3T'!E73</f>
        <v>0</v>
      </c>
      <c r="E72" s="24">
        <f t="shared" si="2"/>
        <v>0</v>
      </c>
      <c r="F72" s="13"/>
    </row>
    <row r="73" spans="1:6" ht="15.75" customHeight="1" x14ac:dyDescent="0.35">
      <c r="A73" s="9" t="s">
        <v>47</v>
      </c>
      <c r="B73" s="24">
        <f>+'1T'!E73</f>
        <v>0</v>
      </c>
      <c r="C73" s="24">
        <f>+'2T'!E71</f>
        <v>0</v>
      </c>
      <c r="D73" s="24">
        <f>+'3T'!E74</f>
        <v>0</v>
      </c>
      <c r="E73" s="24">
        <f t="shared" si="2"/>
        <v>0</v>
      </c>
      <c r="F73" s="13"/>
    </row>
    <row r="74" spans="1:6" ht="15.75" customHeight="1" x14ac:dyDescent="0.35">
      <c r="A74" s="9" t="s">
        <v>48</v>
      </c>
      <c r="B74" s="24">
        <f>+'1T'!E74</f>
        <v>0</v>
      </c>
      <c r="C74" s="24">
        <f>+'2T'!E72</f>
        <v>0</v>
      </c>
      <c r="D74" s="24">
        <f>+'3T'!E75</f>
        <v>0</v>
      </c>
      <c r="E74" s="24">
        <f t="shared" si="2"/>
        <v>0</v>
      </c>
      <c r="F74" s="13"/>
    </row>
    <row r="75" spans="1:6" ht="15.75" customHeight="1" x14ac:dyDescent="0.35">
      <c r="A75" s="9" t="s">
        <v>49</v>
      </c>
      <c r="B75" s="24">
        <f>+'1T'!E75</f>
        <v>0</v>
      </c>
      <c r="C75" s="24">
        <f>+'2T'!E73</f>
        <v>0</v>
      </c>
      <c r="D75" s="24">
        <f>+'3T'!E76</f>
        <v>0</v>
      </c>
      <c r="E75" s="24">
        <f t="shared" si="2"/>
        <v>0</v>
      </c>
      <c r="F75" s="13"/>
    </row>
    <row r="76" spans="1:6" ht="15.75" customHeight="1" x14ac:dyDescent="0.35">
      <c r="A76" s="9" t="s">
        <v>51</v>
      </c>
      <c r="B76" s="24">
        <f>+'1T'!E76</f>
        <v>0</v>
      </c>
      <c r="C76" s="24">
        <f>+'2T'!E74</f>
        <v>74118421.510000005</v>
      </c>
      <c r="D76" s="24">
        <f>+'3T'!E77</f>
        <v>203245235.94</v>
      </c>
      <c r="E76" s="24">
        <f t="shared" si="2"/>
        <v>277363657.44999999</v>
      </c>
      <c r="F76" s="13"/>
    </row>
    <row r="77" spans="1:6" ht="15.75" customHeight="1" x14ac:dyDescent="0.35">
      <c r="A77" s="9" t="s">
        <v>136</v>
      </c>
      <c r="B77" s="24">
        <f>+'1T'!E77</f>
        <v>0</v>
      </c>
      <c r="C77" s="24">
        <f>+'2T'!E75</f>
        <v>0</v>
      </c>
      <c r="D77" s="24">
        <f>+'3T'!E78</f>
        <v>0</v>
      </c>
      <c r="E77" s="24">
        <f t="shared" si="2"/>
        <v>0</v>
      </c>
      <c r="F77" s="13"/>
    </row>
    <row r="78" spans="1:6" ht="15.75" customHeight="1" thickBot="1" x14ac:dyDescent="0.4">
      <c r="A78" s="13" t="s">
        <v>35</v>
      </c>
      <c r="B78" s="17">
        <f>SUM(B65:B77)</f>
        <v>0</v>
      </c>
      <c r="C78" s="17">
        <f t="shared" ref="C78:E78" si="3">SUM(C65:C77)</f>
        <v>74118421.510000005</v>
      </c>
      <c r="D78" s="17">
        <f t="shared" si="3"/>
        <v>203245235.94</v>
      </c>
      <c r="E78" s="17">
        <f t="shared" si="3"/>
        <v>277363657.44999999</v>
      </c>
      <c r="F78" s="13"/>
    </row>
    <row r="79" spans="1:6" ht="15.75" customHeight="1" thickBot="1" x14ac:dyDescent="0.4">
      <c r="A79" s="10" t="s">
        <v>145</v>
      </c>
      <c r="B79" s="19"/>
      <c r="C79" s="19"/>
      <c r="D79" s="19"/>
      <c r="E79" s="19"/>
      <c r="F79" s="13"/>
    </row>
    <row r="80" spans="1:6" ht="15.75" customHeight="1" x14ac:dyDescent="0.35">
      <c r="A80" s="6" t="s">
        <v>73</v>
      </c>
      <c r="B80" s="13"/>
      <c r="C80" s="13"/>
      <c r="D80" s="13"/>
      <c r="E80" s="13"/>
      <c r="F80" s="13"/>
    </row>
    <row r="81" spans="1:6" ht="15.75" customHeight="1" x14ac:dyDescent="0.35">
      <c r="A81" s="11"/>
      <c r="B81" s="13"/>
      <c r="C81" s="13"/>
      <c r="D81" s="13"/>
      <c r="E81" s="13"/>
      <c r="F81" s="13"/>
    </row>
    <row r="82" spans="1:6" ht="15.75" customHeight="1" x14ac:dyDescent="0.35">
      <c r="A82" s="13" t="s">
        <v>52</v>
      </c>
      <c r="B82" s="13"/>
      <c r="C82" s="13"/>
      <c r="D82" s="13"/>
      <c r="E82" s="13"/>
      <c r="F82" s="13"/>
    </row>
    <row r="83" spans="1:6" ht="15.75" customHeight="1" x14ac:dyDescent="0.35">
      <c r="A83" s="53" t="s">
        <v>53</v>
      </c>
      <c r="B83" s="53"/>
      <c r="C83" s="53"/>
      <c r="D83" s="53"/>
      <c r="E83" s="53"/>
      <c r="F83" s="13"/>
    </row>
    <row r="84" spans="1:6" ht="15.75" customHeight="1" x14ac:dyDescent="0.35">
      <c r="A84" s="53" t="s">
        <v>31</v>
      </c>
      <c r="B84" s="53"/>
      <c r="C84" s="53"/>
      <c r="D84" s="53"/>
      <c r="E84" s="53"/>
      <c r="F84" s="13"/>
    </row>
    <row r="85" spans="1:6" ht="15.75" customHeight="1" x14ac:dyDescent="0.35">
      <c r="A85" s="53"/>
      <c r="B85" s="53"/>
      <c r="C85" s="53"/>
      <c r="D85" s="53"/>
      <c r="E85" s="53"/>
      <c r="F85" s="13"/>
    </row>
    <row r="86" spans="1:6" ht="15.75" customHeight="1" thickBot="1" x14ac:dyDescent="0.4">
      <c r="A86" s="13" t="s">
        <v>39</v>
      </c>
      <c r="B86" s="13" t="s">
        <v>74</v>
      </c>
      <c r="C86" s="13" t="s">
        <v>75</v>
      </c>
      <c r="D86" s="13" t="s">
        <v>78</v>
      </c>
      <c r="E86" s="13" t="s">
        <v>79</v>
      </c>
      <c r="F86" s="13"/>
    </row>
    <row r="87" spans="1:6" ht="15.75" customHeight="1" thickBot="1" x14ac:dyDescent="0.4">
      <c r="A87" s="4"/>
      <c r="B87" s="4"/>
      <c r="C87" s="4"/>
      <c r="D87" s="4"/>
      <c r="E87" s="4"/>
      <c r="F87" s="13"/>
    </row>
    <row r="88" spans="1:6" ht="15.75" customHeight="1" thickTop="1" x14ac:dyDescent="0.35">
      <c r="A88" s="13" t="s">
        <v>54</v>
      </c>
      <c r="B88" s="17">
        <f>+'1T'!E88</f>
        <v>1287746318.9100001</v>
      </c>
      <c r="C88" s="17">
        <f>+'2T'!E86</f>
        <v>1524353403.8700001</v>
      </c>
      <c r="D88" s="17">
        <f>+'3T'!E89</f>
        <v>1686735095.7700002</v>
      </c>
      <c r="E88" s="17">
        <f>+B88</f>
        <v>1287746318.9100001</v>
      </c>
      <c r="F88" s="13"/>
    </row>
    <row r="89" spans="1:6" ht="15.75" customHeight="1" x14ac:dyDescent="0.35">
      <c r="A89" s="13" t="s">
        <v>55</v>
      </c>
      <c r="B89" s="17">
        <f>+'1T'!E89</f>
        <v>236607084.96000001</v>
      </c>
      <c r="C89" s="17">
        <f>+'2T'!E87</f>
        <v>236500113.41</v>
      </c>
      <c r="D89" s="17">
        <f>+'3T'!E90</f>
        <v>236390001.68000001</v>
      </c>
      <c r="E89" s="17">
        <f>+B89+C89+D89</f>
        <v>709497200.04999995</v>
      </c>
      <c r="F89" s="13"/>
    </row>
    <row r="90" spans="1:6" ht="15.75" customHeight="1" x14ac:dyDescent="0.35">
      <c r="A90" s="42" t="s">
        <v>138</v>
      </c>
      <c r="B90" s="17">
        <f>+'1T'!E90</f>
        <v>236335750</v>
      </c>
      <c r="C90" s="17">
        <f>+'2T'!E88</f>
        <v>236335750</v>
      </c>
      <c r="D90" s="17">
        <f>+'3T'!E91</f>
        <v>236335750</v>
      </c>
      <c r="E90" s="17">
        <f t="shared" ref="E90:E91" si="4">+B90+C90+D90</f>
        <v>709007250</v>
      </c>
      <c r="F90" s="42"/>
    </row>
    <row r="91" spans="1:6" ht="15.75" customHeight="1" x14ac:dyDescent="0.35">
      <c r="A91" s="42" t="s">
        <v>139</v>
      </c>
      <c r="B91" s="17">
        <f>+'1T'!E91</f>
        <v>271334.96000000002</v>
      </c>
      <c r="C91" s="17">
        <f>+'2T'!E89</f>
        <v>164363.41</v>
      </c>
      <c r="D91" s="17">
        <f>+'3T'!E92</f>
        <v>54251.68</v>
      </c>
      <c r="E91" s="17">
        <f t="shared" si="4"/>
        <v>489950.05</v>
      </c>
      <c r="F91" s="42"/>
    </row>
    <row r="92" spans="1:6" ht="15.75" customHeight="1" x14ac:dyDescent="0.35">
      <c r="A92" s="13" t="s">
        <v>56</v>
      </c>
      <c r="B92" s="17">
        <f>+'1T'!E92</f>
        <v>1524353403.8700001</v>
      </c>
      <c r="C92" s="17">
        <f>+'2T'!E90</f>
        <v>1760853517.2800002</v>
      </c>
      <c r="D92" s="17">
        <f>+'3T'!E93</f>
        <v>1923125097.4500003</v>
      </c>
      <c r="E92" s="17">
        <f>+E88+E89</f>
        <v>1997243518.96</v>
      </c>
      <c r="F92" s="13"/>
    </row>
    <row r="93" spans="1:6" ht="15.75" customHeight="1" x14ac:dyDescent="0.35">
      <c r="A93" s="13" t="s">
        <v>57</v>
      </c>
      <c r="B93" s="17">
        <f>+'1T'!E93</f>
        <v>0</v>
      </c>
      <c r="C93" s="17">
        <f>+'2T'!E91</f>
        <v>74118421.510000005</v>
      </c>
      <c r="D93" s="17">
        <f>+'3T'!E94</f>
        <v>203245235.94</v>
      </c>
      <c r="E93" s="17">
        <f>+B93+C93+D93</f>
        <v>277363657.44999999</v>
      </c>
      <c r="F93" s="13"/>
    </row>
    <row r="94" spans="1:6" ht="15.75" customHeight="1" x14ac:dyDescent="0.35">
      <c r="A94" s="13" t="s">
        <v>58</v>
      </c>
      <c r="B94" s="17">
        <f>+'1T'!E94</f>
        <v>1524353403.8700001</v>
      </c>
      <c r="C94" s="17">
        <f>+'2T'!E92</f>
        <v>1686735095.7700002</v>
      </c>
      <c r="D94" s="17">
        <f>+'3T'!E95</f>
        <v>1719879861.5100002</v>
      </c>
      <c r="E94" s="17">
        <f>+E92-E93</f>
        <v>1719879861.51</v>
      </c>
      <c r="F94" s="13"/>
    </row>
    <row r="95" spans="1:6" ht="15.75" customHeight="1" thickBot="1" x14ac:dyDescent="0.4">
      <c r="A95" s="13"/>
      <c r="B95" s="17"/>
      <c r="C95" s="17"/>
      <c r="D95" s="17"/>
      <c r="E95" s="17"/>
      <c r="F95" s="13"/>
    </row>
    <row r="96" spans="1:6" ht="15.75" customHeight="1" thickBot="1" x14ac:dyDescent="0.4">
      <c r="A96" s="7" t="s">
        <v>36</v>
      </c>
      <c r="B96" s="7"/>
      <c r="C96" s="7"/>
      <c r="D96" s="7"/>
      <c r="E96" s="7"/>
      <c r="F96" s="13"/>
    </row>
  </sheetData>
  <mergeCells count="17">
    <mergeCell ref="A61:E61"/>
    <mergeCell ref="A1:F1"/>
    <mergeCell ref="B2:F2"/>
    <mergeCell ref="B3:F3"/>
    <mergeCell ref="B4:F4"/>
    <mergeCell ref="B5:F5"/>
    <mergeCell ref="A8:F8"/>
    <mergeCell ref="A9:F9"/>
    <mergeCell ref="A33:F35"/>
    <mergeCell ref="A37:E37"/>
    <mergeCell ref="A38:E38"/>
    <mergeCell ref="A39:E39"/>
    <mergeCell ref="A62:E62"/>
    <mergeCell ref="A63:E63"/>
    <mergeCell ref="A83:E83"/>
    <mergeCell ref="A84:E84"/>
    <mergeCell ref="A85:E85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03"/>
  <sheetViews>
    <sheetView workbookViewId="0">
      <selection sqref="A1:F1"/>
    </sheetView>
  </sheetViews>
  <sheetFormatPr baseColWidth="10" defaultRowHeight="14.5" x14ac:dyDescent="0.35"/>
  <cols>
    <col min="1" max="1" width="46.1796875" customWidth="1"/>
    <col min="2" max="5" width="14.453125" customWidth="1"/>
    <col min="6" max="6" width="16.81640625" customWidth="1"/>
  </cols>
  <sheetData>
    <row r="1" spans="1:7" ht="15.75" customHeight="1" x14ac:dyDescent="0.35">
      <c r="A1" s="53" t="s">
        <v>7</v>
      </c>
      <c r="B1" s="53"/>
      <c r="C1" s="53"/>
      <c r="D1" s="53"/>
      <c r="E1" s="53"/>
      <c r="F1" s="53"/>
    </row>
    <row r="2" spans="1:7" ht="15.75" customHeight="1" x14ac:dyDescent="0.35">
      <c r="A2" s="2" t="s">
        <v>8</v>
      </c>
      <c r="B2" s="53" t="s">
        <v>9</v>
      </c>
      <c r="C2" s="53"/>
      <c r="D2" s="53"/>
      <c r="E2" s="53"/>
      <c r="F2" s="53"/>
    </row>
    <row r="3" spans="1:7" ht="15.75" customHeight="1" x14ac:dyDescent="0.35">
      <c r="A3" s="2" t="s">
        <v>10</v>
      </c>
      <c r="B3" s="53" t="s">
        <v>11</v>
      </c>
      <c r="C3" s="53"/>
      <c r="D3" s="53"/>
      <c r="E3" s="53"/>
      <c r="F3" s="53"/>
    </row>
    <row r="4" spans="1:7" ht="15.75" customHeight="1" x14ac:dyDescent="0.35">
      <c r="A4" s="2" t="s">
        <v>12</v>
      </c>
      <c r="B4" s="53" t="s">
        <v>13</v>
      </c>
      <c r="C4" s="53"/>
      <c r="D4" s="53"/>
      <c r="E4" s="53"/>
      <c r="F4" s="53"/>
    </row>
    <row r="5" spans="1:7" ht="15.75" customHeight="1" x14ac:dyDescent="0.35">
      <c r="A5" s="2" t="s">
        <v>14</v>
      </c>
      <c r="B5" s="53" t="s">
        <v>149</v>
      </c>
      <c r="C5" s="53"/>
      <c r="D5" s="53"/>
      <c r="E5" s="53"/>
      <c r="F5" s="53"/>
    </row>
    <row r="6" spans="1:7" ht="15.75" customHeight="1" x14ac:dyDescent="0.35">
      <c r="A6" s="2"/>
      <c r="B6" s="13"/>
      <c r="C6" s="13"/>
      <c r="D6" s="13"/>
      <c r="E6" s="13"/>
      <c r="F6" s="13"/>
    </row>
    <row r="7" spans="1:7" ht="15.75" customHeight="1" x14ac:dyDescent="0.35">
      <c r="A7" s="13"/>
      <c r="B7" s="13"/>
      <c r="C7" s="13"/>
      <c r="D7" s="13"/>
      <c r="E7" s="13"/>
      <c r="F7" s="13"/>
    </row>
    <row r="8" spans="1:7" ht="15.75" customHeight="1" x14ac:dyDescent="0.35">
      <c r="A8" s="53" t="s">
        <v>15</v>
      </c>
      <c r="B8" s="53"/>
      <c r="C8" s="53"/>
      <c r="D8" s="53"/>
      <c r="E8" s="53"/>
      <c r="F8" s="53"/>
    </row>
    <row r="9" spans="1:7" ht="15.75" customHeight="1" x14ac:dyDescent="0.35">
      <c r="A9" s="53" t="s">
        <v>16</v>
      </c>
      <c r="B9" s="53"/>
      <c r="C9" s="53"/>
      <c r="D9" s="53"/>
      <c r="E9" s="53"/>
      <c r="F9" s="53"/>
    </row>
    <row r="10" spans="1:7" ht="15.75" customHeight="1" x14ac:dyDescent="0.35"/>
    <row r="11" spans="1:7" ht="15.75" customHeight="1" thickBot="1" x14ac:dyDescent="0.4"/>
    <row r="12" spans="1:7" ht="15.75" customHeight="1" thickBot="1" x14ac:dyDescent="0.4">
      <c r="A12" s="4" t="s">
        <v>17</v>
      </c>
      <c r="B12" s="4" t="s">
        <v>18</v>
      </c>
      <c r="C12" s="4" t="s">
        <v>74</v>
      </c>
      <c r="D12" s="4" t="s">
        <v>75</v>
      </c>
      <c r="E12" s="4" t="s">
        <v>78</v>
      </c>
      <c r="F12" s="4" t="s">
        <v>134</v>
      </c>
      <c r="G12" s="4" t="s">
        <v>79</v>
      </c>
    </row>
    <row r="13" spans="1:7" ht="15.75" customHeight="1" thickTop="1" x14ac:dyDescent="0.35">
      <c r="A13" s="5" t="s">
        <v>20</v>
      </c>
      <c r="B13" s="12"/>
      <c r="C13" s="12"/>
      <c r="D13" s="12"/>
      <c r="E13" s="12"/>
      <c r="F13" s="12"/>
    </row>
    <row r="14" spans="1:7" ht="15.75" customHeight="1" x14ac:dyDescent="0.35">
      <c r="A14" s="13" t="s">
        <v>21</v>
      </c>
      <c r="B14" s="12" t="s">
        <v>22</v>
      </c>
      <c r="C14" s="14">
        <f>+'1T'!F14</f>
        <v>0</v>
      </c>
      <c r="D14" s="14">
        <f>+'2T'!F14</f>
        <v>0</v>
      </c>
      <c r="E14" s="14">
        <f>+'3T'!F14</f>
        <v>0</v>
      </c>
      <c r="F14" s="14">
        <f>+'4T'!F14</f>
        <v>0</v>
      </c>
      <c r="G14" s="14">
        <f>SUM(C14:F14)</f>
        <v>0</v>
      </c>
    </row>
    <row r="15" spans="1:7" ht="15.75" customHeight="1" x14ac:dyDescent="0.35">
      <c r="A15" s="13"/>
      <c r="B15" s="12" t="s">
        <v>23</v>
      </c>
      <c r="C15" s="14">
        <f>+'1T'!F15</f>
        <v>0</v>
      </c>
      <c r="D15" s="14">
        <f>+'2T'!F15</f>
        <v>0</v>
      </c>
      <c r="E15" s="14">
        <f>+'3T'!F15</f>
        <v>0</v>
      </c>
      <c r="F15" s="14">
        <f>+'4T'!F15</f>
        <v>0</v>
      </c>
      <c r="G15" s="14">
        <f t="shared" ref="G15:G29" si="0">SUM(C15:F15)</f>
        <v>0</v>
      </c>
    </row>
    <row r="16" spans="1:7" ht="15.75" customHeight="1" x14ac:dyDescent="0.35">
      <c r="A16" s="13" t="s">
        <v>24</v>
      </c>
      <c r="B16" s="12" t="s">
        <v>22</v>
      </c>
      <c r="C16" s="14">
        <f>+'1T'!F16</f>
        <v>3</v>
      </c>
      <c r="D16" s="14">
        <f>+'2T'!F16</f>
        <v>0</v>
      </c>
      <c r="E16" s="14">
        <f>+'3T'!F16</f>
        <v>0</v>
      </c>
      <c r="F16" s="14">
        <f>+'4T'!F16</f>
        <v>0</v>
      </c>
      <c r="G16" s="14">
        <f t="shared" si="0"/>
        <v>3</v>
      </c>
    </row>
    <row r="17" spans="1:7" ht="15.75" customHeight="1" x14ac:dyDescent="0.35">
      <c r="A17" s="13"/>
      <c r="B17" s="12" t="s">
        <v>23</v>
      </c>
      <c r="C17" s="14">
        <f>+'1T'!F17</f>
        <v>0</v>
      </c>
      <c r="D17" s="14">
        <f>+'2T'!F17</f>
        <v>0</v>
      </c>
      <c r="E17" s="14">
        <f>+'3T'!F17</f>
        <v>0</v>
      </c>
      <c r="F17" s="14">
        <f>+'4T'!F17</f>
        <v>0</v>
      </c>
      <c r="G17" s="14">
        <f t="shared" si="0"/>
        <v>0</v>
      </c>
    </row>
    <row r="18" spans="1:7" ht="15.75" customHeight="1" x14ac:dyDescent="0.35">
      <c r="A18" s="13" t="s">
        <v>25</v>
      </c>
      <c r="B18" s="12" t="s">
        <v>22</v>
      </c>
      <c r="C18" s="14">
        <f>+'1T'!F18</f>
        <v>0</v>
      </c>
      <c r="D18" s="14">
        <f>+'2T'!F18</f>
        <v>0</v>
      </c>
      <c r="E18" s="14">
        <f>+'3T'!F18</f>
        <v>0</v>
      </c>
      <c r="F18" s="14">
        <f>+'4T'!F18</f>
        <v>0</v>
      </c>
      <c r="G18" s="14">
        <f t="shared" si="0"/>
        <v>0</v>
      </c>
    </row>
    <row r="19" spans="1:7" ht="15.75" customHeight="1" x14ac:dyDescent="0.35">
      <c r="A19" s="12"/>
      <c r="B19" s="12" t="s">
        <v>23</v>
      </c>
      <c r="C19" s="14">
        <f>+'1T'!F19</f>
        <v>0</v>
      </c>
      <c r="D19" s="14">
        <f>+'2T'!F19</f>
        <v>0</v>
      </c>
      <c r="E19" s="14">
        <f>+'3T'!F19</f>
        <v>0</v>
      </c>
      <c r="F19" s="14">
        <f>+'4T'!F19</f>
        <v>0</v>
      </c>
      <c r="G19" s="14">
        <f t="shared" si="0"/>
        <v>0</v>
      </c>
    </row>
    <row r="20" spans="1:7" ht="15.75" customHeight="1" x14ac:dyDescent="0.35">
      <c r="A20" s="6" t="s">
        <v>26</v>
      </c>
      <c r="B20" s="12"/>
      <c r="C20" s="14"/>
      <c r="D20" s="14"/>
      <c r="E20" s="14"/>
      <c r="F20" s="14"/>
      <c r="G20" s="14"/>
    </row>
    <row r="21" spans="1:7" ht="15.75" customHeight="1" x14ac:dyDescent="0.35">
      <c r="A21" s="13" t="s">
        <v>21</v>
      </c>
      <c r="B21" s="12" t="s">
        <v>22</v>
      </c>
      <c r="C21" s="14">
        <f>+'1T'!F21</f>
        <v>1</v>
      </c>
      <c r="D21" s="14">
        <f>+'2T'!F21</f>
        <v>1</v>
      </c>
      <c r="E21" s="14">
        <f>+'3T'!F21</f>
        <v>0</v>
      </c>
      <c r="F21" s="14">
        <f>+'4T'!F21</f>
        <v>0</v>
      </c>
      <c r="G21" s="14">
        <f t="shared" si="0"/>
        <v>2</v>
      </c>
    </row>
    <row r="22" spans="1:7" ht="15.75" customHeight="1" x14ac:dyDescent="0.35">
      <c r="A22" s="13"/>
      <c r="B22" s="12" t="s">
        <v>23</v>
      </c>
      <c r="C22" s="14">
        <f>+'1T'!F22</f>
        <v>4200</v>
      </c>
      <c r="D22" s="14">
        <f>+'2T'!F22</f>
        <v>12595</v>
      </c>
      <c r="E22" s="14">
        <f>+'3T'!F22</f>
        <v>0</v>
      </c>
      <c r="F22" s="14">
        <f>+'4T'!F22</f>
        <v>0</v>
      </c>
      <c r="G22" s="14">
        <f t="shared" si="0"/>
        <v>16795</v>
      </c>
    </row>
    <row r="23" spans="1:7" ht="15.75" customHeight="1" x14ac:dyDescent="0.35">
      <c r="A23" s="13" t="s">
        <v>24</v>
      </c>
      <c r="B23" s="12" t="s">
        <v>22</v>
      </c>
      <c r="C23" s="14">
        <f>+'1T'!F23</f>
        <v>4</v>
      </c>
      <c r="D23" s="14">
        <f>+'2T'!F23</f>
        <v>0</v>
      </c>
      <c r="E23" s="14">
        <f>+'3T'!F23</f>
        <v>0</v>
      </c>
      <c r="F23" s="14">
        <f>+'4T'!F23</f>
        <v>0</v>
      </c>
      <c r="G23" s="14">
        <f t="shared" si="0"/>
        <v>4</v>
      </c>
    </row>
    <row r="24" spans="1:7" ht="15.75" customHeight="1" x14ac:dyDescent="0.35">
      <c r="A24" s="13"/>
      <c r="B24" s="12" t="s">
        <v>23</v>
      </c>
      <c r="C24" s="14">
        <f>+'1T'!F24</f>
        <v>0</v>
      </c>
      <c r="D24" s="14">
        <f>+'2T'!F24</f>
        <v>0</v>
      </c>
      <c r="E24" s="14">
        <f>+'3T'!F24</f>
        <v>0</v>
      </c>
      <c r="F24" s="14">
        <f>+'4T'!F24</f>
        <v>0</v>
      </c>
      <c r="G24" s="14">
        <f t="shared" si="0"/>
        <v>0</v>
      </c>
    </row>
    <row r="25" spans="1:7" ht="15.75" customHeight="1" x14ac:dyDescent="0.35">
      <c r="A25" s="13" t="s">
        <v>25</v>
      </c>
      <c r="B25" s="12" t="s">
        <v>22</v>
      </c>
      <c r="C25" s="14">
        <f>+'1T'!F25</f>
        <v>0</v>
      </c>
      <c r="D25" s="14">
        <f>+'2T'!F25</f>
        <v>0</v>
      </c>
      <c r="E25" s="14">
        <f>+'3T'!F25</f>
        <v>0</v>
      </c>
      <c r="F25" s="14">
        <f>+'4T'!F25</f>
        <v>0</v>
      </c>
      <c r="G25" s="14">
        <f t="shared" si="0"/>
        <v>0</v>
      </c>
    </row>
    <row r="26" spans="1:7" ht="15.75" customHeight="1" x14ac:dyDescent="0.35">
      <c r="A26" s="12"/>
      <c r="B26" s="12" t="s">
        <v>23</v>
      </c>
      <c r="C26" s="14">
        <f>+'1T'!F26</f>
        <v>0</v>
      </c>
      <c r="D26" s="14">
        <f>+'2T'!F26</f>
        <v>0</v>
      </c>
      <c r="E26" s="14">
        <f>+'3T'!F26</f>
        <v>0</v>
      </c>
      <c r="F26" s="14">
        <f>+'4T'!F26</f>
        <v>0</v>
      </c>
      <c r="G26" s="14">
        <f t="shared" si="0"/>
        <v>0</v>
      </c>
    </row>
    <row r="27" spans="1:7" ht="15.75" customHeight="1" x14ac:dyDescent="0.35">
      <c r="A27" s="6" t="s">
        <v>27</v>
      </c>
      <c r="B27" s="13"/>
      <c r="C27" s="14"/>
      <c r="D27" s="14"/>
      <c r="E27" s="14"/>
      <c r="F27" s="14"/>
      <c r="G27" s="14"/>
    </row>
    <row r="28" spans="1:7" ht="15.75" customHeight="1" x14ac:dyDescent="0.35">
      <c r="A28" s="13" t="s">
        <v>21</v>
      </c>
      <c r="B28" s="12" t="s">
        <v>22</v>
      </c>
      <c r="C28" s="14">
        <f>+'1T'!F28</f>
        <v>3</v>
      </c>
      <c r="D28" s="14">
        <f>+'2T'!F28</f>
        <v>2</v>
      </c>
      <c r="E28" s="14">
        <f>+'3T'!F28</f>
        <v>3</v>
      </c>
      <c r="F28" s="14">
        <f>+'4T'!F28</f>
        <v>0</v>
      </c>
      <c r="G28" s="14">
        <f>SUM(C28:F28)</f>
        <v>8</v>
      </c>
    </row>
    <row r="29" spans="1:7" ht="15.75" customHeight="1" x14ac:dyDescent="0.35">
      <c r="A29" s="13"/>
      <c r="B29" s="12" t="s">
        <v>23</v>
      </c>
      <c r="C29" s="14">
        <f>+'1T'!F29</f>
        <v>1395</v>
      </c>
      <c r="D29" s="14">
        <f>+'2T'!F29</f>
        <v>2937</v>
      </c>
      <c r="E29" s="14">
        <f>+'3T'!F29</f>
        <v>3570</v>
      </c>
      <c r="F29" s="14">
        <f>+'4T'!F29</f>
        <v>0</v>
      </c>
      <c r="G29" s="14">
        <f t="shared" si="0"/>
        <v>7902</v>
      </c>
    </row>
    <row r="30" spans="1:7" ht="15.75" customHeight="1" thickBot="1" x14ac:dyDescent="0.4">
      <c r="A30" s="13"/>
      <c r="B30" s="13"/>
      <c r="C30" s="13"/>
      <c r="D30" s="13"/>
      <c r="E30" s="13"/>
      <c r="F30" s="13"/>
    </row>
    <row r="31" spans="1:7" ht="15.75" customHeight="1" thickBot="1" x14ac:dyDescent="0.4">
      <c r="A31" s="7"/>
      <c r="B31" s="7"/>
      <c r="C31" s="7"/>
      <c r="D31" s="7"/>
      <c r="E31" s="7"/>
      <c r="F31" s="7"/>
      <c r="G31" s="7"/>
    </row>
    <row r="32" spans="1:7" ht="15.75" customHeight="1" x14ac:dyDescent="0.35">
      <c r="A32" s="6" t="s">
        <v>28</v>
      </c>
      <c r="B32" s="13"/>
      <c r="C32" s="13"/>
      <c r="D32" s="13"/>
      <c r="E32" s="13"/>
      <c r="F32" s="13"/>
    </row>
    <row r="33" spans="1:6" ht="15.75" customHeight="1" x14ac:dyDescent="0.35">
      <c r="A33" s="54" t="s">
        <v>63</v>
      </c>
      <c r="B33" s="54"/>
      <c r="C33" s="54"/>
      <c r="D33" s="54"/>
      <c r="E33" s="54"/>
      <c r="F33" s="54"/>
    </row>
    <row r="34" spans="1:6" ht="15.75" customHeight="1" x14ac:dyDescent="0.35">
      <c r="A34" s="54"/>
      <c r="B34" s="54"/>
      <c r="C34" s="54"/>
      <c r="D34" s="54"/>
      <c r="E34" s="54"/>
      <c r="F34" s="54"/>
    </row>
    <row r="35" spans="1:6" ht="15.75" customHeight="1" x14ac:dyDescent="0.35">
      <c r="A35" s="54"/>
      <c r="B35" s="54"/>
      <c r="C35" s="54"/>
      <c r="D35" s="54"/>
      <c r="E35" s="54"/>
      <c r="F35" s="54"/>
    </row>
    <row r="36" spans="1:6" ht="15.75" customHeight="1" x14ac:dyDescent="0.35">
      <c r="A36" s="13"/>
      <c r="B36" s="13"/>
      <c r="C36" s="13"/>
      <c r="D36" s="13"/>
      <c r="E36" s="13"/>
      <c r="F36" s="13"/>
    </row>
    <row r="37" spans="1:6" ht="15.75" customHeight="1" x14ac:dyDescent="0.35">
      <c r="A37" s="53" t="s">
        <v>29</v>
      </c>
      <c r="B37" s="53"/>
      <c r="C37" s="53"/>
      <c r="D37" s="53"/>
      <c r="E37" s="53"/>
      <c r="F37" s="13"/>
    </row>
    <row r="38" spans="1:6" ht="15.75" customHeight="1" x14ac:dyDescent="0.35">
      <c r="A38" s="53" t="s">
        <v>30</v>
      </c>
      <c r="B38" s="53"/>
      <c r="C38" s="53"/>
      <c r="D38" s="53"/>
      <c r="E38" s="53"/>
      <c r="F38" s="13"/>
    </row>
    <row r="39" spans="1:6" ht="15.75" customHeight="1" x14ac:dyDescent="0.35">
      <c r="A39" s="53" t="s">
        <v>31</v>
      </c>
      <c r="B39" s="53"/>
      <c r="C39" s="53"/>
      <c r="D39" s="53"/>
      <c r="E39" s="53"/>
      <c r="F39" s="13"/>
    </row>
    <row r="40" spans="1:6" ht="15.75" customHeight="1" thickBot="1" x14ac:dyDescent="0.4">
      <c r="A40" s="13"/>
      <c r="B40" s="13"/>
      <c r="C40" s="13"/>
      <c r="D40" s="13"/>
      <c r="E40" s="13"/>
      <c r="F40" s="13"/>
    </row>
    <row r="41" spans="1:6" ht="15.75" customHeight="1" thickBot="1" x14ac:dyDescent="0.4">
      <c r="A41" s="4" t="s">
        <v>17</v>
      </c>
      <c r="B41" s="4" t="s">
        <v>74</v>
      </c>
      <c r="C41" s="4" t="s">
        <v>75</v>
      </c>
      <c r="D41" s="4" t="s">
        <v>78</v>
      </c>
      <c r="E41" s="4" t="s">
        <v>134</v>
      </c>
      <c r="F41" s="4" t="s">
        <v>135</v>
      </c>
    </row>
    <row r="42" spans="1:6" ht="15.75" customHeight="1" thickTop="1" x14ac:dyDescent="0.35">
      <c r="A42" s="12"/>
      <c r="B42" s="12"/>
      <c r="C42" s="12"/>
      <c r="D42" s="12"/>
      <c r="E42" s="12"/>
      <c r="F42" s="12"/>
    </row>
    <row r="43" spans="1:6" ht="15.75" customHeight="1" x14ac:dyDescent="0.35">
      <c r="A43" s="13" t="s">
        <v>32</v>
      </c>
      <c r="B43" s="17">
        <v>0</v>
      </c>
      <c r="C43" s="17">
        <f>+'2T'!E41</f>
        <v>74118421.510000005</v>
      </c>
      <c r="D43" s="17">
        <f>+'3T'!E43</f>
        <v>203245235.94</v>
      </c>
      <c r="E43" s="17">
        <f>+'4T'!E43</f>
        <v>277759102.11000001</v>
      </c>
      <c r="F43" s="17">
        <f>+F44+F45+F46</f>
        <v>555122759.55999994</v>
      </c>
    </row>
    <row r="44" spans="1:6" ht="15.75" customHeight="1" x14ac:dyDescent="0.35">
      <c r="A44" s="13" t="s">
        <v>21</v>
      </c>
      <c r="B44" s="17">
        <f>+'1T'!E43</f>
        <v>0</v>
      </c>
      <c r="C44" s="17">
        <f>+'2T'!E42</f>
        <v>0</v>
      </c>
      <c r="D44" s="17">
        <f>+'3T'!E44</f>
        <v>0</v>
      </c>
      <c r="E44" s="17">
        <f>+'4T'!E44</f>
        <v>0</v>
      </c>
      <c r="F44" s="17">
        <f>+B44+C44+D44+E44</f>
        <v>0</v>
      </c>
    </row>
    <row r="45" spans="1:6" ht="15.75" customHeight="1" x14ac:dyDescent="0.35">
      <c r="A45" s="13" t="s">
        <v>24</v>
      </c>
      <c r="B45" s="17">
        <v>0</v>
      </c>
      <c r="C45" s="17">
        <f>+'2T'!E43</f>
        <v>74118421.510000005</v>
      </c>
      <c r="D45" s="17">
        <f>+'3T'!E45</f>
        <v>203245235.94</v>
      </c>
      <c r="E45" s="17">
        <f>+'4T'!E45</f>
        <v>277759102.11000001</v>
      </c>
      <c r="F45" s="17">
        <f>+B45+C45+D45+E45</f>
        <v>555122759.55999994</v>
      </c>
    </row>
    <row r="46" spans="1:6" ht="15.75" customHeight="1" x14ac:dyDescent="0.35">
      <c r="A46" s="13" t="s">
        <v>25</v>
      </c>
      <c r="B46" s="17">
        <f>+'1T'!E45</f>
        <v>0</v>
      </c>
      <c r="C46" s="17">
        <f>+'2T'!E44</f>
        <v>0</v>
      </c>
      <c r="D46" s="17">
        <f>+'3T'!E46</f>
        <v>0</v>
      </c>
      <c r="E46" s="17">
        <f>+'4T'!E46</f>
        <v>0</v>
      </c>
      <c r="F46" s="17">
        <f t="shared" ref="F46:F54" si="1">+B46+C46+D46+E46</f>
        <v>0</v>
      </c>
    </row>
    <row r="47" spans="1:6" ht="15.75" customHeight="1" x14ac:dyDescent="0.35">
      <c r="A47" s="13" t="s">
        <v>33</v>
      </c>
      <c r="B47" s="17">
        <v>0</v>
      </c>
      <c r="C47" s="17">
        <f>+'2T'!E45</f>
        <v>0</v>
      </c>
      <c r="D47" s="17">
        <f>+'3T'!E47</f>
        <v>0</v>
      </c>
      <c r="E47" s="17">
        <f>+'4T'!E47</f>
        <v>0</v>
      </c>
      <c r="F47" s="17">
        <f>+F48+F49+F50</f>
        <v>0</v>
      </c>
    </row>
    <row r="48" spans="1:6" ht="15.75" customHeight="1" x14ac:dyDescent="0.35">
      <c r="A48" s="13" t="s">
        <v>21</v>
      </c>
      <c r="B48" s="17">
        <f>+'1T'!E47</f>
        <v>0</v>
      </c>
      <c r="C48" s="17">
        <f>+'2T'!E46</f>
        <v>0</v>
      </c>
      <c r="D48" s="17">
        <f>+'3T'!E48</f>
        <v>0</v>
      </c>
      <c r="E48" s="17">
        <f>+'4T'!E48</f>
        <v>0</v>
      </c>
      <c r="F48" s="17">
        <f t="shared" si="1"/>
        <v>0</v>
      </c>
    </row>
    <row r="49" spans="1:6" ht="15.75" customHeight="1" x14ac:dyDescent="0.35">
      <c r="A49" s="13" t="s">
        <v>24</v>
      </c>
      <c r="B49" s="17">
        <v>0</v>
      </c>
      <c r="C49" s="17">
        <f>+'2T'!E47</f>
        <v>0</v>
      </c>
      <c r="D49" s="17">
        <f>+'3T'!E49</f>
        <v>0</v>
      </c>
      <c r="E49" s="17">
        <f>+'4T'!E49</f>
        <v>0</v>
      </c>
      <c r="F49" s="17">
        <f t="shared" si="1"/>
        <v>0</v>
      </c>
    </row>
    <row r="50" spans="1:6" ht="15.75" customHeight="1" x14ac:dyDescent="0.35">
      <c r="A50" s="13" t="s">
        <v>25</v>
      </c>
      <c r="B50" s="17">
        <f>+'1T'!E49</f>
        <v>0</v>
      </c>
      <c r="C50" s="17">
        <f>+'2T'!E48</f>
        <v>0</v>
      </c>
      <c r="D50" s="17">
        <f>+'3T'!E50</f>
        <v>0</v>
      </c>
      <c r="E50" s="17">
        <f>+'4T'!E50</f>
        <v>0</v>
      </c>
      <c r="F50" s="17">
        <f t="shared" si="1"/>
        <v>0</v>
      </c>
    </row>
    <row r="51" spans="1:6" ht="15.75" customHeight="1" x14ac:dyDescent="0.35">
      <c r="A51" s="13" t="s">
        <v>34</v>
      </c>
      <c r="B51" s="17">
        <v>0</v>
      </c>
      <c r="C51" s="17">
        <f>+'2T'!E49</f>
        <v>0</v>
      </c>
      <c r="D51" s="17">
        <f>+'3T'!E51</f>
        <v>0</v>
      </c>
      <c r="E51" s="17">
        <f>+'4T'!E51</f>
        <v>0</v>
      </c>
      <c r="F51" s="17">
        <f t="shared" si="1"/>
        <v>0</v>
      </c>
    </row>
    <row r="52" spans="1:6" ht="15.75" customHeight="1" x14ac:dyDescent="0.35">
      <c r="A52" s="13" t="s">
        <v>21</v>
      </c>
      <c r="B52" s="17">
        <v>0</v>
      </c>
      <c r="C52" s="17">
        <f>+'2T'!E50</f>
        <v>0</v>
      </c>
      <c r="D52" s="17">
        <f>+'3T'!E52</f>
        <v>0</v>
      </c>
      <c r="E52" s="17">
        <f>+'4T'!E52</f>
        <v>0</v>
      </c>
      <c r="F52" s="17">
        <f t="shared" si="1"/>
        <v>0</v>
      </c>
    </row>
    <row r="53" spans="1:6" ht="15.75" customHeight="1" x14ac:dyDescent="0.35">
      <c r="A53" s="13" t="s">
        <v>24</v>
      </c>
      <c r="B53" s="17">
        <v>0</v>
      </c>
      <c r="C53" s="17">
        <f>+'2T'!E51</f>
        <v>0</v>
      </c>
      <c r="D53" s="17">
        <f>+'3T'!E53</f>
        <v>0</v>
      </c>
      <c r="E53" s="17">
        <f>+'4T'!E53</f>
        <v>0</v>
      </c>
      <c r="F53" s="17">
        <f t="shared" si="1"/>
        <v>0</v>
      </c>
    </row>
    <row r="54" spans="1:6" ht="15.75" customHeight="1" x14ac:dyDescent="0.35">
      <c r="A54" s="13" t="s">
        <v>25</v>
      </c>
      <c r="B54" s="17">
        <v>0</v>
      </c>
      <c r="C54" s="17">
        <f>+'2T'!E52</f>
        <v>0</v>
      </c>
      <c r="D54" s="17">
        <f>+'3T'!E54</f>
        <v>0</v>
      </c>
      <c r="E54" s="17">
        <f>+'4T'!E54</f>
        <v>0</v>
      </c>
      <c r="F54" s="17">
        <f t="shared" si="1"/>
        <v>0</v>
      </c>
    </row>
    <row r="55" spans="1:6" ht="15.75" customHeight="1" x14ac:dyDescent="0.35">
      <c r="A55" s="13"/>
      <c r="B55" s="2"/>
      <c r="C55" s="17"/>
      <c r="D55" s="17"/>
      <c r="E55" s="17"/>
      <c r="F55" s="17"/>
    </row>
    <row r="56" spans="1:6" ht="15.75" customHeight="1" thickBot="1" x14ac:dyDescent="0.4">
      <c r="A56" s="13" t="s">
        <v>35</v>
      </c>
      <c r="B56" s="2">
        <f>SUM(B43:B55)</f>
        <v>0</v>
      </c>
      <c r="C56" s="17">
        <f>+C43+C47</f>
        <v>74118421.510000005</v>
      </c>
      <c r="D56" s="17">
        <f>+D43+D47</f>
        <v>203245235.94</v>
      </c>
      <c r="E56" s="17">
        <f>+E43+E47</f>
        <v>277759102.11000001</v>
      </c>
      <c r="F56" s="17">
        <f>+F43+F47</f>
        <v>555122759.55999994</v>
      </c>
    </row>
    <row r="57" spans="1:6" ht="15.75" customHeight="1" thickBot="1" x14ac:dyDescent="0.4">
      <c r="A57" s="7" t="s">
        <v>36</v>
      </c>
      <c r="B57" s="20"/>
      <c r="C57" s="20"/>
      <c r="D57" s="20"/>
      <c r="E57" s="20"/>
      <c r="F57" s="20"/>
    </row>
    <row r="58" spans="1:6" ht="15.75" customHeight="1" x14ac:dyDescent="0.35">
      <c r="A58" s="6"/>
      <c r="B58" s="13"/>
      <c r="C58" s="13"/>
      <c r="D58" s="13"/>
      <c r="E58" s="13"/>
      <c r="F58" s="13"/>
    </row>
    <row r="59" spans="1:6" ht="15.75" customHeight="1" x14ac:dyDescent="0.35">
      <c r="A59" s="13"/>
      <c r="B59" s="13"/>
      <c r="C59" s="13"/>
      <c r="D59" s="13"/>
      <c r="E59" s="13"/>
      <c r="F59" s="13"/>
    </row>
    <row r="60" spans="1:6" ht="15.75" customHeight="1" x14ac:dyDescent="0.35">
      <c r="A60" s="13" t="s">
        <v>37</v>
      </c>
      <c r="B60" s="13"/>
      <c r="C60" s="13"/>
      <c r="D60" s="13"/>
      <c r="E60" s="13"/>
      <c r="F60" s="13"/>
    </row>
    <row r="61" spans="1:6" ht="15.75" customHeight="1" x14ac:dyDescent="0.35">
      <c r="A61" s="53" t="s">
        <v>38</v>
      </c>
      <c r="B61" s="53"/>
      <c r="C61" s="53"/>
      <c r="D61" s="53"/>
      <c r="E61" s="53"/>
      <c r="F61" s="13"/>
    </row>
    <row r="62" spans="1:6" ht="15.75" customHeight="1" x14ac:dyDescent="0.35">
      <c r="A62" s="53" t="s">
        <v>31</v>
      </c>
      <c r="B62" s="53"/>
      <c r="C62" s="53"/>
      <c r="D62" s="53"/>
      <c r="E62" s="53"/>
      <c r="F62" s="13"/>
    </row>
    <row r="63" spans="1:6" ht="15.75" customHeight="1" thickBot="1" x14ac:dyDescent="0.4">
      <c r="A63" s="53"/>
      <c r="B63" s="53"/>
      <c r="C63" s="53"/>
      <c r="D63" s="53"/>
      <c r="E63" s="53"/>
      <c r="F63" s="13"/>
    </row>
    <row r="64" spans="1:6" ht="15.75" customHeight="1" thickBot="1" x14ac:dyDescent="0.4">
      <c r="A64" s="13" t="s">
        <v>39</v>
      </c>
      <c r="B64" s="4" t="s">
        <v>74</v>
      </c>
      <c r="C64" s="4" t="s">
        <v>75</v>
      </c>
      <c r="D64" s="4" t="s">
        <v>78</v>
      </c>
      <c r="E64" s="4" t="s">
        <v>134</v>
      </c>
      <c r="F64" s="4" t="s">
        <v>135</v>
      </c>
    </row>
    <row r="65" spans="1:6" ht="15.75" customHeight="1" thickTop="1" x14ac:dyDescent="0.35">
      <c r="A65" s="9" t="s">
        <v>143</v>
      </c>
      <c r="B65" s="17">
        <f>+'1T'!E65</f>
        <v>0</v>
      </c>
      <c r="C65" s="17">
        <f>+'2T'!E63</f>
        <v>0</v>
      </c>
      <c r="D65" s="17">
        <f>+'3T'!E66</f>
        <v>0</v>
      </c>
      <c r="E65" s="17">
        <f>+'4T'!E66</f>
        <v>0</v>
      </c>
      <c r="F65" s="24">
        <f>+B65+C65+D65+E65</f>
        <v>0</v>
      </c>
    </row>
    <row r="66" spans="1:6" ht="15.75" customHeight="1" x14ac:dyDescent="0.35">
      <c r="A66" s="23" t="s">
        <v>40</v>
      </c>
      <c r="B66" s="17">
        <f>+'1T'!E66</f>
        <v>0</v>
      </c>
      <c r="C66" s="24">
        <f>+'2T'!E64</f>
        <v>0</v>
      </c>
      <c r="D66" s="24">
        <f>+'3T'!E67</f>
        <v>0</v>
      </c>
      <c r="E66" s="24">
        <f>+'4T'!E67</f>
        <v>0</v>
      </c>
      <c r="F66" s="24">
        <f>+B66+C66+D66+E66</f>
        <v>0</v>
      </c>
    </row>
    <row r="67" spans="1:6" ht="15.75" customHeight="1" x14ac:dyDescent="0.35">
      <c r="A67" s="9" t="s">
        <v>41</v>
      </c>
      <c r="B67" s="17">
        <f>+'1T'!E67</f>
        <v>0</v>
      </c>
      <c r="C67" s="24">
        <f>+'2T'!E65</f>
        <v>0</v>
      </c>
      <c r="D67" s="24">
        <f>+'3T'!E68</f>
        <v>0</v>
      </c>
      <c r="E67" s="24">
        <f>+'4T'!E68</f>
        <v>0</v>
      </c>
      <c r="F67" s="24">
        <f t="shared" ref="F67:F78" si="2">+B67+C67+D67+E67</f>
        <v>0</v>
      </c>
    </row>
    <row r="68" spans="1:6" ht="15.75" customHeight="1" x14ac:dyDescent="0.35">
      <c r="A68" s="9" t="s">
        <v>42</v>
      </c>
      <c r="B68" s="17">
        <f>+'1T'!E68</f>
        <v>0</v>
      </c>
      <c r="C68" s="24">
        <f>+'2T'!E66</f>
        <v>0</v>
      </c>
      <c r="D68" s="24">
        <f>+'3T'!E69</f>
        <v>0</v>
      </c>
      <c r="E68" s="24">
        <f>+'4T'!E69</f>
        <v>0</v>
      </c>
      <c r="F68" s="24">
        <f t="shared" si="2"/>
        <v>0</v>
      </c>
    </row>
    <row r="69" spans="1:6" ht="15.75" customHeight="1" x14ac:dyDescent="0.35">
      <c r="A69" s="9" t="s">
        <v>43</v>
      </c>
      <c r="B69" s="17">
        <f>+'1T'!E69</f>
        <v>0</v>
      </c>
      <c r="C69" s="24">
        <f>+'2T'!E67</f>
        <v>0</v>
      </c>
      <c r="D69" s="24">
        <f>+'3T'!E70</f>
        <v>0</v>
      </c>
      <c r="E69" s="24">
        <f>+'4T'!E70</f>
        <v>0</v>
      </c>
      <c r="F69" s="24">
        <f t="shared" si="2"/>
        <v>0</v>
      </c>
    </row>
    <row r="70" spans="1:6" ht="15.75" customHeight="1" x14ac:dyDescent="0.35">
      <c r="A70" s="9" t="s">
        <v>44</v>
      </c>
      <c r="B70" s="17">
        <f>+'1T'!E70</f>
        <v>0</v>
      </c>
      <c r="C70" s="24">
        <f>+'2T'!E68</f>
        <v>0</v>
      </c>
      <c r="D70" s="24">
        <f>+'3T'!E71</f>
        <v>0</v>
      </c>
      <c r="E70" s="24">
        <f>+'4T'!E71</f>
        <v>0</v>
      </c>
      <c r="F70" s="24">
        <f t="shared" si="2"/>
        <v>0</v>
      </c>
    </row>
    <row r="71" spans="1:6" ht="15.75" customHeight="1" x14ac:dyDescent="0.35">
      <c r="A71" s="9" t="s">
        <v>45</v>
      </c>
      <c r="B71" s="17">
        <f>+'1T'!E71</f>
        <v>0</v>
      </c>
      <c r="C71" s="24">
        <f>+'2T'!E69</f>
        <v>0</v>
      </c>
      <c r="D71" s="24">
        <f>+'3T'!E72</f>
        <v>0</v>
      </c>
      <c r="E71" s="24">
        <f>+'4T'!E72</f>
        <v>0</v>
      </c>
      <c r="F71" s="24">
        <f t="shared" si="2"/>
        <v>0</v>
      </c>
    </row>
    <row r="72" spans="1:6" ht="15.75" customHeight="1" x14ac:dyDescent="0.35">
      <c r="A72" s="9" t="s">
        <v>46</v>
      </c>
      <c r="B72" s="17">
        <f>+'1T'!E72</f>
        <v>0</v>
      </c>
      <c r="C72" s="24">
        <f>+'2T'!E70</f>
        <v>0</v>
      </c>
      <c r="D72" s="24">
        <f>+'3T'!E73</f>
        <v>0</v>
      </c>
      <c r="E72" s="24">
        <f>+'4T'!E73</f>
        <v>0</v>
      </c>
      <c r="F72" s="24">
        <f t="shared" si="2"/>
        <v>0</v>
      </c>
    </row>
    <row r="73" spans="1:6" ht="15.75" customHeight="1" x14ac:dyDescent="0.35">
      <c r="A73" s="9" t="s">
        <v>47</v>
      </c>
      <c r="B73" s="17">
        <f>+'1T'!E73</f>
        <v>0</v>
      </c>
      <c r="C73" s="24">
        <f>+'2T'!E71</f>
        <v>0</v>
      </c>
      <c r="D73" s="24">
        <f>+'3T'!E74</f>
        <v>0</v>
      </c>
      <c r="E73" s="24">
        <f>+'4T'!E74</f>
        <v>0</v>
      </c>
      <c r="F73" s="24">
        <f t="shared" si="2"/>
        <v>0</v>
      </c>
    </row>
    <row r="74" spans="1:6" ht="15.75" customHeight="1" x14ac:dyDescent="0.35">
      <c r="A74" s="9" t="s">
        <v>48</v>
      </c>
      <c r="B74" s="17">
        <f>+'1T'!E74</f>
        <v>0</v>
      </c>
      <c r="C74" s="24">
        <f>+'2T'!E72</f>
        <v>0</v>
      </c>
      <c r="D74" s="24">
        <f>+'3T'!E75</f>
        <v>0</v>
      </c>
      <c r="E74" s="24">
        <f>+'4T'!E75</f>
        <v>0</v>
      </c>
      <c r="F74" s="24">
        <f t="shared" si="2"/>
        <v>0</v>
      </c>
    </row>
    <row r="75" spans="1:6" ht="15.75" customHeight="1" x14ac:dyDescent="0.35">
      <c r="A75" s="9" t="s">
        <v>49</v>
      </c>
      <c r="B75" s="17">
        <f>+'1T'!E75</f>
        <v>0</v>
      </c>
      <c r="C75" s="24">
        <f>+'2T'!E73</f>
        <v>0</v>
      </c>
      <c r="D75" s="24">
        <f>+'3T'!E76</f>
        <v>0</v>
      </c>
      <c r="E75" s="24">
        <f>+'4T'!E76</f>
        <v>0</v>
      </c>
      <c r="F75" s="24">
        <f t="shared" si="2"/>
        <v>0</v>
      </c>
    </row>
    <row r="76" spans="1:6" ht="15.75" customHeight="1" x14ac:dyDescent="0.35">
      <c r="A76" s="9" t="s">
        <v>51</v>
      </c>
      <c r="B76" s="17">
        <f>+'1T'!E76</f>
        <v>0</v>
      </c>
      <c r="C76" s="24">
        <f>+'2T'!E74</f>
        <v>74118421.510000005</v>
      </c>
      <c r="D76" s="24">
        <f>+'3T'!E77</f>
        <v>203245235.94</v>
      </c>
      <c r="E76" s="24">
        <f>+'4T'!E77</f>
        <v>277759102.11000001</v>
      </c>
      <c r="F76" s="24">
        <f t="shared" si="2"/>
        <v>555122759.55999994</v>
      </c>
    </row>
    <row r="77" spans="1:6" ht="15.75" customHeight="1" x14ac:dyDescent="0.35">
      <c r="A77" s="9" t="s">
        <v>136</v>
      </c>
      <c r="B77" s="17">
        <f>+'1T'!E77</f>
        <v>0</v>
      </c>
      <c r="C77" s="24">
        <f>+'2T'!E75</f>
        <v>0</v>
      </c>
      <c r="D77" s="24">
        <f>+'3T'!E78</f>
        <v>0</v>
      </c>
      <c r="E77" s="24">
        <f>+'4T'!E78</f>
        <v>0</v>
      </c>
      <c r="F77" s="24">
        <f t="shared" si="2"/>
        <v>0</v>
      </c>
    </row>
    <row r="78" spans="1:6" ht="15.75" customHeight="1" thickBot="1" x14ac:dyDescent="0.4">
      <c r="A78" s="13" t="s">
        <v>35</v>
      </c>
      <c r="B78" s="28">
        <f>SUM(B66:B77)</f>
        <v>0</v>
      </c>
      <c r="C78" s="29">
        <f>+'2T'!E76</f>
        <v>74118421.510000005</v>
      </c>
      <c r="D78" s="29">
        <f>+'3T'!E79</f>
        <v>203245235.94</v>
      </c>
      <c r="E78" s="29">
        <f>+'4T'!E79</f>
        <v>277759102.11000001</v>
      </c>
      <c r="F78" s="29">
        <f t="shared" si="2"/>
        <v>555122759.55999994</v>
      </c>
    </row>
    <row r="79" spans="1:6" ht="15.75" customHeight="1" thickBot="1" x14ac:dyDescent="0.4">
      <c r="A79" s="10"/>
      <c r="B79" s="19"/>
      <c r="C79" s="19"/>
      <c r="D79" s="19"/>
      <c r="E79" s="19"/>
      <c r="F79" s="19"/>
    </row>
    <row r="80" spans="1:6" ht="15.75" customHeight="1" x14ac:dyDescent="0.35">
      <c r="A80" s="6" t="s">
        <v>73</v>
      </c>
      <c r="B80" s="13"/>
      <c r="C80" s="13"/>
      <c r="D80" s="13"/>
      <c r="E80" s="13"/>
      <c r="F80" s="13"/>
    </row>
    <row r="81" spans="1:6" ht="15.75" customHeight="1" x14ac:dyDescent="0.35">
      <c r="A81" s="11"/>
      <c r="B81" s="13"/>
      <c r="C81" s="13"/>
      <c r="D81" s="13"/>
      <c r="E81" s="13"/>
      <c r="F81" s="13"/>
    </row>
    <row r="82" spans="1:6" ht="15.75" customHeight="1" x14ac:dyDescent="0.35">
      <c r="A82" s="13" t="s">
        <v>52</v>
      </c>
      <c r="B82" s="13"/>
      <c r="C82" s="13"/>
      <c r="D82" s="13"/>
      <c r="E82" s="13"/>
      <c r="F82" s="13"/>
    </row>
    <row r="83" spans="1:6" ht="15.75" customHeight="1" x14ac:dyDescent="0.35">
      <c r="A83" s="53" t="s">
        <v>53</v>
      </c>
      <c r="B83" s="53"/>
      <c r="C83" s="53"/>
      <c r="D83" s="53"/>
      <c r="E83" s="53"/>
      <c r="F83" s="13"/>
    </row>
    <row r="84" spans="1:6" ht="15.75" customHeight="1" x14ac:dyDescent="0.35">
      <c r="A84" s="53" t="s">
        <v>31</v>
      </c>
      <c r="B84" s="53"/>
      <c r="C84" s="53"/>
      <c r="D84" s="53"/>
      <c r="E84" s="53"/>
      <c r="F84" s="13"/>
    </row>
    <row r="85" spans="1:6" ht="15.75" customHeight="1" x14ac:dyDescent="0.35">
      <c r="A85" s="53"/>
      <c r="B85" s="53"/>
      <c r="C85" s="53"/>
      <c r="D85" s="53"/>
      <c r="E85" s="53"/>
      <c r="F85" s="13"/>
    </row>
    <row r="86" spans="1:6" ht="15.75" customHeight="1" thickBot="1" x14ac:dyDescent="0.4">
      <c r="A86" s="13" t="s">
        <v>39</v>
      </c>
      <c r="B86" s="13" t="s">
        <v>74</v>
      </c>
      <c r="C86" s="13" t="s">
        <v>75</v>
      </c>
      <c r="D86" s="13" t="s">
        <v>78</v>
      </c>
      <c r="E86" s="13" t="s">
        <v>134</v>
      </c>
      <c r="F86" s="16" t="s">
        <v>135</v>
      </c>
    </row>
    <row r="87" spans="1:6" ht="15.75" customHeight="1" thickBot="1" x14ac:dyDescent="0.4">
      <c r="A87" s="4"/>
      <c r="B87" s="4"/>
      <c r="C87" s="4"/>
      <c r="D87" s="4"/>
      <c r="E87" s="4"/>
      <c r="F87" s="4"/>
    </row>
    <row r="88" spans="1:6" ht="15.75" customHeight="1" thickTop="1" x14ac:dyDescent="0.35">
      <c r="A88" s="13" t="s">
        <v>54</v>
      </c>
      <c r="B88" s="17">
        <f>+'1T'!E88</f>
        <v>1287746318.9100001</v>
      </c>
      <c r="C88" s="17">
        <f>+'2T'!E86</f>
        <v>1524353403.8700001</v>
      </c>
      <c r="D88" s="17">
        <f>+'3T'!E89</f>
        <v>1686735095.7700002</v>
      </c>
      <c r="E88" s="17">
        <f>+'4T'!E89</f>
        <v>1719879861.5100002</v>
      </c>
      <c r="F88" s="17">
        <f>+B88</f>
        <v>1287746318.9100001</v>
      </c>
    </row>
    <row r="89" spans="1:6" ht="15.75" customHeight="1" x14ac:dyDescent="0.35">
      <c r="A89" s="13" t="s">
        <v>55</v>
      </c>
      <c r="B89" s="17">
        <f>+'1T'!E89</f>
        <v>236607084.96000001</v>
      </c>
      <c r="C89" s="17">
        <f>+'2T'!E87</f>
        <v>236500113.41</v>
      </c>
      <c r="D89" s="17">
        <f>+'3T'!E90</f>
        <v>236390001.68000001</v>
      </c>
      <c r="E89" s="17">
        <f>+'4T'!E90</f>
        <v>236418886.35999998</v>
      </c>
      <c r="F89" s="17">
        <f>+B89+C89+D89+E89</f>
        <v>945916086.40999997</v>
      </c>
    </row>
    <row r="90" spans="1:6" ht="15.75" customHeight="1" x14ac:dyDescent="0.35">
      <c r="A90" s="42" t="s">
        <v>138</v>
      </c>
      <c r="B90" s="17">
        <f>+'1T'!E90</f>
        <v>236335750</v>
      </c>
      <c r="C90" s="17">
        <f>+'2T'!E88</f>
        <v>236335750</v>
      </c>
      <c r="D90" s="17">
        <f>+'3T'!E91</f>
        <v>236335750</v>
      </c>
      <c r="E90" s="17">
        <f>+'4T'!E91</f>
        <v>236335749.99000001</v>
      </c>
      <c r="F90" s="17">
        <f t="shared" ref="F90:F91" si="3">+B90+C90+D90+E90</f>
        <v>945342999.99000001</v>
      </c>
    </row>
    <row r="91" spans="1:6" ht="15.75" customHeight="1" x14ac:dyDescent="0.35">
      <c r="A91" s="42" t="s">
        <v>139</v>
      </c>
      <c r="B91" s="17">
        <f>+'1T'!E91</f>
        <v>271334.96000000002</v>
      </c>
      <c r="C91" s="17">
        <f>+'2T'!E89</f>
        <v>164363.41</v>
      </c>
      <c r="D91" s="17">
        <f>+'3T'!E92</f>
        <v>54251.68</v>
      </c>
      <c r="E91" s="17">
        <f>+'4T'!E92</f>
        <v>83136.37</v>
      </c>
      <c r="F91" s="17">
        <f t="shared" si="3"/>
        <v>573086.41999999993</v>
      </c>
    </row>
    <row r="92" spans="1:6" ht="15.75" customHeight="1" x14ac:dyDescent="0.35">
      <c r="A92" s="13" t="s">
        <v>56</v>
      </c>
      <c r="B92" s="17">
        <f>+'1T'!E92</f>
        <v>1524353403.8700001</v>
      </c>
      <c r="C92" s="17">
        <f>+'2T'!E90</f>
        <v>1760853517.2800002</v>
      </c>
      <c r="D92" s="17">
        <f>+'3T'!E93</f>
        <v>1923125097.4500003</v>
      </c>
      <c r="E92" s="17">
        <f>+'4T'!E93</f>
        <v>1956298747.8700001</v>
      </c>
      <c r="F92" s="17">
        <f>+F88+F89</f>
        <v>2233662405.3200002</v>
      </c>
    </row>
    <row r="93" spans="1:6" ht="15.75" customHeight="1" x14ac:dyDescent="0.35">
      <c r="A93" s="13" t="s">
        <v>57</v>
      </c>
      <c r="B93" s="17">
        <f>+'1T'!E93</f>
        <v>0</v>
      </c>
      <c r="C93" s="17">
        <f>+'2T'!E91</f>
        <v>74118421.510000005</v>
      </c>
      <c r="D93" s="17">
        <f>+'3T'!E94</f>
        <v>203245235.94</v>
      </c>
      <c r="E93" s="17">
        <f>+'4T'!E94</f>
        <v>277759102.11000001</v>
      </c>
      <c r="F93" s="17">
        <f>+B93+C93+D93+E93</f>
        <v>555122759.55999994</v>
      </c>
    </row>
    <row r="94" spans="1:6" ht="15.75" customHeight="1" x14ac:dyDescent="0.35">
      <c r="A94" s="13" t="s">
        <v>58</v>
      </c>
      <c r="B94" s="17">
        <f>+'1T'!E94</f>
        <v>1524353403.8700001</v>
      </c>
      <c r="C94" s="17">
        <f>+'2T'!E92</f>
        <v>1686735095.7700002</v>
      </c>
      <c r="D94" s="17">
        <f>+'3T'!E95</f>
        <v>1719879861.5100002</v>
      </c>
      <c r="E94" s="17">
        <f>+'4T'!E95</f>
        <v>1678539645.7600002</v>
      </c>
      <c r="F94" s="17">
        <f>+F92-F93</f>
        <v>1678539645.7600002</v>
      </c>
    </row>
    <row r="95" spans="1:6" ht="15.75" customHeight="1" thickBot="1" x14ac:dyDescent="0.4">
      <c r="A95" s="13"/>
      <c r="B95" s="17"/>
      <c r="C95" s="17"/>
      <c r="D95" s="17"/>
      <c r="E95" s="17"/>
      <c r="F95" s="17"/>
    </row>
    <row r="96" spans="1:6" ht="15.75" customHeight="1" thickBot="1" x14ac:dyDescent="0.4">
      <c r="A96" s="7" t="s">
        <v>36</v>
      </c>
      <c r="B96" s="7"/>
      <c r="C96" s="7"/>
      <c r="D96" s="7"/>
      <c r="E96" s="7"/>
      <c r="F96" s="7"/>
    </row>
    <row r="98" spans="1:6" ht="47.25" customHeight="1" x14ac:dyDescent="0.35">
      <c r="A98" s="57"/>
      <c r="B98" s="57"/>
      <c r="C98" s="57"/>
      <c r="D98" s="57"/>
      <c r="E98" s="57"/>
      <c r="F98" s="57"/>
    </row>
    <row r="103" spans="1:6" x14ac:dyDescent="0.35">
      <c r="F103" s="32"/>
    </row>
  </sheetData>
  <mergeCells count="18">
    <mergeCell ref="A61:E61"/>
    <mergeCell ref="A1:F1"/>
    <mergeCell ref="B2:F2"/>
    <mergeCell ref="B3:F3"/>
    <mergeCell ref="B4:F4"/>
    <mergeCell ref="B5:F5"/>
    <mergeCell ref="A8:F8"/>
    <mergeCell ref="A9:F9"/>
    <mergeCell ref="A33:F35"/>
    <mergeCell ref="A37:E37"/>
    <mergeCell ref="A38:E38"/>
    <mergeCell ref="A39:E39"/>
    <mergeCell ref="A98:F98"/>
    <mergeCell ref="A62:E62"/>
    <mergeCell ref="A63:E63"/>
    <mergeCell ref="A83:E83"/>
    <mergeCell ref="A84:E84"/>
    <mergeCell ref="A85:E85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</vt:lpstr>
      <vt:lpstr>1T</vt:lpstr>
      <vt:lpstr>2T</vt:lpstr>
      <vt:lpstr>3T</vt:lpstr>
      <vt:lpstr>4T</vt:lpstr>
      <vt:lpstr>Semestral</vt:lpstr>
      <vt:lpstr>3T Acumulado</vt:lpstr>
      <vt:lpstr>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Fernandez Prendas</dc:creator>
  <cp:lastModifiedBy>Stephanie Salas Soto</cp:lastModifiedBy>
  <dcterms:created xsi:type="dcterms:W3CDTF">2017-11-24T14:43:54Z</dcterms:created>
  <dcterms:modified xsi:type="dcterms:W3CDTF">2023-02-20T15:21:01Z</dcterms:modified>
</cp:coreProperties>
</file>