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Documentos de Respaldo\Año 2019\PANEA\"/>
    </mc:Choice>
  </mc:AlternateContent>
  <bookViews>
    <workbookView xWindow="0" yWindow="0" windowWidth="28800" windowHeight="12330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6" l="1"/>
  <c r="G13" i="7" l="1"/>
  <c r="G19" i="7"/>
  <c r="G17" i="7"/>
  <c r="G16" i="7"/>
  <c r="G15" i="7"/>
  <c r="G14" i="7"/>
  <c r="F14" i="7"/>
  <c r="E36" i="4" l="1"/>
  <c r="E35" i="4"/>
  <c r="E76" i="1" l="1"/>
  <c r="B76" i="7" l="1"/>
  <c r="F76" i="7" s="1"/>
  <c r="B76" i="5"/>
  <c r="E76" i="5" s="1"/>
  <c r="B76" i="3"/>
  <c r="D76" i="3" s="1"/>
  <c r="E36" i="2"/>
  <c r="E34" i="2" s="1"/>
  <c r="E35" i="2"/>
  <c r="E48" i="1" l="1"/>
  <c r="E47" i="1"/>
  <c r="E44" i="1"/>
  <c r="E43" i="1"/>
  <c r="E40" i="1"/>
  <c r="E39" i="1"/>
  <c r="E36" i="1"/>
  <c r="E35" i="1"/>
  <c r="E32" i="1"/>
  <c r="E31" i="1"/>
  <c r="B62" i="1"/>
  <c r="E39" i="2" l="1"/>
  <c r="C59" i="6" l="1"/>
  <c r="D59" i="6"/>
  <c r="C60" i="6"/>
  <c r="D60" i="6"/>
  <c r="B60" i="6"/>
  <c r="B59" i="6"/>
  <c r="B32" i="6" l="1"/>
  <c r="C62" i="4" l="1"/>
  <c r="D62" i="4"/>
  <c r="C61" i="4"/>
  <c r="D61" i="4"/>
  <c r="B62" i="4"/>
  <c r="B61" i="4"/>
  <c r="F13" i="4"/>
  <c r="F14" i="4"/>
  <c r="F15" i="4"/>
  <c r="F16" i="4"/>
  <c r="F17" i="4"/>
  <c r="D62" i="2" l="1"/>
  <c r="C62" i="2"/>
  <c r="D61" i="2"/>
  <c r="C61" i="2"/>
  <c r="B62" i="2"/>
  <c r="B61" i="2"/>
  <c r="D62" i="1" l="1"/>
  <c r="D61" i="1"/>
  <c r="C62" i="1"/>
  <c r="C61" i="1"/>
  <c r="E61" i="1" l="1"/>
  <c r="B61" i="7" s="1"/>
  <c r="E62" i="1"/>
  <c r="B62" i="7" s="1"/>
  <c r="B66" i="2"/>
  <c r="C66" i="2"/>
  <c r="D64" i="6"/>
  <c r="B66" i="1"/>
  <c r="B46" i="1"/>
  <c r="C46" i="1"/>
  <c r="D46" i="1"/>
  <c r="B42" i="1"/>
  <c r="C42" i="1"/>
  <c r="D42" i="1"/>
  <c r="B38" i="1"/>
  <c r="C38" i="1"/>
  <c r="D38" i="1"/>
  <c r="B34" i="1"/>
  <c r="C34" i="1"/>
  <c r="D34" i="1"/>
  <c r="C30" i="1"/>
  <c r="D30" i="1"/>
  <c r="B30" i="1"/>
  <c r="C19" i="1"/>
  <c r="B44" i="6"/>
  <c r="C44" i="6"/>
  <c r="D44" i="6"/>
  <c r="B40" i="6"/>
  <c r="C40" i="6"/>
  <c r="D40" i="6"/>
  <c r="B36" i="6"/>
  <c r="C36" i="6"/>
  <c r="D36" i="6"/>
  <c r="C32" i="6"/>
  <c r="C28" i="6"/>
  <c r="D32" i="6"/>
  <c r="B28" i="6"/>
  <c r="D28" i="6"/>
  <c r="B46" i="4"/>
  <c r="C46" i="4"/>
  <c r="D46" i="4"/>
  <c r="B42" i="4"/>
  <c r="C42" i="4"/>
  <c r="D42" i="4"/>
  <c r="B38" i="4"/>
  <c r="C38" i="4"/>
  <c r="D38" i="4"/>
  <c r="B34" i="4"/>
  <c r="C34" i="4"/>
  <c r="D34" i="4"/>
  <c r="B30" i="4"/>
  <c r="C30" i="4"/>
  <c r="D30" i="4"/>
  <c r="B46" i="2"/>
  <c r="C46" i="2"/>
  <c r="D46" i="2"/>
  <c r="B42" i="2"/>
  <c r="C42" i="2"/>
  <c r="D42" i="2"/>
  <c r="B38" i="2"/>
  <c r="C38" i="2"/>
  <c r="D38" i="2"/>
  <c r="B34" i="2"/>
  <c r="C34" i="2"/>
  <c r="D34" i="2"/>
  <c r="B30" i="2"/>
  <c r="C30" i="2"/>
  <c r="D30" i="2"/>
  <c r="E31" i="2"/>
  <c r="C31" i="7" s="1"/>
  <c r="E33" i="7"/>
  <c r="E37" i="7"/>
  <c r="E41" i="7"/>
  <c r="E45" i="7"/>
  <c r="E49" i="7"/>
  <c r="F14" i="1"/>
  <c r="C14" i="3" s="1"/>
  <c r="F15" i="7"/>
  <c r="F15" i="1"/>
  <c r="C15" i="5" s="1"/>
  <c r="F16" i="7"/>
  <c r="F16" i="1"/>
  <c r="C16" i="7" s="1"/>
  <c r="F17" i="7"/>
  <c r="F17" i="1"/>
  <c r="C17" i="7" s="1"/>
  <c r="F13" i="6"/>
  <c r="F13" i="7" s="1"/>
  <c r="E14" i="7"/>
  <c r="E15" i="7"/>
  <c r="E16" i="7"/>
  <c r="E17" i="5"/>
  <c r="E13" i="7"/>
  <c r="F14" i="2"/>
  <c r="D14" i="3" s="1"/>
  <c r="F15" i="2"/>
  <c r="D15" i="3" s="1"/>
  <c r="F16" i="2"/>
  <c r="D16" i="7" s="1"/>
  <c r="F17" i="2"/>
  <c r="D17" i="7" s="1"/>
  <c r="F13" i="2"/>
  <c r="D13" i="7" s="1"/>
  <c r="F13" i="1"/>
  <c r="C13" i="7" s="1"/>
  <c r="E33" i="6"/>
  <c r="E35" i="7" s="1"/>
  <c r="E34" i="6"/>
  <c r="E36" i="7" s="1"/>
  <c r="E30" i="6"/>
  <c r="E32" i="7" s="1"/>
  <c r="B32" i="3"/>
  <c r="E32" i="2"/>
  <c r="C32" i="7" s="1"/>
  <c r="E32" i="4"/>
  <c r="D32" i="7" s="1"/>
  <c r="E37" i="6"/>
  <c r="E38" i="6"/>
  <c r="E40" i="7" s="1"/>
  <c r="B40" i="5"/>
  <c r="E40" i="2"/>
  <c r="C40" i="5" s="1"/>
  <c r="E40" i="4"/>
  <c r="D40" i="7" s="1"/>
  <c r="E41" i="6"/>
  <c r="E43" i="7" s="1"/>
  <c r="E42" i="6"/>
  <c r="B44" i="5"/>
  <c r="E44" i="2"/>
  <c r="C44" i="7" s="1"/>
  <c r="E44" i="4"/>
  <c r="D44" i="7" s="1"/>
  <c r="E45" i="6"/>
  <c r="E46" i="6"/>
  <c r="E48" i="7" s="1"/>
  <c r="B48" i="3"/>
  <c r="E48" i="2"/>
  <c r="C48" i="7" s="1"/>
  <c r="E48" i="4"/>
  <c r="D48" i="7" s="1"/>
  <c r="E29" i="6"/>
  <c r="E31" i="7" s="1"/>
  <c r="C49" i="7"/>
  <c r="B49" i="7"/>
  <c r="C45" i="7"/>
  <c r="B45" i="7"/>
  <c r="C41" i="7"/>
  <c r="B41" i="7"/>
  <c r="C37" i="7"/>
  <c r="B37" i="7"/>
  <c r="C33" i="7"/>
  <c r="B33" i="7"/>
  <c r="E17" i="7"/>
  <c r="C64" i="6"/>
  <c r="B64" i="6"/>
  <c r="E61" i="2"/>
  <c r="C61" i="7" s="1"/>
  <c r="E62" i="2"/>
  <c r="C62" i="7" s="1"/>
  <c r="E61" i="4"/>
  <c r="D61" i="7" s="1"/>
  <c r="E62" i="4"/>
  <c r="E60" i="6"/>
  <c r="E62" i="7" s="1"/>
  <c r="E59" i="6"/>
  <c r="E61" i="7" s="1"/>
  <c r="E19" i="6"/>
  <c r="D19" i="6"/>
  <c r="C19" i="6"/>
  <c r="C49" i="5"/>
  <c r="B49" i="5"/>
  <c r="C45" i="5"/>
  <c r="B45" i="5"/>
  <c r="C41" i="5"/>
  <c r="B41" i="5"/>
  <c r="C37" i="5"/>
  <c r="B37" i="5"/>
  <c r="C33" i="5"/>
  <c r="B33" i="5"/>
  <c r="E33" i="4"/>
  <c r="D33" i="5" s="1"/>
  <c r="D35" i="7"/>
  <c r="D36" i="5"/>
  <c r="E37" i="4"/>
  <c r="D37" i="7" s="1"/>
  <c r="E39" i="4"/>
  <c r="D39" i="7" s="1"/>
  <c r="E41" i="4"/>
  <c r="D41" i="7" s="1"/>
  <c r="E43" i="4"/>
  <c r="D43" i="5" s="1"/>
  <c r="E45" i="4"/>
  <c r="E47" i="4"/>
  <c r="E49" i="4"/>
  <c r="D49" i="7" s="1"/>
  <c r="E31" i="4"/>
  <c r="D31" i="7" s="1"/>
  <c r="E16" i="5"/>
  <c r="D66" i="4"/>
  <c r="C66" i="4"/>
  <c r="B66" i="4"/>
  <c r="E19" i="4"/>
  <c r="D19" i="4"/>
  <c r="C19" i="4"/>
  <c r="C33" i="3"/>
  <c r="C37" i="3"/>
  <c r="C41" i="3"/>
  <c r="C45" i="3"/>
  <c r="C49" i="3"/>
  <c r="B33" i="3"/>
  <c r="B37" i="3"/>
  <c r="B41" i="3"/>
  <c r="B45" i="3"/>
  <c r="B49" i="3"/>
  <c r="D49" i="3" s="1"/>
  <c r="C16" i="3"/>
  <c r="E47" i="2"/>
  <c r="C47" i="7" s="1"/>
  <c r="E43" i="2"/>
  <c r="C43" i="5" s="1"/>
  <c r="C39" i="7"/>
  <c r="C36" i="3"/>
  <c r="E19" i="2"/>
  <c r="D19" i="2"/>
  <c r="C19" i="2"/>
  <c r="C35" i="7"/>
  <c r="D66" i="2"/>
  <c r="D66" i="1"/>
  <c r="C66" i="1"/>
  <c r="B43" i="7"/>
  <c r="B39" i="3"/>
  <c r="B36" i="5"/>
  <c r="B31" i="5"/>
  <c r="E19" i="1"/>
  <c r="D19" i="1"/>
  <c r="B40" i="3"/>
  <c r="B35" i="5"/>
  <c r="E39" i="7"/>
  <c r="D49" i="5" l="1"/>
  <c r="B79" i="1"/>
  <c r="B77" i="1"/>
  <c r="C79" i="2"/>
  <c r="C77" i="2"/>
  <c r="B79" i="2"/>
  <c r="B77" i="2"/>
  <c r="D33" i="3"/>
  <c r="D79" i="1"/>
  <c r="D77" i="1"/>
  <c r="C79" i="1"/>
  <c r="C77" i="1"/>
  <c r="D79" i="2"/>
  <c r="D77" i="2"/>
  <c r="C75" i="6"/>
  <c r="C77" i="6"/>
  <c r="B77" i="6"/>
  <c r="B75" i="6"/>
  <c r="D77" i="6"/>
  <c r="D75" i="6"/>
  <c r="D77" i="4"/>
  <c r="D79" i="4"/>
  <c r="C77" i="4"/>
  <c r="C79" i="4"/>
  <c r="B79" i="4"/>
  <c r="B77" i="4"/>
  <c r="D41" i="3"/>
  <c r="B44" i="3"/>
  <c r="D45" i="3"/>
  <c r="B39" i="7"/>
  <c r="F49" i="7"/>
  <c r="E38" i="1"/>
  <c r="B43" i="3"/>
  <c r="B40" i="7"/>
  <c r="C15" i="3"/>
  <c r="E15" i="3" s="1"/>
  <c r="D37" i="3"/>
  <c r="C48" i="3"/>
  <c r="D48" i="3" s="1"/>
  <c r="C48" i="5"/>
  <c r="C32" i="5"/>
  <c r="D43" i="7"/>
  <c r="E66" i="7"/>
  <c r="E44" i="6"/>
  <c r="E38" i="7"/>
  <c r="E36" i="6"/>
  <c r="E32" i="6"/>
  <c r="E34" i="7"/>
  <c r="D35" i="5"/>
  <c r="D31" i="5"/>
  <c r="D16" i="3"/>
  <c r="E16" i="3" s="1"/>
  <c r="D16" i="5"/>
  <c r="D15" i="7"/>
  <c r="E46" i="1"/>
  <c r="B44" i="7"/>
  <c r="B42" i="7" s="1"/>
  <c r="B38" i="3"/>
  <c r="B39" i="5"/>
  <c r="B38" i="5" s="1"/>
  <c r="B66" i="7"/>
  <c r="B34" i="5"/>
  <c r="C15" i="7"/>
  <c r="C19" i="7" s="1"/>
  <c r="C13" i="3"/>
  <c r="C17" i="3"/>
  <c r="C13" i="5"/>
  <c r="C14" i="5"/>
  <c r="C17" i="5"/>
  <c r="C14" i="7"/>
  <c r="E47" i="7"/>
  <c r="E46" i="7" s="1"/>
  <c r="E15" i="5"/>
  <c r="F37" i="7"/>
  <c r="E19" i="7"/>
  <c r="E64" i="6"/>
  <c r="C39" i="3"/>
  <c r="D39" i="3" s="1"/>
  <c r="C40" i="3"/>
  <c r="D40" i="3" s="1"/>
  <c r="D32" i="5"/>
  <c r="D48" i="5"/>
  <c r="C46" i="7"/>
  <c r="C51" i="1"/>
  <c r="F19" i="1"/>
  <c r="C39" i="5"/>
  <c r="C38" i="5" s="1"/>
  <c r="C32" i="3"/>
  <c r="D32" i="3" s="1"/>
  <c r="F19" i="2"/>
  <c r="D17" i="3"/>
  <c r="E13" i="5"/>
  <c r="C16" i="5"/>
  <c r="E28" i="6"/>
  <c r="C49" i="6"/>
  <c r="D51" i="1"/>
  <c r="F61" i="7"/>
  <c r="E40" i="6"/>
  <c r="D49" i="6"/>
  <c r="E30" i="7"/>
  <c r="F19" i="7"/>
  <c r="D61" i="5"/>
  <c r="D44" i="5"/>
  <c r="D41" i="5"/>
  <c r="E41" i="5" s="1"/>
  <c r="F41" i="7"/>
  <c r="D37" i="5"/>
  <c r="D36" i="7"/>
  <c r="D34" i="7" s="1"/>
  <c r="D51" i="4"/>
  <c r="D33" i="7"/>
  <c r="F33" i="7" s="1"/>
  <c r="E14" i="5"/>
  <c r="F19" i="4"/>
  <c r="C66" i="7"/>
  <c r="C30" i="7"/>
  <c r="D51" i="2"/>
  <c r="C51" i="2"/>
  <c r="B51" i="2"/>
  <c r="D15" i="5"/>
  <c r="F15" i="5" s="1"/>
  <c r="D17" i="5"/>
  <c r="E30" i="1"/>
  <c r="C43" i="3"/>
  <c r="C43" i="7"/>
  <c r="C42" i="7" s="1"/>
  <c r="D47" i="7"/>
  <c r="D46" i="7" s="1"/>
  <c r="D47" i="5"/>
  <c r="D62" i="5"/>
  <c r="D62" i="7"/>
  <c r="D66" i="7" s="1"/>
  <c r="B31" i="7"/>
  <c r="B31" i="3"/>
  <c r="B47" i="5"/>
  <c r="B47" i="7"/>
  <c r="E42" i="2"/>
  <c r="C35" i="3"/>
  <c r="C34" i="3" s="1"/>
  <c r="E46" i="2"/>
  <c r="C47" i="3"/>
  <c r="C47" i="5"/>
  <c r="D39" i="5"/>
  <c r="E46" i="4"/>
  <c r="D45" i="5"/>
  <c r="E42" i="4"/>
  <c r="E66" i="4"/>
  <c r="E79" i="4" s="1"/>
  <c r="E66" i="2"/>
  <c r="E79" i="2" s="1"/>
  <c r="B48" i="7"/>
  <c r="F48" i="7" s="1"/>
  <c r="B48" i="5"/>
  <c r="E44" i="7"/>
  <c r="E42" i="7" s="1"/>
  <c r="D13" i="5"/>
  <c r="D13" i="3"/>
  <c r="D14" i="5"/>
  <c r="D14" i="7"/>
  <c r="C51" i="4"/>
  <c r="B49" i="6"/>
  <c r="B51" i="1"/>
  <c r="C31" i="5"/>
  <c r="C31" i="3"/>
  <c r="B43" i="5"/>
  <c r="E42" i="1"/>
  <c r="E30" i="2"/>
  <c r="E38" i="4"/>
  <c r="D38" i="7"/>
  <c r="E33" i="5"/>
  <c r="E49" i="5"/>
  <c r="E34" i="1"/>
  <c r="B35" i="3"/>
  <c r="B35" i="7"/>
  <c r="B47" i="3"/>
  <c r="B32" i="5"/>
  <c r="B30" i="5" s="1"/>
  <c r="C35" i="5"/>
  <c r="E35" i="5" s="1"/>
  <c r="C36" i="5"/>
  <c r="C36" i="7"/>
  <c r="C34" i="7" s="1"/>
  <c r="D40" i="5"/>
  <c r="E40" i="5" s="1"/>
  <c r="D45" i="7"/>
  <c r="F45" i="7" s="1"/>
  <c r="C44" i="5"/>
  <c r="C44" i="3"/>
  <c r="B32" i="7"/>
  <c r="F32" i="7" s="1"/>
  <c r="E14" i="3"/>
  <c r="B36" i="7"/>
  <c r="B36" i="3"/>
  <c r="E34" i="4"/>
  <c r="C40" i="7"/>
  <c r="E38" i="2"/>
  <c r="E30" i="4"/>
  <c r="B51" i="4"/>
  <c r="E66" i="1"/>
  <c r="E77" i="2" l="1"/>
  <c r="C79" i="7"/>
  <c r="C79" i="5"/>
  <c r="C79" i="3"/>
  <c r="E75" i="6"/>
  <c r="E77" i="7" s="1"/>
  <c r="D79" i="7"/>
  <c r="D79" i="5"/>
  <c r="E77" i="6"/>
  <c r="E79" i="7" s="1"/>
  <c r="B78" i="1"/>
  <c r="B80" i="1" s="1"/>
  <c r="C76" i="1" s="1"/>
  <c r="C78" i="1" s="1"/>
  <c r="C80" i="1" s="1"/>
  <c r="D76" i="1" s="1"/>
  <c r="D78" i="1" s="1"/>
  <c r="D80" i="1" s="1"/>
  <c r="E77" i="1"/>
  <c r="E79" i="1"/>
  <c r="E77" i="4"/>
  <c r="D77" i="5" s="1"/>
  <c r="D19" i="3"/>
  <c r="C46" i="3"/>
  <c r="D44" i="3"/>
  <c r="B42" i="3"/>
  <c r="B38" i="7"/>
  <c r="F40" i="7"/>
  <c r="F39" i="7"/>
  <c r="F38" i="7" s="1"/>
  <c r="C19" i="3"/>
  <c r="D42" i="7"/>
  <c r="E19" i="5"/>
  <c r="C46" i="5"/>
  <c r="E44" i="5"/>
  <c r="D30" i="5"/>
  <c r="E51" i="7"/>
  <c r="E49" i="6"/>
  <c r="E48" i="5"/>
  <c r="D34" i="5"/>
  <c r="F14" i="5"/>
  <c r="C38" i="3"/>
  <c r="D38" i="3"/>
  <c r="F16" i="5"/>
  <c r="E17" i="3"/>
  <c r="C19" i="5"/>
  <c r="F17" i="5"/>
  <c r="E39" i="5"/>
  <c r="E38" i="5" s="1"/>
  <c r="D46" i="5"/>
  <c r="E51" i="1"/>
  <c r="F44" i="7"/>
  <c r="F62" i="7"/>
  <c r="F66" i="7" s="1"/>
  <c r="D66" i="5"/>
  <c r="F36" i="7"/>
  <c r="E37" i="5"/>
  <c r="D30" i="7"/>
  <c r="D51" i="7" s="1"/>
  <c r="C62" i="3"/>
  <c r="E51" i="2"/>
  <c r="D19" i="7"/>
  <c r="D19" i="5"/>
  <c r="F13" i="5"/>
  <c r="F31" i="7"/>
  <c r="F30" i="7" s="1"/>
  <c r="B30" i="7"/>
  <c r="B34" i="7"/>
  <c r="F35" i="7"/>
  <c r="F47" i="7"/>
  <c r="F46" i="7" s="1"/>
  <c r="B46" i="7"/>
  <c r="E51" i="4"/>
  <c r="B62" i="5"/>
  <c r="E32" i="5"/>
  <c r="C30" i="3"/>
  <c r="C61" i="3"/>
  <c r="E13" i="3"/>
  <c r="B46" i="5"/>
  <c r="E47" i="5"/>
  <c r="C42" i="5"/>
  <c r="F43" i="7"/>
  <c r="C62" i="5"/>
  <c r="E36" i="5"/>
  <c r="B34" i="3"/>
  <c r="D35" i="3"/>
  <c r="C34" i="5"/>
  <c r="D38" i="5"/>
  <c r="C42" i="3"/>
  <c r="D43" i="3"/>
  <c r="D36" i="3"/>
  <c r="B62" i="3"/>
  <c r="B46" i="3"/>
  <c r="D47" i="3"/>
  <c r="D46" i="3" s="1"/>
  <c r="E43" i="5"/>
  <c r="B42" i="5"/>
  <c r="B61" i="5"/>
  <c r="C30" i="5"/>
  <c r="C61" i="5"/>
  <c r="E31" i="5"/>
  <c r="D42" i="5"/>
  <c r="E45" i="5"/>
  <c r="D31" i="3"/>
  <c r="B30" i="3"/>
  <c r="B61" i="3"/>
  <c r="C38" i="7"/>
  <c r="C51" i="7" s="1"/>
  <c r="B79" i="5" l="1"/>
  <c r="E79" i="5" s="1"/>
  <c r="B79" i="7"/>
  <c r="F79" i="7" s="1"/>
  <c r="B79" i="3"/>
  <c r="D79" i="3" s="1"/>
  <c r="E78" i="1"/>
  <c r="B77" i="7"/>
  <c r="B77" i="5"/>
  <c r="E77" i="5" s="1"/>
  <c r="E78" i="5" s="1"/>
  <c r="E80" i="5" s="1"/>
  <c r="B77" i="3"/>
  <c r="D77" i="3" s="1"/>
  <c r="D78" i="3" s="1"/>
  <c r="D80" i="3" s="1"/>
  <c r="C77" i="5"/>
  <c r="C77" i="7"/>
  <c r="C77" i="3"/>
  <c r="D77" i="7"/>
  <c r="D62" i="3"/>
  <c r="D42" i="3"/>
  <c r="E19" i="3"/>
  <c r="F19" i="5"/>
  <c r="C66" i="3"/>
  <c r="E46" i="5"/>
  <c r="D51" i="5"/>
  <c r="E30" i="5"/>
  <c r="F42" i="7"/>
  <c r="B51" i="5"/>
  <c r="B51" i="7"/>
  <c r="B51" i="3"/>
  <c r="E42" i="5"/>
  <c r="F34" i="7"/>
  <c r="E34" i="5"/>
  <c r="C66" i="5"/>
  <c r="C51" i="3"/>
  <c r="C51" i="5"/>
  <c r="D34" i="3"/>
  <c r="B66" i="3"/>
  <c r="E61" i="5"/>
  <c r="B66" i="5"/>
  <c r="D61" i="3"/>
  <c r="D30" i="3"/>
  <c r="E62" i="5"/>
  <c r="B78" i="7" l="1"/>
  <c r="B78" i="5"/>
  <c r="B78" i="3"/>
  <c r="E80" i="1"/>
  <c r="F77" i="7"/>
  <c r="F78" i="7" s="1"/>
  <c r="F80" i="7" s="1"/>
  <c r="D66" i="3"/>
  <c r="E51" i="5"/>
  <c r="F51" i="7"/>
  <c r="D51" i="3"/>
  <c r="E66" i="5"/>
  <c r="B76" i="2" l="1"/>
  <c r="B80" i="7"/>
  <c r="B80" i="5"/>
  <c r="B80" i="3"/>
  <c r="E76" i="2" l="1"/>
  <c r="B78" i="2"/>
  <c r="B80" i="2" s="1"/>
  <c r="C76" i="2" s="1"/>
  <c r="C78" i="2" s="1"/>
  <c r="C80" i="2" s="1"/>
  <c r="D76" i="2" s="1"/>
  <c r="D78" i="2" s="1"/>
  <c r="D80" i="2" s="1"/>
  <c r="C76" i="5" l="1"/>
  <c r="C76" i="7"/>
  <c r="C76" i="3"/>
  <c r="E78" i="2"/>
  <c r="C78" i="5" l="1"/>
  <c r="C78" i="7"/>
  <c r="C78" i="3"/>
  <c r="E80" i="2"/>
  <c r="C80" i="5" l="1"/>
  <c r="B76" i="4"/>
  <c r="C80" i="7"/>
  <c r="C80" i="3"/>
  <c r="E76" i="4" l="1"/>
  <c r="B78" i="4"/>
  <c r="B80" i="4" s="1"/>
  <c r="C76" i="4" s="1"/>
  <c r="C78" i="4" s="1"/>
  <c r="C80" i="4" s="1"/>
  <c r="D76" i="4" s="1"/>
  <c r="D76" i="5" l="1"/>
  <c r="D78" i="4"/>
  <c r="D80" i="4" s="1"/>
  <c r="D76" i="7"/>
  <c r="E78" i="4"/>
  <c r="D78" i="5" l="1"/>
  <c r="D78" i="7"/>
  <c r="E80" i="4"/>
  <c r="D80" i="5" l="1"/>
  <c r="D80" i="7"/>
  <c r="B74" i="6"/>
  <c r="E74" i="6" l="1"/>
  <c r="B76" i="6"/>
  <c r="B78" i="6" s="1"/>
  <c r="C74" i="6" s="1"/>
  <c r="C76" i="6" s="1"/>
  <c r="C78" i="6" s="1"/>
  <c r="D74" i="6" s="1"/>
  <c r="D76" i="6" s="1"/>
  <c r="D78" i="6" s="1"/>
  <c r="E76" i="7" l="1"/>
  <c r="E76" i="6"/>
  <c r="E78" i="7" l="1"/>
  <c r="E78" i="6"/>
  <c r="E80" i="7" s="1"/>
</calcChain>
</file>

<file path=xl/sharedStrings.xml><?xml version="1.0" encoding="utf-8"?>
<sst xmlns="http://schemas.openxmlformats.org/spreadsheetml/2006/main" count="656" uniqueCount="92">
  <si>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</si>
  <si>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</si>
  <si>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</si>
  <si>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</si>
  <si>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</si>
  <si>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</si>
  <si>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</si>
  <si>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</si>
  <si>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</si>
  <si>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</si>
  <si>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</si>
  <si>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</si>
  <si>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</si>
  <si>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</si>
  <si>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</si>
  <si>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</si>
  <si>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</si>
  <si>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</si>
  <si>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</si>
  <si>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</si>
  <si>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</si>
  <si>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</si>
  <si>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</si>
  <si>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</si>
  <si>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</si>
  <si>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</si>
  <si>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</si>
  <si>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</si>
  <si>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</si>
  <si>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</si>
  <si>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</si>
  <si>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</si>
  <si>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</si>
  <si>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</si>
  <si>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</si>
  <si>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</si>
  <si>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</si>
  <si>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</si>
  <si>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</si>
  <si>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</si>
  <si>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</si>
  <si>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</si>
  <si>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</si>
  <si>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</si>
  <si>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</si>
  <si>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</si>
  <si>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</si>
  <si>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</si>
  <si>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</si>
  <si>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</si>
  <si>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</si>
  <si>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</si>
  <si>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</si>
  <si>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</si>
  <si>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</si>
  <si>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</si>
  <si>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</si>
  <si>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</si>
  <si>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</si>
  <si>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</si>
  <si>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</si>
  <si>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</si>
  <si>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</si>
  <si>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</si>
  <si>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</si>
  <si>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</si>
  <si>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</si>
  <si>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</si>
  <si>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IV Trimestre</t>
  </si>
  <si>
    <t>Anual</t>
  </si>
  <si>
    <t>Período:</t>
  </si>
  <si>
    <t>Beneficio</t>
  </si>
  <si>
    <t>Promedio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</si>
  <si>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</si>
  <si>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</si>
  <si>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1. Servicios de alimentación para preescolares y escolares*</t>
  </si>
  <si>
    <t>Los Servicios de alimentación para preescolares esta incluido en escolares(Primaria)</t>
  </si>
  <si>
    <t>Nota: Los recursos de Servicios de alimentación para preescolares esta incluido en escolares(Primaria)</t>
  </si>
  <si>
    <t>1. Servicios de alimentación para preescolares y escolares *</t>
  </si>
  <si>
    <t>* En servicios de alimentación para escolares, esta incluido  los recursos del centro Javillos Cod: 1994( Colegio Virtual Marco Tulio  Fallas)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</si>
  <si>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Alimentación y Nutrición del Escolar y Adolescente de la Dirección de Programas de Equidad</t>
    </r>
  </si>
  <si>
    <t>Cuarto Trimestre 2018</t>
  </si>
  <si>
    <t>Primer  Trimestre 2019</t>
  </si>
  <si>
    <t>Tercer Trimestre 2019</t>
  </si>
  <si>
    <t>Segundo Trimestre 2019</t>
  </si>
  <si>
    <t>Primer Semestre 2019</t>
  </si>
  <si>
    <t>Tercer Trimestre Acumulado 2019</t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</si>
  <si>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Alimentación y Nutrición de la Dirección de Programas de Equidad (parte de gasto)</t>
    </r>
  </si>
  <si>
    <t>Fecha de actualización: 04/07/2019</t>
  </si>
  <si>
    <t>Fecha de actualización: 07-10-2019</t>
  </si>
  <si>
    <t>Fecha de actualización: 07/10/2019</t>
  </si>
  <si>
    <t>Fecha de actualización: 09/01/2020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</si>
</sst>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Times New Roman"/>
      <family val="1"/>
    </font>
    <font>
      <sz val="11"/>
      <color theme="9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18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2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3" fontId="0" fillId="0" borderId="0" xfId="1" applyNumberFormat="1" applyFont="1"/>
    <xf numFmtId="3" fontId="5" fillId="0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2" xfId="1" applyNumberFormat="1" applyFont="1" applyBorder="1"/>
    <xf numFmtId="3" fontId="0" fillId="0" borderId="0" xfId="0" applyNumberFormat="1" applyFont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 indent="3"/>
    </xf>
    <xf numFmtId="3" fontId="0" fillId="0" borderId="0" xfId="1" applyNumberFormat="1" applyFont="1" applyAlignment="1">
      <alignment horizontal="right" indent="3"/>
    </xf>
    <xf numFmtId="3" fontId="0" fillId="0" borderId="2" xfId="0" applyNumberFormat="1" applyFont="1" applyBorder="1" applyAlignment="1">
      <alignment horizontal="right" indent="3"/>
    </xf>
    <xf numFmtId="3" fontId="0" fillId="0" borderId="0" xfId="0" applyNumberFormat="1" applyFont="1" applyAlignment="1">
      <alignment horizontal="center"/>
    </xf>
    <xf numFmtId="165" fontId="0" fillId="0" borderId="0" xfId="1" applyNumberFormat="1" applyFont="1" applyFill="1" applyAlignment="1">
      <alignment horizontal="right" indent="3"/>
    </xf>
    <xf numFmtId="165" fontId="0" fillId="0" borderId="0" xfId="1" applyNumberFormat="1" applyFont="1" applyAlignment="1">
      <alignment horizontal="right" indent="3"/>
    </xf>
    <xf numFmtId="3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/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/>
    <xf numFmtId="165" fontId="3" fillId="0" borderId="0" xfId="1" applyNumberFormat="1" applyFont="1" applyAlignment="1">
      <alignment horizontal="left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Border="1" applyAlignment="1">
      <alignment vertical="top"/>
    </xf>
    <xf numFmtId="165" fontId="0" fillId="0" borderId="0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left"/>
    </xf>
    <xf numFmtId="165" fontId="5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165" fontId="0" fillId="0" borderId="2" xfId="1" applyNumberFormat="1" applyFont="1" applyFill="1" applyBorder="1"/>
    <xf numFmtId="165" fontId="0" fillId="0" borderId="0" xfId="1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/>
    </xf>
    <xf numFmtId="165" fontId="6" fillId="0" borderId="0" xfId="1" applyNumberFormat="1" applyFont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5" fontId="3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left" wrapText="1"/>
    </xf>
    <xf numFmtId="165" fontId="0" fillId="0" borderId="0" xfId="1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0" borderId="0" xfId="1" applyNumberFormat="1" applyFont="1" applyFill="1" applyAlignment="1">
      <alignment horizontal="center"/>
    </xf>
    <xf numFmtId="165" fontId="0" fillId="0" borderId="2" xfId="1" applyNumberFormat="1" applyFont="1" applyBorder="1" applyAlignment="1">
      <alignment horizontal="right" indent="3"/>
    </xf>
    <xf numFmtId="3" fontId="0" fillId="0" borderId="0" xfId="0" applyNumberFormat="1" applyFont="1" applyBorder="1"/>
    <xf numFmtId="3" fontId="0" fillId="0" borderId="0" xfId="1" applyNumberFormat="1" applyFont="1" applyBorder="1"/>
    <xf numFmtId="1" fontId="3" fillId="0" borderId="0" xfId="1" applyNumberFormat="1" applyFont="1" applyAlignment="1">
      <alignment horizontal="left"/>
    </xf>
    <xf numFmtId="165" fontId="0" fillId="0" borderId="0" xfId="2" applyNumberFormat="1" applyFont="1" applyFill="1"/>
    <xf numFmtId="165" fontId="5" fillId="2" borderId="0" xfId="1" applyNumberFormat="1" applyFont="1" applyFill="1" applyAlignment="1">
      <alignment horizontal="left"/>
    </xf>
    <xf numFmtId="165" fontId="0" fillId="2" borderId="0" xfId="1" applyNumberFormat="1" applyFont="1" applyFill="1"/>
    <xf numFmtId="3" fontId="5" fillId="2" borderId="0" xfId="0" applyNumberFormat="1" applyFont="1" applyFill="1" applyAlignment="1">
      <alignment horizontal="left"/>
    </xf>
    <xf numFmtId="0" fontId="9" fillId="0" borderId="0" xfId="0" applyFont="1"/>
    <xf numFmtId="165" fontId="2" fillId="0" borderId="0" xfId="1" applyNumberFormat="1" applyFont="1"/>
    <xf numFmtId="165" fontId="10" fillId="0" borderId="0" xfId="1" applyNumberFormat="1" applyFont="1"/>
    <xf numFmtId="3" fontId="2" fillId="0" borderId="0" xfId="0" applyNumberFormat="1" applyFont="1"/>
    <xf numFmtId="165" fontId="1" fillId="0" borderId="2" xfId="1" applyNumberFormat="1" applyFont="1" applyBorder="1" applyAlignment="1">
      <alignment horizontal="right" indent="3"/>
    </xf>
    <xf numFmtId="165" fontId="7" fillId="0" borderId="0" xfId="1" applyNumberFormat="1" applyFont="1" applyFill="1" applyAlignment="1">
      <alignment horizontal="left" vertical="center" wrapText="1"/>
    </xf>
    <xf numFmtId="4" fontId="5" fillId="0" borderId="0" xfId="0" applyNumberFormat="1" applyFont="1" applyAlignment="1">
      <alignment horizontal="right"/>
    </xf>
    <xf numFmtId="4" fontId="0" fillId="2" borderId="0" xfId="1" applyNumberFormat="1" applyFont="1" applyFill="1"/>
    <xf numFmtId="4" fontId="0" fillId="0" borderId="0" xfId="1" applyNumberFormat="1" applyFont="1"/>
    <xf numFmtId="4" fontId="0" fillId="0" borderId="2" xfId="1" applyNumberFormat="1" applyFont="1" applyBorder="1"/>
    <xf numFmtId="39" fontId="0" fillId="0" borderId="2" xfId="1" applyNumberFormat="1" applyFont="1" applyBorder="1"/>
    <xf numFmtId="3" fontId="0" fillId="0" borderId="0" xfId="1" applyNumberFormat="1" applyFont="1" applyAlignment="1">
      <alignment horizontal="right"/>
    </xf>
    <xf numFmtId="39" fontId="0" fillId="2" borderId="0" xfId="1" applyNumberFormat="1" applyFont="1" applyFill="1"/>
    <xf numFmtId="39" fontId="0" fillId="0" borderId="0" xfId="1" applyNumberFormat="1" applyFont="1"/>
    <xf numFmtId="4" fontId="0" fillId="0" borderId="0" xfId="0" applyNumberFormat="1" applyFont="1"/>
    <xf numFmtId="39" fontId="0" fillId="0" borderId="0" xfId="1" applyNumberFormat="1" applyFont="1" applyFill="1"/>
    <xf numFmtId="4" fontId="0" fillId="0" borderId="2" xfId="0" applyNumberFormat="1" applyFont="1" applyBorder="1"/>
    <xf numFmtId="39" fontId="0" fillId="0" borderId="0" xfId="1" applyNumberFormat="1" applyFont="1" applyFill="1" applyAlignment="1">
      <alignment horizontal="left"/>
    </xf>
    <xf numFmtId="39" fontId="5" fillId="2" borderId="0" xfId="1" applyNumberFormat="1" applyFont="1" applyFill="1" applyAlignment="1">
      <alignment horizontal="left"/>
    </xf>
    <xf numFmtId="39" fontId="6" fillId="0" borderId="0" xfId="1" applyNumberFormat="1" applyFont="1" applyAlignment="1">
      <alignment horizontal="left"/>
    </xf>
    <xf numFmtId="39" fontId="5" fillId="0" borderId="0" xfId="1" applyNumberFormat="1" applyFont="1" applyFill="1" applyAlignment="1">
      <alignment horizontal="left"/>
    </xf>
    <xf numFmtId="39" fontId="0" fillId="0" borderId="2" xfId="1" applyNumberFormat="1" applyFont="1" applyFill="1" applyBorder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/>
    <xf numFmtId="39" fontId="3" fillId="0" borderId="0" xfId="1" applyNumberFormat="1" applyFont="1" applyAlignment="1">
      <alignment horizontal="center"/>
    </xf>
    <xf numFmtId="39" fontId="0" fillId="0" borderId="1" xfId="1" applyNumberFormat="1" applyFont="1" applyFill="1" applyBorder="1" applyAlignment="1">
      <alignment horizontal="left"/>
    </xf>
    <xf numFmtId="39" fontId="0" fillId="0" borderId="1" xfId="1" applyNumberFormat="1" applyFont="1" applyBorder="1" applyAlignment="1">
      <alignment horizontal="center"/>
    </xf>
    <xf numFmtId="39" fontId="0" fillId="0" borderId="0" xfId="1" applyNumberFormat="1" applyFont="1" applyAlignment="1">
      <alignment horizontal="left" wrapText="1"/>
    </xf>
    <xf numFmtId="4" fontId="0" fillId="0" borderId="0" xfId="0" applyNumberFormat="1" applyFont="1" applyFill="1"/>
    <xf numFmtId="3" fontId="0" fillId="0" borderId="0" xfId="0" applyNumberFormat="1" applyFont="1" applyAlignment="1">
      <alignment vertical="center"/>
    </xf>
    <xf numFmtId="3" fontId="11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Border="1"/>
    <xf numFmtId="3" fontId="12" fillId="0" borderId="0" xfId="0" applyNumberFormat="1" applyFont="1"/>
    <xf numFmtId="4" fontId="12" fillId="0" borderId="0" xfId="0" applyNumberFormat="1" applyFont="1"/>
    <xf numFmtId="0" fontId="8" fillId="0" borderId="0" xfId="1" applyNumberFormat="1" applyFont="1" applyAlignment="1">
      <alignment horizontal="center" wrapText="1"/>
    </xf>
    <xf numFmtId="4" fontId="13" fillId="0" borderId="0" xfId="0" applyNumberFormat="1" applyFont="1" applyFill="1" applyBorder="1"/>
    <xf numFmtId="0" fontId="8" fillId="0" borderId="0" xfId="1" applyNumberFormat="1" applyFont="1" applyAlignment="1">
      <alignment horizontal="left" wrapText="1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0" fontId="8" fillId="0" borderId="0" xfId="1" applyNumberFormat="1" applyFont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 vertical="top" wrapText="1"/>
    </xf>
    <xf numFmtId="39" fontId="3" fillId="0" borderId="0" xfId="1" applyNumberFormat="1" applyFont="1" applyFill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zoomScale="90" zoomScaleNormal="90" workbookViewId="0">
      <selection sqref="A1:F1"/>
    </sheetView>
  </sheetViews>
  <sheetFormatPr baseColWidth="10" defaultColWidth="11.42578125" defaultRowHeight="15" customHeight="1" x14ac:dyDescent="0.25"/>
  <cols>
    <col min="1" max="1" width="62.85546875" style="45" customWidth="1"/>
    <col min="2" max="2" width="19.7109375" style="14" customWidth="1"/>
    <col min="3" max="3" width="19.42578125" style="14" customWidth="1"/>
    <col min="4" max="4" width="20.85546875" style="14" customWidth="1"/>
    <col min="5" max="5" width="19.28515625" style="14" customWidth="1"/>
    <col min="6" max="6" width="14.42578125" style="14" customWidth="1"/>
    <col min="7" max="7" width="18.42578125" style="14" customWidth="1"/>
    <col min="8" max="9" width="12.7109375" style="14" bestFit="1" customWidth="1"/>
    <col min="10" max="11" width="14" style="14" bestFit="1" customWidth="1"/>
    <col min="12" max="16384" width="11.42578125" style="14"/>
  </cols>
  <sheetData>
    <row r="1" spans="1:6" ht="15" customHeight="1" x14ac:dyDescent="0.25">
      <c r="A1" s="108" t="s">
        <v>15</v>
      </c>
      <c r="B1" s="108"/>
      <c r="C1" s="108"/>
      <c r="D1" s="108"/>
      <c r="E1" s="108"/>
      <c r="F1" s="108"/>
    </row>
    <row r="2" spans="1:6" ht="15" customHeight="1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ht="15" customHeight="1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ht="15" customHeight="1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ht="15" customHeight="1" x14ac:dyDescent="0.25">
      <c r="A5" s="36" t="s">
        <v>28</v>
      </c>
      <c r="B5" s="41" t="s">
        <v>82</v>
      </c>
      <c r="C5" s="40"/>
      <c r="D5" s="39"/>
      <c r="E5" s="39"/>
      <c r="F5" s="39"/>
    </row>
    <row r="6" spans="1:6" ht="15" customHeight="1" x14ac:dyDescent="0.25">
      <c r="A6" s="42"/>
      <c r="B6" s="43"/>
      <c r="C6" s="44"/>
    </row>
    <row r="7" spans="1:6" ht="15" customHeight="1" x14ac:dyDescent="0.25">
      <c r="A7" s="42"/>
      <c r="B7" s="44"/>
      <c r="C7" s="44"/>
    </row>
    <row r="8" spans="1:6" ht="15" customHeight="1" x14ac:dyDescent="0.25">
      <c r="A8" s="108" t="s">
        <v>6</v>
      </c>
      <c r="B8" s="108"/>
      <c r="C8" s="108"/>
      <c r="D8" s="108"/>
      <c r="E8" s="108"/>
      <c r="F8" s="108"/>
    </row>
    <row r="9" spans="1:6" ht="15" customHeight="1" x14ac:dyDescent="0.25">
      <c r="A9" s="108" t="s">
        <v>11</v>
      </c>
      <c r="B9" s="108"/>
      <c r="C9" s="108"/>
      <c r="D9" s="108"/>
      <c r="E9" s="108"/>
      <c r="F9" s="108"/>
    </row>
    <row r="10" spans="1:6" ht="15" customHeight="1" x14ac:dyDescent="0.25">
      <c r="B10" s="44"/>
      <c r="C10" s="44"/>
    </row>
    <row r="11" spans="1:6" ht="15" customHeight="1" thickBot="1" x14ac:dyDescent="0.3">
      <c r="A11" s="46" t="s">
        <v>71</v>
      </c>
      <c r="B11" s="47" t="s">
        <v>2</v>
      </c>
      <c r="C11" s="47" t="s">
        <v>22</v>
      </c>
      <c r="D11" s="47" t="s">
        <v>23</v>
      </c>
      <c r="E11" s="47" t="s">
        <v>24</v>
      </c>
      <c r="F11" s="47" t="s">
        <v>25</v>
      </c>
    </row>
    <row r="13" spans="1:6" ht="15" customHeight="1" x14ac:dyDescent="0.25">
      <c r="A13" s="48" t="s">
        <v>74</v>
      </c>
      <c r="B13" s="14" t="s">
        <v>3</v>
      </c>
      <c r="C13" s="13"/>
      <c r="D13" s="100">
        <v>532483</v>
      </c>
      <c r="E13" s="100">
        <v>532483</v>
      </c>
      <c r="F13" s="13">
        <f>AVERAGE(D13:E13)</f>
        <v>532483</v>
      </c>
    </row>
    <row r="14" spans="1:6" ht="15" customHeight="1" x14ac:dyDescent="0.25">
      <c r="A14" s="49" t="s">
        <v>36</v>
      </c>
      <c r="B14" s="14" t="s">
        <v>3</v>
      </c>
      <c r="C14" s="13"/>
      <c r="D14" s="100">
        <v>134063</v>
      </c>
      <c r="E14" s="100">
        <v>134063</v>
      </c>
      <c r="F14" s="13">
        <f t="shared" ref="F14:F19" si="0">AVERAGE(D14:E14)</f>
        <v>134063</v>
      </c>
    </row>
    <row r="15" spans="1:6" ht="15" customHeight="1" x14ac:dyDescent="0.25">
      <c r="A15" s="49" t="s">
        <v>41</v>
      </c>
      <c r="B15" s="14" t="s">
        <v>3</v>
      </c>
      <c r="C15" s="13"/>
      <c r="D15" s="100">
        <v>76104</v>
      </c>
      <c r="E15" s="100">
        <v>76104</v>
      </c>
      <c r="F15" s="13">
        <f t="shared" si="0"/>
        <v>76104</v>
      </c>
    </row>
    <row r="16" spans="1:6" ht="15" customHeight="1" x14ac:dyDescent="0.25">
      <c r="A16" s="49" t="s">
        <v>37</v>
      </c>
      <c r="B16" s="14" t="s">
        <v>3</v>
      </c>
      <c r="C16" s="13"/>
      <c r="D16" s="100">
        <v>4484</v>
      </c>
      <c r="E16" s="100">
        <v>4484</v>
      </c>
      <c r="F16" s="13">
        <f t="shared" si="0"/>
        <v>4484</v>
      </c>
    </row>
    <row r="17" spans="1:11" ht="15" customHeight="1" x14ac:dyDescent="0.25">
      <c r="A17" s="49" t="s">
        <v>38</v>
      </c>
      <c r="B17" s="14" t="s">
        <v>3</v>
      </c>
      <c r="C17" s="13"/>
      <c r="D17" s="100">
        <v>57588</v>
      </c>
      <c r="E17" s="100">
        <v>57588</v>
      </c>
      <c r="F17" s="13">
        <f t="shared" si="0"/>
        <v>57588</v>
      </c>
    </row>
    <row r="18" spans="1:11" ht="15" customHeight="1" x14ac:dyDescent="0.25">
      <c r="A18" s="50"/>
      <c r="D18" s="13"/>
      <c r="E18" s="13"/>
      <c r="F18" s="13"/>
    </row>
    <row r="19" spans="1:11" ht="15" customHeight="1" thickBot="1" x14ac:dyDescent="0.3">
      <c r="A19" s="51" t="s">
        <v>12</v>
      </c>
      <c r="B19" s="16"/>
      <c r="C19" s="16">
        <f>SUM(C13:C18)</f>
        <v>0</v>
      </c>
      <c r="D19" s="16">
        <f>SUM(D13:D18)</f>
        <v>804722</v>
      </c>
      <c r="E19" s="16">
        <f>SUM(E13:E18)</f>
        <v>804722</v>
      </c>
      <c r="F19" s="16">
        <f t="shared" si="0"/>
        <v>804722</v>
      </c>
    </row>
    <row r="20" spans="1:11" ht="15" customHeight="1" thickTop="1" x14ac:dyDescent="0.25">
      <c r="A20" s="52" t="s">
        <v>80</v>
      </c>
      <c r="B20" s="18"/>
      <c r="C20" s="17"/>
      <c r="D20" s="18"/>
      <c r="E20" s="18"/>
      <c r="F20" s="18"/>
    </row>
    <row r="21" spans="1:11" ht="15" customHeight="1" x14ac:dyDescent="0.25">
      <c r="A21" s="110" t="s">
        <v>63</v>
      </c>
      <c r="B21" s="110"/>
      <c r="C21" s="110"/>
      <c r="D21" s="110"/>
      <c r="E21" s="110"/>
      <c r="F21" s="110"/>
    </row>
    <row r="22" spans="1:11" ht="15" customHeight="1" x14ac:dyDescent="0.25">
      <c r="A22" s="110"/>
      <c r="B22" s="110"/>
      <c r="C22" s="110"/>
      <c r="D22" s="110"/>
      <c r="E22" s="110"/>
      <c r="F22" s="110"/>
    </row>
    <row r="23" spans="1:11" ht="15" customHeight="1" x14ac:dyDescent="0.25">
      <c r="A23" s="110" t="s">
        <v>76</v>
      </c>
      <c r="B23" s="110"/>
      <c r="C23" s="110"/>
      <c r="D23" s="110"/>
      <c r="E23" s="75"/>
      <c r="F23" s="75"/>
    </row>
    <row r="24" spans="1:11" ht="15" customHeight="1" x14ac:dyDescent="0.25">
      <c r="A24" s="109" t="s">
        <v>13</v>
      </c>
      <c r="B24" s="109"/>
      <c r="C24" s="109"/>
      <c r="D24" s="109"/>
      <c r="E24" s="109"/>
    </row>
    <row r="25" spans="1:11" ht="15" customHeight="1" x14ac:dyDescent="0.25">
      <c r="A25" s="108" t="s">
        <v>39</v>
      </c>
      <c r="B25" s="108"/>
      <c r="C25" s="108"/>
      <c r="D25" s="108"/>
      <c r="E25" s="108"/>
    </row>
    <row r="26" spans="1:11" ht="15" customHeight="1" x14ac:dyDescent="0.25">
      <c r="A26" s="108" t="s">
        <v>40</v>
      </c>
      <c r="B26" s="108"/>
      <c r="C26" s="108"/>
      <c r="D26" s="108"/>
      <c r="E26" s="108"/>
    </row>
    <row r="27" spans="1:11" ht="15" customHeight="1" x14ac:dyDescent="0.25">
      <c r="G27" s="18"/>
      <c r="H27" s="18"/>
      <c r="I27" s="18"/>
      <c r="J27" s="18"/>
      <c r="K27" s="18"/>
    </row>
    <row r="28" spans="1:11" ht="15" customHeight="1" thickBot="1" x14ac:dyDescent="0.3">
      <c r="A28" s="46" t="s">
        <v>71</v>
      </c>
      <c r="B28" s="47" t="s">
        <v>22</v>
      </c>
      <c r="C28" s="47" t="s">
        <v>23</v>
      </c>
      <c r="D28" s="47" t="s">
        <v>24</v>
      </c>
      <c r="E28" s="47" t="s">
        <v>25</v>
      </c>
      <c r="G28" s="18"/>
      <c r="H28" s="18"/>
      <c r="I28" s="18"/>
      <c r="J28" s="18"/>
      <c r="K28" s="18"/>
    </row>
    <row r="29" spans="1:11" ht="15" customHeight="1" x14ac:dyDescent="0.25">
      <c r="A29" s="52"/>
      <c r="G29" s="102"/>
      <c r="H29" s="102"/>
      <c r="I29" s="102"/>
      <c r="J29" s="102"/>
      <c r="K29" s="102"/>
    </row>
    <row r="30" spans="1:11" ht="15" customHeight="1" x14ac:dyDescent="0.25">
      <c r="A30" s="67" t="s">
        <v>78</v>
      </c>
      <c r="B30" s="68">
        <f>+B31+B32+B33</f>
        <v>168388021.37999868</v>
      </c>
      <c r="C30" s="77">
        <f t="shared" ref="C30:D30" si="1">+C31+C32+C33</f>
        <v>5678778171.1500092</v>
      </c>
      <c r="D30" s="77">
        <f t="shared" si="1"/>
        <v>7878449045.6100082</v>
      </c>
      <c r="E30" s="77">
        <f t="shared" ref="E30" si="2">SUM(E31:E33)</f>
        <v>13725615238.140018</v>
      </c>
      <c r="G30" s="102"/>
      <c r="H30" s="102"/>
      <c r="I30" s="102"/>
      <c r="J30" s="102"/>
      <c r="K30" s="102"/>
    </row>
    <row r="31" spans="1:11" ht="15" customHeight="1" x14ac:dyDescent="0.25">
      <c r="A31" s="55" t="s">
        <v>17</v>
      </c>
      <c r="B31" s="14">
        <v>0</v>
      </c>
      <c r="C31" s="101">
        <v>5232327931.7100067</v>
      </c>
      <c r="D31" s="101">
        <v>6566405707.8899908</v>
      </c>
      <c r="E31" s="78">
        <f>SUM(B31:D31)</f>
        <v>11798733639.599998</v>
      </c>
      <c r="G31" s="102"/>
      <c r="H31" s="102"/>
      <c r="I31" s="102"/>
      <c r="J31" s="102"/>
      <c r="K31" s="102"/>
    </row>
    <row r="32" spans="1:11" ht="15" customHeight="1" x14ac:dyDescent="0.25">
      <c r="A32" s="55" t="s">
        <v>18</v>
      </c>
      <c r="B32" s="102">
        <v>168388021.37999868</v>
      </c>
      <c r="C32" s="102">
        <v>446450239.4400028</v>
      </c>
      <c r="D32" s="102">
        <v>1312043337.7200174</v>
      </c>
      <c r="E32" s="78">
        <f>SUM(B32:D32)</f>
        <v>1926881598.540019</v>
      </c>
      <c r="G32" s="102"/>
      <c r="H32" s="102"/>
      <c r="I32" s="102"/>
      <c r="J32" s="102"/>
      <c r="K32" s="102"/>
    </row>
    <row r="33" spans="1:11" ht="15" customHeight="1" x14ac:dyDescent="0.25">
      <c r="A33" s="55" t="s">
        <v>19</v>
      </c>
      <c r="C33" s="78"/>
      <c r="D33" s="78"/>
      <c r="E33" s="78"/>
      <c r="G33" s="102"/>
      <c r="H33" s="102"/>
      <c r="I33" s="102"/>
      <c r="J33" s="102"/>
      <c r="K33" s="102"/>
    </row>
    <row r="34" spans="1:11" ht="15" customHeight="1" x14ac:dyDescent="0.25">
      <c r="A34" s="67" t="s">
        <v>36</v>
      </c>
      <c r="B34" s="68">
        <f t="shared" ref="B34:D34" si="3">SUM(B35:B37)</f>
        <v>31558166.700000007</v>
      </c>
      <c r="C34" s="77">
        <f t="shared" si="3"/>
        <v>1456970633.4399998</v>
      </c>
      <c r="D34" s="77">
        <f t="shared" si="3"/>
        <v>2083719448.7799978</v>
      </c>
      <c r="E34" s="77">
        <f t="shared" ref="E34" si="4">SUM(E35:E37)</f>
        <v>3572248248.9199982</v>
      </c>
      <c r="G34" s="102"/>
      <c r="H34" s="102"/>
      <c r="I34" s="102"/>
      <c r="J34" s="102"/>
      <c r="K34" s="102"/>
    </row>
    <row r="35" spans="1:11" ht="15" customHeight="1" x14ac:dyDescent="0.25">
      <c r="A35" s="55" t="s">
        <v>17</v>
      </c>
      <c r="B35" s="14">
        <v>0</v>
      </c>
      <c r="C35" s="101">
        <v>1349934003.5200002</v>
      </c>
      <c r="D35" s="101">
        <v>1782067216.6999989</v>
      </c>
      <c r="E35" s="78">
        <f>SUM(B35:D35)</f>
        <v>3132001220.2199993</v>
      </c>
      <c r="G35" s="18"/>
      <c r="H35" s="18"/>
      <c r="I35" s="18"/>
      <c r="J35" s="18"/>
      <c r="K35" s="18"/>
    </row>
    <row r="36" spans="1:11" ht="15" customHeight="1" x14ac:dyDescent="0.25">
      <c r="A36" s="55" t="s">
        <v>18</v>
      </c>
      <c r="B36" s="102">
        <v>31558166.700000007</v>
      </c>
      <c r="C36" s="102">
        <v>107036629.91999966</v>
      </c>
      <c r="D36" s="102">
        <v>301652232.07999891</v>
      </c>
      <c r="E36" s="78">
        <f>SUM(B36:D36)</f>
        <v>440247028.69999862</v>
      </c>
      <c r="G36" s="18"/>
      <c r="H36" s="18"/>
      <c r="I36" s="18"/>
      <c r="J36" s="18"/>
      <c r="K36" s="18"/>
    </row>
    <row r="37" spans="1:11" ht="15" customHeight="1" x14ac:dyDescent="0.25">
      <c r="A37" s="55" t="s">
        <v>19</v>
      </c>
      <c r="C37" s="78"/>
      <c r="D37" s="78"/>
      <c r="E37" s="78"/>
    </row>
    <row r="38" spans="1:11" ht="15" customHeight="1" x14ac:dyDescent="0.25">
      <c r="A38" s="67" t="s">
        <v>41</v>
      </c>
      <c r="B38" s="68">
        <f t="shared" ref="B38:D38" si="5">SUM(B39:B41)</f>
        <v>14657500</v>
      </c>
      <c r="C38" s="77">
        <f t="shared" si="5"/>
        <v>826438130.86000013</v>
      </c>
      <c r="D38" s="77">
        <f t="shared" si="5"/>
        <v>1177466208.2800002</v>
      </c>
      <c r="E38" s="77">
        <f t="shared" ref="E38" si="6">SUM(E39:E41)</f>
        <v>2018561839.1400003</v>
      </c>
    </row>
    <row r="39" spans="1:11" ht="15" customHeight="1" x14ac:dyDescent="0.25">
      <c r="A39" s="55" t="s">
        <v>17</v>
      </c>
      <c r="B39" s="14">
        <v>0</v>
      </c>
      <c r="C39" s="101">
        <v>767452805.22000015</v>
      </c>
      <c r="D39" s="101">
        <v>1009905478.1600002</v>
      </c>
      <c r="E39" s="78">
        <f>SUM(B39:D39)</f>
        <v>1777358283.3800004</v>
      </c>
    </row>
    <row r="40" spans="1:11" ht="15" customHeight="1" x14ac:dyDescent="0.25">
      <c r="A40" s="55" t="s">
        <v>18</v>
      </c>
      <c r="B40" s="102">
        <v>14657500</v>
      </c>
      <c r="C40" s="102">
        <v>58985325.640000001</v>
      </c>
      <c r="D40" s="102">
        <v>167560730.12</v>
      </c>
      <c r="E40" s="78">
        <f>SUM(B40:D40)</f>
        <v>241203555.75999999</v>
      </c>
    </row>
    <row r="41" spans="1:11" ht="15" customHeight="1" x14ac:dyDescent="0.25">
      <c r="A41" s="55" t="s">
        <v>19</v>
      </c>
      <c r="C41" s="78"/>
      <c r="D41" s="78"/>
      <c r="E41" s="78"/>
    </row>
    <row r="42" spans="1:11" ht="15" customHeight="1" x14ac:dyDescent="0.25">
      <c r="A42" s="67" t="s">
        <v>37</v>
      </c>
      <c r="B42" s="68">
        <f t="shared" ref="B42:D42" si="7">SUM(B43:B45)</f>
        <v>1251250</v>
      </c>
      <c r="C42" s="77">
        <f t="shared" si="7"/>
        <v>40061774.609999999</v>
      </c>
      <c r="D42" s="77">
        <f t="shared" si="7"/>
        <v>56659103.93</v>
      </c>
      <c r="E42" s="77">
        <f t="shared" ref="E42" si="8">SUM(E43:E45)</f>
        <v>97972128.539999992</v>
      </c>
    </row>
    <row r="43" spans="1:11" ht="15" customHeight="1" x14ac:dyDescent="0.25">
      <c r="A43" s="55" t="s">
        <v>17</v>
      </c>
      <c r="B43" s="14">
        <v>0</v>
      </c>
      <c r="C43" s="101">
        <v>35593024.609999999</v>
      </c>
      <c r="D43" s="101">
        <v>43967853.93</v>
      </c>
      <c r="E43" s="78">
        <f>SUM(B43:D43)</f>
        <v>79560878.539999992</v>
      </c>
    </row>
    <row r="44" spans="1:11" ht="15" customHeight="1" x14ac:dyDescent="0.25">
      <c r="A44" s="55" t="s">
        <v>18</v>
      </c>
      <c r="B44" s="102">
        <v>1251250</v>
      </c>
      <c r="C44" s="102">
        <v>4468750</v>
      </c>
      <c r="D44" s="102">
        <v>12691250</v>
      </c>
      <c r="E44" s="78">
        <f>SUM(B44:D44)</f>
        <v>18411250</v>
      </c>
    </row>
    <row r="45" spans="1:11" ht="15" customHeight="1" x14ac:dyDescent="0.25">
      <c r="A45" s="55" t="s">
        <v>19</v>
      </c>
      <c r="C45" s="78"/>
      <c r="D45" s="78"/>
      <c r="E45" s="78"/>
    </row>
    <row r="46" spans="1:11" ht="15" customHeight="1" x14ac:dyDescent="0.25">
      <c r="A46" s="67" t="s">
        <v>38</v>
      </c>
      <c r="B46" s="68">
        <f t="shared" ref="B46:D46" si="9">SUM(B47:B49)</f>
        <v>9068300.9600000009</v>
      </c>
      <c r="C46" s="77">
        <f t="shared" si="9"/>
        <v>600791582.99999976</v>
      </c>
      <c r="D46" s="77">
        <f t="shared" si="9"/>
        <v>801193790.1000005</v>
      </c>
      <c r="E46" s="77">
        <f t="shared" ref="E46" si="10">SUM(E47:E49)</f>
        <v>1411053674.0600004</v>
      </c>
    </row>
    <row r="47" spans="1:11" ht="15" customHeight="1" x14ac:dyDescent="0.25">
      <c r="A47" s="55" t="s">
        <v>17</v>
      </c>
      <c r="B47" s="14">
        <v>0</v>
      </c>
      <c r="C47" s="101">
        <v>575221578.99999976</v>
      </c>
      <c r="D47" s="101">
        <v>735760305.18000054</v>
      </c>
      <c r="E47" s="78">
        <f>SUM(B47:D47)</f>
        <v>1310981884.1800003</v>
      </c>
    </row>
    <row r="48" spans="1:11" ht="15" customHeight="1" x14ac:dyDescent="0.25">
      <c r="A48" s="55" t="s">
        <v>18</v>
      </c>
      <c r="B48" s="102">
        <v>9068300.9600000009</v>
      </c>
      <c r="C48" s="102">
        <v>25570004.000000004</v>
      </c>
      <c r="D48" s="102">
        <v>65433484.920000009</v>
      </c>
      <c r="E48" s="78">
        <f>SUM(B48:D48)</f>
        <v>100071789.88000003</v>
      </c>
    </row>
    <row r="49" spans="1:5" ht="15" customHeight="1" x14ac:dyDescent="0.25">
      <c r="A49" s="55" t="s">
        <v>19</v>
      </c>
      <c r="C49" s="78"/>
      <c r="D49" s="78"/>
      <c r="E49" s="78"/>
    </row>
    <row r="50" spans="1:5" ht="15" customHeight="1" x14ac:dyDescent="0.25">
      <c r="A50" s="49"/>
      <c r="C50" s="78"/>
      <c r="D50" s="78"/>
      <c r="E50" s="78"/>
    </row>
    <row r="51" spans="1:5" ht="15" customHeight="1" thickBot="1" x14ac:dyDescent="0.3">
      <c r="A51" s="56" t="s">
        <v>12</v>
      </c>
      <c r="B51" s="16">
        <f>+B30+B34+B38+B42+B46</f>
        <v>224923239.03999871</v>
      </c>
      <c r="C51" s="79">
        <f>+C30+C34+C38+C42+C46</f>
        <v>8603040293.0600071</v>
      </c>
      <c r="D51" s="79">
        <f t="shared" ref="D51:E51" si="11">+D30+D34+D38+D42+D46</f>
        <v>11997487596.700008</v>
      </c>
      <c r="E51" s="79">
        <f t="shared" si="11"/>
        <v>20825451128.800018</v>
      </c>
    </row>
    <row r="52" spans="1:5" ht="15" customHeight="1" thickTop="1" x14ac:dyDescent="0.25">
      <c r="A52" s="52" t="s">
        <v>80</v>
      </c>
    </row>
    <row r="53" spans="1:5" ht="15" customHeight="1" x14ac:dyDescent="0.25">
      <c r="A53" s="52"/>
    </row>
    <row r="54" spans="1:5" ht="15" customHeight="1" x14ac:dyDescent="0.25">
      <c r="A54" s="52"/>
    </row>
    <row r="55" spans="1:5" ht="15" customHeight="1" x14ac:dyDescent="0.25">
      <c r="A55" s="108" t="s">
        <v>14</v>
      </c>
      <c r="B55" s="108"/>
      <c r="C55" s="108"/>
      <c r="D55" s="108"/>
      <c r="E55" s="108"/>
    </row>
    <row r="56" spans="1:5" ht="15" customHeight="1" x14ac:dyDescent="0.25">
      <c r="A56" s="108" t="s">
        <v>42</v>
      </c>
      <c r="B56" s="108"/>
      <c r="C56" s="108"/>
      <c r="D56" s="108"/>
      <c r="E56" s="108"/>
    </row>
    <row r="57" spans="1:5" ht="15" customHeight="1" x14ac:dyDescent="0.25">
      <c r="A57" s="36" t="s">
        <v>7</v>
      </c>
      <c r="B57" s="38" t="s">
        <v>8</v>
      </c>
      <c r="C57" s="57"/>
      <c r="D57" s="57"/>
      <c r="E57" s="57"/>
    </row>
    <row r="59" spans="1:5" ht="15" customHeight="1" thickBot="1" x14ac:dyDescent="0.3">
      <c r="A59" s="54" t="s">
        <v>9</v>
      </c>
      <c r="B59" s="47" t="s">
        <v>22</v>
      </c>
      <c r="C59" s="47" t="s">
        <v>23</v>
      </c>
      <c r="D59" s="47" t="s">
        <v>24</v>
      </c>
      <c r="E59" s="47" t="s">
        <v>25</v>
      </c>
    </row>
    <row r="60" spans="1:5" ht="15" customHeight="1" x14ac:dyDescent="0.25">
      <c r="A60" s="52"/>
    </row>
    <row r="61" spans="1:5" ht="32.25" customHeight="1" x14ac:dyDescent="0.25">
      <c r="A61" s="58" t="s">
        <v>20</v>
      </c>
      <c r="B61" s="76">
        <v>0</v>
      </c>
      <c r="C61" s="76">
        <f>C31+C35+C39+C43+C47</f>
        <v>7960529344.0600071</v>
      </c>
      <c r="D61" s="76">
        <f>D31+D35+D39+D43+D47</f>
        <v>10138106561.859991</v>
      </c>
      <c r="E61" s="76">
        <f>SUM(B61:D61)</f>
        <v>18098635905.919998</v>
      </c>
    </row>
    <row r="62" spans="1:5" ht="42.75" customHeight="1" x14ac:dyDescent="0.25">
      <c r="A62" s="58" t="s">
        <v>21</v>
      </c>
      <c r="B62" s="76">
        <f>B32+B36+B40+B44+B48</f>
        <v>224923239.03999871</v>
      </c>
      <c r="C62" s="76">
        <f>C32+C36+C40+C44+C48</f>
        <v>642510949.0000025</v>
      </c>
      <c r="D62" s="76">
        <f>D32+D36+D40+D44+D48</f>
        <v>1859381034.8400164</v>
      </c>
      <c r="E62" s="76">
        <f>SUM(B62:D62)</f>
        <v>2726815222.8800173</v>
      </c>
    </row>
    <row r="63" spans="1:5" ht="15" customHeight="1" x14ac:dyDescent="0.25">
      <c r="A63" s="58" t="s">
        <v>43</v>
      </c>
      <c r="B63" s="76"/>
      <c r="C63" s="76"/>
      <c r="D63" s="76"/>
      <c r="E63" s="76"/>
    </row>
    <row r="64" spans="1:5" ht="15" customHeight="1" x14ac:dyDescent="0.25">
      <c r="A64" s="52" t="s">
        <v>4</v>
      </c>
      <c r="B64" s="76"/>
      <c r="C64" s="76"/>
      <c r="D64" s="76"/>
      <c r="E64" s="76"/>
    </row>
    <row r="65" spans="1:5" ht="15" customHeight="1" x14ac:dyDescent="0.25">
      <c r="A65" s="52" t="s">
        <v>5</v>
      </c>
      <c r="B65" s="76"/>
      <c r="C65" s="76"/>
      <c r="D65" s="76"/>
      <c r="E65" s="76"/>
    </row>
    <row r="66" spans="1:5" ht="15" customHeight="1" thickBot="1" x14ac:dyDescent="0.3">
      <c r="A66" s="56" t="s">
        <v>12</v>
      </c>
      <c r="B66" s="79">
        <f>SUM(B61:B64)</f>
        <v>224923239.03999871</v>
      </c>
      <c r="C66" s="79">
        <f>SUM(C61:C64)</f>
        <v>8603040293.060009</v>
      </c>
      <c r="D66" s="79">
        <f>SUM(D61:D63)</f>
        <v>11997487596.700008</v>
      </c>
      <c r="E66" s="79">
        <f>SUM(E61:E64)</f>
        <v>20825451128.800014</v>
      </c>
    </row>
    <row r="67" spans="1:5" ht="15" customHeight="1" thickTop="1" x14ac:dyDescent="0.25">
      <c r="A67" s="52" t="s">
        <v>80</v>
      </c>
    </row>
    <row r="70" spans="1:5" ht="15" customHeight="1" x14ac:dyDescent="0.25">
      <c r="A70" s="108" t="s">
        <v>29</v>
      </c>
      <c r="B70" s="108"/>
      <c r="C70" s="108"/>
      <c r="D70" s="108"/>
      <c r="E70" s="108"/>
    </row>
    <row r="71" spans="1:5" ht="15" customHeight="1" x14ac:dyDescent="0.25">
      <c r="A71" s="108" t="s">
        <v>30</v>
      </c>
      <c r="B71" s="108"/>
      <c r="C71" s="108"/>
      <c r="D71" s="108"/>
      <c r="E71" s="108"/>
    </row>
    <row r="72" spans="1:5" ht="15" customHeight="1" x14ac:dyDescent="0.25">
      <c r="A72" s="36" t="s">
        <v>7</v>
      </c>
      <c r="B72" s="41" t="s">
        <v>8</v>
      </c>
      <c r="C72" s="57"/>
      <c r="D72" s="57"/>
      <c r="E72" s="57"/>
    </row>
    <row r="73" spans="1:5" ht="15" customHeight="1" x14ac:dyDescent="0.25">
      <c r="A73" s="52"/>
    </row>
    <row r="74" spans="1:5" ht="15" customHeight="1" thickBot="1" x14ac:dyDescent="0.3">
      <c r="A74" s="54" t="s">
        <v>9</v>
      </c>
      <c r="B74" s="47" t="s">
        <v>22</v>
      </c>
      <c r="C74" s="47" t="s">
        <v>23</v>
      </c>
      <c r="D74" s="47" t="s">
        <v>24</v>
      </c>
      <c r="E74" s="47" t="s">
        <v>25</v>
      </c>
    </row>
    <row r="75" spans="1:5" ht="15" customHeight="1" x14ac:dyDescent="0.25">
      <c r="A75" s="52"/>
    </row>
    <row r="76" spans="1:5" ht="15" customHeight="1" x14ac:dyDescent="0.25">
      <c r="A76" s="59" t="s">
        <v>31</v>
      </c>
      <c r="B76" s="83">
        <v>0</v>
      </c>
      <c r="C76" s="83">
        <f>B80</f>
        <v>0</v>
      </c>
      <c r="D76" s="83">
        <f t="shared" ref="D76" si="12">C80</f>
        <v>0</v>
      </c>
      <c r="E76" s="83">
        <f>B76</f>
        <v>0</v>
      </c>
    </row>
    <row r="77" spans="1:5" ht="15" customHeight="1" x14ac:dyDescent="0.25">
      <c r="A77" s="59" t="s">
        <v>32</v>
      </c>
      <c r="B77" s="83">
        <f>B66</f>
        <v>224923239.03999871</v>
      </c>
      <c r="C77" s="83">
        <f>C66</f>
        <v>8603040293.060009</v>
      </c>
      <c r="D77" s="83">
        <f>D66</f>
        <v>11997487596.700008</v>
      </c>
      <c r="E77" s="83">
        <f t="shared" ref="E77:E79" si="13">SUM(B77:D77)</f>
        <v>20825451128.800018</v>
      </c>
    </row>
    <row r="78" spans="1:5" ht="18" customHeight="1" x14ac:dyDescent="0.25">
      <c r="A78" s="59" t="s">
        <v>33</v>
      </c>
      <c r="B78" s="83">
        <f>B76+B77</f>
        <v>224923239.03999871</v>
      </c>
      <c r="C78" s="83">
        <f>C76+C77</f>
        <v>8603040293.060009</v>
      </c>
      <c r="D78" s="83">
        <f>D76+D77</f>
        <v>11997487596.700008</v>
      </c>
      <c r="E78" s="83">
        <f>E76+E79</f>
        <v>20825451128.800018</v>
      </c>
    </row>
    <row r="79" spans="1:5" ht="15" customHeight="1" x14ac:dyDescent="0.25">
      <c r="A79" s="59" t="s">
        <v>34</v>
      </c>
      <c r="B79" s="83">
        <f>B66</f>
        <v>224923239.03999871</v>
      </c>
      <c r="C79" s="83">
        <f>C66</f>
        <v>8603040293.060009</v>
      </c>
      <c r="D79" s="83">
        <f>D66</f>
        <v>11997487596.700008</v>
      </c>
      <c r="E79" s="83">
        <f t="shared" si="13"/>
        <v>20825451128.800018</v>
      </c>
    </row>
    <row r="80" spans="1:5" ht="15" customHeight="1" x14ac:dyDescent="0.25">
      <c r="A80" s="59" t="s">
        <v>35</v>
      </c>
      <c r="B80" s="83">
        <f>B78-B79</f>
        <v>0</v>
      </c>
      <c r="C80" s="83">
        <f t="shared" ref="C80:E80" si="14">C78-C79</f>
        <v>0</v>
      </c>
      <c r="D80" s="83">
        <f t="shared" si="14"/>
        <v>0</v>
      </c>
      <c r="E80" s="83">
        <f t="shared" si="14"/>
        <v>0</v>
      </c>
    </row>
    <row r="81" spans="1:5" ht="15" customHeight="1" thickBot="1" x14ac:dyDescent="0.3">
      <c r="A81" s="60"/>
      <c r="B81" s="16"/>
      <c r="C81" s="16"/>
      <c r="D81" s="16"/>
      <c r="E81" s="16"/>
    </row>
    <row r="82" spans="1:5" ht="15" customHeight="1" thickTop="1" x14ac:dyDescent="0.25">
      <c r="A82" s="52" t="s">
        <v>87</v>
      </c>
    </row>
    <row r="83" spans="1:5" ht="15" customHeight="1" x14ac:dyDescent="0.25">
      <c r="A83" s="59"/>
    </row>
    <row r="84" spans="1:5" ht="15" customHeight="1" x14ac:dyDescent="0.25">
      <c r="A84" s="107" t="s">
        <v>73</v>
      </c>
      <c r="B84" s="107"/>
      <c r="C84" s="107"/>
      <c r="D84" s="107"/>
      <c r="E84" s="107"/>
    </row>
    <row r="85" spans="1:5" ht="15" customHeight="1" x14ac:dyDescent="0.25">
      <c r="A85" s="107"/>
      <c r="B85" s="107"/>
      <c r="C85" s="107"/>
      <c r="D85" s="107"/>
      <c r="E85" s="107"/>
    </row>
    <row r="86" spans="1:5" ht="15" customHeight="1" x14ac:dyDescent="0.25">
      <c r="A86" s="66"/>
    </row>
    <row r="87" spans="1:5" ht="15" customHeight="1" x14ac:dyDescent="0.25">
      <c r="A87" s="66" t="s">
        <v>88</v>
      </c>
    </row>
    <row r="88" spans="1:5" ht="15" customHeight="1" x14ac:dyDescent="0.25">
      <c r="A88" s="66"/>
    </row>
  </sheetData>
  <mergeCells count="13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3:E34 E37:E38 E41:E42 E45:E46" formulaRange="1"/>
    <ignoredError sqref="D66 E7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zoomScale="91" zoomScaleNormal="91" workbookViewId="0">
      <selection sqref="A1:F1"/>
    </sheetView>
  </sheetViews>
  <sheetFormatPr baseColWidth="10" defaultColWidth="11.42578125" defaultRowHeight="15" customHeight="1" x14ac:dyDescent="0.25"/>
  <cols>
    <col min="1" max="1" width="63.42578125" style="45" customWidth="1"/>
    <col min="2" max="2" width="22" style="14" customWidth="1"/>
    <col min="3" max="3" width="20.7109375" style="14" customWidth="1"/>
    <col min="4" max="4" width="19.85546875" style="14" customWidth="1"/>
    <col min="5" max="5" width="18" style="14" customWidth="1"/>
    <col min="6" max="6" width="13.140625" style="14" customWidth="1"/>
    <col min="7" max="7" width="6.42578125" style="14" customWidth="1"/>
    <col min="8" max="16384" width="11.42578125" style="14"/>
  </cols>
  <sheetData>
    <row r="1" spans="1:6" ht="15" customHeight="1" x14ac:dyDescent="0.25">
      <c r="A1" s="108" t="s">
        <v>15</v>
      </c>
      <c r="B1" s="108"/>
      <c r="C1" s="108"/>
      <c r="D1" s="108"/>
      <c r="E1" s="108"/>
      <c r="F1" s="108"/>
    </row>
    <row r="2" spans="1:6" ht="15" customHeight="1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ht="15" customHeight="1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ht="15" customHeight="1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ht="15" customHeight="1" x14ac:dyDescent="0.25">
      <c r="A5" s="36" t="s">
        <v>28</v>
      </c>
      <c r="B5" s="41" t="s">
        <v>84</v>
      </c>
      <c r="C5" s="40"/>
      <c r="D5" s="39"/>
      <c r="E5" s="39"/>
      <c r="F5" s="39"/>
    </row>
    <row r="6" spans="1:6" ht="15" customHeight="1" x14ac:dyDescent="0.25">
      <c r="A6" s="42"/>
      <c r="B6" s="43"/>
      <c r="C6" s="44"/>
    </row>
    <row r="7" spans="1:6" ht="15" customHeight="1" x14ac:dyDescent="0.25">
      <c r="A7" s="42"/>
      <c r="B7" s="44"/>
      <c r="C7" s="44"/>
    </row>
    <row r="8" spans="1:6" ht="15" customHeight="1" x14ac:dyDescent="0.25">
      <c r="A8" s="108" t="s">
        <v>6</v>
      </c>
      <c r="B8" s="108"/>
      <c r="C8" s="108"/>
      <c r="D8" s="108"/>
      <c r="E8" s="108"/>
      <c r="F8" s="108"/>
    </row>
    <row r="9" spans="1:6" ht="15" customHeight="1" x14ac:dyDescent="0.25">
      <c r="A9" s="108" t="s">
        <v>11</v>
      </c>
      <c r="B9" s="108"/>
      <c r="C9" s="108"/>
      <c r="D9" s="108"/>
      <c r="E9" s="108"/>
      <c r="F9" s="108"/>
    </row>
    <row r="10" spans="1:6" ht="15" customHeight="1" x14ac:dyDescent="0.25">
      <c r="B10" s="44"/>
      <c r="C10" s="44"/>
    </row>
    <row r="11" spans="1:6" ht="15" customHeight="1" thickBot="1" x14ac:dyDescent="0.3">
      <c r="A11" s="46" t="s">
        <v>71</v>
      </c>
      <c r="B11" s="47" t="s">
        <v>2</v>
      </c>
      <c r="C11" s="47" t="s">
        <v>48</v>
      </c>
      <c r="D11" s="47" t="s">
        <v>49</v>
      </c>
      <c r="E11" s="47" t="s">
        <v>50</v>
      </c>
      <c r="F11" s="47" t="s">
        <v>51</v>
      </c>
    </row>
    <row r="13" spans="1:6" ht="15" customHeight="1" x14ac:dyDescent="0.25">
      <c r="A13" s="48" t="s">
        <v>74</v>
      </c>
      <c r="B13" s="14" t="s">
        <v>3</v>
      </c>
      <c r="C13" s="103">
        <v>533597</v>
      </c>
      <c r="D13" s="103">
        <v>533597</v>
      </c>
      <c r="E13" s="103">
        <v>533597</v>
      </c>
      <c r="F13" s="81">
        <f>AVERAGE(C13:E13)</f>
        <v>533597</v>
      </c>
    </row>
    <row r="14" spans="1:6" ht="15" customHeight="1" x14ac:dyDescent="0.25">
      <c r="A14" s="49" t="s">
        <v>36</v>
      </c>
      <c r="B14" s="14" t="s">
        <v>3</v>
      </c>
      <c r="C14" s="103">
        <v>134063</v>
      </c>
      <c r="D14" s="103">
        <v>134063</v>
      </c>
      <c r="E14" s="103"/>
      <c r="F14" s="81">
        <f t="shared" ref="F14:F19" si="0">AVERAGE(C14:E14)</f>
        <v>134063</v>
      </c>
    </row>
    <row r="15" spans="1:6" ht="15" customHeight="1" x14ac:dyDescent="0.25">
      <c r="A15" s="49" t="s">
        <v>41</v>
      </c>
      <c r="B15" s="14" t="s">
        <v>3</v>
      </c>
      <c r="C15" s="103">
        <v>76037</v>
      </c>
      <c r="D15" s="103">
        <v>76037</v>
      </c>
      <c r="E15" s="103"/>
      <c r="F15" s="81">
        <f t="shared" si="0"/>
        <v>76037</v>
      </c>
    </row>
    <row r="16" spans="1:6" ht="15" customHeight="1" x14ac:dyDescent="0.25">
      <c r="A16" s="49" t="s">
        <v>37</v>
      </c>
      <c r="B16" s="14" t="s">
        <v>3</v>
      </c>
      <c r="C16" s="103">
        <v>4484</v>
      </c>
      <c r="D16" s="103">
        <v>4484</v>
      </c>
      <c r="E16" s="103"/>
      <c r="F16" s="81">
        <f t="shared" si="0"/>
        <v>4484</v>
      </c>
    </row>
    <row r="17" spans="1:6" ht="15" customHeight="1" x14ac:dyDescent="0.25">
      <c r="A17" s="49" t="s">
        <v>38</v>
      </c>
      <c r="B17" s="14" t="s">
        <v>3</v>
      </c>
      <c r="C17" s="103">
        <v>58265</v>
      </c>
      <c r="D17" s="103">
        <v>58265</v>
      </c>
      <c r="E17" s="103"/>
      <c r="F17" s="81">
        <f t="shared" si="0"/>
        <v>58265</v>
      </c>
    </row>
    <row r="18" spans="1:6" ht="15" customHeight="1" x14ac:dyDescent="0.25">
      <c r="A18" s="50"/>
      <c r="D18" s="13"/>
      <c r="E18" s="13"/>
      <c r="F18" s="13"/>
    </row>
    <row r="19" spans="1:6" ht="15" customHeight="1" thickBot="1" x14ac:dyDescent="0.3">
      <c r="A19" s="51" t="s">
        <v>12</v>
      </c>
      <c r="B19" s="16"/>
      <c r="C19" s="15">
        <f>SUM(C13:C17)</f>
        <v>806446</v>
      </c>
      <c r="D19" s="16">
        <f>SUM(D13:D17)</f>
        <v>806446</v>
      </c>
      <c r="E19" s="16">
        <f>SUM(E13:E18)</f>
        <v>533597</v>
      </c>
      <c r="F19" s="16">
        <f t="shared" si="0"/>
        <v>715496.33333333337</v>
      </c>
    </row>
    <row r="20" spans="1:6" ht="15" customHeight="1" thickTop="1" x14ac:dyDescent="0.25">
      <c r="A20" s="52" t="s">
        <v>80</v>
      </c>
    </row>
    <row r="21" spans="1:6" ht="15" customHeight="1" x14ac:dyDescent="0.25">
      <c r="A21" s="110" t="s">
        <v>63</v>
      </c>
      <c r="B21" s="110"/>
      <c r="C21" s="110"/>
      <c r="D21" s="110"/>
      <c r="E21" s="110"/>
      <c r="F21" s="110"/>
    </row>
    <row r="22" spans="1:6" ht="15" customHeight="1" x14ac:dyDescent="0.25">
      <c r="A22" s="110"/>
      <c r="B22" s="110"/>
      <c r="C22" s="110"/>
      <c r="D22" s="110"/>
      <c r="E22" s="110"/>
      <c r="F22" s="110"/>
    </row>
    <row r="23" spans="1:6" ht="15" customHeight="1" x14ac:dyDescent="0.25">
      <c r="A23" s="110" t="s">
        <v>76</v>
      </c>
      <c r="B23" s="110"/>
      <c r="C23" s="110"/>
      <c r="D23" s="110"/>
      <c r="E23" s="53"/>
      <c r="F23" s="53"/>
    </row>
    <row r="24" spans="1:6" ht="15" customHeight="1" x14ac:dyDescent="0.25">
      <c r="A24" s="109" t="s">
        <v>13</v>
      </c>
      <c r="B24" s="109"/>
      <c r="C24" s="109"/>
      <c r="D24" s="109"/>
      <c r="E24" s="109"/>
    </row>
    <row r="25" spans="1:6" ht="15" customHeight="1" x14ac:dyDescent="0.25">
      <c r="A25" s="108" t="s">
        <v>39</v>
      </c>
      <c r="B25" s="108"/>
      <c r="C25" s="108"/>
      <c r="D25" s="108"/>
      <c r="E25" s="108"/>
    </row>
    <row r="26" spans="1:6" ht="15" customHeight="1" x14ac:dyDescent="0.25">
      <c r="A26" s="108" t="s">
        <v>40</v>
      </c>
      <c r="B26" s="108"/>
      <c r="C26" s="108"/>
      <c r="D26" s="108"/>
      <c r="E26" s="108"/>
    </row>
    <row r="28" spans="1:6" ht="15" customHeight="1" thickBot="1" x14ac:dyDescent="0.3">
      <c r="A28" s="46" t="s">
        <v>71</v>
      </c>
      <c r="B28" s="47" t="s">
        <v>48</v>
      </c>
      <c r="C28" s="47" t="s">
        <v>49</v>
      </c>
      <c r="D28" s="47" t="s">
        <v>50</v>
      </c>
      <c r="E28" s="47" t="s">
        <v>51</v>
      </c>
    </row>
    <row r="29" spans="1:6" ht="15" customHeight="1" x14ac:dyDescent="0.25">
      <c r="A29" s="52"/>
    </row>
    <row r="30" spans="1:6" ht="15" customHeight="1" x14ac:dyDescent="0.25">
      <c r="A30" s="67" t="s">
        <v>75</v>
      </c>
      <c r="B30" s="82">
        <f t="shared" ref="B30:D30" si="1">SUM(B31:B33)</f>
        <v>6334685905.0900288</v>
      </c>
      <c r="C30" s="82">
        <f t="shared" si="1"/>
        <v>8387839817.5300188</v>
      </c>
      <c r="D30" s="82">
        <f t="shared" si="1"/>
        <v>5766993838.0300217</v>
      </c>
      <c r="E30" s="82">
        <f t="shared" ref="E30" si="2">SUM(E31:E33)</f>
        <v>20489519560.65007</v>
      </c>
    </row>
    <row r="31" spans="1:6" ht="15" customHeight="1" x14ac:dyDescent="0.25">
      <c r="A31" s="55" t="s">
        <v>17</v>
      </c>
      <c r="B31" s="104">
        <v>4949576569.2900133</v>
      </c>
      <c r="C31" s="104">
        <v>7007542541.2499952</v>
      </c>
      <c r="D31" s="104">
        <v>4455994791.4700012</v>
      </c>
      <c r="E31" s="83">
        <f>+SUM(B31:D31)</f>
        <v>16413113902.01001</v>
      </c>
    </row>
    <row r="32" spans="1:6" ht="15" customHeight="1" x14ac:dyDescent="0.25">
      <c r="A32" s="55" t="s">
        <v>18</v>
      </c>
      <c r="B32" s="103">
        <v>1385109335.800015</v>
      </c>
      <c r="C32" s="104">
        <v>1380297276.2800233</v>
      </c>
      <c r="D32" s="104">
        <v>1310999046.5600209</v>
      </c>
      <c r="E32" s="83">
        <f>SUM(B32:D32)</f>
        <v>4076405658.640059</v>
      </c>
    </row>
    <row r="33" spans="1:5" ht="15" customHeight="1" x14ac:dyDescent="0.25">
      <c r="A33" s="55" t="s">
        <v>19</v>
      </c>
      <c r="B33" s="83"/>
      <c r="C33" s="83"/>
      <c r="D33" s="83"/>
      <c r="E33" s="83"/>
    </row>
    <row r="34" spans="1:5" ht="15" customHeight="1" x14ac:dyDescent="0.25">
      <c r="A34" s="67" t="s">
        <v>36</v>
      </c>
      <c r="B34" s="82">
        <f t="shared" ref="B34:D34" si="3">SUM(B35:B37)</f>
        <v>1578491219.1999977</v>
      </c>
      <c r="C34" s="82">
        <f t="shared" si="3"/>
        <v>2090568698.2899985</v>
      </c>
      <c r="D34" s="82">
        <f t="shared" si="3"/>
        <v>301120387.35999864</v>
      </c>
      <c r="E34" s="82">
        <f t="shared" ref="E34" si="4">SUM(E35:E37)</f>
        <v>3970180304.8499951</v>
      </c>
    </row>
    <row r="35" spans="1:5" ht="15" customHeight="1" x14ac:dyDescent="0.25">
      <c r="A35" s="55" t="s">
        <v>17</v>
      </c>
      <c r="B35" s="104">
        <v>1262656628.7999988</v>
      </c>
      <c r="C35" s="104">
        <v>1776462713.3199999</v>
      </c>
      <c r="D35" s="83"/>
      <c r="E35" s="83">
        <f>+SUM(B35:D35)</f>
        <v>3039119342.1199989</v>
      </c>
    </row>
    <row r="36" spans="1:5" ht="15" customHeight="1" x14ac:dyDescent="0.25">
      <c r="A36" s="55" t="s">
        <v>18</v>
      </c>
      <c r="B36" s="103">
        <v>315834590.39999884</v>
      </c>
      <c r="C36" s="104">
        <v>314105984.96999872</v>
      </c>
      <c r="D36" s="104">
        <v>301120387.35999864</v>
      </c>
      <c r="E36" s="83">
        <f>SUM(B36:D36)</f>
        <v>931060962.7299962</v>
      </c>
    </row>
    <row r="37" spans="1:5" ht="15" customHeight="1" x14ac:dyDescent="0.25">
      <c r="A37" s="55" t="s">
        <v>19</v>
      </c>
      <c r="B37" s="83"/>
      <c r="C37" s="83"/>
      <c r="D37" s="83"/>
      <c r="E37" s="83"/>
    </row>
    <row r="38" spans="1:5" ht="15" customHeight="1" x14ac:dyDescent="0.25">
      <c r="A38" s="67" t="s">
        <v>41</v>
      </c>
      <c r="B38" s="82">
        <f t="shared" ref="B38:D38" si="5">SUM(B39:B41)</f>
        <v>884676409.40000021</v>
      </c>
      <c r="C38" s="82">
        <f t="shared" si="5"/>
        <v>1160204850.0099998</v>
      </c>
      <c r="D38" s="82">
        <f t="shared" si="5"/>
        <v>160308308.94999999</v>
      </c>
      <c r="E38" s="82">
        <f t="shared" ref="E38" si="6">SUM(E39:E41)</f>
        <v>2205189568.3599997</v>
      </c>
    </row>
    <row r="39" spans="1:5" ht="15" customHeight="1" x14ac:dyDescent="0.25">
      <c r="A39" s="55" t="s">
        <v>17</v>
      </c>
      <c r="B39" s="104">
        <v>726942580.56000018</v>
      </c>
      <c r="C39" s="104">
        <v>1000933306.4499997</v>
      </c>
      <c r="D39" s="83"/>
      <c r="E39" s="83">
        <f>SUM(B39:D39)</f>
        <v>1727875887.0099998</v>
      </c>
    </row>
    <row r="40" spans="1:5" ht="15" customHeight="1" x14ac:dyDescent="0.25">
      <c r="A40" s="55" t="s">
        <v>18</v>
      </c>
      <c r="B40" s="103">
        <v>157733828.84</v>
      </c>
      <c r="C40" s="104">
        <v>159271543.56000003</v>
      </c>
      <c r="D40" s="104">
        <v>160308308.94999999</v>
      </c>
      <c r="E40" s="83">
        <f>SUM(B40:D40)</f>
        <v>477313681.35000002</v>
      </c>
    </row>
    <row r="41" spans="1:5" ht="15" customHeight="1" x14ac:dyDescent="0.25">
      <c r="A41" s="55" t="s">
        <v>19</v>
      </c>
      <c r="B41" s="83"/>
      <c r="C41" s="83"/>
      <c r="D41" s="83"/>
      <c r="E41" s="83"/>
    </row>
    <row r="42" spans="1:5" ht="15" customHeight="1" x14ac:dyDescent="0.25">
      <c r="A42" s="67" t="s">
        <v>37</v>
      </c>
      <c r="B42" s="82">
        <f t="shared" ref="B42:D42" si="7">SUM(B43:B45)</f>
        <v>45118067.280000001</v>
      </c>
      <c r="C42" s="82">
        <f t="shared" si="7"/>
        <v>57680311.259999998</v>
      </c>
      <c r="D42" s="82">
        <f t="shared" si="7"/>
        <v>11618750</v>
      </c>
      <c r="E42" s="82">
        <f t="shared" ref="E42" si="8">SUM(E43:E45)</f>
        <v>114417128.54000001</v>
      </c>
    </row>
    <row r="43" spans="1:5" ht="15" customHeight="1" x14ac:dyDescent="0.25">
      <c r="A43" s="55" t="s">
        <v>17</v>
      </c>
      <c r="B43" s="104">
        <v>33499317.280000005</v>
      </c>
      <c r="C43" s="104">
        <v>46061561.259999998</v>
      </c>
      <c r="D43" s="83"/>
      <c r="E43" s="83">
        <f>SUM(B43:D43)</f>
        <v>79560878.540000007</v>
      </c>
    </row>
    <row r="44" spans="1:5" ht="15" customHeight="1" x14ac:dyDescent="0.25">
      <c r="A44" s="55" t="s">
        <v>18</v>
      </c>
      <c r="B44" s="103">
        <v>11618750</v>
      </c>
      <c r="C44" s="104">
        <v>11618750</v>
      </c>
      <c r="D44" s="104">
        <v>11618750</v>
      </c>
      <c r="E44" s="83">
        <f>SUM(B44:D44)</f>
        <v>34856250</v>
      </c>
    </row>
    <row r="45" spans="1:5" ht="15" customHeight="1" x14ac:dyDescent="0.25">
      <c r="A45" s="55" t="s">
        <v>19</v>
      </c>
      <c r="B45" s="83"/>
      <c r="C45" s="83"/>
      <c r="D45" s="83"/>
      <c r="E45" s="83"/>
    </row>
    <row r="46" spans="1:5" ht="15" customHeight="1" x14ac:dyDescent="0.25">
      <c r="A46" s="67" t="s">
        <v>38</v>
      </c>
      <c r="B46" s="82">
        <f t="shared" ref="B46:D46" si="9">SUM(B47:B49)</f>
        <v>619940045.36000037</v>
      </c>
      <c r="C46" s="82">
        <f t="shared" si="9"/>
        <v>821755195.59999955</v>
      </c>
      <c r="D46" s="82">
        <f t="shared" si="9"/>
        <v>69914014.170000017</v>
      </c>
      <c r="E46" s="82">
        <f t="shared" ref="E46" si="10">SUM(E47:E49)</f>
        <v>1511609255.1300001</v>
      </c>
    </row>
    <row r="47" spans="1:5" ht="15" customHeight="1" x14ac:dyDescent="0.25">
      <c r="A47" s="55" t="s">
        <v>17</v>
      </c>
      <c r="B47" s="104">
        <v>541276886.0800004</v>
      </c>
      <c r="C47" s="104">
        <v>750420786.31999958</v>
      </c>
      <c r="D47" s="83"/>
      <c r="E47" s="83">
        <f>SUM(B47:D47)</f>
        <v>1291697672.4000001</v>
      </c>
    </row>
    <row r="48" spans="1:5" ht="15" customHeight="1" x14ac:dyDescent="0.25">
      <c r="A48" s="55" t="s">
        <v>18</v>
      </c>
      <c r="B48" s="104">
        <v>78663159.280000001</v>
      </c>
      <c r="C48" s="104">
        <v>71334409.280000001</v>
      </c>
      <c r="D48" s="104">
        <v>69914014.170000017</v>
      </c>
      <c r="E48" s="83">
        <f>SUM(B48:D48)</f>
        <v>219911582.73000002</v>
      </c>
    </row>
    <row r="49" spans="1:6" ht="15" customHeight="1" x14ac:dyDescent="0.25">
      <c r="A49" s="55" t="s">
        <v>19</v>
      </c>
      <c r="B49" s="83"/>
      <c r="C49" s="83"/>
      <c r="D49" s="83"/>
      <c r="E49" s="83"/>
    </row>
    <row r="50" spans="1:6" ht="15" customHeight="1" x14ac:dyDescent="0.25">
      <c r="A50" s="49"/>
      <c r="B50" s="83"/>
      <c r="C50" s="83"/>
      <c r="D50" s="83"/>
      <c r="E50" s="83"/>
    </row>
    <row r="51" spans="1:6" ht="15" customHeight="1" thickBot="1" x14ac:dyDescent="0.3">
      <c r="A51" s="56" t="s">
        <v>12</v>
      </c>
      <c r="B51" s="80">
        <f>+B30+B34+B38+B42+B46</f>
        <v>9462911646.3300285</v>
      </c>
      <c r="C51" s="80">
        <f t="shared" ref="C51:E51" si="11">+C30+C34+C38+C42+C46</f>
        <v>12518048872.690018</v>
      </c>
      <c r="D51" s="80">
        <f t="shared" si="11"/>
        <v>6309955298.5100203</v>
      </c>
      <c r="E51" s="80">
        <f t="shared" si="11"/>
        <v>28290915817.530067</v>
      </c>
    </row>
    <row r="52" spans="1:6" ht="15" customHeight="1" thickTop="1" x14ac:dyDescent="0.25">
      <c r="A52" s="52" t="s">
        <v>80</v>
      </c>
    </row>
    <row r="53" spans="1:6" ht="32.25" customHeight="1" x14ac:dyDescent="0.25">
      <c r="A53" s="111"/>
      <c r="B53" s="111"/>
      <c r="C53" s="111"/>
      <c r="D53" s="111"/>
      <c r="E53" s="111"/>
      <c r="F53" s="111"/>
    </row>
    <row r="54" spans="1:6" ht="32.25" customHeight="1" x14ac:dyDescent="0.25">
      <c r="A54" s="111"/>
      <c r="B54" s="111"/>
      <c r="C54" s="111"/>
      <c r="D54" s="111"/>
      <c r="E54" s="111"/>
      <c r="F54" s="111"/>
    </row>
    <row r="55" spans="1:6" ht="15" customHeight="1" x14ac:dyDescent="0.25">
      <c r="A55" s="108" t="s">
        <v>14</v>
      </c>
      <c r="B55" s="108"/>
      <c r="C55" s="108"/>
      <c r="D55" s="108"/>
      <c r="E55" s="108"/>
    </row>
    <row r="56" spans="1:6" ht="15" customHeight="1" x14ac:dyDescent="0.25">
      <c r="A56" s="108" t="s">
        <v>42</v>
      </c>
      <c r="B56" s="108"/>
      <c r="C56" s="108"/>
      <c r="D56" s="108"/>
      <c r="E56" s="108"/>
    </row>
    <row r="57" spans="1:6" ht="15" customHeight="1" x14ac:dyDescent="0.25">
      <c r="A57" s="36" t="s">
        <v>7</v>
      </c>
      <c r="B57" s="38" t="s">
        <v>8</v>
      </c>
      <c r="C57" s="57"/>
      <c r="D57" s="57"/>
      <c r="E57" s="57"/>
    </row>
    <row r="59" spans="1:6" ht="15" customHeight="1" thickBot="1" x14ac:dyDescent="0.3">
      <c r="A59" s="54" t="s">
        <v>9</v>
      </c>
      <c r="B59" s="47" t="s">
        <v>48</v>
      </c>
      <c r="C59" s="47" t="s">
        <v>49</v>
      </c>
      <c r="D59" s="47" t="s">
        <v>50</v>
      </c>
      <c r="E59" s="47" t="s">
        <v>51</v>
      </c>
    </row>
    <row r="60" spans="1:6" ht="15" customHeight="1" x14ac:dyDescent="0.25">
      <c r="A60" s="52"/>
    </row>
    <row r="61" spans="1:6" ht="32.25" customHeight="1" x14ac:dyDescent="0.25">
      <c r="A61" s="58" t="s">
        <v>20</v>
      </c>
      <c r="B61" s="83">
        <f>B31+B35+B39+B43+B47</f>
        <v>7513951982.0100117</v>
      </c>
      <c r="C61" s="83">
        <f t="shared" ref="C61:D61" si="12">C31+C35+C39+C43+C47</f>
        <v>10581420908.599995</v>
      </c>
      <c r="D61" s="83">
        <f t="shared" si="12"/>
        <v>4455994791.4700012</v>
      </c>
      <c r="E61" s="83">
        <f>SUM(B61:D61)</f>
        <v>22551367682.080009</v>
      </c>
    </row>
    <row r="62" spans="1:6" ht="42.75" customHeight="1" x14ac:dyDescent="0.25">
      <c r="A62" s="58" t="s">
        <v>21</v>
      </c>
      <c r="B62" s="83">
        <f>B32+B36+B40+B44+B48</f>
        <v>1948959664.3200138</v>
      </c>
      <c r="C62" s="83">
        <f t="shared" ref="C62:D62" si="13">C32+C36+C40+C44+C48</f>
        <v>1936627964.0900218</v>
      </c>
      <c r="D62" s="83">
        <f t="shared" si="13"/>
        <v>1853960507.0400198</v>
      </c>
      <c r="E62" s="83">
        <f>SUM(B62:D62)</f>
        <v>5739548135.4500551</v>
      </c>
    </row>
    <row r="63" spans="1:6" ht="15" customHeight="1" x14ac:dyDescent="0.25">
      <c r="A63" s="58" t="s">
        <v>52</v>
      </c>
      <c r="B63" s="83"/>
      <c r="C63" s="83"/>
      <c r="D63" s="83"/>
      <c r="E63" s="83"/>
    </row>
    <row r="64" spans="1:6" ht="15" customHeight="1" x14ac:dyDescent="0.25">
      <c r="A64" s="52" t="s">
        <v>4</v>
      </c>
      <c r="B64" s="83"/>
      <c r="C64" s="83"/>
      <c r="D64" s="83"/>
      <c r="E64" s="83"/>
    </row>
    <row r="65" spans="1:5" ht="15" customHeight="1" x14ac:dyDescent="0.25">
      <c r="A65" s="52" t="s">
        <v>5</v>
      </c>
      <c r="B65" s="83"/>
      <c r="C65" s="83"/>
      <c r="D65" s="83"/>
      <c r="E65" s="83"/>
    </row>
    <row r="66" spans="1:5" ht="15" customHeight="1" thickBot="1" x14ac:dyDescent="0.3">
      <c r="A66" s="56" t="s">
        <v>12</v>
      </c>
      <c r="B66" s="80">
        <f>SUM(B61:B65)</f>
        <v>9462911646.3300247</v>
      </c>
      <c r="C66" s="80">
        <f>SUM(C61:C65)</f>
        <v>12518048872.690016</v>
      </c>
      <c r="D66" s="80">
        <f>SUM(D61:D65)</f>
        <v>6309955298.5100212</v>
      </c>
      <c r="E66" s="80">
        <f>SUM(E61:E65)</f>
        <v>28290915817.530064</v>
      </c>
    </row>
    <row r="67" spans="1:5" ht="15" customHeight="1" thickTop="1" x14ac:dyDescent="0.25">
      <c r="A67" s="52" t="s">
        <v>80</v>
      </c>
    </row>
    <row r="70" spans="1:5" ht="15" customHeight="1" x14ac:dyDescent="0.25">
      <c r="A70" s="108" t="s">
        <v>29</v>
      </c>
      <c r="B70" s="108"/>
      <c r="C70" s="108"/>
      <c r="D70" s="108"/>
      <c r="E70" s="108"/>
    </row>
    <row r="71" spans="1:5" ht="15" customHeight="1" x14ac:dyDescent="0.25">
      <c r="A71" s="108" t="s">
        <v>30</v>
      </c>
      <c r="B71" s="108"/>
      <c r="C71" s="108"/>
      <c r="D71" s="108"/>
      <c r="E71" s="108"/>
    </row>
    <row r="72" spans="1:5" ht="15" customHeight="1" x14ac:dyDescent="0.25">
      <c r="A72" s="36" t="s">
        <v>7</v>
      </c>
      <c r="B72" s="41" t="s">
        <v>8</v>
      </c>
      <c r="C72" s="57"/>
      <c r="D72" s="57"/>
      <c r="E72" s="57"/>
    </row>
    <row r="73" spans="1:5" ht="15" customHeight="1" x14ac:dyDescent="0.25">
      <c r="A73" s="52"/>
    </row>
    <row r="74" spans="1:5" ht="15" customHeight="1" thickBot="1" x14ac:dyDescent="0.3">
      <c r="A74" s="54" t="s">
        <v>9</v>
      </c>
      <c r="B74" s="47" t="s">
        <v>48</v>
      </c>
      <c r="C74" s="47" t="s">
        <v>49</v>
      </c>
      <c r="D74" s="47" t="s">
        <v>50</v>
      </c>
      <c r="E74" s="47" t="s">
        <v>51</v>
      </c>
    </row>
    <row r="75" spans="1:5" ht="15" customHeight="1" x14ac:dyDescent="0.25">
      <c r="A75" s="52"/>
    </row>
    <row r="76" spans="1:5" ht="15" customHeight="1" x14ac:dyDescent="0.25">
      <c r="A76" s="59" t="s">
        <v>31</v>
      </c>
      <c r="B76" s="83">
        <f>'1T '!E80</f>
        <v>0</v>
      </c>
      <c r="C76" s="83">
        <f>B80</f>
        <v>0</v>
      </c>
      <c r="D76" s="83">
        <f>C80</f>
        <v>0</v>
      </c>
      <c r="E76" s="83">
        <f>B76</f>
        <v>0</v>
      </c>
    </row>
    <row r="77" spans="1:5" ht="15" customHeight="1" x14ac:dyDescent="0.25">
      <c r="A77" s="59" t="s">
        <v>32</v>
      </c>
      <c r="B77" s="85">
        <f>B66</f>
        <v>9462911646.3300247</v>
      </c>
      <c r="C77" s="85">
        <f>C66</f>
        <v>12518048872.690016</v>
      </c>
      <c r="D77" s="85">
        <f>D66</f>
        <v>6309955298.5100212</v>
      </c>
      <c r="E77" s="85">
        <f>SUM(B77:D77)</f>
        <v>28290915817.530064</v>
      </c>
    </row>
    <row r="78" spans="1:5" ht="18" customHeight="1" x14ac:dyDescent="0.25">
      <c r="A78" s="59" t="s">
        <v>33</v>
      </c>
      <c r="B78" s="83">
        <f>B76+B77</f>
        <v>9462911646.3300247</v>
      </c>
      <c r="C78" s="83">
        <f>C76+C77</f>
        <v>12518048872.690016</v>
      </c>
      <c r="D78" s="83">
        <f>D76+D77</f>
        <v>6309955298.5100212</v>
      </c>
      <c r="E78" s="83">
        <f>E76+E77</f>
        <v>28290915817.530064</v>
      </c>
    </row>
    <row r="79" spans="1:5" ht="15" customHeight="1" x14ac:dyDescent="0.25">
      <c r="A79" s="59" t="s">
        <v>34</v>
      </c>
      <c r="B79" s="83">
        <f>B66</f>
        <v>9462911646.3300247</v>
      </c>
      <c r="C79" s="83">
        <f t="shared" ref="C79:E79" si="14">C66</f>
        <v>12518048872.690016</v>
      </c>
      <c r="D79" s="83">
        <f t="shared" si="14"/>
        <v>6309955298.5100212</v>
      </c>
      <c r="E79" s="83">
        <f t="shared" si="14"/>
        <v>28290915817.530064</v>
      </c>
    </row>
    <row r="80" spans="1:5" ht="15" customHeight="1" x14ac:dyDescent="0.25">
      <c r="A80" s="59" t="s">
        <v>35</v>
      </c>
      <c r="B80" s="83">
        <f>B78-B79</f>
        <v>0</v>
      </c>
      <c r="C80" s="83">
        <f>C78-C79</f>
        <v>0</v>
      </c>
      <c r="D80" s="83">
        <f>D78-D79</f>
        <v>0</v>
      </c>
      <c r="E80" s="83">
        <f>E78-E79</f>
        <v>0</v>
      </c>
    </row>
    <row r="81" spans="1:5" ht="15" customHeight="1" thickBot="1" x14ac:dyDescent="0.3">
      <c r="A81" s="60"/>
      <c r="B81" s="16"/>
      <c r="C81" s="16"/>
      <c r="D81" s="16"/>
      <c r="E81" s="16"/>
    </row>
    <row r="82" spans="1:5" ht="15" customHeight="1" thickTop="1" x14ac:dyDescent="0.25">
      <c r="A82" s="52" t="s">
        <v>80</v>
      </c>
    </row>
    <row r="83" spans="1:5" ht="15" customHeight="1" x14ac:dyDescent="0.25">
      <c r="A83" s="59"/>
    </row>
    <row r="84" spans="1:5" ht="15" customHeight="1" x14ac:dyDescent="0.25">
      <c r="A84" s="107" t="s">
        <v>73</v>
      </c>
      <c r="B84" s="107"/>
      <c r="C84" s="107"/>
      <c r="D84" s="107"/>
      <c r="E84" s="107"/>
    </row>
    <row r="85" spans="1:5" ht="15" customHeight="1" x14ac:dyDescent="0.25">
      <c r="A85" s="107"/>
      <c r="B85" s="107"/>
      <c r="C85" s="107"/>
      <c r="D85" s="107"/>
      <c r="E85" s="107"/>
    </row>
    <row r="86" spans="1:5" ht="15" customHeight="1" x14ac:dyDescent="0.25">
      <c r="A86" s="66"/>
    </row>
    <row r="87" spans="1:5" ht="15" customHeight="1" x14ac:dyDescent="0.25">
      <c r="A87" s="66" t="s">
        <v>88</v>
      </c>
    </row>
    <row r="88" spans="1:5" ht="15" customHeight="1" x14ac:dyDescent="0.25">
      <c r="A88" s="66"/>
    </row>
    <row r="89" spans="1:5" ht="15" customHeight="1" x14ac:dyDescent="0.25">
      <c r="A89" s="14"/>
    </row>
    <row r="90" spans="1:5" ht="15" customHeight="1" x14ac:dyDescent="0.25">
      <c r="A90" s="14"/>
    </row>
  </sheetData>
  <mergeCells count="15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  <mergeCell ref="A53:F53"/>
    <mergeCell ref="A54:F54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3.140625" style="7" customWidth="1"/>
    <col min="2" max="2" width="19" style="26" customWidth="1"/>
    <col min="3" max="3" width="17.7109375" style="26" customWidth="1"/>
    <col min="4" max="4" width="18.28515625" style="26" bestFit="1" customWidth="1"/>
    <col min="5" max="5" width="17.85546875" style="26" customWidth="1"/>
    <col min="6" max="6" width="14.42578125" style="19" customWidth="1"/>
    <col min="7" max="7" width="4.140625" style="26" customWidth="1"/>
    <col min="8" max="8" width="9" style="26" customWidth="1"/>
    <col min="9" max="9" width="13.85546875" style="26" customWidth="1"/>
    <col min="10" max="16384" width="11.42578125" style="26"/>
  </cols>
  <sheetData>
    <row r="1" spans="1:8" x14ac:dyDescent="0.25">
      <c r="A1" s="113" t="s">
        <v>15</v>
      </c>
      <c r="B1" s="113"/>
      <c r="C1" s="113"/>
      <c r="D1" s="113"/>
      <c r="E1" s="113"/>
      <c r="F1" s="113"/>
    </row>
    <row r="2" spans="1:8" x14ac:dyDescent="0.25">
      <c r="A2" s="1" t="s">
        <v>0</v>
      </c>
      <c r="B2" s="2" t="s">
        <v>26</v>
      </c>
      <c r="C2" s="3"/>
      <c r="D2" s="25"/>
      <c r="E2" s="25"/>
      <c r="F2" s="25"/>
    </row>
    <row r="3" spans="1:8" x14ac:dyDescent="0.25">
      <c r="A3" s="1" t="s">
        <v>1</v>
      </c>
      <c r="B3" s="2" t="s">
        <v>16</v>
      </c>
      <c r="C3" s="4"/>
      <c r="D3" s="25"/>
      <c r="E3" s="25"/>
      <c r="F3" s="25"/>
    </row>
    <row r="4" spans="1:8" x14ac:dyDescent="0.25">
      <c r="A4" s="1" t="s">
        <v>10</v>
      </c>
      <c r="B4" s="4" t="s">
        <v>27</v>
      </c>
      <c r="C4" s="4"/>
      <c r="D4" s="25"/>
      <c r="E4" s="25"/>
      <c r="F4" s="25"/>
    </row>
    <row r="5" spans="1:8" x14ac:dyDescent="0.25">
      <c r="A5" s="1" t="s">
        <v>28</v>
      </c>
      <c r="B5" s="5" t="s">
        <v>83</v>
      </c>
      <c r="C5" s="4"/>
      <c r="D5" s="25"/>
      <c r="E5" s="25"/>
      <c r="F5" s="25"/>
    </row>
    <row r="6" spans="1:8" x14ac:dyDescent="0.25">
      <c r="A6" s="1"/>
      <c r="B6" s="5"/>
      <c r="C6" s="4"/>
      <c r="D6" s="25"/>
      <c r="E6" s="25"/>
      <c r="F6" s="25"/>
    </row>
    <row r="7" spans="1:8" x14ac:dyDescent="0.25">
      <c r="A7" s="27"/>
      <c r="B7" s="27"/>
      <c r="C7" s="27"/>
      <c r="D7" s="27"/>
      <c r="E7" s="27"/>
      <c r="F7" s="27"/>
    </row>
    <row r="8" spans="1:8" x14ac:dyDescent="0.25">
      <c r="A8" s="113" t="s">
        <v>6</v>
      </c>
      <c r="B8" s="113"/>
      <c r="C8" s="113"/>
      <c r="D8" s="113"/>
      <c r="E8" s="113"/>
      <c r="F8" s="113"/>
    </row>
    <row r="9" spans="1:8" x14ac:dyDescent="0.25">
      <c r="A9" s="113" t="s">
        <v>11</v>
      </c>
      <c r="B9" s="113"/>
      <c r="C9" s="113"/>
      <c r="D9" s="113"/>
      <c r="E9" s="113"/>
      <c r="F9" s="113"/>
    </row>
    <row r="10" spans="1:8" x14ac:dyDescent="0.25">
      <c r="A10" s="26"/>
    </row>
    <row r="11" spans="1:8" ht="15.75" thickBot="1" x14ac:dyDescent="0.3">
      <c r="A11" s="46" t="s">
        <v>71</v>
      </c>
      <c r="B11" s="9" t="s">
        <v>2</v>
      </c>
      <c r="C11" s="9" t="s">
        <v>55</v>
      </c>
      <c r="D11" s="9" t="s">
        <v>56</v>
      </c>
      <c r="E11" s="9" t="s">
        <v>57</v>
      </c>
      <c r="F11" s="28" t="s">
        <v>58</v>
      </c>
    </row>
    <row r="13" spans="1:8" x14ac:dyDescent="0.25">
      <c r="A13" s="48" t="s">
        <v>74</v>
      </c>
      <c r="B13" s="26" t="s">
        <v>3</v>
      </c>
      <c r="C13" s="29">
        <v>0</v>
      </c>
      <c r="D13" s="29"/>
      <c r="E13" s="29"/>
      <c r="F13" s="30">
        <f>AVERAGE(C13:E13)</f>
        <v>0</v>
      </c>
      <c r="G13" s="29"/>
      <c r="H13" s="70"/>
    </row>
    <row r="14" spans="1:8" x14ac:dyDescent="0.25">
      <c r="A14" s="20" t="s">
        <v>36</v>
      </c>
      <c r="B14" s="26" t="s">
        <v>3</v>
      </c>
      <c r="C14" s="29">
        <v>0</v>
      </c>
      <c r="D14" s="29"/>
      <c r="E14" s="29"/>
      <c r="F14" s="30">
        <f t="shared" ref="F14:F19" si="0">AVERAGE(C14:E14)</f>
        <v>0</v>
      </c>
      <c r="G14" s="29"/>
      <c r="H14" s="70"/>
    </row>
    <row r="15" spans="1:8" x14ac:dyDescent="0.25">
      <c r="A15" s="20" t="s">
        <v>41</v>
      </c>
      <c r="B15" s="26" t="s">
        <v>3</v>
      </c>
      <c r="C15" s="29">
        <v>0</v>
      </c>
      <c r="D15" s="29"/>
      <c r="E15" s="29"/>
      <c r="F15" s="30">
        <f t="shared" si="0"/>
        <v>0</v>
      </c>
      <c r="G15" s="29"/>
      <c r="H15" s="70"/>
    </row>
    <row r="16" spans="1:8" x14ac:dyDescent="0.25">
      <c r="A16" s="20" t="s">
        <v>37</v>
      </c>
      <c r="B16" s="26" t="s">
        <v>3</v>
      </c>
      <c r="C16" s="29">
        <v>0</v>
      </c>
      <c r="D16" s="29"/>
      <c r="E16" s="29"/>
      <c r="F16" s="30">
        <f t="shared" si="0"/>
        <v>0</v>
      </c>
      <c r="G16" s="29"/>
      <c r="H16" s="70"/>
    </row>
    <row r="17" spans="1:8" x14ac:dyDescent="0.25">
      <c r="A17" s="20" t="s">
        <v>38</v>
      </c>
      <c r="B17" s="26" t="s">
        <v>3</v>
      </c>
      <c r="C17" s="29">
        <v>0</v>
      </c>
      <c r="D17" s="29"/>
      <c r="E17" s="29"/>
      <c r="F17" s="30">
        <f t="shared" si="0"/>
        <v>0</v>
      </c>
      <c r="G17" s="29"/>
      <c r="H17" s="70"/>
    </row>
    <row r="18" spans="1:8" x14ac:dyDescent="0.25">
      <c r="A18" s="20"/>
      <c r="C18" s="29"/>
      <c r="D18" s="29"/>
      <c r="E18" s="29"/>
      <c r="F18" s="30"/>
      <c r="G18" s="29"/>
    </row>
    <row r="19" spans="1:8" ht="15.75" thickBot="1" x14ac:dyDescent="0.3">
      <c r="A19" s="22" t="s">
        <v>12</v>
      </c>
      <c r="B19" s="12"/>
      <c r="C19" s="31">
        <f>SUM(C13:C17)</f>
        <v>0</v>
      </c>
      <c r="D19" s="31">
        <f>SUM(D13:D17)</f>
        <v>0</v>
      </c>
      <c r="E19" s="31">
        <f>SUM(E13:E17)</f>
        <v>0</v>
      </c>
      <c r="F19" s="31">
        <f t="shared" si="0"/>
        <v>0</v>
      </c>
      <c r="G19" s="29"/>
    </row>
    <row r="20" spans="1:8" ht="15.75" thickTop="1" x14ac:dyDescent="0.25">
      <c r="A20" s="52" t="s">
        <v>80</v>
      </c>
    </row>
    <row r="21" spans="1:8" x14ac:dyDescent="0.25">
      <c r="A21" s="114" t="s">
        <v>54</v>
      </c>
      <c r="B21" s="114"/>
      <c r="C21" s="114"/>
      <c r="D21" s="114"/>
      <c r="E21" s="114"/>
      <c r="F21" s="114"/>
    </row>
    <row r="22" spans="1:8" x14ac:dyDescent="0.25">
      <c r="A22" s="114"/>
      <c r="B22" s="114"/>
      <c r="C22" s="114"/>
      <c r="D22" s="114"/>
      <c r="E22" s="114"/>
      <c r="F22" s="114"/>
    </row>
    <row r="23" spans="1:8" x14ac:dyDescent="0.25">
      <c r="A23" s="110" t="s">
        <v>76</v>
      </c>
      <c r="B23" s="110"/>
      <c r="C23" s="110"/>
      <c r="D23" s="110"/>
    </row>
    <row r="24" spans="1:8" x14ac:dyDescent="0.25">
      <c r="A24" s="115" t="s">
        <v>13</v>
      </c>
      <c r="B24" s="115"/>
      <c r="C24" s="115"/>
      <c r="D24" s="115"/>
      <c r="E24" s="115"/>
    </row>
    <row r="25" spans="1:8" x14ac:dyDescent="0.25">
      <c r="A25" s="113" t="s">
        <v>59</v>
      </c>
      <c r="B25" s="113"/>
      <c r="C25" s="113"/>
      <c r="D25" s="113"/>
      <c r="E25" s="113"/>
    </row>
    <row r="26" spans="1:8" x14ac:dyDescent="0.25">
      <c r="A26" s="113" t="s">
        <v>40</v>
      </c>
      <c r="B26" s="113"/>
      <c r="C26" s="113"/>
      <c r="D26" s="113"/>
      <c r="E26" s="113"/>
      <c r="F26" s="26"/>
    </row>
    <row r="27" spans="1:8" x14ac:dyDescent="0.25">
      <c r="B27" s="10"/>
      <c r="C27" s="32"/>
      <c r="D27" s="32"/>
      <c r="E27" s="32"/>
      <c r="F27" s="26"/>
    </row>
    <row r="28" spans="1:8" ht="15.75" thickBot="1" x14ac:dyDescent="0.3">
      <c r="A28" s="46" t="s">
        <v>71</v>
      </c>
      <c r="B28" s="9" t="s">
        <v>55</v>
      </c>
      <c r="C28" s="9" t="s">
        <v>56</v>
      </c>
      <c r="D28" s="9" t="s">
        <v>57</v>
      </c>
      <c r="E28" s="9" t="s">
        <v>58</v>
      </c>
      <c r="F28" s="26"/>
    </row>
    <row r="29" spans="1:8" x14ac:dyDescent="0.25">
      <c r="B29" s="19"/>
      <c r="C29" s="19"/>
      <c r="D29" s="19"/>
      <c r="E29" s="19"/>
      <c r="F29" s="26"/>
    </row>
    <row r="30" spans="1:8" x14ac:dyDescent="0.25">
      <c r="A30" s="67" t="s">
        <v>75</v>
      </c>
      <c r="B30" s="77">
        <f t="shared" ref="B30:D30" si="1">SUM(B31:B33)</f>
        <v>1215463337.71</v>
      </c>
      <c r="C30" s="77">
        <f t="shared" si="1"/>
        <v>0</v>
      </c>
      <c r="D30" s="77">
        <f t="shared" si="1"/>
        <v>0</v>
      </c>
      <c r="E30" s="77">
        <f t="shared" ref="E30" si="2">SUM(E31:E33)</f>
        <v>1215463337.71</v>
      </c>
      <c r="F30" s="26"/>
    </row>
    <row r="31" spans="1:8" x14ac:dyDescent="0.25">
      <c r="A31" s="21" t="s">
        <v>17</v>
      </c>
      <c r="B31" s="84"/>
      <c r="C31" s="84"/>
      <c r="D31" s="84"/>
      <c r="E31" s="78">
        <f>+SUM(B31:D31)</f>
        <v>0</v>
      </c>
      <c r="F31" s="26"/>
    </row>
    <row r="32" spans="1:8" x14ac:dyDescent="0.25">
      <c r="A32" s="21" t="s">
        <v>18</v>
      </c>
      <c r="B32" s="106">
        <v>1215463337.71</v>
      </c>
      <c r="C32" s="84"/>
      <c r="D32" s="84"/>
      <c r="E32" s="78">
        <f t="shared" ref="E32:E49" si="3">+SUM(B32:D32)</f>
        <v>1215463337.71</v>
      </c>
      <c r="F32" s="26"/>
    </row>
    <row r="33" spans="1:6" x14ac:dyDescent="0.25">
      <c r="A33" s="21" t="s">
        <v>19</v>
      </c>
      <c r="B33" s="78"/>
      <c r="C33" s="78"/>
      <c r="D33" s="78"/>
      <c r="E33" s="78">
        <f t="shared" si="3"/>
        <v>0</v>
      </c>
      <c r="F33" s="26"/>
    </row>
    <row r="34" spans="1:6" x14ac:dyDescent="0.25">
      <c r="A34" s="69" t="s">
        <v>36</v>
      </c>
      <c r="B34" s="77">
        <f t="shared" ref="B34:D34" si="4">SUM(B35:B37)</f>
        <v>137485628.96000001</v>
      </c>
      <c r="C34" s="77">
        <f t="shared" si="4"/>
        <v>0</v>
      </c>
      <c r="D34" s="77">
        <f t="shared" si="4"/>
        <v>0</v>
      </c>
      <c r="E34" s="77">
        <f t="shared" ref="E34" si="5">SUM(E35:E37)</f>
        <v>137485628.96000001</v>
      </c>
      <c r="F34" s="26"/>
    </row>
    <row r="35" spans="1:6" x14ac:dyDescent="0.25">
      <c r="A35" s="21" t="s">
        <v>17</v>
      </c>
      <c r="B35" s="84"/>
      <c r="C35" s="84"/>
      <c r="D35" s="84"/>
      <c r="E35" s="78">
        <f>+SUM(B35:D35)</f>
        <v>0</v>
      </c>
      <c r="F35" s="26"/>
    </row>
    <row r="36" spans="1:6" x14ac:dyDescent="0.25">
      <c r="A36" s="21" t="s">
        <v>18</v>
      </c>
      <c r="B36" s="106">
        <v>137485628.96000001</v>
      </c>
      <c r="C36" s="84"/>
      <c r="D36" s="84"/>
      <c r="E36" s="78">
        <f>+SUM(B36:D36)</f>
        <v>137485628.96000001</v>
      </c>
      <c r="F36" s="26"/>
    </row>
    <row r="37" spans="1:6" x14ac:dyDescent="0.25">
      <c r="A37" s="21" t="s">
        <v>19</v>
      </c>
      <c r="B37" s="78"/>
      <c r="C37" s="78"/>
      <c r="D37" s="78"/>
      <c r="E37" s="78">
        <f t="shared" si="3"/>
        <v>0</v>
      </c>
      <c r="F37" s="26"/>
    </row>
    <row r="38" spans="1:6" x14ac:dyDescent="0.25">
      <c r="A38" s="69" t="s">
        <v>41</v>
      </c>
      <c r="B38" s="77">
        <f t="shared" ref="B38:D38" si="6">SUM(B39:B41)</f>
        <v>0</v>
      </c>
      <c r="C38" s="77">
        <f t="shared" si="6"/>
        <v>0</v>
      </c>
      <c r="D38" s="77">
        <f t="shared" si="6"/>
        <v>0</v>
      </c>
      <c r="E38" s="77">
        <f t="shared" ref="E38" si="7">SUM(E39:E41)</f>
        <v>0</v>
      </c>
      <c r="F38" s="26"/>
    </row>
    <row r="39" spans="1:6" x14ac:dyDescent="0.25">
      <c r="A39" s="21" t="s">
        <v>17</v>
      </c>
      <c r="B39" s="84"/>
      <c r="C39" s="84"/>
      <c r="D39" s="84"/>
      <c r="E39" s="78">
        <f t="shared" si="3"/>
        <v>0</v>
      </c>
      <c r="F39" s="26"/>
    </row>
    <row r="40" spans="1:6" x14ac:dyDescent="0.25">
      <c r="A40" s="21" t="s">
        <v>18</v>
      </c>
      <c r="B40" s="84"/>
      <c r="C40" s="84"/>
      <c r="D40" s="84"/>
      <c r="E40" s="78">
        <f t="shared" si="3"/>
        <v>0</v>
      </c>
      <c r="F40" s="26"/>
    </row>
    <row r="41" spans="1:6" x14ac:dyDescent="0.25">
      <c r="A41" s="21" t="s">
        <v>19</v>
      </c>
      <c r="B41" s="78"/>
      <c r="C41" s="78"/>
      <c r="D41" s="78"/>
      <c r="E41" s="78">
        <f t="shared" si="3"/>
        <v>0</v>
      </c>
      <c r="F41" s="26"/>
    </row>
    <row r="42" spans="1:6" x14ac:dyDescent="0.25">
      <c r="A42" s="69" t="s">
        <v>37</v>
      </c>
      <c r="B42" s="77">
        <f t="shared" ref="B42:D42" si="8">SUM(B43:B45)</f>
        <v>0</v>
      </c>
      <c r="C42" s="77">
        <f t="shared" si="8"/>
        <v>0</v>
      </c>
      <c r="D42" s="77">
        <f t="shared" si="8"/>
        <v>0</v>
      </c>
      <c r="E42" s="77">
        <f t="shared" ref="E42" si="9">SUM(E43:E45)</f>
        <v>0</v>
      </c>
      <c r="F42" s="26"/>
    </row>
    <row r="43" spans="1:6" x14ac:dyDescent="0.25">
      <c r="A43" s="21" t="s">
        <v>17</v>
      </c>
      <c r="B43" s="84"/>
      <c r="C43" s="84"/>
      <c r="D43" s="84"/>
      <c r="E43" s="78">
        <f t="shared" si="3"/>
        <v>0</v>
      </c>
      <c r="F43" s="26"/>
    </row>
    <row r="44" spans="1:6" x14ac:dyDescent="0.25">
      <c r="A44" s="21" t="s">
        <v>18</v>
      </c>
      <c r="B44" s="84"/>
      <c r="C44" s="84"/>
      <c r="D44" s="84"/>
      <c r="E44" s="78">
        <f t="shared" si="3"/>
        <v>0</v>
      </c>
      <c r="F44" s="26"/>
    </row>
    <row r="45" spans="1:6" x14ac:dyDescent="0.25">
      <c r="A45" s="21" t="s">
        <v>19</v>
      </c>
      <c r="B45" s="78"/>
      <c r="C45" s="78"/>
      <c r="D45" s="78"/>
      <c r="E45" s="78">
        <f t="shared" si="3"/>
        <v>0</v>
      </c>
      <c r="F45" s="26"/>
    </row>
    <row r="46" spans="1:6" x14ac:dyDescent="0.25">
      <c r="A46" s="69" t="s">
        <v>38</v>
      </c>
      <c r="B46" s="77">
        <f t="shared" ref="B46:D46" si="10">SUM(B47:B49)</f>
        <v>0</v>
      </c>
      <c r="C46" s="77">
        <f t="shared" si="10"/>
        <v>0</v>
      </c>
      <c r="D46" s="77">
        <f t="shared" si="10"/>
        <v>0</v>
      </c>
      <c r="E46" s="77">
        <f t="shared" ref="E46" si="11">SUM(E47:E49)</f>
        <v>0</v>
      </c>
      <c r="F46" s="26"/>
    </row>
    <row r="47" spans="1:6" x14ac:dyDescent="0.25">
      <c r="A47" s="21" t="s">
        <v>17</v>
      </c>
      <c r="B47" s="84"/>
      <c r="C47" s="84"/>
      <c r="D47" s="84"/>
      <c r="E47" s="78">
        <f t="shared" si="3"/>
        <v>0</v>
      </c>
      <c r="F47" s="26"/>
    </row>
    <row r="48" spans="1:6" x14ac:dyDescent="0.25">
      <c r="A48" s="21" t="s">
        <v>18</v>
      </c>
      <c r="B48" s="84"/>
      <c r="C48" s="84"/>
      <c r="D48" s="84"/>
      <c r="E48" s="78">
        <f t="shared" si="3"/>
        <v>0</v>
      </c>
      <c r="F48" s="26"/>
    </row>
    <row r="49" spans="1:6" x14ac:dyDescent="0.25">
      <c r="A49" s="21" t="s">
        <v>19</v>
      </c>
      <c r="B49" s="14"/>
      <c r="C49" s="14"/>
      <c r="D49" s="14"/>
      <c r="E49" s="14">
        <f t="shared" si="3"/>
        <v>0</v>
      </c>
      <c r="F49" s="26"/>
    </row>
    <row r="50" spans="1:6" x14ac:dyDescent="0.25">
      <c r="A50" s="20"/>
      <c r="B50" s="19"/>
      <c r="C50" s="19"/>
      <c r="D50" s="19"/>
      <c r="E50" s="19"/>
      <c r="F50" s="26"/>
    </row>
    <row r="51" spans="1:6" ht="15.75" thickBot="1" x14ac:dyDescent="0.3">
      <c r="A51" s="22" t="s">
        <v>12</v>
      </c>
      <c r="B51" s="23">
        <f>+B30+B34+B38+B42+B46</f>
        <v>1352948966.6700001</v>
      </c>
      <c r="C51" s="23">
        <f t="shared" ref="C51:E51" si="12">+C30+C34+C38+C42+C46</f>
        <v>0</v>
      </c>
      <c r="D51" s="23">
        <f t="shared" si="12"/>
        <v>0</v>
      </c>
      <c r="E51" s="23">
        <f t="shared" si="12"/>
        <v>1352948966.6700001</v>
      </c>
      <c r="F51" s="26"/>
    </row>
    <row r="52" spans="1:6" ht="15.75" thickTop="1" x14ac:dyDescent="0.25">
      <c r="A52" s="52" t="s">
        <v>80</v>
      </c>
    </row>
    <row r="53" spans="1:6" x14ac:dyDescent="0.25">
      <c r="A53" s="7" t="s">
        <v>77</v>
      </c>
      <c r="F53" s="26"/>
    </row>
    <row r="54" spans="1:6" ht="45" customHeight="1" x14ac:dyDescent="0.25">
      <c r="A54" s="116" t="s">
        <v>79</v>
      </c>
      <c r="B54" s="116"/>
      <c r="C54" s="116"/>
      <c r="D54" s="116"/>
      <c r="E54" s="116"/>
      <c r="F54" s="26"/>
    </row>
    <row r="55" spans="1:6" x14ac:dyDescent="0.25">
      <c r="A55" s="113" t="s">
        <v>14</v>
      </c>
      <c r="B55" s="113"/>
      <c r="C55" s="113"/>
      <c r="D55" s="113"/>
      <c r="E55" s="113"/>
      <c r="F55" s="26"/>
    </row>
    <row r="56" spans="1:6" x14ac:dyDescent="0.25">
      <c r="A56" s="113" t="s">
        <v>59</v>
      </c>
      <c r="B56" s="113"/>
      <c r="C56" s="113"/>
      <c r="D56" s="113"/>
      <c r="E56" s="113"/>
      <c r="F56" s="26"/>
    </row>
    <row r="57" spans="1:6" x14ac:dyDescent="0.25">
      <c r="A57" s="1" t="s">
        <v>7</v>
      </c>
      <c r="B57" s="3" t="s">
        <v>8</v>
      </c>
      <c r="C57" s="6"/>
      <c r="D57" s="6"/>
      <c r="E57" s="6"/>
      <c r="F57" s="26"/>
    </row>
    <row r="59" spans="1:6" ht="15.75" thickBot="1" x14ac:dyDescent="0.3">
      <c r="A59" s="8" t="s">
        <v>9</v>
      </c>
      <c r="B59" s="9" t="s">
        <v>55</v>
      </c>
      <c r="C59" s="9" t="s">
        <v>56</v>
      </c>
      <c r="D59" s="9" t="s">
        <v>60</v>
      </c>
      <c r="E59" s="9" t="s">
        <v>58</v>
      </c>
      <c r="F59" s="26"/>
    </row>
    <row r="61" spans="1:6" ht="30" x14ac:dyDescent="0.25">
      <c r="A61" s="24" t="s">
        <v>20</v>
      </c>
      <c r="B61" s="26">
        <f>B31+B35+B39+B43+B47</f>
        <v>0</v>
      </c>
      <c r="C61" s="26">
        <f t="shared" ref="C61:D61" si="13">C31+C35+C39+C43+C47</f>
        <v>0</v>
      </c>
      <c r="D61" s="26">
        <f t="shared" si="13"/>
        <v>0</v>
      </c>
      <c r="E61" s="26">
        <f>SUM(B61:D61)</f>
        <v>0</v>
      </c>
      <c r="F61" s="26"/>
    </row>
    <row r="62" spans="1:6" ht="30" x14ac:dyDescent="0.25">
      <c r="A62" s="24" t="s">
        <v>21</v>
      </c>
      <c r="B62" s="26">
        <f>B32+B36+B40+B44+B48</f>
        <v>1352948966.6700001</v>
      </c>
      <c r="C62" s="26">
        <f t="shared" ref="C62:D62" si="14">C32+C36+C40+C44+C48</f>
        <v>0</v>
      </c>
      <c r="D62" s="26">
        <f t="shared" si="14"/>
        <v>0</v>
      </c>
      <c r="E62" s="26">
        <f>SUM(B62:D62)</f>
        <v>1352948966.6700001</v>
      </c>
      <c r="F62" s="26"/>
    </row>
    <row r="63" spans="1:6" x14ac:dyDescent="0.25">
      <c r="A63" s="24" t="s">
        <v>52</v>
      </c>
      <c r="F63" s="26"/>
    </row>
    <row r="64" spans="1:6" x14ac:dyDescent="0.25">
      <c r="A64" s="7" t="s">
        <v>4</v>
      </c>
      <c r="F64" s="26"/>
    </row>
    <row r="65" spans="1:6" x14ac:dyDescent="0.25">
      <c r="A65" s="7" t="s">
        <v>5</v>
      </c>
      <c r="F65" s="26"/>
    </row>
    <row r="66" spans="1:6" ht="15.75" thickBot="1" x14ac:dyDescent="0.3">
      <c r="A66" s="22" t="s">
        <v>12</v>
      </c>
      <c r="B66" s="12">
        <f>SUM(B61:B65)</f>
        <v>1352948966.6700001</v>
      </c>
      <c r="C66" s="12">
        <f>SUM(C61:C65)</f>
        <v>0</v>
      </c>
      <c r="D66" s="12">
        <f>SUM(D61:D62)</f>
        <v>0</v>
      </c>
      <c r="E66" s="12">
        <f>SUM(E61:E65)</f>
        <v>1352948966.6700001</v>
      </c>
      <c r="F66" s="26"/>
    </row>
    <row r="67" spans="1:6" ht="15.75" thickTop="1" x14ac:dyDescent="0.25">
      <c r="A67" s="52" t="s">
        <v>80</v>
      </c>
      <c r="F67" s="26"/>
    </row>
    <row r="68" spans="1:6" x14ac:dyDescent="0.25">
      <c r="F68" s="26"/>
    </row>
    <row r="70" spans="1:6" x14ac:dyDescent="0.25">
      <c r="A70" s="113" t="s">
        <v>29</v>
      </c>
      <c r="B70" s="113"/>
      <c r="C70" s="113"/>
      <c r="D70" s="113"/>
      <c r="E70" s="113"/>
      <c r="F70" s="26"/>
    </row>
    <row r="71" spans="1:6" x14ac:dyDescent="0.25">
      <c r="A71" s="113" t="s">
        <v>30</v>
      </c>
      <c r="B71" s="113"/>
      <c r="C71" s="113"/>
      <c r="D71" s="113"/>
      <c r="E71" s="113"/>
      <c r="F71" s="26"/>
    </row>
    <row r="72" spans="1:6" x14ac:dyDescent="0.25">
      <c r="A72" s="1" t="s">
        <v>7</v>
      </c>
      <c r="B72" s="5" t="s">
        <v>8</v>
      </c>
      <c r="C72" s="6"/>
      <c r="D72" s="6"/>
      <c r="E72" s="6"/>
      <c r="F72" s="26"/>
    </row>
    <row r="74" spans="1:6" ht="15.75" thickBot="1" x14ac:dyDescent="0.3">
      <c r="A74" s="8" t="s">
        <v>9</v>
      </c>
      <c r="B74" s="9" t="s">
        <v>55</v>
      </c>
      <c r="C74" s="9" t="s">
        <v>56</v>
      </c>
      <c r="D74" s="9" t="s">
        <v>60</v>
      </c>
      <c r="E74" s="9" t="s">
        <v>58</v>
      </c>
      <c r="F74" s="26"/>
    </row>
    <row r="76" spans="1:6" x14ac:dyDescent="0.25">
      <c r="A76" s="10" t="s">
        <v>31</v>
      </c>
      <c r="B76" s="84">
        <f>'2T'!E80</f>
        <v>0</v>
      </c>
      <c r="C76" s="84">
        <f>B80</f>
        <v>0</v>
      </c>
      <c r="D76" s="84">
        <f>C80</f>
        <v>0</v>
      </c>
      <c r="E76" s="84">
        <f>B76</f>
        <v>0</v>
      </c>
      <c r="F76" s="26"/>
    </row>
    <row r="77" spans="1:6" x14ac:dyDescent="0.25">
      <c r="A77" s="10" t="s">
        <v>32</v>
      </c>
      <c r="B77" s="98">
        <f>B66</f>
        <v>1352948966.6700001</v>
      </c>
      <c r="C77" s="98">
        <f>C66</f>
        <v>0</v>
      </c>
      <c r="D77" s="98">
        <f>D66</f>
        <v>0</v>
      </c>
      <c r="E77" s="84">
        <f>SUM(B77:D77)</f>
        <v>1352948966.6700001</v>
      </c>
      <c r="F77" s="26"/>
    </row>
    <row r="78" spans="1:6" x14ac:dyDescent="0.25">
      <c r="A78" s="10" t="s">
        <v>33</v>
      </c>
      <c r="B78" s="84">
        <f>B76+B77</f>
        <v>1352948966.6700001</v>
      </c>
      <c r="C78" s="84">
        <f>C76+C77</f>
        <v>0</v>
      </c>
      <c r="D78" s="84">
        <f>D76+D77</f>
        <v>0</v>
      </c>
      <c r="E78" s="84">
        <f>E76+E77</f>
        <v>1352948966.6700001</v>
      </c>
      <c r="F78" s="26"/>
    </row>
    <row r="79" spans="1:6" x14ac:dyDescent="0.25">
      <c r="A79" s="10" t="s">
        <v>34</v>
      </c>
      <c r="B79" s="84">
        <f>B66</f>
        <v>1352948966.6700001</v>
      </c>
      <c r="C79" s="84">
        <f>C66</f>
        <v>0</v>
      </c>
      <c r="D79" s="84">
        <f>D66</f>
        <v>0</v>
      </c>
      <c r="E79" s="84">
        <f>E66</f>
        <v>1352948966.6700001</v>
      </c>
      <c r="F79" s="26"/>
    </row>
    <row r="80" spans="1:6" x14ac:dyDescent="0.25">
      <c r="A80" s="10" t="s">
        <v>35</v>
      </c>
      <c r="B80" s="84">
        <f>B78-B79</f>
        <v>0</v>
      </c>
      <c r="C80" s="84">
        <f>C78-C79</f>
        <v>0</v>
      </c>
      <c r="D80" s="84">
        <f>D78-D79</f>
        <v>0</v>
      </c>
      <c r="E80" s="84">
        <f>E78-E79</f>
        <v>0</v>
      </c>
      <c r="F80" s="26"/>
    </row>
    <row r="81" spans="1:6" ht="15.75" thickBot="1" x14ac:dyDescent="0.3">
      <c r="A81" s="11"/>
      <c r="B81" s="12"/>
      <c r="C81" s="12"/>
      <c r="D81" s="12"/>
      <c r="E81" s="12"/>
      <c r="F81" s="26"/>
    </row>
    <row r="82" spans="1:6" ht="15.75" thickTop="1" x14ac:dyDescent="0.25">
      <c r="A82" s="52" t="s">
        <v>80</v>
      </c>
      <c r="F82" s="26"/>
    </row>
    <row r="83" spans="1:6" x14ac:dyDescent="0.25">
      <c r="A83" s="10"/>
      <c r="F83" s="26"/>
    </row>
    <row r="84" spans="1:6" x14ac:dyDescent="0.25">
      <c r="A84" s="112" t="s">
        <v>73</v>
      </c>
      <c r="B84" s="112"/>
      <c r="C84" s="112"/>
      <c r="D84" s="112"/>
      <c r="E84" s="112"/>
      <c r="F84" s="26"/>
    </row>
    <row r="85" spans="1:6" x14ac:dyDescent="0.25">
      <c r="A85" s="112"/>
      <c r="B85" s="112"/>
      <c r="C85" s="112"/>
      <c r="D85" s="112"/>
      <c r="E85" s="112"/>
    </row>
    <row r="86" spans="1:6" x14ac:dyDescent="0.25">
      <c r="A86" s="66"/>
    </row>
    <row r="87" spans="1:6" ht="15" customHeight="1" x14ac:dyDescent="0.25">
      <c r="A87" s="66" t="s">
        <v>89</v>
      </c>
    </row>
    <row r="88" spans="1:6" x14ac:dyDescent="0.25">
      <c r="A88" s="66"/>
    </row>
    <row r="90" spans="1:6" x14ac:dyDescent="0.25">
      <c r="A90" s="66"/>
    </row>
    <row r="92" spans="1:6" x14ac:dyDescent="0.25">
      <c r="A92" s="26"/>
      <c r="F92" s="26"/>
    </row>
    <row r="93" spans="1:6" x14ac:dyDescent="0.25">
      <c r="A93" s="26"/>
      <c r="F93" s="26"/>
    </row>
    <row r="94" spans="1:6" x14ac:dyDescent="0.25">
      <c r="A94" s="26"/>
      <c r="F94" s="26"/>
    </row>
    <row r="95" spans="1:6" x14ac:dyDescent="0.25">
      <c r="A95" s="26"/>
      <c r="F95" s="26"/>
    </row>
    <row r="96" spans="1:6" x14ac:dyDescent="0.25">
      <c r="A96" s="26"/>
      <c r="F96" s="26"/>
    </row>
    <row r="97" spans="1:6" x14ac:dyDescent="0.25">
      <c r="A97" s="26"/>
      <c r="F97" s="26"/>
    </row>
    <row r="98" spans="1:6" x14ac:dyDescent="0.25">
      <c r="A98" s="26"/>
      <c r="F98" s="26"/>
    </row>
    <row r="99" spans="1:6" x14ac:dyDescent="0.25">
      <c r="A99" s="26"/>
      <c r="F99" s="26"/>
    </row>
    <row r="100" spans="1:6" x14ac:dyDescent="0.25">
      <c r="A100" s="26"/>
      <c r="F100" s="26"/>
    </row>
    <row r="101" spans="1:6" x14ac:dyDescent="0.25">
      <c r="A101" s="26"/>
      <c r="F101" s="26"/>
    </row>
    <row r="102" spans="1:6" x14ac:dyDescent="0.25">
      <c r="A102" s="26"/>
      <c r="F102" s="26"/>
    </row>
    <row r="103" spans="1:6" x14ac:dyDescent="0.25">
      <c r="A103" s="26"/>
      <c r="F103" s="26"/>
    </row>
    <row r="104" spans="1:6" x14ac:dyDescent="0.25">
      <c r="A104" s="26"/>
      <c r="F104" s="26"/>
    </row>
    <row r="105" spans="1:6" x14ac:dyDescent="0.25">
      <c r="A105" s="26"/>
      <c r="F105" s="26"/>
    </row>
    <row r="106" spans="1:6" x14ac:dyDescent="0.25">
      <c r="A106" s="26"/>
      <c r="F106" s="26"/>
    </row>
    <row r="107" spans="1:6" x14ac:dyDescent="0.25">
      <c r="A107" s="26"/>
      <c r="F107" s="26"/>
    </row>
    <row r="108" spans="1:6" x14ac:dyDescent="0.25">
      <c r="A108" s="26"/>
      <c r="F108" s="26"/>
    </row>
    <row r="109" spans="1:6" x14ac:dyDescent="0.25">
      <c r="A109" s="26"/>
      <c r="F109" s="26"/>
    </row>
    <row r="110" spans="1:6" x14ac:dyDescent="0.25">
      <c r="A110" s="26"/>
      <c r="F110" s="26"/>
    </row>
    <row r="111" spans="1:6" x14ac:dyDescent="0.25">
      <c r="A111" s="26"/>
      <c r="F111" s="26"/>
    </row>
    <row r="112" spans="1:6" x14ac:dyDescent="0.25">
      <c r="A112" s="26"/>
      <c r="F112" s="26"/>
    </row>
  </sheetData>
  <mergeCells count="14">
    <mergeCell ref="A84:E85"/>
    <mergeCell ref="A1:F1"/>
    <mergeCell ref="A9:F9"/>
    <mergeCell ref="A56:E56"/>
    <mergeCell ref="A70:E70"/>
    <mergeCell ref="A71:E71"/>
    <mergeCell ref="A26:E26"/>
    <mergeCell ref="A8:F8"/>
    <mergeCell ref="A21:F22"/>
    <mergeCell ref="A24:E24"/>
    <mergeCell ref="A25:E25"/>
    <mergeCell ref="A55:E55"/>
    <mergeCell ref="A23:D23"/>
    <mergeCell ref="A54:E54"/>
  </mergeCells>
  <pageMargins left="0.7" right="0.7" top="0.75" bottom="0.75" header="0.3" footer="0.3"/>
  <pageSetup orientation="portrait" r:id="rId1"/>
  <ignoredErrors>
    <ignoredError sqref="E46 E42 E38 E34 D6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3.140625" style="7" customWidth="1"/>
    <col min="2" max="2" width="18.5703125" style="26" customWidth="1"/>
    <col min="3" max="3" width="17.85546875" style="26" bestFit="1" customWidth="1"/>
    <col min="4" max="4" width="19" style="26" bestFit="1" customWidth="1"/>
    <col min="5" max="5" width="19.42578125" style="26" customWidth="1"/>
    <col min="6" max="6" width="14.42578125" style="19" customWidth="1"/>
    <col min="7" max="7" width="11.5703125" style="26" bestFit="1" customWidth="1"/>
    <col min="8" max="16384" width="11.42578125" style="26"/>
  </cols>
  <sheetData>
    <row r="1" spans="1:7" x14ac:dyDescent="0.25">
      <c r="A1" s="113" t="s">
        <v>15</v>
      </c>
      <c r="B1" s="113"/>
      <c r="C1" s="113"/>
      <c r="D1" s="113"/>
      <c r="E1" s="113"/>
      <c r="F1" s="113"/>
    </row>
    <row r="2" spans="1:7" x14ac:dyDescent="0.25">
      <c r="A2" s="1" t="s">
        <v>0</v>
      </c>
      <c r="B2" s="2" t="s">
        <v>26</v>
      </c>
      <c r="C2" s="3"/>
      <c r="D2" s="35"/>
      <c r="E2" s="35"/>
      <c r="F2" s="35"/>
    </row>
    <row r="3" spans="1:7" x14ac:dyDescent="0.25">
      <c r="A3" s="1" t="s">
        <v>1</v>
      </c>
      <c r="B3" s="2" t="s">
        <v>16</v>
      </c>
      <c r="C3" s="4"/>
      <c r="D3" s="35"/>
      <c r="E3" s="35"/>
      <c r="F3" s="35"/>
    </row>
    <row r="4" spans="1:7" x14ac:dyDescent="0.25">
      <c r="A4" s="1" t="s">
        <v>10</v>
      </c>
      <c r="B4" s="4" t="s">
        <v>27</v>
      </c>
      <c r="C4" s="4"/>
      <c r="D4" s="35"/>
      <c r="E4" s="35"/>
      <c r="F4" s="35"/>
    </row>
    <row r="5" spans="1:7" x14ac:dyDescent="0.25">
      <c r="A5" s="1" t="s">
        <v>70</v>
      </c>
      <c r="B5" s="5" t="s">
        <v>81</v>
      </c>
      <c r="C5" s="4"/>
      <c r="D5" s="35"/>
      <c r="E5" s="35"/>
      <c r="F5" s="35"/>
    </row>
    <row r="6" spans="1:7" x14ac:dyDescent="0.25">
      <c r="A6" s="1"/>
      <c r="B6" s="5"/>
      <c r="C6" s="4"/>
      <c r="D6" s="35"/>
      <c r="E6" s="35"/>
      <c r="F6" s="35"/>
    </row>
    <row r="7" spans="1:7" x14ac:dyDescent="0.25">
      <c r="A7" s="27"/>
      <c r="B7" s="27"/>
      <c r="C7" s="27"/>
      <c r="D7" s="27"/>
      <c r="E7" s="27"/>
      <c r="F7" s="27"/>
    </row>
    <row r="8" spans="1:7" x14ac:dyDescent="0.25">
      <c r="A8" s="113" t="s">
        <v>6</v>
      </c>
      <c r="B8" s="113"/>
      <c r="C8" s="113"/>
      <c r="D8" s="113"/>
      <c r="E8" s="113"/>
      <c r="F8" s="113"/>
    </row>
    <row r="9" spans="1:7" x14ac:dyDescent="0.25">
      <c r="A9" s="113" t="s">
        <v>11</v>
      </c>
      <c r="B9" s="113"/>
      <c r="C9" s="113"/>
      <c r="D9" s="113"/>
      <c r="E9" s="113"/>
      <c r="F9" s="113"/>
    </row>
    <row r="10" spans="1:7" x14ac:dyDescent="0.25">
      <c r="A10" s="26"/>
    </row>
    <row r="11" spans="1:7" ht="15.75" thickBot="1" x14ac:dyDescent="0.3">
      <c r="A11" s="46" t="s">
        <v>71</v>
      </c>
      <c r="B11" s="9" t="s">
        <v>2</v>
      </c>
      <c r="C11" s="9" t="s">
        <v>64</v>
      </c>
      <c r="D11" s="9" t="s">
        <v>65</v>
      </c>
      <c r="E11" s="9" t="s">
        <v>66</v>
      </c>
      <c r="F11" s="28" t="s">
        <v>67</v>
      </c>
    </row>
    <row r="13" spans="1:7" x14ac:dyDescent="0.25">
      <c r="A13" s="48" t="s">
        <v>74</v>
      </c>
      <c r="B13" s="26" t="s">
        <v>3</v>
      </c>
      <c r="C13" s="30"/>
      <c r="D13" s="30"/>
      <c r="E13" s="30">
        <v>269667</v>
      </c>
      <c r="F13" s="30">
        <f>AVERAGE(C13:E13)</f>
        <v>269667</v>
      </c>
      <c r="G13" s="29"/>
    </row>
    <row r="14" spans="1:7" x14ac:dyDescent="0.25">
      <c r="A14" s="20" t="s">
        <v>36</v>
      </c>
      <c r="B14" s="26" t="s">
        <v>3</v>
      </c>
      <c r="C14" s="30"/>
      <c r="D14" s="30"/>
      <c r="E14" s="30"/>
      <c r="F14" s="30"/>
      <c r="G14" s="29"/>
    </row>
    <row r="15" spans="1:7" x14ac:dyDescent="0.25">
      <c r="A15" s="20" t="s">
        <v>41</v>
      </c>
      <c r="B15" s="26" t="s">
        <v>3</v>
      </c>
      <c r="C15" s="30"/>
      <c r="D15" s="30"/>
      <c r="E15" s="30"/>
      <c r="F15" s="30"/>
      <c r="G15" s="29"/>
    </row>
    <row r="16" spans="1:7" x14ac:dyDescent="0.25">
      <c r="A16" s="20" t="s">
        <v>37</v>
      </c>
      <c r="B16" s="26" t="s">
        <v>3</v>
      </c>
      <c r="C16" s="30"/>
      <c r="D16" s="30"/>
      <c r="E16" s="30"/>
      <c r="F16" s="30"/>
      <c r="G16" s="29"/>
    </row>
    <row r="17" spans="1:7" x14ac:dyDescent="0.25">
      <c r="A17" s="20" t="s">
        <v>38</v>
      </c>
      <c r="B17" s="26" t="s">
        <v>3</v>
      </c>
      <c r="C17" s="30"/>
      <c r="D17" s="30"/>
      <c r="E17" s="30"/>
      <c r="F17" s="30"/>
      <c r="G17" s="29"/>
    </row>
    <row r="18" spans="1:7" x14ac:dyDescent="0.25">
      <c r="A18" s="20"/>
      <c r="C18" s="29"/>
      <c r="D18" s="29"/>
      <c r="E18" s="29"/>
      <c r="F18" s="30"/>
      <c r="G18" s="29"/>
    </row>
    <row r="19" spans="1:7" ht="15.75" thickBot="1" x14ac:dyDescent="0.3">
      <c r="A19" s="22" t="s">
        <v>12</v>
      </c>
      <c r="B19" s="12"/>
      <c r="C19" s="31">
        <f>SUM(C13:C17)</f>
        <v>0</v>
      </c>
      <c r="D19" s="31">
        <f>SUM(D13:D17)</f>
        <v>0</v>
      </c>
      <c r="E19" s="31">
        <f>SUM(E13:E17)</f>
        <v>269667</v>
      </c>
      <c r="F19" s="31">
        <f>AVERAGE(E19)</f>
        <v>269667</v>
      </c>
      <c r="G19" s="29"/>
    </row>
    <row r="20" spans="1:7" ht="24" customHeight="1" thickTop="1" x14ac:dyDescent="0.25">
      <c r="A20" s="52" t="s">
        <v>80</v>
      </c>
      <c r="B20" s="63"/>
      <c r="C20" s="63"/>
      <c r="D20" s="63"/>
      <c r="E20" s="63"/>
      <c r="F20" s="64"/>
    </row>
    <row r="21" spans="1:7" ht="24" customHeight="1" x14ac:dyDescent="0.25">
      <c r="A21" s="52"/>
      <c r="B21" s="63"/>
      <c r="C21" s="63"/>
      <c r="D21" s="63"/>
      <c r="E21" s="63"/>
      <c r="F21" s="64"/>
    </row>
    <row r="22" spans="1:7" x14ac:dyDescent="0.25">
      <c r="A22" s="115" t="s">
        <v>13</v>
      </c>
      <c r="B22" s="115"/>
      <c r="C22" s="115"/>
      <c r="D22" s="115"/>
      <c r="E22" s="115"/>
    </row>
    <row r="23" spans="1:7" x14ac:dyDescent="0.25">
      <c r="A23" s="113" t="s">
        <v>59</v>
      </c>
      <c r="B23" s="113"/>
      <c r="C23" s="113"/>
      <c r="D23" s="113"/>
      <c r="E23" s="113"/>
    </row>
    <row r="24" spans="1:7" x14ac:dyDescent="0.25">
      <c r="A24" s="1" t="s">
        <v>7</v>
      </c>
      <c r="B24" s="5" t="s">
        <v>8</v>
      </c>
      <c r="C24" s="6"/>
      <c r="D24" s="6"/>
      <c r="E24" s="6"/>
      <c r="F24" s="26"/>
    </row>
    <row r="25" spans="1:7" x14ac:dyDescent="0.25">
      <c r="B25" s="10"/>
      <c r="C25" s="32"/>
      <c r="D25" s="32"/>
      <c r="E25" s="32"/>
      <c r="F25" s="26"/>
    </row>
    <row r="26" spans="1:7" ht="15.75" thickBot="1" x14ac:dyDescent="0.3">
      <c r="A26" s="46" t="s">
        <v>71</v>
      </c>
      <c r="B26" s="9" t="s">
        <v>64</v>
      </c>
      <c r="C26" s="9" t="s">
        <v>65</v>
      </c>
      <c r="D26" s="9" t="s">
        <v>66</v>
      </c>
      <c r="E26" s="9" t="s">
        <v>68</v>
      </c>
      <c r="F26" s="26"/>
    </row>
    <row r="27" spans="1:7" x14ac:dyDescent="0.25">
      <c r="B27" s="19"/>
      <c r="C27" s="19"/>
      <c r="D27" s="19"/>
      <c r="E27" s="19"/>
      <c r="F27" s="26"/>
    </row>
    <row r="28" spans="1:7" x14ac:dyDescent="0.25">
      <c r="A28" s="67" t="s">
        <v>75</v>
      </c>
      <c r="B28" s="77">
        <f t="shared" ref="B28:D28" si="0">SUM(B29:B31)</f>
        <v>0</v>
      </c>
      <c r="C28" s="77">
        <f t="shared" si="0"/>
        <v>0</v>
      </c>
      <c r="D28" s="77">
        <f t="shared" si="0"/>
        <v>1809119464.3800006</v>
      </c>
      <c r="E28" s="77">
        <f t="shared" ref="E28" si="1">SUM(E29:E31)</f>
        <v>1809119464.3800006</v>
      </c>
      <c r="F28" s="26"/>
    </row>
    <row r="29" spans="1:7" x14ac:dyDescent="0.25">
      <c r="A29" s="21" t="s">
        <v>17</v>
      </c>
      <c r="B29" s="84"/>
      <c r="C29" s="84"/>
      <c r="D29" s="78">
        <v>1266383625.0699995</v>
      </c>
      <c r="E29" s="78">
        <f>+SUM(B29:D29)</f>
        <v>1266383625.0699995</v>
      </c>
      <c r="F29" s="26"/>
    </row>
    <row r="30" spans="1:7" x14ac:dyDescent="0.25">
      <c r="A30" s="21" t="s">
        <v>18</v>
      </c>
      <c r="B30" s="84"/>
      <c r="C30" s="84"/>
      <c r="D30" s="78">
        <v>542735839.31000102</v>
      </c>
      <c r="E30" s="78">
        <f t="shared" ref="E30:E46" si="2">+SUM(B30:D30)</f>
        <v>542735839.31000102</v>
      </c>
      <c r="F30" s="26"/>
    </row>
    <row r="31" spans="1:7" x14ac:dyDescent="0.25">
      <c r="A31" s="21" t="s">
        <v>19</v>
      </c>
      <c r="B31" s="78"/>
      <c r="C31" s="78"/>
      <c r="D31" s="78"/>
      <c r="E31" s="78"/>
      <c r="F31" s="26"/>
    </row>
    <row r="32" spans="1:7" x14ac:dyDescent="0.25">
      <c r="A32" s="69" t="s">
        <v>36</v>
      </c>
      <c r="B32" s="77">
        <f t="shared" ref="B32:D32" si="3">SUM(B33:B35)</f>
        <v>0</v>
      </c>
      <c r="C32" s="77">
        <f t="shared" si="3"/>
        <v>0</v>
      </c>
      <c r="D32" s="77">
        <f t="shared" si="3"/>
        <v>0</v>
      </c>
      <c r="E32" s="77">
        <f t="shared" ref="E32" si="4">SUM(E33:E35)</f>
        <v>0</v>
      </c>
      <c r="F32" s="26"/>
    </row>
    <row r="33" spans="1:6" x14ac:dyDescent="0.25">
      <c r="A33" s="21" t="s">
        <v>17</v>
      </c>
      <c r="B33" s="84"/>
      <c r="C33" s="84"/>
      <c r="D33" s="84"/>
      <c r="E33" s="78">
        <f>+SUM(B33:D33)</f>
        <v>0</v>
      </c>
      <c r="F33" s="26"/>
    </row>
    <row r="34" spans="1:6" x14ac:dyDescent="0.25">
      <c r="A34" s="21" t="s">
        <v>18</v>
      </c>
      <c r="B34" s="84"/>
      <c r="C34" s="84"/>
      <c r="D34" s="84"/>
      <c r="E34" s="78">
        <f t="shared" si="2"/>
        <v>0</v>
      </c>
      <c r="F34" s="26"/>
    </row>
    <row r="35" spans="1:6" x14ac:dyDescent="0.25">
      <c r="A35" s="21" t="s">
        <v>19</v>
      </c>
      <c r="B35" s="78"/>
      <c r="C35" s="78"/>
      <c r="D35" s="78"/>
      <c r="E35" s="78"/>
      <c r="F35" s="26"/>
    </row>
    <row r="36" spans="1:6" x14ac:dyDescent="0.25">
      <c r="A36" s="69" t="s">
        <v>41</v>
      </c>
      <c r="B36" s="77">
        <f t="shared" ref="B36:D36" si="5">SUM(B37:B39)</f>
        <v>0</v>
      </c>
      <c r="C36" s="77">
        <f t="shared" si="5"/>
        <v>0</v>
      </c>
      <c r="D36" s="77">
        <f t="shared" si="5"/>
        <v>0</v>
      </c>
      <c r="E36" s="77">
        <f t="shared" ref="E36" si="6">SUM(E37:E39)</f>
        <v>0</v>
      </c>
      <c r="F36" s="26"/>
    </row>
    <row r="37" spans="1:6" x14ac:dyDescent="0.25">
      <c r="A37" s="21" t="s">
        <v>17</v>
      </c>
      <c r="B37" s="84"/>
      <c r="C37" s="84"/>
      <c r="D37" s="84"/>
      <c r="E37" s="78">
        <f t="shared" si="2"/>
        <v>0</v>
      </c>
      <c r="F37" s="26"/>
    </row>
    <row r="38" spans="1:6" x14ac:dyDescent="0.25">
      <c r="A38" s="21" t="s">
        <v>18</v>
      </c>
      <c r="B38" s="84"/>
      <c r="C38" s="84"/>
      <c r="D38" s="84"/>
      <c r="E38" s="78">
        <f t="shared" si="2"/>
        <v>0</v>
      </c>
      <c r="F38" s="26"/>
    </row>
    <row r="39" spans="1:6" x14ac:dyDescent="0.25">
      <c r="A39" s="21" t="s">
        <v>19</v>
      </c>
      <c r="B39" s="78"/>
      <c r="C39" s="78"/>
      <c r="D39" s="78"/>
      <c r="E39" s="78"/>
      <c r="F39" s="26"/>
    </row>
    <row r="40" spans="1:6" x14ac:dyDescent="0.25">
      <c r="A40" s="69" t="s">
        <v>37</v>
      </c>
      <c r="B40" s="77">
        <f t="shared" ref="B40:D40" si="7">SUM(B41:B43)</f>
        <v>0</v>
      </c>
      <c r="C40" s="77">
        <f t="shared" si="7"/>
        <v>0</v>
      </c>
      <c r="D40" s="77">
        <f t="shared" si="7"/>
        <v>0</v>
      </c>
      <c r="E40" s="77">
        <f t="shared" ref="E40" si="8">SUM(E41:E43)</f>
        <v>0</v>
      </c>
      <c r="F40" s="26"/>
    </row>
    <row r="41" spans="1:6" x14ac:dyDescent="0.25">
      <c r="A41" s="21" t="s">
        <v>17</v>
      </c>
      <c r="B41" s="84"/>
      <c r="C41" s="84"/>
      <c r="D41" s="84"/>
      <c r="E41" s="78">
        <f t="shared" si="2"/>
        <v>0</v>
      </c>
      <c r="F41" s="26"/>
    </row>
    <row r="42" spans="1:6" x14ac:dyDescent="0.25">
      <c r="A42" s="21" t="s">
        <v>18</v>
      </c>
      <c r="B42" s="84"/>
      <c r="C42" s="84"/>
      <c r="D42" s="84"/>
      <c r="E42" s="78">
        <f t="shared" si="2"/>
        <v>0</v>
      </c>
      <c r="F42" s="26"/>
    </row>
    <row r="43" spans="1:6" x14ac:dyDescent="0.25">
      <c r="A43" s="21" t="s">
        <v>19</v>
      </c>
      <c r="B43" s="78"/>
      <c r="C43" s="78"/>
      <c r="D43" s="78"/>
      <c r="E43" s="78"/>
      <c r="F43" s="26"/>
    </row>
    <row r="44" spans="1:6" x14ac:dyDescent="0.25">
      <c r="A44" s="69" t="s">
        <v>38</v>
      </c>
      <c r="B44" s="77">
        <f t="shared" ref="B44:D44" si="9">SUM(B45:B47)</f>
        <v>0</v>
      </c>
      <c r="C44" s="77">
        <f t="shared" si="9"/>
        <v>0</v>
      </c>
      <c r="D44" s="77">
        <f t="shared" si="9"/>
        <v>0</v>
      </c>
      <c r="E44" s="77">
        <f t="shared" ref="E44" si="10">SUM(E45:E47)</f>
        <v>0</v>
      </c>
      <c r="F44" s="26"/>
    </row>
    <row r="45" spans="1:6" x14ac:dyDescent="0.25">
      <c r="A45" s="21" t="s">
        <v>17</v>
      </c>
      <c r="B45" s="84"/>
      <c r="C45" s="84"/>
      <c r="D45" s="84"/>
      <c r="E45" s="78">
        <f t="shared" si="2"/>
        <v>0</v>
      </c>
      <c r="F45" s="26"/>
    </row>
    <row r="46" spans="1:6" x14ac:dyDescent="0.25">
      <c r="A46" s="21" t="s">
        <v>18</v>
      </c>
      <c r="B46" s="84"/>
      <c r="C46" s="84"/>
      <c r="D46" s="84"/>
      <c r="E46" s="78">
        <f t="shared" si="2"/>
        <v>0</v>
      </c>
      <c r="F46" s="26"/>
    </row>
    <row r="47" spans="1:6" x14ac:dyDescent="0.25">
      <c r="A47" s="21" t="s">
        <v>19</v>
      </c>
      <c r="B47" s="19"/>
      <c r="C47" s="19"/>
      <c r="D47" s="19"/>
      <c r="E47" s="19"/>
      <c r="F47" s="26"/>
    </row>
    <row r="48" spans="1:6" x14ac:dyDescent="0.25">
      <c r="A48" s="20"/>
      <c r="B48" s="19"/>
      <c r="C48" s="19"/>
      <c r="D48" s="19"/>
      <c r="E48" s="19"/>
      <c r="F48" s="26"/>
    </row>
    <row r="49" spans="1:6" ht="15.75" thickBot="1" x14ac:dyDescent="0.3">
      <c r="A49" s="22" t="s">
        <v>12</v>
      </c>
      <c r="B49" s="79">
        <f>+B28+B32+B36+B40+B44</f>
        <v>0</v>
      </c>
      <c r="C49" s="79">
        <f t="shared" ref="C49:E49" si="11">+C28+C32+C36+C40+C44</f>
        <v>0</v>
      </c>
      <c r="D49" s="79">
        <f t="shared" si="11"/>
        <v>1809119464.3800006</v>
      </c>
      <c r="E49" s="79">
        <f t="shared" si="11"/>
        <v>1809119464.3800006</v>
      </c>
      <c r="F49" s="26"/>
    </row>
    <row r="50" spans="1:6" ht="15.75" thickTop="1" x14ac:dyDescent="0.25">
      <c r="A50" s="52" t="s">
        <v>80</v>
      </c>
      <c r="F50" s="26"/>
    </row>
    <row r="51" spans="1:6" x14ac:dyDescent="0.25">
      <c r="F51" s="26"/>
    </row>
    <row r="53" spans="1:6" x14ac:dyDescent="0.25">
      <c r="A53" s="113" t="s">
        <v>14</v>
      </c>
      <c r="B53" s="113"/>
      <c r="C53" s="113"/>
      <c r="D53" s="113"/>
      <c r="E53" s="113"/>
      <c r="F53" s="26"/>
    </row>
    <row r="54" spans="1:6" x14ac:dyDescent="0.25">
      <c r="A54" s="113" t="s">
        <v>59</v>
      </c>
      <c r="B54" s="113"/>
      <c r="C54" s="113"/>
      <c r="D54" s="113"/>
      <c r="E54" s="113"/>
      <c r="F54" s="26"/>
    </row>
    <row r="55" spans="1:6" x14ac:dyDescent="0.25">
      <c r="A55" s="1" t="s">
        <v>7</v>
      </c>
      <c r="B55" s="3" t="s">
        <v>8</v>
      </c>
      <c r="C55" s="6"/>
      <c r="D55" s="6"/>
      <c r="E55" s="6"/>
      <c r="F55" s="26"/>
    </row>
    <row r="57" spans="1:6" ht="15.75" thickBot="1" x14ac:dyDescent="0.3">
      <c r="A57" s="8" t="s">
        <v>9</v>
      </c>
      <c r="B57" s="9" t="s">
        <v>64</v>
      </c>
      <c r="C57" s="9" t="s">
        <v>65</v>
      </c>
      <c r="D57" s="9" t="s">
        <v>66</v>
      </c>
      <c r="E57" s="9" t="s">
        <v>68</v>
      </c>
      <c r="F57" s="26"/>
    </row>
    <row r="59" spans="1:6" ht="30" x14ac:dyDescent="0.25">
      <c r="A59" s="24" t="s">
        <v>20</v>
      </c>
      <c r="B59" s="84">
        <f>B29+B33+B37+B41+B45</f>
        <v>0</v>
      </c>
      <c r="C59" s="84">
        <f t="shared" ref="C59:D59" si="12">C29+C33+C37+C41+C45</f>
        <v>0</v>
      </c>
      <c r="D59" s="84">
        <f t="shared" si="12"/>
        <v>1266383625.0699995</v>
      </c>
      <c r="E59" s="84">
        <f>SUM(B59:D59)</f>
        <v>1266383625.0699995</v>
      </c>
      <c r="F59" s="26"/>
    </row>
    <row r="60" spans="1:6" ht="30" x14ac:dyDescent="0.25">
      <c r="A60" s="24" t="s">
        <v>21</v>
      </c>
      <c r="B60" s="84">
        <f>B30+B34+B38+B42+B46</f>
        <v>0</v>
      </c>
      <c r="C60" s="84">
        <f t="shared" ref="C60:D60" si="13">C30+C34+C38+C42+C46</f>
        <v>0</v>
      </c>
      <c r="D60" s="84">
        <f t="shared" si="13"/>
        <v>542735839.31000102</v>
      </c>
      <c r="E60" s="84">
        <f>SUM(B60:D60)</f>
        <v>542735839.31000102</v>
      </c>
      <c r="F60" s="26"/>
    </row>
    <row r="61" spans="1:6" x14ac:dyDescent="0.25">
      <c r="A61" s="24" t="s">
        <v>43</v>
      </c>
      <c r="F61" s="26"/>
    </row>
    <row r="62" spans="1:6" x14ac:dyDescent="0.25">
      <c r="A62" s="7" t="s">
        <v>4</v>
      </c>
      <c r="F62" s="26"/>
    </row>
    <row r="63" spans="1:6" x14ac:dyDescent="0.25">
      <c r="A63" s="7" t="s">
        <v>5</v>
      </c>
      <c r="F63" s="26"/>
    </row>
    <row r="64" spans="1:6" ht="15.75" thickBot="1" x14ac:dyDescent="0.3">
      <c r="A64" s="22" t="s">
        <v>12</v>
      </c>
      <c r="B64" s="86">
        <f>SUM(B59:B63)</f>
        <v>0</v>
      </c>
      <c r="C64" s="86">
        <f>SUM(C59:C63)</f>
        <v>0</v>
      </c>
      <c r="D64" s="86">
        <f>SUM(D59:D63)</f>
        <v>1809119464.3800006</v>
      </c>
      <c r="E64" s="86">
        <f>SUM(E59:E63)</f>
        <v>1809119464.3800006</v>
      </c>
      <c r="F64" s="73"/>
    </row>
    <row r="65" spans="1:6" s="99" customFormat="1" ht="20.25" customHeight="1" thickTop="1" x14ac:dyDescent="0.25">
      <c r="A65" s="52" t="s">
        <v>80</v>
      </c>
    </row>
    <row r="66" spans="1:6" x14ac:dyDescent="0.25">
      <c r="F66" s="26"/>
    </row>
    <row r="68" spans="1:6" x14ac:dyDescent="0.25">
      <c r="A68" s="113" t="s">
        <v>29</v>
      </c>
      <c r="B68" s="113"/>
      <c r="C68" s="113"/>
      <c r="D68" s="113"/>
      <c r="E68" s="113"/>
      <c r="F68" s="26"/>
    </row>
    <row r="69" spans="1:6" x14ac:dyDescent="0.25">
      <c r="A69" s="113" t="s">
        <v>30</v>
      </c>
      <c r="B69" s="113"/>
      <c r="C69" s="113"/>
      <c r="D69" s="113"/>
      <c r="E69" s="113"/>
      <c r="F69" s="26"/>
    </row>
    <row r="70" spans="1:6" x14ac:dyDescent="0.25">
      <c r="A70" s="1" t="s">
        <v>7</v>
      </c>
      <c r="B70" s="5" t="s">
        <v>8</v>
      </c>
      <c r="C70" s="6"/>
      <c r="D70" s="6"/>
      <c r="E70" s="6"/>
      <c r="F70" s="26"/>
    </row>
    <row r="72" spans="1:6" ht="15.75" thickBot="1" x14ac:dyDescent="0.3">
      <c r="A72" s="8" t="s">
        <v>9</v>
      </c>
      <c r="B72" s="9" t="s">
        <v>64</v>
      </c>
      <c r="C72" s="9" t="s">
        <v>65</v>
      </c>
      <c r="D72" s="9" t="s">
        <v>66</v>
      </c>
      <c r="E72" s="9" t="s">
        <v>68</v>
      </c>
      <c r="F72" s="26"/>
    </row>
    <row r="74" spans="1:6" x14ac:dyDescent="0.25">
      <c r="A74" s="10" t="s">
        <v>31</v>
      </c>
      <c r="B74" s="84">
        <f>'3T'!E80</f>
        <v>0</v>
      </c>
      <c r="C74" s="84">
        <f>B78</f>
        <v>0</v>
      </c>
      <c r="D74" s="84">
        <f>C78</f>
        <v>0</v>
      </c>
      <c r="E74" s="84">
        <f>B74</f>
        <v>0</v>
      </c>
      <c r="F74" s="26"/>
    </row>
    <row r="75" spans="1:6" x14ac:dyDescent="0.25">
      <c r="A75" s="10" t="s">
        <v>32</v>
      </c>
      <c r="B75" s="98">
        <f>B64</f>
        <v>0</v>
      </c>
      <c r="C75" s="98">
        <f>C64</f>
        <v>0</v>
      </c>
      <c r="D75" s="98">
        <f>D64</f>
        <v>1809119464.3800006</v>
      </c>
      <c r="E75" s="84">
        <f>SUM(B75:D75)</f>
        <v>1809119464.3800006</v>
      </c>
      <c r="F75" s="26"/>
    </row>
    <row r="76" spans="1:6" x14ac:dyDescent="0.25">
      <c r="A76" s="10" t="s">
        <v>33</v>
      </c>
      <c r="B76" s="84">
        <f>B74+B75</f>
        <v>0</v>
      </c>
      <c r="C76" s="84">
        <f>C74+C75</f>
        <v>0</v>
      </c>
      <c r="D76" s="84">
        <f>D74+D75</f>
        <v>1809119464.3800006</v>
      </c>
      <c r="E76" s="84">
        <f>E74+E75</f>
        <v>1809119464.3800006</v>
      </c>
      <c r="F76" s="26"/>
    </row>
    <row r="77" spans="1:6" x14ac:dyDescent="0.25">
      <c r="A77" s="10" t="s">
        <v>34</v>
      </c>
      <c r="B77" s="84">
        <f>B64</f>
        <v>0</v>
      </c>
      <c r="C77" s="84">
        <f>C64</f>
        <v>0</v>
      </c>
      <c r="D77" s="84">
        <f>D64</f>
        <v>1809119464.3800006</v>
      </c>
      <c r="E77" s="84">
        <f>SUM(B77:D77)</f>
        <v>1809119464.3800006</v>
      </c>
      <c r="F77" s="26"/>
    </row>
    <row r="78" spans="1:6" x14ac:dyDescent="0.25">
      <c r="A78" s="10" t="s">
        <v>35</v>
      </c>
      <c r="B78" s="84">
        <f>B76-B77</f>
        <v>0</v>
      </c>
      <c r="C78" s="84">
        <f>C76-C77</f>
        <v>0</v>
      </c>
      <c r="D78" s="84">
        <f>D76-D77</f>
        <v>0</v>
      </c>
      <c r="E78" s="84">
        <f>E76-E77</f>
        <v>0</v>
      </c>
      <c r="F78" s="26"/>
    </row>
    <row r="79" spans="1:6" ht="15.75" thickBot="1" x14ac:dyDescent="0.3">
      <c r="A79" s="11"/>
      <c r="B79" s="12"/>
      <c r="C79" s="12"/>
      <c r="D79" s="12"/>
      <c r="E79" s="12"/>
      <c r="F79" s="26"/>
    </row>
    <row r="80" spans="1:6" ht="15.75" thickTop="1" x14ac:dyDescent="0.25">
      <c r="A80" s="52" t="s">
        <v>80</v>
      </c>
      <c r="F80" s="26"/>
    </row>
    <row r="81" spans="1:6" x14ac:dyDescent="0.25">
      <c r="A81" s="10"/>
      <c r="F81" s="26"/>
    </row>
    <row r="82" spans="1:6" x14ac:dyDescent="0.25">
      <c r="A82" s="112" t="s">
        <v>73</v>
      </c>
      <c r="B82" s="112"/>
      <c r="C82" s="112"/>
      <c r="D82" s="112"/>
      <c r="E82" s="112"/>
      <c r="F82" s="26"/>
    </row>
    <row r="83" spans="1:6" x14ac:dyDescent="0.25">
      <c r="A83" s="112"/>
      <c r="B83" s="112"/>
      <c r="C83" s="112"/>
      <c r="D83" s="112"/>
      <c r="E83" s="112"/>
    </row>
    <row r="84" spans="1:6" x14ac:dyDescent="0.25">
      <c r="A84" s="66"/>
    </row>
    <row r="85" spans="1:6" x14ac:dyDescent="0.25">
      <c r="A85" s="66" t="s">
        <v>91</v>
      </c>
    </row>
    <row r="86" spans="1:6" x14ac:dyDescent="0.25">
      <c r="A86" s="66"/>
    </row>
    <row r="90" spans="1:6" x14ac:dyDescent="0.25">
      <c r="A90" s="26"/>
      <c r="F90" s="26"/>
    </row>
    <row r="91" spans="1:6" x14ac:dyDescent="0.25">
      <c r="A91" s="26"/>
      <c r="F91" s="26"/>
    </row>
    <row r="92" spans="1:6" x14ac:dyDescent="0.25">
      <c r="A92" s="26"/>
      <c r="F92" s="26"/>
    </row>
    <row r="93" spans="1:6" x14ac:dyDescent="0.25">
      <c r="A93" s="26"/>
      <c r="F93" s="26"/>
    </row>
    <row r="94" spans="1:6" x14ac:dyDescent="0.25">
      <c r="A94" s="26"/>
      <c r="F94" s="26"/>
    </row>
    <row r="95" spans="1:6" x14ac:dyDescent="0.25">
      <c r="A95" s="26"/>
      <c r="F95" s="26"/>
    </row>
    <row r="96" spans="1:6" x14ac:dyDescent="0.25">
      <c r="A96" s="26"/>
      <c r="F96" s="26"/>
    </row>
    <row r="97" spans="1:6" x14ac:dyDescent="0.25">
      <c r="A97" s="26"/>
      <c r="F97" s="26"/>
    </row>
    <row r="98" spans="1:6" x14ac:dyDescent="0.25">
      <c r="A98" s="26"/>
      <c r="F98" s="26"/>
    </row>
    <row r="99" spans="1:6" x14ac:dyDescent="0.25">
      <c r="A99" s="26"/>
      <c r="F99" s="26"/>
    </row>
    <row r="100" spans="1:6" x14ac:dyDescent="0.25">
      <c r="A100" s="26"/>
      <c r="F100" s="26"/>
    </row>
    <row r="101" spans="1:6" x14ac:dyDescent="0.25">
      <c r="A101" s="26"/>
      <c r="F101" s="26"/>
    </row>
    <row r="102" spans="1:6" x14ac:dyDescent="0.25">
      <c r="A102" s="26"/>
      <c r="F102" s="26"/>
    </row>
    <row r="103" spans="1:6" x14ac:dyDescent="0.25">
      <c r="A103" s="26"/>
      <c r="F103" s="26"/>
    </row>
    <row r="104" spans="1:6" x14ac:dyDescent="0.25">
      <c r="A104" s="26"/>
      <c r="F104" s="26"/>
    </row>
    <row r="105" spans="1:6" x14ac:dyDescent="0.25">
      <c r="A105" s="26"/>
      <c r="F105" s="26"/>
    </row>
    <row r="106" spans="1:6" x14ac:dyDescent="0.25">
      <c r="A106" s="26"/>
      <c r="F106" s="26"/>
    </row>
    <row r="107" spans="1:6" x14ac:dyDescent="0.25">
      <c r="A107" s="26"/>
      <c r="F107" s="26"/>
    </row>
    <row r="108" spans="1:6" x14ac:dyDescent="0.25">
      <c r="A108" s="26"/>
      <c r="F108" s="26"/>
    </row>
    <row r="109" spans="1:6" x14ac:dyDescent="0.25">
      <c r="A109" s="26"/>
      <c r="F109" s="26"/>
    </row>
    <row r="110" spans="1:6" x14ac:dyDescent="0.25">
      <c r="A110" s="26"/>
      <c r="F110" s="26"/>
    </row>
  </sheetData>
  <mergeCells count="10">
    <mergeCell ref="A23:E23"/>
    <mergeCell ref="A1:F1"/>
    <mergeCell ref="A8:F8"/>
    <mergeCell ref="A9:F9"/>
    <mergeCell ref="A22:E22"/>
    <mergeCell ref="A82:E83"/>
    <mergeCell ref="A53:E53"/>
    <mergeCell ref="A54:E54"/>
    <mergeCell ref="A68:E68"/>
    <mergeCell ref="A69:E69"/>
  </mergeCells>
  <pageMargins left="0.7" right="0.7" top="0.75" bottom="0.75" header="0.3" footer="0.3"/>
  <pageSetup orientation="portrait" r:id="rId1"/>
  <ignoredErrors>
    <ignoredError sqref="D77 E7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4.85546875" style="45" customWidth="1"/>
    <col min="2" max="2" width="17.85546875" style="14" customWidth="1"/>
    <col min="3" max="4" width="18.5703125" style="14" bestFit="1" customWidth="1"/>
    <col min="5" max="5" width="17.5703125" style="14" bestFit="1" customWidth="1"/>
    <col min="6" max="6" width="14.42578125" style="14" customWidth="1"/>
    <col min="7" max="7" width="15.42578125" style="14" customWidth="1"/>
    <col min="8" max="8" width="14.28515625" style="14" customWidth="1"/>
    <col min="9" max="9" width="15.42578125" style="14" customWidth="1"/>
    <col min="10" max="16384" width="11.42578125" style="14"/>
  </cols>
  <sheetData>
    <row r="1" spans="1:6" x14ac:dyDescent="0.25">
      <c r="A1" s="108" t="s">
        <v>15</v>
      </c>
      <c r="B1" s="108"/>
      <c r="C1" s="108"/>
      <c r="D1" s="108"/>
      <c r="E1" s="108"/>
      <c r="F1" s="108"/>
    </row>
    <row r="2" spans="1:6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x14ac:dyDescent="0.25">
      <c r="A5" s="36" t="s">
        <v>28</v>
      </c>
      <c r="B5" s="41" t="s">
        <v>85</v>
      </c>
      <c r="C5" s="40"/>
      <c r="D5" s="39"/>
      <c r="E5" s="39"/>
      <c r="F5" s="39"/>
    </row>
    <row r="6" spans="1:6" x14ac:dyDescent="0.25">
      <c r="A6" s="42"/>
      <c r="B6" s="43"/>
      <c r="C6" s="44"/>
    </row>
    <row r="7" spans="1:6" x14ac:dyDescent="0.25">
      <c r="A7" s="42"/>
      <c r="B7" s="44"/>
      <c r="C7" s="44"/>
    </row>
    <row r="8" spans="1:6" x14ac:dyDescent="0.25">
      <c r="A8" s="108" t="s">
        <v>6</v>
      </c>
      <c r="B8" s="108"/>
      <c r="C8" s="108"/>
      <c r="D8" s="108"/>
      <c r="E8" s="108"/>
      <c r="F8" s="108"/>
    </row>
    <row r="9" spans="1:6" x14ac:dyDescent="0.25">
      <c r="A9" s="108" t="s">
        <v>11</v>
      </c>
      <c r="B9" s="108"/>
      <c r="C9" s="108"/>
      <c r="D9" s="108"/>
      <c r="E9" s="108"/>
      <c r="F9" s="108"/>
    </row>
    <row r="10" spans="1:6" x14ac:dyDescent="0.25">
      <c r="B10" s="44"/>
      <c r="C10" s="44"/>
    </row>
    <row r="11" spans="1:6" ht="15.75" thickBot="1" x14ac:dyDescent="0.3">
      <c r="A11" s="46" t="s">
        <v>71</v>
      </c>
      <c r="B11" s="47" t="s">
        <v>2</v>
      </c>
      <c r="C11" s="47" t="s">
        <v>25</v>
      </c>
      <c r="D11" s="47" t="s">
        <v>51</v>
      </c>
      <c r="E11" s="47" t="s">
        <v>53</v>
      </c>
    </row>
    <row r="13" spans="1:6" x14ac:dyDescent="0.25">
      <c r="A13" s="48" t="s">
        <v>74</v>
      </c>
      <c r="B13" s="14" t="s">
        <v>3</v>
      </c>
      <c r="C13" s="13">
        <f>'1T '!F13</f>
        <v>532483</v>
      </c>
      <c r="D13" s="13">
        <f>'2T'!F13</f>
        <v>533597</v>
      </c>
      <c r="E13" s="13">
        <f>AVERAGE(C13:D13)</f>
        <v>533040</v>
      </c>
    </row>
    <row r="14" spans="1:6" x14ac:dyDescent="0.25">
      <c r="A14" s="20" t="s">
        <v>36</v>
      </c>
      <c r="B14" s="14" t="s">
        <v>3</v>
      </c>
      <c r="C14" s="13">
        <f>'1T '!F14</f>
        <v>134063</v>
      </c>
      <c r="D14" s="13">
        <f>'2T'!F14</f>
        <v>134063</v>
      </c>
      <c r="E14" s="13">
        <f t="shared" ref="E14:E19" si="0">AVERAGE(C14:D14)</f>
        <v>134063</v>
      </c>
    </row>
    <row r="15" spans="1:6" x14ac:dyDescent="0.25">
      <c r="A15" s="20" t="s">
        <v>41</v>
      </c>
      <c r="B15" s="14" t="s">
        <v>3</v>
      </c>
      <c r="C15" s="13">
        <f>'1T '!F15</f>
        <v>76104</v>
      </c>
      <c r="D15" s="13">
        <f>'2T'!F15</f>
        <v>76037</v>
      </c>
      <c r="E15" s="13">
        <f t="shared" si="0"/>
        <v>76070.5</v>
      </c>
    </row>
    <row r="16" spans="1:6" x14ac:dyDescent="0.25">
      <c r="A16" s="20" t="s">
        <v>37</v>
      </c>
      <c r="B16" s="14" t="s">
        <v>3</v>
      </c>
      <c r="C16" s="13">
        <f>'1T '!F16</f>
        <v>4484</v>
      </c>
      <c r="D16" s="13">
        <f>'2T'!F16</f>
        <v>4484</v>
      </c>
      <c r="E16" s="13">
        <f t="shared" si="0"/>
        <v>4484</v>
      </c>
    </row>
    <row r="17" spans="1:6" x14ac:dyDescent="0.25">
      <c r="A17" s="20" t="s">
        <v>38</v>
      </c>
      <c r="B17" s="14" t="s">
        <v>3</v>
      </c>
      <c r="C17" s="13">
        <f>'1T '!F17</f>
        <v>57588</v>
      </c>
      <c r="D17" s="13">
        <f>'2T'!F17</f>
        <v>58265</v>
      </c>
      <c r="E17" s="13">
        <f t="shared" si="0"/>
        <v>57926.5</v>
      </c>
    </row>
    <row r="18" spans="1:6" x14ac:dyDescent="0.25">
      <c r="A18" s="50"/>
      <c r="D18" s="13"/>
      <c r="E18" s="13"/>
    </row>
    <row r="19" spans="1:6" ht="15.75" thickBot="1" x14ac:dyDescent="0.3">
      <c r="A19" s="51" t="s">
        <v>12</v>
      </c>
      <c r="B19" s="16"/>
      <c r="C19" s="15">
        <f>SUM(C13:C17)</f>
        <v>804722</v>
      </c>
      <c r="D19" s="16">
        <f>SUM(D13:D17)</f>
        <v>806446</v>
      </c>
      <c r="E19" s="16">
        <f t="shared" si="0"/>
        <v>805584</v>
      </c>
    </row>
    <row r="20" spans="1:6" ht="15.75" thickTop="1" x14ac:dyDescent="0.25">
      <c r="A20" s="52" t="s">
        <v>80</v>
      </c>
    </row>
    <row r="21" spans="1:6" x14ac:dyDescent="0.25">
      <c r="A21" s="110" t="s">
        <v>63</v>
      </c>
      <c r="B21" s="110"/>
      <c r="C21" s="110"/>
      <c r="D21" s="110"/>
      <c r="E21" s="110"/>
      <c r="F21" s="110"/>
    </row>
    <row r="22" spans="1:6" x14ac:dyDescent="0.25">
      <c r="A22" s="110"/>
      <c r="B22" s="110"/>
      <c r="C22" s="110"/>
      <c r="D22" s="110"/>
      <c r="E22" s="110"/>
      <c r="F22" s="110"/>
    </row>
    <row r="23" spans="1:6" x14ac:dyDescent="0.25">
      <c r="A23" s="53"/>
      <c r="B23" s="53"/>
      <c r="C23" s="53"/>
      <c r="D23" s="53"/>
      <c r="E23" s="53"/>
      <c r="F23" s="53"/>
    </row>
    <row r="24" spans="1:6" x14ac:dyDescent="0.25">
      <c r="A24" s="109" t="s">
        <v>13</v>
      </c>
      <c r="B24" s="109"/>
      <c r="C24" s="109"/>
      <c r="D24" s="109"/>
      <c r="E24" s="109"/>
    </row>
    <row r="25" spans="1:6" x14ac:dyDescent="0.25">
      <c r="A25" s="108" t="s">
        <v>39</v>
      </c>
      <c r="B25" s="108"/>
      <c r="C25" s="108"/>
      <c r="D25" s="108"/>
      <c r="E25" s="108"/>
    </row>
    <row r="26" spans="1:6" x14ac:dyDescent="0.25">
      <c r="A26" s="108" t="s">
        <v>40</v>
      </c>
      <c r="B26" s="108"/>
      <c r="C26" s="108"/>
      <c r="D26" s="108"/>
      <c r="E26" s="108"/>
    </row>
    <row r="28" spans="1:6" ht="15.75" thickBot="1" x14ac:dyDescent="0.3">
      <c r="A28" s="46" t="s">
        <v>71</v>
      </c>
      <c r="B28" s="47" t="s">
        <v>25</v>
      </c>
      <c r="C28" s="47" t="s">
        <v>51</v>
      </c>
      <c r="D28" s="47" t="s">
        <v>53</v>
      </c>
    </row>
    <row r="29" spans="1:6" x14ac:dyDescent="0.25">
      <c r="A29" s="87"/>
      <c r="B29" s="83"/>
      <c r="C29" s="83"/>
      <c r="D29" s="83"/>
      <c r="E29" s="83"/>
    </row>
    <row r="30" spans="1:6" x14ac:dyDescent="0.25">
      <c r="A30" s="88" t="s">
        <v>75</v>
      </c>
      <c r="B30" s="82">
        <f>SUM(B31:B33)</f>
        <v>13725615238.140018</v>
      </c>
      <c r="C30" s="82">
        <f t="shared" ref="C30:D30" si="1">SUM(C31:C33)</f>
        <v>20489519560.65007</v>
      </c>
      <c r="D30" s="82">
        <f t="shared" si="1"/>
        <v>34215134798.790085</v>
      </c>
      <c r="E30" s="83"/>
    </row>
    <row r="31" spans="1:6" x14ac:dyDescent="0.25">
      <c r="A31" s="89" t="s">
        <v>17</v>
      </c>
      <c r="B31" s="83">
        <f>'1T '!E31</f>
        <v>11798733639.599998</v>
      </c>
      <c r="C31" s="83">
        <f>'2T'!E31</f>
        <v>16413113902.01001</v>
      </c>
      <c r="D31" s="83">
        <f>SUM(B31:C31)</f>
        <v>28211847541.610008</v>
      </c>
      <c r="E31" s="83"/>
    </row>
    <row r="32" spans="1:6" x14ac:dyDescent="0.25">
      <c r="A32" s="89" t="s">
        <v>18</v>
      </c>
      <c r="B32" s="83">
        <f>'1T '!E32</f>
        <v>1926881598.540019</v>
      </c>
      <c r="C32" s="83">
        <f>'2T'!E32</f>
        <v>4076405658.640059</v>
      </c>
      <c r="D32" s="83">
        <f t="shared" ref="D32:D49" si="2">SUM(B32:C32)</f>
        <v>6003287257.1800785</v>
      </c>
      <c r="E32" s="83"/>
    </row>
    <row r="33" spans="1:5" x14ac:dyDescent="0.25">
      <c r="A33" s="89" t="s">
        <v>19</v>
      </c>
      <c r="B33" s="83">
        <f>'1T '!E33</f>
        <v>0</v>
      </c>
      <c r="C33" s="83">
        <f>'2T'!E33</f>
        <v>0</v>
      </c>
      <c r="D33" s="83">
        <f t="shared" si="2"/>
        <v>0</v>
      </c>
      <c r="E33" s="83"/>
    </row>
    <row r="34" spans="1:5" ht="15" customHeight="1" x14ac:dyDescent="0.25">
      <c r="A34" s="88" t="s">
        <v>44</v>
      </c>
      <c r="B34" s="82">
        <f>SUM(B35:B37)</f>
        <v>3572248248.9199982</v>
      </c>
      <c r="C34" s="82">
        <f t="shared" ref="C34:D34" si="3">SUM(C35:C37)</f>
        <v>3970180304.8499951</v>
      </c>
      <c r="D34" s="82">
        <f t="shared" si="3"/>
        <v>7542428553.7699928</v>
      </c>
      <c r="E34" s="83"/>
    </row>
    <row r="35" spans="1:5" ht="15" customHeight="1" x14ac:dyDescent="0.25">
      <c r="A35" s="89" t="s">
        <v>17</v>
      </c>
      <c r="B35" s="83">
        <f>'1T '!E35</f>
        <v>3132001220.2199993</v>
      </c>
      <c r="C35" s="83">
        <f>'2T'!E35</f>
        <v>3039119342.1199989</v>
      </c>
      <c r="D35" s="83">
        <f t="shared" si="2"/>
        <v>6171120562.3399982</v>
      </c>
      <c r="E35" s="83"/>
    </row>
    <row r="36" spans="1:5" ht="15" customHeight="1" x14ac:dyDescent="0.25">
      <c r="A36" s="89" t="s">
        <v>18</v>
      </c>
      <c r="B36" s="83">
        <f>'1T '!E36</f>
        <v>440247028.69999862</v>
      </c>
      <c r="C36" s="83">
        <f>'2T'!E36</f>
        <v>931060962.7299962</v>
      </c>
      <c r="D36" s="83">
        <f t="shared" si="2"/>
        <v>1371307991.4299948</v>
      </c>
      <c r="E36" s="83"/>
    </row>
    <row r="37" spans="1:5" ht="15" customHeight="1" x14ac:dyDescent="0.25">
      <c r="A37" s="89" t="s">
        <v>19</v>
      </c>
      <c r="B37" s="83">
        <f>'1T '!E37</f>
        <v>0</v>
      </c>
      <c r="C37" s="83">
        <f>'2T'!E37</f>
        <v>0</v>
      </c>
      <c r="D37" s="83">
        <f t="shared" si="2"/>
        <v>0</v>
      </c>
      <c r="E37" s="83"/>
    </row>
    <row r="38" spans="1:5" ht="15" customHeight="1" x14ac:dyDescent="0.25">
      <c r="A38" s="88" t="s">
        <v>45</v>
      </c>
      <c r="B38" s="82">
        <f>SUM(B39:B41)</f>
        <v>2018561839.1400003</v>
      </c>
      <c r="C38" s="82">
        <f t="shared" ref="C38:D38" si="4">SUM(C39:C41)</f>
        <v>2205189568.3599997</v>
      </c>
      <c r="D38" s="82">
        <f t="shared" si="4"/>
        <v>4223751407.5000005</v>
      </c>
      <c r="E38" s="83"/>
    </row>
    <row r="39" spans="1:5" ht="15" customHeight="1" x14ac:dyDescent="0.25">
      <c r="A39" s="89" t="s">
        <v>17</v>
      </c>
      <c r="B39" s="83">
        <f>'1T '!E39</f>
        <v>1777358283.3800004</v>
      </c>
      <c r="C39" s="83">
        <f>'2T'!E39</f>
        <v>1727875887.0099998</v>
      </c>
      <c r="D39" s="83">
        <f t="shared" si="2"/>
        <v>3505234170.3900003</v>
      </c>
      <c r="E39" s="83"/>
    </row>
    <row r="40" spans="1:5" ht="15" customHeight="1" x14ac:dyDescent="0.25">
      <c r="A40" s="89" t="s">
        <v>18</v>
      </c>
      <c r="B40" s="83">
        <f>'1T '!E40</f>
        <v>241203555.75999999</v>
      </c>
      <c r="C40" s="83">
        <f>'2T'!E40</f>
        <v>477313681.35000002</v>
      </c>
      <c r="D40" s="83">
        <f t="shared" si="2"/>
        <v>718517237.11000001</v>
      </c>
      <c r="E40" s="83"/>
    </row>
    <row r="41" spans="1:5" ht="15" customHeight="1" x14ac:dyDescent="0.25">
      <c r="A41" s="89" t="s">
        <v>19</v>
      </c>
      <c r="B41" s="83">
        <f>'1T '!E41</f>
        <v>0</v>
      </c>
      <c r="C41" s="83">
        <f>'2T'!E41</f>
        <v>0</v>
      </c>
      <c r="D41" s="83">
        <f t="shared" si="2"/>
        <v>0</v>
      </c>
      <c r="E41" s="83"/>
    </row>
    <row r="42" spans="1:5" ht="15" customHeight="1" x14ac:dyDescent="0.25">
      <c r="A42" s="88" t="s">
        <v>46</v>
      </c>
      <c r="B42" s="82">
        <f>SUM(B43:B45)</f>
        <v>97972128.539999992</v>
      </c>
      <c r="C42" s="82">
        <f t="shared" ref="C42:D42" si="5">SUM(C43:C45)</f>
        <v>114417128.54000001</v>
      </c>
      <c r="D42" s="82">
        <f t="shared" si="5"/>
        <v>212389257.07999998</v>
      </c>
      <c r="E42" s="83"/>
    </row>
    <row r="43" spans="1:5" ht="15" customHeight="1" x14ac:dyDescent="0.25">
      <c r="A43" s="89" t="s">
        <v>17</v>
      </c>
      <c r="B43" s="83">
        <f>'1T '!E43</f>
        <v>79560878.539999992</v>
      </c>
      <c r="C43" s="83">
        <f>'2T'!E43</f>
        <v>79560878.540000007</v>
      </c>
      <c r="D43" s="83">
        <f t="shared" si="2"/>
        <v>159121757.07999998</v>
      </c>
      <c r="E43" s="83"/>
    </row>
    <row r="44" spans="1:5" ht="15" customHeight="1" x14ac:dyDescent="0.25">
      <c r="A44" s="89" t="s">
        <v>18</v>
      </c>
      <c r="B44" s="83">
        <f>'1T '!E44</f>
        <v>18411250</v>
      </c>
      <c r="C44" s="83">
        <f>'2T'!E44</f>
        <v>34856250</v>
      </c>
      <c r="D44" s="83">
        <f t="shared" si="2"/>
        <v>53267500</v>
      </c>
      <c r="E44" s="83"/>
    </row>
    <row r="45" spans="1:5" ht="15" customHeight="1" x14ac:dyDescent="0.25">
      <c r="A45" s="89" t="s">
        <v>19</v>
      </c>
      <c r="B45" s="83">
        <f>'1T '!E45</f>
        <v>0</v>
      </c>
      <c r="C45" s="83">
        <f>'2T'!E45</f>
        <v>0</v>
      </c>
      <c r="D45" s="83">
        <f t="shared" si="2"/>
        <v>0</v>
      </c>
      <c r="E45" s="83"/>
    </row>
    <row r="46" spans="1:5" ht="15" customHeight="1" x14ac:dyDescent="0.25">
      <c r="A46" s="88" t="s">
        <v>47</v>
      </c>
      <c r="B46" s="82">
        <f>SUM(B47:B49)</f>
        <v>1411053674.0600004</v>
      </c>
      <c r="C46" s="82">
        <f t="shared" ref="C46:D46" si="6">SUM(C47:C49)</f>
        <v>1511609255.1300001</v>
      </c>
      <c r="D46" s="82">
        <f t="shared" si="6"/>
        <v>2922662929.1900005</v>
      </c>
      <c r="E46" s="83"/>
    </row>
    <row r="47" spans="1:5" ht="15" customHeight="1" x14ac:dyDescent="0.25">
      <c r="A47" s="89" t="s">
        <v>17</v>
      </c>
      <c r="B47" s="83">
        <f>'1T '!E47</f>
        <v>1310981884.1800003</v>
      </c>
      <c r="C47" s="83">
        <f>'2T'!E47</f>
        <v>1291697672.4000001</v>
      </c>
      <c r="D47" s="83">
        <f t="shared" si="2"/>
        <v>2602679556.5800004</v>
      </c>
      <c r="E47" s="83"/>
    </row>
    <row r="48" spans="1:5" ht="15" customHeight="1" x14ac:dyDescent="0.25">
      <c r="A48" s="89" t="s">
        <v>18</v>
      </c>
      <c r="B48" s="83">
        <f>'1T '!E48</f>
        <v>100071789.88000003</v>
      </c>
      <c r="C48" s="83">
        <f>'2T'!E48</f>
        <v>219911582.73000002</v>
      </c>
      <c r="D48" s="83">
        <f t="shared" si="2"/>
        <v>319983372.61000001</v>
      </c>
      <c r="E48" s="83"/>
    </row>
    <row r="49" spans="1:5" ht="15" customHeight="1" x14ac:dyDescent="0.25">
      <c r="A49" s="89" t="s">
        <v>19</v>
      </c>
      <c r="B49" s="83">
        <f>'1T '!E49</f>
        <v>0</v>
      </c>
      <c r="C49" s="83">
        <f>'2T'!E49</f>
        <v>0</v>
      </c>
      <c r="D49" s="83">
        <f t="shared" si="2"/>
        <v>0</v>
      </c>
      <c r="E49" s="83"/>
    </row>
    <row r="50" spans="1:5" x14ac:dyDescent="0.25">
      <c r="A50" s="90"/>
      <c r="B50" s="83"/>
      <c r="C50" s="83"/>
      <c r="D50" s="83"/>
      <c r="E50" s="83"/>
    </row>
    <row r="51" spans="1:5" ht="15.75" thickBot="1" x14ac:dyDescent="0.3">
      <c r="A51" s="91" t="s">
        <v>12</v>
      </c>
      <c r="B51" s="80">
        <f>+B30+B34+B38+B42+B46</f>
        <v>20825451128.800018</v>
      </c>
      <c r="C51" s="80">
        <f t="shared" ref="C51:D51" si="7">+C30+C34+C38+C42+C46</f>
        <v>28290915817.530067</v>
      </c>
      <c r="D51" s="80">
        <f t="shared" si="7"/>
        <v>49116366946.330078</v>
      </c>
      <c r="E51" s="83"/>
    </row>
    <row r="52" spans="1:5" ht="15.75" thickTop="1" x14ac:dyDescent="0.25">
      <c r="A52" s="52" t="s">
        <v>80</v>
      </c>
      <c r="B52" s="83"/>
      <c r="C52" s="83"/>
      <c r="D52" s="83"/>
      <c r="E52" s="83"/>
    </row>
    <row r="53" spans="1:5" x14ac:dyDescent="0.25">
      <c r="A53" s="87"/>
      <c r="B53" s="83"/>
      <c r="C53" s="83"/>
      <c r="D53" s="83"/>
      <c r="E53" s="83"/>
    </row>
    <row r="54" spans="1:5" x14ac:dyDescent="0.25">
      <c r="A54" s="87"/>
      <c r="B54" s="83"/>
      <c r="C54" s="83"/>
      <c r="D54" s="83"/>
      <c r="E54" s="83"/>
    </row>
    <row r="55" spans="1:5" x14ac:dyDescent="0.25">
      <c r="A55" s="117" t="s">
        <v>14</v>
      </c>
      <c r="B55" s="117"/>
      <c r="C55" s="117"/>
      <c r="D55" s="117"/>
      <c r="E55" s="117"/>
    </row>
    <row r="56" spans="1:5" x14ac:dyDescent="0.25">
      <c r="A56" s="117" t="s">
        <v>42</v>
      </c>
      <c r="B56" s="117"/>
      <c r="C56" s="117"/>
      <c r="D56" s="117"/>
      <c r="E56" s="117"/>
    </row>
    <row r="57" spans="1:5" x14ac:dyDescent="0.25">
      <c r="A57" s="92" t="s">
        <v>7</v>
      </c>
      <c r="B57" s="93" t="s">
        <v>8</v>
      </c>
      <c r="C57" s="94"/>
      <c r="D57" s="94"/>
      <c r="E57" s="94"/>
    </row>
    <row r="58" spans="1:5" x14ac:dyDescent="0.25">
      <c r="A58" s="85"/>
      <c r="B58" s="83"/>
      <c r="C58" s="83"/>
      <c r="D58" s="83"/>
      <c r="E58" s="83"/>
    </row>
    <row r="59" spans="1:5" ht="15.75" thickBot="1" x14ac:dyDescent="0.3">
      <c r="A59" s="95" t="s">
        <v>9</v>
      </c>
      <c r="B59" s="96" t="s">
        <v>25</v>
      </c>
      <c r="C59" s="96" t="s">
        <v>51</v>
      </c>
      <c r="D59" s="96" t="s">
        <v>53</v>
      </c>
      <c r="E59" s="83"/>
    </row>
    <row r="60" spans="1:5" x14ac:dyDescent="0.25">
      <c r="A60" s="87"/>
      <c r="B60" s="83"/>
      <c r="C60" s="83"/>
      <c r="D60" s="83"/>
      <c r="E60" s="83"/>
    </row>
    <row r="61" spans="1:5" ht="30" x14ac:dyDescent="0.25">
      <c r="A61" s="97" t="s">
        <v>20</v>
      </c>
      <c r="B61" s="83">
        <f t="shared" ref="B61:D62" si="8">SUM(B31+B35+B39+B43+B47)</f>
        <v>18098635905.919998</v>
      </c>
      <c r="C61" s="83">
        <f t="shared" si="8"/>
        <v>22551367682.080009</v>
      </c>
      <c r="D61" s="83">
        <f t="shared" si="8"/>
        <v>40650003588.000008</v>
      </c>
      <c r="E61" s="83"/>
    </row>
    <row r="62" spans="1:5" ht="30" x14ac:dyDescent="0.25">
      <c r="A62" s="97" t="s">
        <v>21</v>
      </c>
      <c r="B62" s="83">
        <f t="shared" si="8"/>
        <v>2726815222.8800182</v>
      </c>
      <c r="C62" s="83">
        <f t="shared" si="8"/>
        <v>5739548135.4500561</v>
      </c>
      <c r="D62" s="83">
        <f t="shared" si="8"/>
        <v>8466363358.3300724</v>
      </c>
      <c r="E62" s="83"/>
    </row>
    <row r="63" spans="1:5" x14ac:dyDescent="0.25">
      <c r="A63" s="97" t="s">
        <v>52</v>
      </c>
      <c r="B63" s="83"/>
      <c r="C63" s="83"/>
      <c r="D63" s="83"/>
      <c r="E63" s="83"/>
    </row>
    <row r="64" spans="1:5" x14ac:dyDescent="0.25">
      <c r="A64" s="87" t="s">
        <v>4</v>
      </c>
      <c r="B64" s="83"/>
      <c r="C64" s="83"/>
      <c r="D64" s="83"/>
      <c r="E64" s="83"/>
    </row>
    <row r="65" spans="1:5" x14ac:dyDescent="0.25">
      <c r="A65" s="87" t="s">
        <v>5</v>
      </c>
      <c r="B65" s="83"/>
      <c r="C65" s="83"/>
      <c r="D65" s="83"/>
      <c r="E65" s="83"/>
    </row>
    <row r="66" spans="1:5" ht="15.75" thickBot="1" x14ac:dyDescent="0.3">
      <c r="A66" s="91" t="s">
        <v>12</v>
      </c>
      <c r="B66" s="80">
        <f>SUM(B61:B65)</f>
        <v>20825451128.800018</v>
      </c>
      <c r="C66" s="80">
        <f>SUM(C61:C65)</f>
        <v>28290915817.530067</v>
      </c>
      <c r="D66" s="80">
        <f>SUM(B66:C66)</f>
        <v>49116366946.330086</v>
      </c>
      <c r="E66" s="83"/>
    </row>
    <row r="67" spans="1:5" ht="15.75" thickTop="1" x14ac:dyDescent="0.25">
      <c r="A67" s="52" t="s">
        <v>80</v>
      </c>
    </row>
    <row r="70" spans="1:5" x14ac:dyDescent="0.25">
      <c r="A70" s="108" t="s">
        <v>29</v>
      </c>
      <c r="B70" s="108"/>
      <c r="C70" s="108"/>
      <c r="D70" s="108"/>
      <c r="E70" s="108"/>
    </row>
    <row r="71" spans="1:5" x14ac:dyDescent="0.25">
      <c r="A71" s="108" t="s">
        <v>30</v>
      </c>
      <c r="B71" s="108"/>
      <c r="C71" s="108"/>
      <c r="D71" s="108"/>
      <c r="E71" s="108"/>
    </row>
    <row r="72" spans="1:5" x14ac:dyDescent="0.25">
      <c r="A72" s="36" t="s">
        <v>7</v>
      </c>
      <c r="B72" s="41" t="s">
        <v>8</v>
      </c>
      <c r="C72" s="57"/>
      <c r="D72" s="57"/>
      <c r="E72" s="57"/>
    </row>
    <row r="73" spans="1:5" x14ac:dyDescent="0.25">
      <c r="A73" s="52"/>
    </row>
    <row r="74" spans="1:5" ht="15.75" thickBot="1" x14ac:dyDescent="0.3">
      <c r="A74" s="54" t="s">
        <v>9</v>
      </c>
      <c r="B74" s="47" t="s">
        <v>25</v>
      </c>
      <c r="C74" s="47" t="s">
        <v>51</v>
      </c>
      <c r="D74" s="47" t="s">
        <v>53</v>
      </c>
    </row>
    <row r="75" spans="1:5" x14ac:dyDescent="0.25">
      <c r="A75" s="52"/>
    </row>
    <row r="76" spans="1:5" x14ac:dyDescent="0.25">
      <c r="A76" s="59" t="s">
        <v>31</v>
      </c>
      <c r="B76" s="83">
        <f>'1T '!E76</f>
        <v>0</v>
      </c>
      <c r="C76" s="83">
        <f>'2T'!E76</f>
        <v>0</v>
      </c>
      <c r="D76" s="83">
        <f>B76</f>
        <v>0</v>
      </c>
    </row>
    <row r="77" spans="1:5" x14ac:dyDescent="0.25">
      <c r="A77" s="59" t="s">
        <v>32</v>
      </c>
      <c r="B77" s="83">
        <f>'1T '!E77</f>
        <v>20825451128.800018</v>
      </c>
      <c r="C77" s="83">
        <f>'2T'!E77</f>
        <v>28290915817.530064</v>
      </c>
      <c r="D77" s="83">
        <f>SUM(B77:C77)</f>
        <v>49116366946.330078</v>
      </c>
    </row>
    <row r="78" spans="1:5" x14ac:dyDescent="0.25">
      <c r="A78" s="59" t="s">
        <v>33</v>
      </c>
      <c r="B78" s="83">
        <f>'1T '!E78</f>
        <v>20825451128.800018</v>
      </c>
      <c r="C78" s="83">
        <f>'2T'!E78</f>
        <v>28290915817.530064</v>
      </c>
      <c r="D78" s="83">
        <f>D76+D77</f>
        <v>49116366946.330078</v>
      </c>
    </row>
    <row r="79" spans="1:5" x14ac:dyDescent="0.25">
      <c r="A79" s="59" t="s">
        <v>34</v>
      </c>
      <c r="B79" s="83">
        <f>'1T '!E79</f>
        <v>20825451128.800018</v>
      </c>
      <c r="C79" s="83">
        <f>'2T'!E79</f>
        <v>28290915817.530064</v>
      </c>
      <c r="D79" s="83">
        <f>SUM(B79:C79)</f>
        <v>49116366946.330078</v>
      </c>
    </row>
    <row r="80" spans="1:5" x14ac:dyDescent="0.25">
      <c r="A80" s="59" t="s">
        <v>35</v>
      </c>
      <c r="B80" s="83">
        <f>'1T '!E80</f>
        <v>0</v>
      </c>
      <c r="C80" s="83">
        <f>'2T'!E80</f>
        <v>0</v>
      </c>
      <c r="D80" s="83">
        <f>D78-D79</f>
        <v>0</v>
      </c>
    </row>
    <row r="81" spans="1:5" ht="15.75" thickBot="1" x14ac:dyDescent="0.3">
      <c r="A81" s="60"/>
      <c r="B81" s="16"/>
      <c r="C81" s="16"/>
      <c r="D81" s="16"/>
    </row>
    <row r="82" spans="1:5" ht="15.75" thickTop="1" x14ac:dyDescent="0.25">
      <c r="A82" s="52" t="s">
        <v>80</v>
      </c>
    </row>
    <row r="83" spans="1:5" x14ac:dyDescent="0.25">
      <c r="A83" s="59"/>
    </row>
    <row r="84" spans="1:5" x14ac:dyDescent="0.25">
      <c r="A84" s="107" t="s">
        <v>73</v>
      </c>
      <c r="B84" s="107"/>
      <c r="C84" s="107"/>
      <c r="D84" s="107"/>
      <c r="E84" s="107"/>
    </row>
    <row r="85" spans="1:5" x14ac:dyDescent="0.25">
      <c r="A85" s="107"/>
      <c r="B85" s="107"/>
      <c r="C85" s="107"/>
      <c r="D85" s="107"/>
      <c r="E85" s="107"/>
    </row>
    <row r="86" spans="1:5" x14ac:dyDescent="0.25">
      <c r="A86" s="66"/>
    </row>
    <row r="87" spans="1:5" x14ac:dyDescent="0.25">
      <c r="A87" s="66" t="s">
        <v>88</v>
      </c>
    </row>
    <row r="88" spans="1:5" x14ac:dyDescent="0.25">
      <c r="A88" s="66"/>
    </row>
    <row r="89" spans="1:5" x14ac:dyDescent="0.25">
      <c r="A89" s="14"/>
    </row>
    <row r="90" spans="1:5" x14ac:dyDescent="0.25">
      <c r="A90" s="14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  <pageSetup orientation="portrait" r:id="rId1"/>
  <ignoredErrors>
    <ignoredError sqref="D7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3.140625" style="52" customWidth="1"/>
    <col min="2" max="2" width="17.85546875" style="14" bestFit="1" customWidth="1"/>
    <col min="3" max="5" width="18.7109375" style="14" bestFit="1" customWidth="1"/>
    <col min="6" max="6" width="16.42578125" style="14" customWidth="1"/>
    <col min="7" max="16384" width="11.42578125" style="14"/>
  </cols>
  <sheetData>
    <row r="1" spans="1:6" x14ac:dyDescent="0.25">
      <c r="A1" s="108" t="s">
        <v>15</v>
      </c>
      <c r="B1" s="108"/>
      <c r="C1" s="108"/>
      <c r="D1" s="108"/>
      <c r="E1" s="108"/>
      <c r="F1" s="108"/>
    </row>
    <row r="2" spans="1:6" x14ac:dyDescent="0.25">
      <c r="A2" s="36" t="s">
        <v>0</v>
      </c>
      <c r="B2" s="37" t="s">
        <v>26</v>
      </c>
      <c r="C2" s="38"/>
      <c r="D2" s="39"/>
      <c r="E2" s="39"/>
      <c r="F2" s="39"/>
    </row>
    <row r="3" spans="1:6" x14ac:dyDescent="0.25">
      <c r="A3" s="36" t="s">
        <v>1</v>
      </c>
      <c r="B3" s="37" t="s">
        <v>16</v>
      </c>
      <c r="C3" s="40"/>
      <c r="D3" s="39"/>
      <c r="E3" s="39"/>
      <c r="F3" s="39"/>
    </row>
    <row r="4" spans="1:6" x14ac:dyDescent="0.25">
      <c r="A4" s="36" t="s">
        <v>10</v>
      </c>
      <c r="B4" s="40" t="s">
        <v>27</v>
      </c>
      <c r="C4" s="40"/>
      <c r="D4" s="39"/>
      <c r="E4" s="39"/>
      <c r="F4" s="39"/>
    </row>
    <row r="5" spans="1:6" x14ac:dyDescent="0.25">
      <c r="A5" s="36" t="s">
        <v>28</v>
      </c>
      <c r="B5" s="41" t="s">
        <v>86</v>
      </c>
      <c r="C5" s="40"/>
      <c r="D5" s="39"/>
      <c r="E5" s="39"/>
      <c r="F5" s="39"/>
    </row>
    <row r="6" spans="1:6" x14ac:dyDescent="0.25">
      <c r="A6" s="36"/>
      <c r="B6" s="41"/>
      <c r="C6" s="40"/>
      <c r="D6" s="39"/>
      <c r="E6" s="39"/>
      <c r="F6" s="39"/>
    </row>
    <row r="7" spans="1:6" x14ac:dyDescent="0.25">
      <c r="A7" s="61"/>
      <c r="B7" s="61"/>
      <c r="C7" s="61"/>
      <c r="D7" s="61"/>
      <c r="E7" s="61"/>
      <c r="F7" s="61"/>
    </row>
    <row r="8" spans="1:6" x14ac:dyDescent="0.25">
      <c r="A8" s="108" t="s">
        <v>6</v>
      </c>
      <c r="B8" s="108"/>
      <c r="C8" s="108"/>
      <c r="D8" s="108"/>
      <c r="E8" s="108"/>
      <c r="F8" s="108"/>
    </row>
    <row r="9" spans="1:6" x14ac:dyDescent="0.25">
      <c r="A9" s="108" t="s">
        <v>11</v>
      </c>
      <c r="B9" s="108"/>
      <c r="C9" s="108"/>
      <c r="D9" s="108"/>
      <c r="E9" s="108"/>
      <c r="F9" s="108"/>
    </row>
    <row r="10" spans="1:6" x14ac:dyDescent="0.25">
      <c r="A10" s="14"/>
    </row>
    <row r="11" spans="1:6" ht="15.75" thickBot="1" x14ac:dyDescent="0.3">
      <c r="A11" s="46" t="s">
        <v>71</v>
      </c>
      <c r="B11" s="47" t="s">
        <v>2</v>
      </c>
      <c r="C11" s="47" t="s">
        <v>25</v>
      </c>
      <c r="D11" s="47" t="s">
        <v>51</v>
      </c>
      <c r="E11" s="47" t="s">
        <v>58</v>
      </c>
      <c r="F11" s="47" t="s">
        <v>72</v>
      </c>
    </row>
    <row r="13" spans="1:6" x14ac:dyDescent="0.25">
      <c r="A13" s="48" t="s">
        <v>74</v>
      </c>
      <c r="B13" s="14" t="s">
        <v>3</v>
      </c>
      <c r="C13" s="33">
        <f>'1T '!F13</f>
        <v>532483</v>
      </c>
      <c r="D13" s="34">
        <f>'2T'!F13</f>
        <v>533597</v>
      </c>
      <c r="E13" s="34">
        <f>+'3T'!F13</f>
        <v>0</v>
      </c>
      <c r="F13" s="34">
        <f>AVERAGE(C13:E13)</f>
        <v>355360</v>
      </c>
    </row>
    <row r="14" spans="1:6" x14ac:dyDescent="0.25">
      <c r="A14" s="20" t="s">
        <v>36</v>
      </c>
      <c r="B14" s="14" t="s">
        <v>3</v>
      </c>
      <c r="C14" s="33">
        <f>'1T '!F14</f>
        <v>134063</v>
      </c>
      <c r="D14" s="34">
        <f>'2T'!F14</f>
        <v>134063</v>
      </c>
      <c r="E14" s="34">
        <f>+'3T'!F14</f>
        <v>0</v>
      </c>
      <c r="F14" s="34">
        <f t="shared" ref="F14:F19" si="0">AVERAGE(C14:E14)</f>
        <v>89375.333333333328</v>
      </c>
    </row>
    <row r="15" spans="1:6" x14ac:dyDescent="0.25">
      <c r="A15" s="20" t="s">
        <v>41</v>
      </c>
      <c r="B15" s="14" t="s">
        <v>3</v>
      </c>
      <c r="C15" s="33">
        <f>'1T '!F15</f>
        <v>76104</v>
      </c>
      <c r="D15" s="34">
        <f>'2T'!F15</f>
        <v>76037</v>
      </c>
      <c r="E15" s="34">
        <f>+'3T'!F15</f>
        <v>0</v>
      </c>
      <c r="F15" s="34">
        <f t="shared" si="0"/>
        <v>50713.666666666664</v>
      </c>
    </row>
    <row r="16" spans="1:6" x14ac:dyDescent="0.25">
      <c r="A16" s="20" t="s">
        <v>37</v>
      </c>
      <c r="B16" s="14" t="s">
        <v>3</v>
      </c>
      <c r="C16" s="33">
        <f>'1T '!F16</f>
        <v>4484</v>
      </c>
      <c r="D16" s="34">
        <f>'2T'!F16</f>
        <v>4484</v>
      </c>
      <c r="E16" s="34">
        <f>+'3T'!F16</f>
        <v>0</v>
      </c>
      <c r="F16" s="34">
        <f t="shared" si="0"/>
        <v>2989.3333333333335</v>
      </c>
    </row>
    <row r="17" spans="1:6" x14ac:dyDescent="0.25">
      <c r="A17" s="20" t="s">
        <v>38</v>
      </c>
      <c r="B17" s="14" t="s">
        <v>3</v>
      </c>
      <c r="C17" s="33">
        <f>'1T '!F17</f>
        <v>57588</v>
      </c>
      <c r="D17" s="34">
        <f>'2T'!F17</f>
        <v>58265</v>
      </c>
      <c r="E17" s="34">
        <f>+'3T'!F17</f>
        <v>0</v>
      </c>
      <c r="F17" s="34">
        <f t="shared" si="0"/>
        <v>38617.666666666664</v>
      </c>
    </row>
    <row r="18" spans="1:6" x14ac:dyDescent="0.25">
      <c r="A18" s="49"/>
      <c r="C18" s="33"/>
      <c r="D18" s="34"/>
      <c r="E18" s="34"/>
      <c r="F18" s="34"/>
    </row>
    <row r="19" spans="1:6" ht="15.75" thickBot="1" x14ac:dyDescent="0.3">
      <c r="A19" s="56" t="s">
        <v>12</v>
      </c>
      <c r="B19" s="16"/>
      <c r="C19" s="62">
        <f>SUM(C13:C18)</f>
        <v>804722</v>
      </c>
      <c r="D19" s="62">
        <f>SUM(D13:D18)</f>
        <v>806446</v>
      </c>
      <c r="E19" s="62">
        <f>SUM(E13:E18)</f>
        <v>0</v>
      </c>
      <c r="F19" s="62">
        <f t="shared" si="0"/>
        <v>537056</v>
      </c>
    </row>
    <row r="20" spans="1:6" ht="15.75" thickTop="1" x14ac:dyDescent="0.25">
      <c r="A20" s="52" t="s">
        <v>80</v>
      </c>
      <c r="B20" s="18"/>
      <c r="C20" s="18"/>
      <c r="D20" s="18"/>
      <c r="E20" s="18"/>
      <c r="F20" s="18"/>
    </row>
    <row r="21" spans="1:6" x14ac:dyDescent="0.25">
      <c r="A21" s="110" t="s">
        <v>54</v>
      </c>
      <c r="B21" s="110"/>
      <c r="C21" s="110"/>
      <c r="D21" s="110"/>
      <c r="E21" s="110"/>
      <c r="F21" s="110"/>
    </row>
    <row r="22" spans="1:6" x14ac:dyDescent="0.25">
      <c r="A22" s="110"/>
      <c r="B22" s="110"/>
      <c r="C22" s="110"/>
      <c r="D22" s="110"/>
      <c r="E22" s="110"/>
      <c r="F22" s="110"/>
    </row>
    <row r="23" spans="1:6" x14ac:dyDescent="0.25">
      <c r="A23" s="110" t="s">
        <v>76</v>
      </c>
      <c r="B23" s="110"/>
      <c r="C23" s="110"/>
      <c r="D23" s="110"/>
    </row>
    <row r="24" spans="1:6" x14ac:dyDescent="0.25">
      <c r="A24" s="109" t="s">
        <v>13</v>
      </c>
      <c r="B24" s="109"/>
      <c r="C24" s="109"/>
      <c r="D24" s="109"/>
      <c r="E24" s="109"/>
    </row>
    <row r="25" spans="1:6" x14ac:dyDescent="0.25">
      <c r="A25" s="108" t="s">
        <v>59</v>
      </c>
      <c r="B25" s="108"/>
      <c r="C25" s="108"/>
      <c r="D25" s="108"/>
      <c r="E25" s="108"/>
    </row>
    <row r="26" spans="1:6" x14ac:dyDescent="0.25">
      <c r="A26" s="36" t="s">
        <v>7</v>
      </c>
      <c r="B26" s="41" t="s">
        <v>8</v>
      </c>
      <c r="C26" s="57"/>
      <c r="D26" s="57"/>
      <c r="E26" s="57"/>
    </row>
    <row r="27" spans="1:6" x14ac:dyDescent="0.25">
      <c r="B27" s="59"/>
      <c r="C27" s="13"/>
      <c r="D27" s="13"/>
      <c r="E27" s="13"/>
    </row>
    <row r="28" spans="1:6" ht="15.75" thickBot="1" x14ac:dyDescent="0.3">
      <c r="A28" s="46" t="s">
        <v>71</v>
      </c>
      <c r="B28" s="47" t="s">
        <v>25</v>
      </c>
      <c r="C28" s="47" t="s">
        <v>51</v>
      </c>
      <c r="D28" s="47" t="s">
        <v>58</v>
      </c>
      <c r="E28" s="47" t="s">
        <v>62</v>
      </c>
    </row>
    <row r="30" spans="1:6" x14ac:dyDescent="0.25">
      <c r="A30" s="67" t="s">
        <v>75</v>
      </c>
      <c r="B30" s="68">
        <f>SUM(B31:B33)</f>
        <v>13725615238.140018</v>
      </c>
      <c r="C30" s="68">
        <f t="shared" ref="C30:E30" si="1">SUM(C31:C33)</f>
        <v>20489519560.65007</v>
      </c>
      <c r="D30" s="68">
        <f t="shared" si="1"/>
        <v>1215463337.71</v>
      </c>
      <c r="E30" s="68">
        <f t="shared" si="1"/>
        <v>35430598136.500084</v>
      </c>
    </row>
    <row r="31" spans="1:6" x14ac:dyDescent="0.25">
      <c r="A31" s="55" t="s">
        <v>17</v>
      </c>
      <c r="B31" s="14">
        <f>'1T '!E31</f>
        <v>11798733639.599998</v>
      </c>
      <c r="C31" s="14">
        <f>'2T'!E31</f>
        <v>16413113902.01001</v>
      </c>
      <c r="D31" s="14">
        <f>+'3T'!E31</f>
        <v>0</v>
      </c>
      <c r="E31" s="14">
        <f>SUM(B31:D31)</f>
        <v>28211847541.610008</v>
      </c>
    </row>
    <row r="32" spans="1:6" x14ac:dyDescent="0.25">
      <c r="A32" s="55" t="s">
        <v>18</v>
      </c>
      <c r="B32" s="14">
        <f>'1T '!E32</f>
        <v>1926881598.540019</v>
      </c>
      <c r="C32" s="14">
        <f>'2T'!E32</f>
        <v>4076405658.640059</v>
      </c>
      <c r="D32" s="14">
        <f>+'3T'!E32</f>
        <v>1215463337.71</v>
      </c>
      <c r="E32" s="14">
        <f>SUM(B32:D32)</f>
        <v>7218750594.8900785</v>
      </c>
    </row>
    <row r="33" spans="1:5" x14ac:dyDescent="0.25">
      <c r="A33" s="55" t="s">
        <v>19</v>
      </c>
      <c r="B33" s="14">
        <f>'1T '!E33</f>
        <v>0</v>
      </c>
      <c r="C33" s="14">
        <f>'2T'!E33</f>
        <v>0</v>
      </c>
      <c r="D33" s="14">
        <f>+'3T'!E33</f>
        <v>0</v>
      </c>
      <c r="E33" s="14">
        <f>SUM(B33:D33)</f>
        <v>0</v>
      </c>
    </row>
    <row r="34" spans="1:5" x14ac:dyDescent="0.25">
      <c r="A34" s="67" t="s">
        <v>36</v>
      </c>
      <c r="B34" s="68">
        <f>SUM(B35:B37)</f>
        <v>3572248248.9199982</v>
      </c>
      <c r="C34" s="68">
        <f t="shared" ref="C34:E34" si="2">SUM(C35:C37)</f>
        <v>3970180304.8499951</v>
      </c>
      <c r="D34" s="68">
        <f t="shared" si="2"/>
        <v>137485628.96000001</v>
      </c>
      <c r="E34" s="68">
        <f t="shared" si="2"/>
        <v>7679914182.7299929</v>
      </c>
    </row>
    <row r="35" spans="1:5" x14ac:dyDescent="0.25">
      <c r="A35" s="55" t="s">
        <v>17</v>
      </c>
      <c r="B35" s="14">
        <f>'1T '!E35</f>
        <v>3132001220.2199993</v>
      </c>
      <c r="C35" s="14">
        <f>'2T'!E35</f>
        <v>3039119342.1199989</v>
      </c>
      <c r="D35" s="14">
        <f>+'3T'!E35</f>
        <v>0</v>
      </c>
      <c r="E35" s="14">
        <f>SUM(B35:D35)</f>
        <v>6171120562.3399982</v>
      </c>
    </row>
    <row r="36" spans="1:5" x14ac:dyDescent="0.25">
      <c r="A36" s="55" t="s">
        <v>18</v>
      </c>
      <c r="B36" s="14">
        <f>'1T '!E36</f>
        <v>440247028.69999862</v>
      </c>
      <c r="C36" s="14">
        <f>'2T'!E36</f>
        <v>931060962.7299962</v>
      </c>
      <c r="D36" s="14">
        <f>+'3T'!E36</f>
        <v>137485628.96000001</v>
      </c>
      <c r="E36" s="14">
        <f>SUM(B36:D36)</f>
        <v>1508793620.3899949</v>
      </c>
    </row>
    <row r="37" spans="1:5" x14ac:dyDescent="0.25">
      <c r="A37" s="55" t="s">
        <v>19</v>
      </c>
      <c r="B37" s="14">
        <f>'1T '!E37</f>
        <v>0</v>
      </c>
      <c r="C37" s="14">
        <f>'2T'!E37</f>
        <v>0</v>
      </c>
      <c r="D37" s="14">
        <f>+'3T'!E37</f>
        <v>0</v>
      </c>
      <c r="E37" s="14">
        <f>SUM(B37:D37)</f>
        <v>0</v>
      </c>
    </row>
    <row r="38" spans="1:5" x14ac:dyDescent="0.25">
      <c r="A38" s="67" t="s">
        <v>41</v>
      </c>
      <c r="B38" s="68">
        <f>SUM(B39:B41)</f>
        <v>2018561839.1400003</v>
      </c>
      <c r="C38" s="68">
        <f t="shared" ref="C38:E38" si="3">SUM(C39:C41)</f>
        <v>2205189568.3599997</v>
      </c>
      <c r="D38" s="68">
        <f t="shared" si="3"/>
        <v>0</v>
      </c>
      <c r="E38" s="68">
        <f t="shared" si="3"/>
        <v>4223751407.5000005</v>
      </c>
    </row>
    <row r="39" spans="1:5" x14ac:dyDescent="0.25">
      <c r="A39" s="55" t="s">
        <v>17</v>
      </c>
      <c r="B39" s="14">
        <f>'1T '!E39</f>
        <v>1777358283.3800004</v>
      </c>
      <c r="C39" s="14">
        <f>'2T'!E39</f>
        <v>1727875887.0099998</v>
      </c>
      <c r="D39" s="14">
        <f>+'3T'!E39</f>
        <v>0</v>
      </c>
      <c r="E39" s="14">
        <f>SUM(B39:D39)</f>
        <v>3505234170.3900003</v>
      </c>
    </row>
    <row r="40" spans="1:5" x14ac:dyDescent="0.25">
      <c r="A40" s="55" t="s">
        <v>18</v>
      </c>
      <c r="B40" s="14">
        <f>'1T '!E40</f>
        <v>241203555.75999999</v>
      </c>
      <c r="C40" s="14">
        <f>'2T'!E40</f>
        <v>477313681.35000002</v>
      </c>
      <c r="D40" s="14">
        <f>+'3T'!E40</f>
        <v>0</v>
      </c>
      <c r="E40" s="14">
        <f>SUM(B40:D40)</f>
        <v>718517237.11000001</v>
      </c>
    </row>
    <row r="41" spans="1:5" x14ac:dyDescent="0.25">
      <c r="A41" s="55" t="s">
        <v>19</v>
      </c>
      <c r="B41" s="14">
        <f>'1T '!E41</f>
        <v>0</v>
      </c>
      <c r="C41" s="14">
        <f>'2T'!E41</f>
        <v>0</v>
      </c>
      <c r="D41" s="14">
        <f>+'3T'!E41</f>
        <v>0</v>
      </c>
      <c r="E41" s="14">
        <f>SUM(B41:D41)</f>
        <v>0</v>
      </c>
    </row>
    <row r="42" spans="1:5" x14ac:dyDescent="0.25">
      <c r="A42" s="67" t="s">
        <v>37</v>
      </c>
      <c r="B42" s="68">
        <f>SUM(B43:B45)</f>
        <v>97972128.539999992</v>
      </c>
      <c r="C42" s="68">
        <f t="shared" ref="C42:E42" si="4">SUM(C43:C45)</f>
        <v>114417128.54000001</v>
      </c>
      <c r="D42" s="68">
        <f t="shared" si="4"/>
        <v>0</v>
      </c>
      <c r="E42" s="68">
        <f t="shared" si="4"/>
        <v>212389257.07999998</v>
      </c>
    </row>
    <row r="43" spans="1:5" x14ac:dyDescent="0.25">
      <c r="A43" s="55" t="s">
        <v>17</v>
      </c>
      <c r="B43" s="14">
        <f>'1T '!E43</f>
        <v>79560878.539999992</v>
      </c>
      <c r="C43" s="14">
        <f>'2T'!E43</f>
        <v>79560878.540000007</v>
      </c>
      <c r="D43" s="14">
        <f>+'3T'!E43</f>
        <v>0</v>
      </c>
      <c r="E43" s="14">
        <f>SUM(B43:D43)</f>
        <v>159121757.07999998</v>
      </c>
    </row>
    <row r="44" spans="1:5" x14ac:dyDescent="0.25">
      <c r="A44" s="55" t="s">
        <v>18</v>
      </c>
      <c r="B44" s="14">
        <f>'1T '!E44</f>
        <v>18411250</v>
      </c>
      <c r="C44" s="14">
        <f>'2T'!E44</f>
        <v>34856250</v>
      </c>
      <c r="D44" s="14">
        <f>+'3T'!E44</f>
        <v>0</v>
      </c>
      <c r="E44" s="14">
        <f>SUM(B44:D44)</f>
        <v>53267500</v>
      </c>
    </row>
    <row r="45" spans="1:5" x14ac:dyDescent="0.25">
      <c r="A45" s="55" t="s">
        <v>19</v>
      </c>
      <c r="B45" s="14">
        <f>'1T '!E45</f>
        <v>0</v>
      </c>
      <c r="C45" s="14">
        <f>'2T'!E45</f>
        <v>0</v>
      </c>
      <c r="D45" s="14">
        <f>+'3T'!E45</f>
        <v>0</v>
      </c>
      <c r="E45" s="14">
        <f>SUM(B45:D45)</f>
        <v>0</v>
      </c>
    </row>
    <row r="46" spans="1:5" x14ac:dyDescent="0.25">
      <c r="A46" s="67" t="s">
        <v>38</v>
      </c>
      <c r="B46" s="68">
        <f>SUM(B47:B49)</f>
        <v>1411053674.0600004</v>
      </c>
      <c r="C46" s="68">
        <f t="shared" ref="C46:E46" si="5">SUM(C47:C49)</f>
        <v>1511609255.1300001</v>
      </c>
      <c r="D46" s="68">
        <f t="shared" si="5"/>
        <v>0</v>
      </c>
      <c r="E46" s="68">
        <f t="shared" si="5"/>
        <v>2922662929.1900005</v>
      </c>
    </row>
    <row r="47" spans="1:5" x14ac:dyDescent="0.25">
      <c r="A47" s="55" t="s">
        <v>17</v>
      </c>
      <c r="B47" s="14">
        <f>'1T '!E47</f>
        <v>1310981884.1800003</v>
      </c>
      <c r="C47" s="14">
        <f>'2T'!E47</f>
        <v>1291697672.4000001</v>
      </c>
      <c r="D47" s="14">
        <f>+'3T'!E47</f>
        <v>0</v>
      </c>
      <c r="E47" s="14">
        <f>SUM(B47:D47)</f>
        <v>2602679556.5800004</v>
      </c>
    </row>
    <row r="48" spans="1:5" x14ac:dyDescent="0.25">
      <c r="A48" s="55" t="s">
        <v>18</v>
      </c>
      <c r="B48" s="14">
        <f>'1T '!E48</f>
        <v>100071789.88000003</v>
      </c>
      <c r="C48" s="14">
        <f>'2T'!E48</f>
        <v>219911582.73000002</v>
      </c>
      <c r="D48" s="14">
        <f>+'3T'!E48</f>
        <v>0</v>
      </c>
      <c r="E48" s="14">
        <f>SUM(B48:D48)</f>
        <v>319983372.61000001</v>
      </c>
    </row>
    <row r="49" spans="1:5" x14ac:dyDescent="0.25">
      <c r="A49" s="55" t="s">
        <v>19</v>
      </c>
      <c r="B49" s="14">
        <f>'1T '!E49</f>
        <v>0</v>
      </c>
      <c r="C49" s="14">
        <f>'2T'!E49</f>
        <v>0</v>
      </c>
      <c r="D49" s="14">
        <f>+'3T'!E49</f>
        <v>0</v>
      </c>
      <c r="E49" s="14">
        <f>SUM(B49:D49)</f>
        <v>0</v>
      </c>
    </row>
    <row r="50" spans="1:5" x14ac:dyDescent="0.25">
      <c r="A50" s="49"/>
    </row>
    <row r="51" spans="1:5" ht="15.75" thickBot="1" x14ac:dyDescent="0.3">
      <c r="A51" s="56" t="s">
        <v>12</v>
      </c>
      <c r="B51" s="16">
        <f>+B30+B34+B38+B42+B46</f>
        <v>20825451128.800018</v>
      </c>
      <c r="C51" s="16">
        <f t="shared" ref="C51:E51" si="6">+C30+C34+C38+C42+C46</f>
        <v>28290915817.530067</v>
      </c>
      <c r="D51" s="16">
        <f t="shared" si="6"/>
        <v>1352948966.6700001</v>
      </c>
      <c r="E51" s="16">
        <f t="shared" si="6"/>
        <v>50469315913.000084</v>
      </c>
    </row>
    <row r="52" spans="1:5" ht="15.75" thickTop="1" x14ac:dyDescent="0.25">
      <c r="A52" s="52" t="s">
        <v>80</v>
      </c>
    </row>
    <row r="53" spans="1:5" ht="65.25" customHeight="1" x14ac:dyDescent="0.25">
      <c r="A53" s="116"/>
      <c r="B53" s="116"/>
      <c r="C53" s="116"/>
      <c r="D53" s="116"/>
      <c r="E53" s="116"/>
    </row>
    <row r="54" spans="1:5" x14ac:dyDescent="0.25">
      <c r="A54" s="59"/>
    </row>
    <row r="55" spans="1:5" x14ac:dyDescent="0.25">
      <c r="A55" s="108" t="s">
        <v>14</v>
      </c>
      <c r="B55" s="108"/>
      <c r="C55" s="108"/>
      <c r="D55" s="108"/>
      <c r="E55" s="108"/>
    </row>
    <row r="56" spans="1:5" x14ac:dyDescent="0.25">
      <c r="A56" s="108" t="s">
        <v>59</v>
      </c>
      <c r="B56" s="108"/>
      <c r="C56" s="108"/>
      <c r="D56" s="108"/>
      <c r="E56" s="108"/>
    </row>
    <row r="57" spans="1:5" x14ac:dyDescent="0.25">
      <c r="A57" s="36" t="s">
        <v>7</v>
      </c>
      <c r="B57" s="38" t="s">
        <v>8</v>
      </c>
      <c r="C57" s="57"/>
      <c r="D57" s="57"/>
      <c r="E57" s="57"/>
    </row>
    <row r="59" spans="1:5" ht="15.75" thickBot="1" x14ac:dyDescent="0.3">
      <c r="A59" s="54" t="s">
        <v>9</v>
      </c>
      <c r="B59" s="47" t="s">
        <v>25</v>
      </c>
      <c r="C59" s="47" t="s">
        <v>51</v>
      </c>
      <c r="D59" s="47" t="s">
        <v>58</v>
      </c>
      <c r="E59" s="47" t="s">
        <v>62</v>
      </c>
    </row>
    <row r="61" spans="1:5" ht="30" x14ac:dyDescent="0.25">
      <c r="A61" s="58" t="s">
        <v>20</v>
      </c>
      <c r="B61" s="83">
        <f t="shared" ref="B61:C62" si="7">SUM(B31+B35+B39+B43+B47)</f>
        <v>18098635905.919998</v>
      </c>
      <c r="C61" s="83">
        <f t="shared" si="7"/>
        <v>22551367682.080009</v>
      </c>
      <c r="D61" s="83">
        <f>+'3T'!E61</f>
        <v>0</v>
      </c>
      <c r="E61" s="83">
        <f>SUM(B61:D61)</f>
        <v>40650003588.000008</v>
      </c>
    </row>
    <row r="62" spans="1:5" ht="30" x14ac:dyDescent="0.25">
      <c r="A62" s="58" t="s">
        <v>21</v>
      </c>
      <c r="B62" s="83">
        <f t="shared" si="7"/>
        <v>2726815222.8800182</v>
      </c>
      <c r="C62" s="83">
        <f t="shared" si="7"/>
        <v>5739548135.4500561</v>
      </c>
      <c r="D62" s="83">
        <f>+'3T'!E62</f>
        <v>1352948966.6700001</v>
      </c>
      <c r="E62" s="83">
        <f>SUM(B62:D62)</f>
        <v>9819312325.0000744</v>
      </c>
    </row>
    <row r="63" spans="1:5" x14ac:dyDescent="0.25">
      <c r="A63" s="58" t="s">
        <v>52</v>
      </c>
      <c r="B63" s="83"/>
      <c r="C63" s="83"/>
      <c r="D63" s="83"/>
      <c r="E63" s="83"/>
    </row>
    <row r="64" spans="1:5" x14ac:dyDescent="0.25">
      <c r="A64" s="52" t="s">
        <v>4</v>
      </c>
      <c r="B64" s="83"/>
      <c r="C64" s="83"/>
      <c r="D64" s="83"/>
      <c r="E64" s="83"/>
    </row>
    <row r="65" spans="1:5" x14ac:dyDescent="0.25">
      <c r="A65" s="52" t="s">
        <v>5</v>
      </c>
      <c r="B65" s="83"/>
      <c r="C65" s="83"/>
      <c r="D65" s="83"/>
      <c r="E65" s="83"/>
    </row>
    <row r="66" spans="1:5" ht="15.75" thickBot="1" x14ac:dyDescent="0.3">
      <c r="A66" s="56" t="s">
        <v>12</v>
      </c>
      <c r="B66" s="80">
        <f>SUM(B61:B65)</f>
        <v>20825451128.800018</v>
      </c>
      <c r="C66" s="80">
        <f>SUM(C61:C65)</f>
        <v>28290915817.530067</v>
      </c>
      <c r="D66" s="80">
        <f>SUM(D61:D65)</f>
        <v>1352948966.6700001</v>
      </c>
      <c r="E66" s="80">
        <f>SUM(E61:E65)</f>
        <v>50469315913.000084</v>
      </c>
    </row>
    <row r="67" spans="1:5" ht="15.75" thickTop="1" x14ac:dyDescent="0.25">
      <c r="A67" s="52" t="s">
        <v>80</v>
      </c>
    </row>
    <row r="70" spans="1:5" x14ac:dyDescent="0.25">
      <c r="A70" s="108" t="s">
        <v>29</v>
      </c>
      <c r="B70" s="108"/>
      <c r="C70" s="108"/>
      <c r="D70" s="108"/>
      <c r="E70" s="108"/>
    </row>
    <row r="71" spans="1:5" x14ac:dyDescent="0.25">
      <c r="A71" s="108" t="s">
        <v>30</v>
      </c>
      <c r="B71" s="108"/>
      <c r="C71" s="108"/>
      <c r="D71" s="108"/>
      <c r="E71" s="108"/>
    </row>
    <row r="72" spans="1:5" x14ac:dyDescent="0.25">
      <c r="A72" s="36" t="s">
        <v>7</v>
      </c>
      <c r="B72" s="41" t="s">
        <v>8</v>
      </c>
      <c r="C72" s="57"/>
      <c r="D72" s="57"/>
      <c r="E72" s="57"/>
    </row>
    <row r="74" spans="1:5" ht="15.75" thickBot="1" x14ac:dyDescent="0.3">
      <c r="A74" s="54" t="s">
        <v>9</v>
      </c>
      <c r="B74" s="47" t="s">
        <v>25</v>
      </c>
      <c r="C74" s="47" t="s">
        <v>51</v>
      </c>
      <c r="D74" s="47" t="s">
        <v>58</v>
      </c>
      <c r="E74" s="47" t="s">
        <v>62</v>
      </c>
    </row>
    <row r="76" spans="1:5" x14ac:dyDescent="0.25">
      <c r="A76" s="59" t="s">
        <v>31</v>
      </c>
      <c r="B76" s="83">
        <f>'1T '!E76</f>
        <v>0</v>
      </c>
      <c r="C76" s="83">
        <f>'2T'!E76</f>
        <v>0</v>
      </c>
      <c r="D76" s="83">
        <f>'3T'!D76</f>
        <v>0</v>
      </c>
      <c r="E76" s="83">
        <f>B76</f>
        <v>0</v>
      </c>
    </row>
    <row r="77" spans="1:5" x14ac:dyDescent="0.25">
      <c r="A77" s="59" t="s">
        <v>32</v>
      </c>
      <c r="B77" s="83">
        <f>'1T '!E77</f>
        <v>20825451128.800018</v>
      </c>
      <c r="C77" s="83">
        <f>'2T'!E77</f>
        <v>28290915817.530064</v>
      </c>
      <c r="D77" s="83">
        <f>'3T'!E77</f>
        <v>1352948966.6700001</v>
      </c>
      <c r="E77" s="83">
        <f>SUM(B77:D77)</f>
        <v>50469315913.000076</v>
      </c>
    </row>
    <row r="78" spans="1:5" x14ac:dyDescent="0.25">
      <c r="A78" s="59" t="s">
        <v>33</v>
      </c>
      <c r="B78" s="83">
        <f>'1T '!E78</f>
        <v>20825451128.800018</v>
      </c>
      <c r="C78" s="83">
        <f>'2T'!E78</f>
        <v>28290915817.530064</v>
      </c>
      <c r="D78" s="83">
        <f>'3T'!E78</f>
        <v>1352948966.6700001</v>
      </c>
      <c r="E78" s="83">
        <f>E76+E77</f>
        <v>50469315913.000076</v>
      </c>
    </row>
    <row r="79" spans="1:5" x14ac:dyDescent="0.25">
      <c r="A79" s="59" t="s">
        <v>34</v>
      </c>
      <c r="B79" s="83">
        <f>'1T '!E79</f>
        <v>20825451128.800018</v>
      </c>
      <c r="C79" s="83">
        <f>'2T'!E79</f>
        <v>28290915817.530064</v>
      </c>
      <c r="D79" s="83">
        <f>'3T'!E79</f>
        <v>1352948966.6700001</v>
      </c>
      <c r="E79" s="83">
        <f>SUM(B79:D79)</f>
        <v>50469315913.000076</v>
      </c>
    </row>
    <row r="80" spans="1:5" x14ac:dyDescent="0.25">
      <c r="A80" s="59" t="s">
        <v>35</v>
      </c>
      <c r="B80" s="83">
        <f>'1T '!E80</f>
        <v>0</v>
      </c>
      <c r="C80" s="83">
        <f>'2T'!E80</f>
        <v>0</v>
      </c>
      <c r="D80" s="83">
        <f>'3T'!E80</f>
        <v>0</v>
      </c>
      <c r="E80" s="83">
        <f>E78-E79</f>
        <v>0</v>
      </c>
    </row>
    <row r="81" spans="1:5" ht="15.75" thickBot="1" x14ac:dyDescent="0.3">
      <c r="A81" s="60"/>
      <c r="B81" s="16"/>
      <c r="C81" s="16"/>
      <c r="D81" s="16"/>
      <c r="E81" s="16"/>
    </row>
    <row r="82" spans="1:5" ht="15.75" thickTop="1" x14ac:dyDescent="0.25">
      <c r="A82" s="52" t="s">
        <v>80</v>
      </c>
    </row>
    <row r="83" spans="1:5" x14ac:dyDescent="0.25">
      <c r="A83" s="59"/>
    </row>
    <row r="84" spans="1:5" x14ac:dyDescent="0.25">
      <c r="A84" s="107" t="s">
        <v>73</v>
      </c>
      <c r="B84" s="107"/>
      <c r="C84" s="107"/>
      <c r="D84" s="107"/>
      <c r="E84" s="107"/>
    </row>
    <row r="85" spans="1:5" x14ac:dyDescent="0.25">
      <c r="A85" s="107"/>
      <c r="B85" s="107"/>
      <c r="C85" s="107"/>
      <c r="D85" s="107"/>
      <c r="E85" s="107"/>
    </row>
    <row r="86" spans="1:5" x14ac:dyDescent="0.25">
      <c r="A86" s="66"/>
    </row>
    <row r="87" spans="1:5" x14ac:dyDescent="0.25">
      <c r="A87" s="66" t="s">
        <v>90</v>
      </c>
    </row>
    <row r="88" spans="1:5" x14ac:dyDescent="0.25">
      <c r="A88" s="66"/>
    </row>
    <row r="92" spans="1:5" x14ac:dyDescent="0.25">
      <c r="A92" s="14"/>
    </row>
    <row r="93" spans="1:5" x14ac:dyDescent="0.25">
      <c r="A93" s="14"/>
    </row>
    <row r="94" spans="1:5" x14ac:dyDescent="0.25">
      <c r="A94" s="14"/>
    </row>
    <row r="95" spans="1:5" x14ac:dyDescent="0.25">
      <c r="A95" s="14"/>
    </row>
    <row r="96" spans="1:5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3">
    <mergeCell ref="A25:E25"/>
    <mergeCell ref="A1:F1"/>
    <mergeCell ref="A8:F8"/>
    <mergeCell ref="A9:F9"/>
    <mergeCell ref="A21:F22"/>
    <mergeCell ref="A24:E24"/>
    <mergeCell ref="A23:D23"/>
    <mergeCell ref="A53:E53"/>
    <mergeCell ref="A84:E85"/>
    <mergeCell ref="A55:E55"/>
    <mergeCell ref="A56:E56"/>
    <mergeCell ref="A70:E70"/>
    <mergeCell ref="A71:E71"/>
  </mergeCells>
  <pageMargins left="0.7" right="0.7" top="0.75" bottom="0.75" header="0.3" footer="0.3"/>
  <pageSetup orientation="portrait" r:id="rId1"/>
  <ignoredErrors>
    <ignoredError sqref="E7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="90" zoomScaleNormal="90" workbookViewId="0">
      <selection sqref="A1:F1"/>
    </sheetView>
  </sheetViews>
  <sheetFormatPr baseColWidth="10" defaultColWidth="11.42578125" defaultRowHeight="15" x14ac:dyDescent="0.25"/>
  <cols>
    <col min="1" max="1" width="69.140625" style="52" customWidth="1"/>
    <col min="2" max="2" width="20.85546875" style="14" customWidth="1"/>
    <col min="3" max="4" width="18.5703125" style="14" bestFit="1" customWidth="1"/>
    <col min="5" max="5" width="20.140625" style="14" customWidth="1"/>
    <col min="6" max="6" width="22.5703125" style="14" customWidth="1"/>
    <col min="7" max="7" width="15.42578125" style="14" bestFit="1" customWidth="1"/>
    <col min="8" max="8" width="11.42578125" style="14"/>
    <col min="9" max="9" width="11.5703125" style="14" bestFit="1" customWidth="1"/>
    <col min="10" max="11" width="15.140625" style="14" bestFit="1" customWidth="1"/>
    <col min="12" max="16384" width="11.42578125" style="14"/>
  </cols>
  <sheetData>
    <row r="1" spans="1:7" x14ac:dyDescent="0.25">
      <c r="A1" s="108" t="s">
        <v>15</v>
      </c>
      <c r="B1" s="108"/>
      <c r="C1" s="108"/>
      <c r="D1" s="108"/>
      <c r="E1" s="108"/>
      <c r="F1" s="108"/>
    </row>
    <row r="2" spans="1:7" x14ac:dyDescent="0.25">
      <c r="A2" s="36" t="s">
        <v>0</v>
      </c>
      <c r="B2" s="37" t="s">
        <v>26</v>
      </c>
      <c r="C2" s="38"/>
      <c r="D2" s="39"/>
      <c r="E2" s="39"/>
      <c r="F2" s="39"/>
    </row>
    <row r="3" spans="1:7" x14ac:dyDescent="0.25">
      <c r="A3" s="36" t="s">
        <v>1</v>
      </c>
      <c r="B3" s="37" t="s">
        <v>16</v>
      </c>
      <c r="C3" s="40"/>
      <c r="D3" s="39"/>
      <c r="E3" s="39"/>
      <c r="F3" s="39"/>
    </row>
    <row r="4" spans="1:7" x14ac:dyDescent="0.25">
      <c r="A4" s="36" t="s">
        <v>10</v>
      </c>
      <c r="B4" s="40" t="s">
        <v>27</v>
      </c>
      <c r="C4" s="40"/>
      <c r="D4" s="39"/>
      <c r="E4" s="39"/>
      <c r="F4" s="39"/>
    </row>
    <row r="5" spans="1:7" x14ac:dyDescent="0.25">
      <c r="A5" s="36" t="s">
        <v>70</v>
      </c>
      <c r="B5" s="65">
        <v>2019</v>
      </c>
      <c r="C5" s="40"/>
      <c r="D5" s="39"/>
      <c r="E5" s="39"/>
      <c r="F5" s="39"/>
    </row>
    <row r="6" spans="1:7" x14ac:dyDescent="0.25">
      <c r="A6" s="36"/>
      <c r="B6" s="41"/>
      <c r="C6" s="40"/>
      <c r="D6" s="39"/>
      <c r="E6" s="39"/>
      <c r="F6" s="39"/>
    </row>
    <row r="7" spans="1:7" x14ac:dyDescent="0.25">
      <c r="A7" s="61"/>
      <c r="B7" s="61"/>
      <c r="C7" s="61"/>
      <c r="D7" s="61"/>
      <c r="E7" s="61"/>
      <c r="F7" s="61"/>
    </row>
    <row r="8" spans="1:7" x14ac:dyDescent="0.25">
      <c r="A8" s="108" t="s">
        <v>6</v>
      </c>
      <c r="B8" s="108"/>
      <c r="C8" s="108"/>
      <c r="D8" s="108"/>
      <c r="E8" s="108"/>
      <c r="F8" s="108"/>
    </row>
    <row r="9" spans="1:7" x14ac:dyDescent="0.25">
      <c r="A9" s="108" t="s">
        <v>11</v>
      </c>
      <c r="B9" s="108"/>
      <c r="C9" s="108"/>
      <c r="D9" s="108"/>
      <c r="E9" s="108"/>
      <c r="F9" s="108"/>
    </row>
    <row r="10" spans="1:7" x14ac:dyDescent="0.25">
      <c r="A10" s="14"/>
    </row>
    <row r="11" spans="1:7" ht="15.75" thickBot="1" x14ac:dyDescent="0.3">
      <c r="A11" s="46" t="s">
        <v>71</v>
      </c>
      <c r="B11" s="47" t="s">
        <v>2</v>
      </c>
      <c r="C11" s="47" t="s">
        <v>25</v>
      </c>
      <c r="D11" s="47" t="s">
        <v>51</v>
      </c>
      <c r="E11" s="47" t="s">
        <v>58</v>
      </c>
      <c r="F11" s="47" t="s">
        <v>67</v>
      </c>
      <c r="G11" s="47" t="s">
        <v>61</v>
      </c>
    </row>
    <row r="13" spans="1:7" x14ac:dyDescent="0.25">
      <c r="A13" s="48" t="s">
        <v>74</v>
      </c>
      <c r="B13" s="14" t="s">
        <v>3</v>
      </c>
      <c r="C13" s="33">
        <f>'1T '!F13</f>
        <v>532483</v>
      </c>
      <c r="D13" s="34">
        <f>'2T'!F13</f>
        <v>533597</v>
      </c>
      <c r="E13" s="34">
        <f>+'3T'!F13</f>
        <v>0</v>
      </c>
      <c r="F13" s="34">
        <f>'4T'!F13</f>
        <v>269667</v>
      </c>
      <c r="G13" s="34">
        <f>(F13+C13+D13)/3</f>
        <v>445249</v>
      </c>
    </row>
    <row r="14" spans="1:7" x14ac:dyDescent="0.25">
      <c r="A14" s="49" t="s">
        <v>36</v>
      </c>
      <c r="B14" s="14" t="s">
        <v>3</v>
      </c>
      <c r="C14" s="33">
        <f>'1T '!F14</f>
        <v>134063</v>
      </c>
      <c r="D14" s="34">
        <f>'2T'!F14</f>
        <v>134063</v>
      </c>
      <c r="E14" s="34">
        <f>+'3T'!F14</f>
        <v>0</v>
      </c>
      <c r="F14" s="34">
        <f>'4T'!F14</f>
        <v>0</v>
      </c>
      <c r="G14" s="34">
        <f>AVERAGE(C14:D14)</f>
        <v>134063</v>
      </c>
    </row>
    <row r="15" spans="1:7" x14ac:dyDescent="0.25">
      <c r="A15" s="49" t="s">
        <v>41</v>
      </c>
      <c r="B15" s="14" t="s">
        <v>3</v>
      </c>
      <c r="C15" s="33">
        <f>'1T '!F15</f>
        <v>76104</v>
      </c>
      <c r="D15" s="34">
        <f>'2T'!F15</f>
        <v>76037</v>
      </c>
      <c r="E15" s="34">
        <f>+'3T'!F15</f>
        <v>0</v>
      </c>
      <c r="F15" s="34">
        <f>'4T'!F15</f>
        <v>0</v>
      </c>
      <c r="G15" s="34">
        <f>AVERAGE(C15:D15)</f>
        <v>76070.5</v>
      </c>
    </row>
    <row r="16" spans="1:7" x14ac:dyDescent="0.25">
      <c r="A16" s="49" t="s">
        <v>37</v>
      </c>
      <c r="B16" s="14" t="s">
        <v>3</v>
      </c>
      <c r="C16" s="33">
        <f>'1T '!F16</f>
        <v>4484</v>
      </c>
      <c r="D16" s="34">
        <f>'2T'!F16</f>
        <v>4484</v>
      </c>
      <c r="E16" s="34">
        <f>+'3T'!F16</f>
        <v>0</v>
      </c>
      <c r="F16" s="34">
        <f>'4T'!F16</f>
        <v>0</v>
      </c>
      <c r="G16" s="34">
        <f>AVERAGE(C16:D16)</f>
        <v>4484</v>
      </c>
    </row>
    <row r="17" spans="1:9" x14ac:dyDescent="0.25">
      <c r="A17" s="49" t="s">
        <v>38</v>
      </c>
      <c r="B17" s="14" t="s">
        <v>3</v>
      </c>
      <c r="C17" s="33">
        <f>'1T '!F17</f>
        <v>57588</v>
      </c>
      <c r="D17" s="34">
        <f>'2T'!F17</f>
        <v>58265</v>
      </c>
      <c r="E17" s="34">
        <f>+'3T'!F17</f>
        <v>0</v>
      </c>
      <c r="F17" s="34">
        <f>'4T'!F17</f>
        <v>0</v>
      </c>
      <c r="G17" s="34">
        <f>AVERAGE(C17:D17)</f>
        <v>57926.5</v>
      </c>
    </row>
    <row r="18" spans="1:9" x14ac:dyDescent="0.25">
      <c r="A18" s="49"/>
      <c r="C18" s="33"/>
      <c r="D18" s="34"/>
      <c r="E18" s="34"/>
      <c r="F18" s="34"/>
      <c r="G18" s="34"/>
    </row>
    <row r="19" spans="1:9" ht="15.75" thickBot="1" x14ac:dyDescent="0.3">
      <c r="A19" s="56" t="s">
        <v>12</v>
      </c>
      <c r="B19" s="16"/>
      <c r="C19" s="74">
        <f>SUM(C13:C17)</f>
        <v>804722</v>
      </c>
      <c r="D19" s="74">
        <f t="shared" ref="D19:F19" si="0">SUM(D13:D17)</f>
        <v>806446</v>
      </c>
      <c r="E19" s="74">
        <f t="shared" si="0"/>
        <v>0</v>
      </c>
      <c r="F19" s="74">
        <f t="shared" si="0"/>
        <v>269667</v>
      </c>
      <c r="G19" s="62">
        <f>AVERAGE(C19:D19)</f>
        <v>805584</v>
      </c>
      <c r="I19" s="71"/>
    </row>
    <row r="20" spans="1:9" ht="15.75" thickTop="1" x14ac:dyDescent="0.25">
      <c r="A20" s="52" t="s">
        <v>80</v>
      </c>
      <c r="B20" s="18"/>
      <c r="C20" s="18"/>
      <c r="D20" s="18"/>
      <c r="E20" s="18"/>
      <c r="F20" s="18"/>
      <c r="I20" s="72"/>
    </row>
    <row r="21" spans="1:9" x14ac:dyDescent="0.25">
      <c r="B21" s="18"/>
      <c r="C21" s="18"/>
      <c r="D21" s="18"/>
      <c r="E21" s="18"/>
      <c r="F21" s="18"/>
    </row>
    <row r="22" spans="1:9" x14ac:dyDescent="0.25">
      <c r="A22" s="110"/>
      <c r="B22" s="110"/>
      <c r="C22" s="110"/>
      <c r="D22" s="110"/>
      <c r="E22" s="110"/>
      <c r="F22" s="110"/>
    </row>
    <row r="24" spans="1:9" x14ac:dyDescent="0.25">
      <c r="A24" s="109" t="s">
        <v>13</v>
      </c>
      <c r="B24" s="109"/>
      <c r="C24" s="109"/>
      <c r="D24" s="109"/>
      <c r="E24" s="109"/>
      <c r="F24" s="109"/>
    </row>
    <row r="25" spans="1:9" x14ac:dyDescent="0.25">
      <c r="A25" s="108" t="s">
        <v>59</v>
      </c>
      <c r="B25" s="108"/>
      <c r="C25" s="108"/>
      <c r="D25" s="108"/>
      <c r="E25" s="108"/>
      <c r="F25" s="108"/>
    </row>
    <row r="26" spans="1:9" x14ac:dyDescent="0.25">
      <c r="A26" s="108" t="s">
        <v>40</v>
      </c>
      <c r="B26" s="108"/>
      <c r="C26" s="108"/>
      <c r="D26" s="108"/>
      <c r="E26" s="108"/>
      <c r="F26" s="108"/>
    </row>
    <row r="27" spans="1:9" x14ac:dyDescent="0.25">
      <c r="B27" s="59"/>
      <c r="C27" s="13"/>
      <c r="D27" s="13"/>
      <c r="E27" s="13"/>
    </row>
    <row r="28" spans="1:9" ht="15.75" thickBot="1" x14ac:dyDescent="0.3">
      <c r="A28" s="46" t="s">
        <v>71</v>
      </c>
      <c r="B28" s="47" t="s">
        <v>25</v>
      </c>
      <c r="C28" s="47" t="s">
        <v>51</v>
      </c>
      <c r="D28" s="47" t="s">
        <v>58</v>
      </c>
      <c r="E28" s="47" t="s">
        <v>67</v>
      </c>
      <c r="F28" s="47" t="s">
        <v>69</v>
      </c>
    </row>
    <row r="30" spans="1:9" x14ac:dyDescent="0.25">
      <c r="A30" s="67" t="s">
        <v>75</v>
      </c>
      <c r="B30" s="82">
        <f>SUM(B31:B33)</f>
        <v>13725615238.140018</v>
      </c>
      <c r="C30" s="82">
        <f t="shared" ref="C30:F30" si="1">SUM(C31:C33)</f>
        <v>20489519560.65007</v>
      </c>
      <c r="D30" s="82">
        <f t="shared" si="1"/>
        <v>1215463337.71</v>
      </c>
      <c r="E30" s="82">
        <f t="shared" si="1"/>
        <v>1809119464.3800006</v>
      </c>
      <c r="F30" s="82">
        <f t="shared" si="1"/>
        <v>37239717600.880089</v>
      </c>
    </row>
    <row r="31" spans="1:9" x14ac:dyDescent="0.25">
      <c r="A31" s="55" t="s">
        <v>17</v>
      </c>
      <c r="B31" s="83">
        <f>'1T '!E31</f>
        <v>11798733639.599998</v>
      </c>
      <c r="C31" s="83">
        <f>'2T'!E31</f>
        <v>16413113902.01001</v>
      </c>
      <c r="D31" s="83">
        <f>+'3T'!E31</f>
        <v>0</v>
      </c>
      <c r="E31" s="83">
        <f>'4T'!E29</f>
        <v>1266383625.0699995</v>
      </c>
      <c r="F31" s="83">
        <f t="shared" ref="F31:F49" si="2">SUM(B31:E31)</f>
        <v>29478231166.680008</v>
      </c>
    </row>
    <row r="32" spans="1:9" x14ac:dyDescent="0.25">
      <c r="A32" s="55" t="s">
        <v>18</v>
      </c>
      <c r="B32" s="83">
        <f>'1T '!E32</f>
        <v>1926881598.540019</v>
      </c>
      <c r="C32" s="83">
        <f>'2T'!E32</f>
        <v>4076405658.640059</v>
      </c>
      <c r="D32" s="83">
        <f>+'3T'!E32</f>
        <v>1215463337.71</v>
      </c>
      <c r="E32" s="83">
        <f>'4T'!E30</f>
        <v>542735839.31000102</v>
      </c>
      <c r="F32" s="83">
        <f t="shared" si="2"/>
        <v>7761486434.2000799</v>
      </c>
    </row>
    <row r="33" spans="1:6" x14ac:dyDescent="0.25">
      <c r="A33" s="55" t="s">
        <v>19</v>
      </c>
      <c r="B33" s="83">
        <f>'1T '!E33</f>
        <v>0</v>
      </c>
      <c r="C33" s="83">
        <f>'2T'!E33</f>
        <v>0</v>
      </c>
      <c r="D33" s="83">
        <f>+'3T'!E33</f>
        <v>0</v>
      </c>
      <c r="E33" s="83">
        <f>'4T'!E31</f>
        <v>0</v>
      </c>
      <c r="F33" s="83">
        <f t="shared" si="2"/>
        <v>0</v>
      </c>
    </row>
    <row r="34" spans="1:6" x14ac:dyDescent="0.25">
      <c r="A34" s="67" t="s">
        <v>36</v>
      </c>
      <c r="B34" s="82">
        <f>SUM(B35:B37)</f>
        <v>3572248248.9199982</v>
      </c>
      <c r="C34" s="82">
        <f t="shared" ref="C34:F34" si="3">SUM(C35:C37)</f>
        <v>3970180304.8499951</v>
      </c>
      <c r="D34" s="82">
        <f t="shared" si="3"/>
        <v>137485628.96000001</v>
      </c>
      <c r="E34" s="82">
        <f t="shared" si="3"/>
        <v>0</v>
      </c>
      <c r="F34" s="82">
        <f t="shared" si="3"/>
        <v>7679914182.7299929</v>
      </c>
    </row>
    <row r="35" spans="1:6" x14ac:dyDescent="0.25">
      <c r="A35" s="55" t="s">
        <v>17</v>
      </c>
      <c r="B35" s="83">
        <f>'1T '!E35</f>
        <v>3132001220.2199993</v>
      </c>
      <c r="C35" s="83">
        <f>'2T'!E35</f>
        <v>3039119342.1199989</v>
      </c>
      <c r="D35" s="83">
        <f>+'3T'!E35</f>
        <v>0</v>
      </c>
      <c r="E35" s="83">
        <f>'4T'!E33</f>
        <v>0</v>
      </c>
      <c r="F35" s="83">
        <f t="shared" si="2"/>
        <v>6171120562.3399982</v>
      </c>
    </row>
    <row r="36" spans="1:6" x14ac:dyDescent="0.25">
      <c r="A36" s="55" t="s">
        <v>18</v>
      </c>
      <c r="B36" s="83">
        <f>'1T '!E36</f>
        <v>440247028.69999862</v>
      </c>
      <c r="C36" s="83">
        <f>'2T'!E36</f>
        <v>931060962.7299962</v>
      </c>
      <c r="D36" s="83">
        <f>+'3T'!E36</f>
        <v>137485628.96000001</v>
      </c>
      <c r="E36" s="83">
        <f>'4T'!E34</f>
        <v>0</v>
      </c>
      <c r="F36" s="83">
        <f t="shared" si="2"/>
        <v>1508793620.3899949</v>
      </c>
    </row>
    <row r="37" spans="1:6" x14ac:dyDescent="0.25">
      <c r="A37" s="55" t="s">
        <v>19</v>
      </c>
      <c r="B37" s="83">
        <f>'1T '!E37</f>
        <v>0</v>
      </c>
      <c r="C37" s="83">
        <f>'2T'!E37</f>
        <v>0</v>
      </c>
      <c r="D37" s="83">
        <f>+'3T'!E37</f>
        <v>0</v>
      </c>
      <c r="E37" s="83">
        <f>'4T'!E35</f>
        <v>0</v>
      </c>
      <c r="F37" s="83">
        <f t="shared" si="2"/>
        <v>0</v>
      </c>
    </row>
    <row r="38" spans="1:6" x14ac:dyDescent="0.25">
      <c r="A38" s="67" t="s">
        <v>41</v>
      </c>
      <c r="B38" s="82">
        <f>SUM(B39:B41)</f>
        <v>2018561839.1400003</v>
      </c>
      <c r="C38" s="82">
        <f t="shared" ref="C38:F38" si="4">SUM(C39:C41)</f>
        <v>2205189568.3599997</v>
      </c>
      <c r="D38" s="82">
        <f t="shared" si="4"/>
        <v>0</v>
      </c>
      <c r="E38" s="82">
        <f t="shared" si="4"/>
        <v>0</v>
      </c>
      <c r="F38" s="82">
        <f t="shared" si="4"/>
        <v>4223751407.5000005</v>
      </c>
    </row>
    <row r="39" spans="1:6" x14ac:dyDescent="0.25">
      <c r="A39" s="55" t="s">
        <v>17</v>
      </c>
      <c r="B39" s="83">
        <f>'1T '!E39</f>
        <v>1777358283.3800004</v>
      </c>
      <c r="C39" s="83">
        <f>'2T'!E39</f>
        <v>1727875887.0099998</v>
      </c>
      <c r="D39" s="83">
        <f>+'3T'!E39</f>
        <v>0</v>
      </c>
      <c r="E39" s="83">
        <f>'4T'!E37</f>
        <v>0</v>
      </c>
      <c r="F39" s="83">
        <f t="shared" si="2"/>
        <v>3505234170.3900003</v>
      </c>
    </row>
    <row r="40" spans="1:6" x14ac:dyDescent="0.25">
      <c r="A40" s="55" t="s">
        <v>18</v>
      </c>
      <c r="B40" s="83">
        <f>'1T '!E40</f>
        <v>241203555.75999999</v>
      </c>
      <c r="C40" s="83">
        <f>'2T'!E40</f>
        <v>477313681.35000002</v>
      </c>
      <c r="D40" s="83">
        <f>+'3T'!E40</f>
        <v>0</v>
      </c>
      <c r="E40" s="83">
        <f>'4T'!E38</f>
        <v>0</v>
      </c>
      <c r="F40" s="83">
        <f t="shared" si="2"/>
        <v>718517237.11000001</v>
      </c>
    </row>
    <row r="41" spans="1:6" x14ac:dyDescent="0.25">
      <c r="A41" s="55" t="s">
        <v>19</v>
      </c>
      <c r="B41" s="83">
        <f>'1T '!E41</f>
        <v>0</v>
      </c>
      <c r="C41" s="83">
        <f>'2T'!E41</f>
        <v>0</v>
      </c>
      <c r="D41" s="83">
        <f>+'3T'!E41</f>
        <v>0</v>
      </c>
      <c r="E41" s="83">
        <f>'4T'!E39</f>
        <v>0</v>
      </c>
      <c r="F41" s="83">
        <f t="shared" si="2"/>
        <v>0</v>
      </c>
    </row>
    <row r="42" spans="1:6" x14ac:dyDescent="0.25">
      <c r="A42" s="67" t="s">
        <v>37</v>
      </c>
      <c r="B42" s="82">
        <f>SUM(B43:B45)</f>
        <v>97972128.539999992</v>
      </c>
      <c r="C42" s="82">
        <f t="shared" ref="C42:F42" si="5">SUM(C43:C45)</f>
        <v>114417128.54000001</v>
      </c>
      <c r="D42" s="82">
        <f t="shared" si="5"/>
        <v>0</v>
      </c>
      <c r="E42" s="82">
        <f t="shared" si="5"/>
        <v>0</v>
      </c>
      <c r="F42" s="82">
        <f t="shared" si="5"/>
        <v>212389257.07999998</v>
      </c>
    </row>
    <row r="43" spans="1:6" x14ac:dyDescent="0.25">
      <c r="A43" s="55" t="s">
        <v>17</v>
      </c>
      <c r="B43" s="83">
        <f>'1T '!E43</f>
        <v>79560878.539999992</v>
      </c>
      <c r="C43" s="83">
        <f>'2T'!E43</f>
        <v>79560878.540000007</v>
      </c>
      <c r="D43" s="83">
        <f>+'3T'!E43</f>
        <v>0</v>
      </c>
      <c r="E43" s="83">
        <f>'4T'!E41</f>
        <v>0</v>
      </c>
      <c r="F43" s="83">
        <f t="shared" si="2"/>
        <v>159121757.07999998</v>
      </c>
    </row>
    <row r="44" spans="1:6" x14ac:dyDescent="0.25">
      <c r="A44" s="55" t="s">
        <v>18</v>
      </c>
      <c r="B44" s="83">
        <f>'1T '!E44</f>
        <v>18411250</v>
      </c>
      <c r="C44" s="83">
        <f>'2T'!E44</f>
        <v>34856250</v>
      </c>
      <c r="D44" s="83">
        <f>+'3T'!E44</f>
        <v>0</v>
      </c>
      <c r="E44" s="83">
        <f>'4T'!E42</f>
        <v>0</v>
      </c>
      <c r="F44" s="83">
        <f t="shared" si="2"/>
        <v>53267500</v>
      </c>
    </row>
    <row r="45" spans="1:6" x14ac:dyDescent="0.25">
      <c r="A45" s="55" t="s">
        <v>19</v>
      </c>
      <c r="B45" s="83">
        <f>'1T '!E45</f>
        <v>0</v>
      </c>
      <c r="C45" s="83">
        <f>'2T'!E45</f>
        <v>0</v>
      </c>
      <c r="D45" s="83">
        <f>+'3T'!E45</f>
        <v>0</v>
      </c>
      <c r="E45" s="83">
        <f>'4T'!E43</f>
        <v>0</v>
      </c>
      <c r="F45" s="83">
        <f t="shared" si="2"/>
        <v>0</v>
      </c>
    </row>
    <row r="46" spans="1:6" x14ac:dyDescent="0.25">
      <c r="A46" s="67" t="s">
        <v>38</v>
      </c>
      <c r="B46" s="82">
        <f>SUM(B47:B49)</f>
        <v>1411053674.0600004</v>
      </c>
      <c r="C46" s="82">
        <f t="shared" ref="C46:F46" si="6">SUM(C47:C49)</f>
        <v>1511609255.1300001</v>
      </c>
      <c r="D46" s="82">
        <f t="shared" si="6"/>
        <v>0</v>
      </c>
      <c r="E46" s="82">
        <f t="shared" si="6"/>
        <v>0</v>
      </c>
      <c r="F46" s="82">
        <f t="shared" si="6"/>
        <v>2922662929.1900005</v>
      </c>
    </row>
    <row r="47" spans="1:6" x14ac:dyDescent="0.25">
      <c r="A47" s="55" t="s">
        <v>17</v>
      </c>
      <c r="B47" s="83">
        <f>'1T '!E47</f>
        <v>1310981884.1800003</v>
      </c>
      <c r="C47" s="83">
        <f>'2T'!E47</f>
        <v>1291697672.4000001</v>
      </c>
      <c r="D47" s="83">
        <f>+'3T'!E47</f>
        <v>0</v>
      </c>
      <c r="E47" s="83">
        <f>'4T'!E45</f>
        <v>0</v>
      </c>
      <c r="F47" s="83">
        <f t="shared" si="2"/>
        <v>2602679556.5800004</v>
      </c>
    </row>
    <row r="48" spans="1:6" x14ac:dyDescent="0.25">
      <c r="A48" s="55" t="s">
        <v>18</v>
      </c>
      <c r="B48" s="83">
        <f>'1T '!E48</f>
        <v>100071789.88000003</v>
      </c>
      <c r="C48" s="83">
        <f>'2T'!E48</f>
        <v>219911582.73000002</v>
      </c>
      <c r="D48" s="83">
        <f>+'3T'!E48</f>
        <v>0</v>
      </c>
      <c r="E48" s="83">
        <f>'4T'!E46</f>
        <v>0</v>
      </c>
      <c r="F48" s="83">
        <f t="shared" si="2"/>
        <v>319983372.61000001</v>
      </c>
    </row>
    <row r="49" spans="1:6" x14ac:dyDescent="0.25">
      <c r="A49" s="55" t="s">
        <v>19</v>
      </c>
      <c r="B49" s="83">
        <f>'1T '!E49</f>
        <v>0</v>
      </c>
      <c r="C49" s="83">
        <f>'2T'!E49</f>
        <v>0</v>
      </c>
      <c r="D49" s="83">
        <f>+'3T'!E49</f>
        <v>0</v>
      </c>
      <c r="E49" s="83">
        <f>'4T'!E47</f>
        <v>0</v>
      </c>
      <c r="F49" s="83">
        <f t="shared" si="2"/>
        <v>0</v>
      </c>
    </row>
    <row r="50" spans="1:6" x14ac:dyDescent="0.25">
      <c r="A50" s="49"/>
      <c r="B50" s="83"/>
      <c r="C50" s="83"/>
      <c r="D50" s="83"/>
      <c r="E50" s="83"/>
      <c r="F50" s="83"/>
    </row>
    <row r="51" spans="1:6" ht="15.75" thickBot="1" x14ac:dyDescent="0.3">
      <c r="A51" s="56" t="s">
        <v>12</v>
      </c>
      <c r="B51" s="80">
        <f>+B30+B34+B38+B42+B46</f>
        <v>20825451128.800018</v>
      </c>
      <c r="C51" s="80">
        <f t="shared" ref="C51:F51" si="7">+C30+C34+C38+C42+C46</f>
        <v>28290915817.530067</v>
      </c>
      <c r="D51" s="80">
        <f t="shared" si="7"/>
        <v>1352948966.6700001</v>
      </c>
      <c r="E51" s="80">
        <f t="shared" si="7"/>
        <v>1809119464.3800006</v>
      </c>
      <c r="F51" s="80">
        <f t="shared" si="7"/>
        <v>52278435377.380089</v>
      </c>
    </row>
    <row r="52" spans="1:6" ht="15.75" thickTop="1" x14ac:dyDescent="0.25">
      <c r="A52" s="52" t="s">
        <v>80</v>
      </c>
    </row>
    <row r="54" spans="1:6" x14ac:dyDescent="0.25">
      <c r="A54" s="59"/>
    </row>
    <row r="55" spans="1:6" x14ac:dyDescent="0.25">
      <c r="A55" s="108" t="s">
        <v>14</v>
      </c>
      <c r="B55" s="108"/>
      <c r="C55" s="108"/>
      <c r="D55" s="108"/>
      <c r="E55" s="108"/>
    </row>
    <row r="56" spans="1:6" x14ac:dyDescent="0.25">
      <c r="A56" s="108" t="s">
        <v>59</v>
      </c>
      <c r="B56" s="108"/>
      <c r="C56" s="108"/>
      <c r="D56" s="108"/>
      <c r="E56" s="108"/>
    </row>
    <row r="57" spans="1:6" x14ac:dyDescent="0.25">
      <c r="A57" s="36" t="s">
        <v>7</v>
      </c>
      <c r="B57" s="38" t="s">
        <v>8</v>
      </c>
      <c r="C57" s="57"/>
      <c r="D57" s="57"/>
      <c r="E57" s="57"/>
    </row>
    <row r="59" spans="1:6" ht="15.75" thickBot="1" x14ac:dyDescent="0.3">
      <c r="A59" s="54" t="s">
        <v>9</v>
      </c>
      <c r="B59" s="47" t="s">
        <v>25</v>
      </c>
      <c r="C59" s="47" t="s">
        <v>51</v>
      </c>
      <c r="D59" s="47" t="s">
        <v>58</v>
      </c>
      <c r="E59" s="47" t="s">
        <v>67</v>
      </c>
      <c r="F59" s="47" t="s">
        <v>69</v>
      </c>
    </row>
    <row r="61" spans="1:6" ht="30" x14ac:dyDescent="0.25">
      <c r="A61" s="58" t="s">
        <v>20</v>
      </c>
      <c r="B61" s="83">
        <f>'1T '!E61</f>
        <v>18098635905.919998</v>
      </c>
      <c r="C61" s="83">
        <f>'2T'!E61</f>
        <v>22551367682.080009</v>
      </c>
      <c r="D61" s="83">
        <f>'3T'!E61</f>
        <v>0</v>
      </c>
      <c r="E61" s="83">
        <f>'4T'!E59</f>
        <v>1266383625.0699995</v>
      </c>
      <c r="F61" s="83">
        <f>SUM(B61:E61)</f>
        <v>41916387213.070007</v>
      </c>
    </row>
    <row r="62" spans="1:6" ht="30" x14ac:dyDescent="0.25">
      <c r="A62" s="58" t="s">
        <v>21</v>
      </c>
      <c r="B62" s="83">
        <f>'1T '!E62</f>
        <v>2726815222.8800173</v>
      </c>
      <c r="C62" s="85">
        <f>'2T'!E62</f>
        <v>5739548135.4500551</v>
      </c>
      <c r="D62" s="85">
        <f>'3T'!E62</f>
        <v>1352948966.6700001</v>
      </c>
      <c r="E62" s="83">
        <f>'4T'!E60</f>
        <v>542735839.31000102</v>
      </c>
      <c r="F62" s="83">
        <f>SUM(B62:E62)</f>
        <v>10362048164.310074</v>
      </c>
    </row>
    <row r="63" spans="1:6" x14ac:dyDescent="0.25">
      <c r="A63" s="58" t="s">
        <v>43</v>
      </c>
      <c r="B63" s="83"/>
      <c r="C63" s="83"/>
      <c r="D63" s="83"/>
      <c r="E63" s="83"/>
      <c r="F63" s="83"/>
    </row>
    <row r="64" spans="1:6" x14ac:dyDescent="0.25">
      <c r="A64" s="52" t="s">
        <v>4</v>
      </c>
      <c r="B64" s="83"/>
      <c r="C64" s="83"/>
      <c r="D64" s="83"/>
      <c r="E64" s="83"/>
      <c r="F64" s="83"/>
    </row>
    <row r="65" spans="1:6" x14ac:dyDescent="0.25">
      <c r="A65" s="52" t="s">
        <v>5</v>
      </c>
      <c r="B65" s="83"/>
      <c r="C65" s="83"/>
      <c r="D65" s="83"/>
      <c r="E65" s="83"/>
      <c r="F65" s="83"/>
    </row>
    <row r="66" spans="1:6" ht="15.75" thickBot="1" x14ac:dyDescent="0.3">
      <c r="A66" s="56" t="s">
        <v>12</v>
      </c>
      <c r="B66" s="80">
        <f>SUM(B61:B65)</f>
        <v>20825451128.800014</v>
      </c>
      <c r="C66" s="80">
        <f>SUM(C61:C65)</f>
        <v>28290915817.530064</v>
      </c>
      <c r="D66" s="80">
        <f t="shared" ref="D66:E66" si="8">SUM(D61:D65)</f>
        <v>1352948966.6700001</v>
      </c>
      <c r="E66" s="80">
        <f t="shared" si="8"/>
        <v>1809119464.3800006</v>
      </c>
      <c r="F66" s="80">
        <f>SUM(F61:F65)</f>
        <v>52278435377.380081</v>
      </c>
    </row>
    <row r="67" spans="1:6" ht="15.75" thickTop="1" x14ac:dyDescent="0.25">
      <c r="A67" s="52" t="s">
        <v>80</v>
      </c>
    </row>
    <row r="70" spans="1:6" x14ac:dyDescent="0.25">
      <c r="A70" s="108" t="s">
        <v>29</v>
      </c>
      <c r="B70" s="108"/>
      <c r="C70" s="108"/>
      <c r="D70" s="108"/>
      <c r="E70" s="108"/>
    </row>
    <row r="71" spans="1:6" x14ac:dyDescent="0.25">
      <c r="A71" s="108" t="s">
        <v>30</v>
      </c>
      <c r="B71" s="108"/>
      <c r="C71" s="108"/>
      <c r="D71" s="108"/>
      <c r="E71" s="108"/>
    </row>
    <row r="72" spans="1:6" x14ac:dyDescent="0.25">
      <c r="A72" s="36" t="s">
        <v>7</v>
      </c>
      <c r="B72" s="41" t="s">
        <v>8</v>
      </c>
      <c r="C72" s="57"/>
      <c r="D72" s="57"/>
      <c r="E72" s="57"/>
    </row>
    <row r="74" spans="1:6" ht="15.75" thickBot="1" x14ac:dyDescent="0.3">
      <c r="A74" s="54" t="s">
        <v>9</v>
      </c>
      <c r="B74" s="47" t="s">
        <v>25</v>
      </c>
      <c r="C74" s="47" t="s">
        <v>51</v>
      </c>
      <c r="D74" s="47" t="s">
        <v>58</v>
      </c>
      <c r="E74" s="47" t="s">
        <v>67</v>
      </c>
      <c r="F74" s="47" t="s">
        <v>69</v>
      </c>
    </row>
    <row r="76" spans="1:6" x14ac:dyDescent="0.25">
      <c r="A76" s="59" t="s">
        <v>31</v>
      </c>
      <c r="B76" s="83">
        <f>'1T '!E76</f>
        <v>0</v>
      </c>
      <c r="C76" s="83">
        <f>'2T'!E76</f>
        <v>0</v>
      </c>
      <c r="D76" s="83">
        <f>'3T'!E76</f>
        <v>0</v>
      </c>
      <c r="E76" s="83">
        <f>'4T'!E74</f>
        <v>0</v>
      </c>
      <c r="F76" s="83">
        <f>B76</f>
        <v>0</v>
      </c>
    </row>
    <row r="77" spans="1:6" x14ac:dyDescent="0.25">
      <c r="A77" s="59" t="s">
        <v>32</v>
      </c>
      <c r="B77" s="83">
        <f>'1T '!E77</f>
        <v>20825451128.800018</v>
      </c>
      <c r="C77" s="83">
        <f>'2T'!E77</f>
        <v>28290915817.530064</v>
      </c>
      <c r="D77" s="83">
        <f>'3T'!E77</f>
        <v>1352948966.6700001</v>
      </c>
      <c r="E77" s="83">
        <f>'4T'!E75</f>
        <v>1809119464.3800006</v>
      </c>
      <c r="F77" s="83">
        <f>SUM(B77:E77)</f>
        <v>52278435377.380074</v>
      </c>
    </row>
    <row r="78" spans="1:6" x14ac:dyDescent="0.25">
      <c r="A78" s="59" t="s">
        <v>33</v>
      </c>
      <c r="B78" s="83">
        <f>'1T '!E78</f>
        <v>20825451128.800018</v>
      </c>
      <c r="C78" s="83">
        <f>'2T'!E78</f>
        <v>28290915817.530064</v>
      </c>
      <c r="D78" s="83">
        <f>'3T'!E78</f>
        <v>1352948966.6700001</v>
      </c>
      <c r="E78" s="83">
        <f>'4T'!E76</f>
        <v>1809119464.3800006</v>
      </c>
      <c r="F78" s="83">
        <f>F76+F77</f>
        <v>52278435377.380074</v>
      </c>
    </row>
    <row r="79" spans="1:6" x14ac:dyDescent="0.25">
      <c r="A79" s="59" t="s">
        <v>34</v>
      </c>
      <c r="B79" s="83">
        <f>'1T '!E79</f>
        <v>20825451128.800018</v>
      </c>
      <c r="C79" s="83">
        <f>'2T'!E79</f>
        <v>28290915817.530064</v>
      </c>
      <c r="D79" s="83">
        <f>'3T'!E79</f>
        <v>1352948966.6700001</v>
      </c>
      <c r="E79" s="83">
        <f>'4T'!E77</f>
        <v>1809119464.3800006</v>
      </c>
      <c r="F79" s="83">
        <f>SUM(B79:E79)</f>
        <v>52278435377.380074</v>
      </c>
    </row>
    <row r="80" spans="1:6" x14ac:dyDescent="0.25">
      <c r="A80" s="59" t="s">
        <v>35</v>
      </c>
      <c r="B80" s="83">
        <f>'1T '!E80</f>
        <v>0</v>
      </c>
      <c r="C80" s="83">
        <f>'2T'!E80</f>
        <v>0</v>
      </c>
      <c r="D80" s="83">
        <f>'3T'!E80</f>
        <v>0</v>
      </c>
      <c r="E80" s="83">
        <f>'4T'!E78</f>
        <v>0</v>
      </c>
      <c r="F80" s="83">
        <f>F78-F79</f>
        <v>0</v>
      </c>
    </row>
    <row r="81" spans="1:6" ht="15.75" thickBot="1" x14ac:dyDescent="0.3">
      <c r="A81" s="60"/>
      <c r="B81" s="16"/>
      <c r="C81" s="16"/>
      <c r="D81" s="16"/>
      <c r="E81" s="16"/>
      <c r="F81" s="16"/>
    </row>
    <row r="82" spans="1:6" ht="15.75" thickTop="1" x14ac:dyDescent="0.25">
      <c r="A82" s="52" t="s">
        <v>80</v>
      </c>
    </row>
    <row r="83" spans="1:6" x14ac:dyDescent="0.25">
      <c r="A83" s="59"/>
    </row>
    <row r="84" spans="1:6" ht="26.25" customHeight="1" x14ac:dyDescent="0.25">
      <c r="A84" s="107" t="s">
        <v>73</v>
      </c>
      <c r="B84" s="107"/>
      <c r="C84" s="107"/>
      <c r="D84" s="107"/>
      <c r="E84" s="107"/>
    </row>
    <row r="85" spans="1:6" x14ac:dyDescent="0.25">
      <c r="A85" s="105"/>
      <c r="B85" s="105"/>
      <c r="C85" s="105"/>
      <c r="D85" s="105"/>
      <c r="E85" s="105"/>
    </row>
    <row r="86" spans="1:6" x14ac:dyDescent="0.25">
      <c r="A86" s="66"/>
    </row>
    <row r="87" spans="1:6" x14ac:dyDescent="0.25">
      <c r="A87" s="66" t="s">
        <v>91</v>
      </c>
    </row>
    <row r="88" spans="1:6" x14ac:dyDescent="0.25">
      <c r="A88" s="66"/>
    </row>
    <row r="92" spans="1:6" x14ac:dyDescent="0.25">
      <c r="A92" s="14"/>
    </row>
    <row r="93" spans="1:6" x14ac:dyDescent="0.25">
      <c r="A93" s="14"/>
    </row>
    <row r="94" spans="1:6" x14ac:dyDescent="0.25">
      <c r="A94" s="14"/>
    </row>
    <row r="95" spans="1:6" x14ac:dyDescent="0.25">
      <c r="A95" s="14"/>
    </row>
    <row r="96" spans="1:6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</sheetData>
  <mergeCells count="12">
    <mergeCell ref="A84:E84"/>
    <mergeCell ref="A56:E56"/>
    <mergeCell ref="A70:E70"/>
    <mergeCell ref="A71:E71"/>
    <mergeCell ref="A24:F24"/>
    <mergeCell ref="A25:F25"/>
    <mergeCell ref="A26:F26"/>
    <mergeCell ref="A1:F1"/>
    <mergeCell ref="A8:F8"/>
    <mergeCell ref="A9:F9"/>
    <mergeCell ref="A22:F22"/>
    <mergeCell ref="A55:E55"/>
  </mergeCells>
  <pageMargins left="0.7" right="0.7" top="0.75" bottom="0.75" header="0.3" footer="0.3"/>
  <pageSetup orientation="portrait" r:id="rId1"/>
  <ignoredErrors>
    <ignoredError sqref="E79 F7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2012-03-14T18:56:13Z</cp:lastPrinted>
  <dcterms:created xsi:type="dcterms:W3CDTF">2011-03-10T14:40:05Z</dcterms:created>
  <dcterms:modified xsi:type="dcterms:W3CDTF">2020-12-11T15:36:33Z</dcterms:modified>
</cp:coreProperties>
</file>