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odo\2016\Indicadores 2016\CEN-CINAI\Informes trimestrales\I trimestre\"/>
    </mc:Choice>
  </mc:AlternateContent>
  <bookViews>
    <workbookView xWindow="0" yWindow="0" windowWidth="15600" windowHeight="9240" activeTab="6"/>
  </bookViews>
  <sheets>
    <sheet name="1 T" sheetId="1" r:id="rId1"/>
    <sheet name="2 T" sheetId="6" r:id="rId2"/>
    <sheet name="3 T" sheetId="8" r:id="rId3"/>
    <sheet name="4 T" sheetId="7" r:id="rId4"/>
    <sheet name="Semestral" sheetId="9" r:id="rId5"/>
    <sheet name="3 T acumulado" sheetId="10" r:id="rId6"/>
    <sheet name="Anual" sheetId="11" r:id="rId7"/>
  </sheets>
  <calcPr calcId="152511"/>
</workbook>
</file>

<file path=xl/calcChain.xml><?xml version="1.0" encoding="utf-8"?>
<calcChain xmlns="http://schemas.openxmlformats.org/spreadsheetml/2006/main">
  <c r="G33" i="10" l="1"/>
  <c r="F33" i="9"/>
  <c r="G33" i="8"/>
  <c r="H33" i="11"/>
  <c r="G33" i="7"/>
  <c r="D28" i="10" l="1"/>
  <c r="G33" i="6"/>
  <c r="E33" i="9" s="1"/>
  <c r="E26" i="9"/>
  <c r="E31" i="9"/>
  <c r="D17" i="9"/>
  <c r="G33" i="1"/>
  <c r="D33" i="11" s="1"/>
  <c r="F83" i="11"/>
  <c r="F85" i="11"/>
  <c r="F97" i="11"/>
  <c r="F77" i="11"/>
  <c r="E88" i="11"/>
  <c r="F89" i="8"/>
  <c r="E95" i="11"/>
  <c r="E97" i="11"/>
  <c r="F101" i="8"/>
  <c r="E101" i="11"/>
  <c r="D78" i="11"/>
  <c r="D77" i="11"/>
  <c r="C78" i="11"/>
  <c r="C89" i="11"/>
  <c r="C92" i="11"/>
  <c r="F52" i="8"/>
  <c r="E52" i="11"/>
  <c r="F63" i="11"/>
  <c r="E56" i="11"/>
  <c r="D51" i="11"/>
  <c r="D54" i="11"/>
  <c r="D59" i="11"/>
  <c r="D60" i="11"/>
  <c r="D64" i="11"/>
  <c r="D65" i="11"/>
  <c r="C60" i="11"/>
  <c r="G60" i="11" s="1"/>
  <c r="C61" i="11"/>
  <c r="C66" i="11"/>
  <c r="E92" i="10"/>
  <c r="E93" i="10"/>
  <c r="E95" i="10"/>
  <c r="E96" i="10"/>
  <c r="E97" i="10"/>
  <c r="D78" i="10"/>
  <c r="D81" i="10"/>
  <c r="D93" i="10"/>
  <c r="D94" i="10"/>
  <c r="D99" i="10"/>
  <c r="C78" i="10"/>
  <c r="C92" i="10"/>
  <c r="C93" i="10"/>
  <c r="E52" i="10"/>
  <c r="E56" i="10"/>
  <c r="D54" i="10"/>
  <c r="D55" i="10"/>
  <c r="D60" i="10"/>
  <c r="D61" i="10"/>
  <c r="D65" i="10"/>
  <c r="C50" i="10"/>
  <c r="C61" i="10"/>
  <c r="C62" i="10"/>
  <c r="C66" i="10"/>
  <c r="D81" i="9"/>
  <c r="D93" i="9"/>
  <c r="D100" i="9"/>
  <c r="C79" i="9"/>
  <c r="E79" i="9" s="1"/>
  <c r="C93" i="9"/>
  <c r="E93" i="9" s="1"/>
  <c r="D52" i="9"/>
  <c r="D58" i="9"/>
  <c r="D65" i="9"/>
  <c r="C54" i="9"/>
  <c r="E54" i="9" s="1"/>
  <c r="C57" i="9"/>
  <c r="E57" i="9" s="1"/>
  <c r="C66" i="9"/>
  <c r="F78" i="7"/>
  <c r="F78" i="11" s="1"/>
  <c r="F77" i="7"/>
  <c r="F81" i="7"/>
  <c r="F81" i="11" s="1"/>
  <c r="F82" i="7"/>
  <c r="F82" i="11" s="1"/>
  <c r="F83" i="7"/>
  <c r="F95" i="7"/>
  <c r="F95" i="11" s="1"/>
  <c r="F96" i="7"/>
  <c r="F96" i="11" s="1"/>
  <c r="F97" i="7"/>
  <c r="F98" i="7"/>
  <c r="F98" i="11" s="1"/>
  <c r="F99" i="7"/>
  <c r="F99" i="11" s="1"/>
  <c r="F100" i="7"/>
  <c r="F100" i="11" s="1"/>
  <c r="F101" i="7"/>
  <c r="F101" i="11" s="1"/>
  <c r="F102" i="7"/>
  <c r="F102" i="11"/>
  <c r="F95" i="6"/>
  <c r="F95" i="1"/>
  <c r="C95" i="11" s="1"/>
  <c r="D67" i="7"/>
  <c r="E67" i="7"/>
  <c r="C67" i="7"/>
  <c r="F57" i="7"/>
  <c r="F57" i="11"/>
  <c r="F58" i="7"/>
  <c r="F58" i="11" s="1"/>
  <c r="F59" i="7"/>
  <c r="F59" i="11" s="1"/>
  <c r="F60" i="7"/>
  <c r="F60" i="11" s="1"/>
  <c r="F61" i="7"/>
  <c r="F61" i="11" s="1"/>
  <c r="F62" i="7"/>
  <c r="F62" i="11" s="1"/>
  <c r="F63" i="7"/>
  <c r="F64" i="7"/>
  <c r="F64" i="11" s="1"/>
  <c r="F65" i="7"/>
  <c r="F65" i="11"/>
  <c r="F66" i="7"/>
  <c r="F66" i="11"/>
  <c r="D67" i="8"/>
  <c r="E67" i="8"/>
  <c r="C67" i="8"/>
  <c r="F64" i="8"/>
  <c r="F65" i="8"/>
  <c r="E65" i="11" s="1"/>
  <c r="F66" i="8"/>
  <c r="E66" i="10" s="1"/>
  <c r="D67" i="6"/>
  <c r="E67" i="6"/>
  <c r="C67" i="6"/>
  <c r="F64" i="6"/>
  <c r="D64" i="10" s="1"/>
  <c r="F65" i="6"/>
  <c r="F66" i="6"/>
  <c r="D67" i="1"/>
  <c r="E67" i="1"/>
  <c r="C67" i="1"/>
  <c r="F64" i="1"/>
  <c r="F65" i="1"/>
  <c r="F66" i="1"/>
  <c r="F85" i="8"/>
  <c r="E85" i="11"/>
  <c r="F86" i="8"/>
  <c r="E86" i="11" s="1"/>
  <c r="F87" i="8"/>
  <c r="E87" i="11" s="1"/>
  <c r="F88" i="8"/>
  <c r="E88" i="10" s="1"/>
  <c r="F90" i="8"/>
  <c r="F91" i="8"/>
  <c r="F92" i="8"/>
  <c r="E92" i="11" s="1"/>
  <c r="F93" i="8"/>
  <c r="E93" i="11" s="1"/>
  <c r="F94" i="8"/>
  <c r="E94" i="10" s="1"/>
  <c r="F96" i="8"/>
  <c r="E96" i="11" s="1"/>
  <c r="F97" i="8"/>
  <c r="F98" i="8"/>
  <c r="F99" i="8"/>
  <c r="F100" i="8"/>
  <c r="E100" i="11" s="1"/>
  <c r="E101" i="10"/>
  <c r="F102" i="8"/>
  <c r="E102" i="11" s="1"/>
  <c r="F81" i="8"/>
  <c r="E81" i="10"/>
  <c r="F81" i="10" s="1"/>
  <c r="E102" i="10"/>
  <c r="E85" i="10"/>
  <c r="E81" i="11"/>
  <c r="D103" i="8"/>
  <c r="D118" i="8" s="1"/>
  <c r="E103" i="8"/>
  <c r="C103" i="8"/>
  <c r="D103" i="6"/>
  <c r="E103" i="6"/>
  <c r="E118" i="6" s="1"/>
  <c r="F118" i="6" s="1"/>
  <c r="C103" i="6"/>
  <c r="D103" i="1"/>
  <c r="E103" i="1"/>
  <c r="C103" i="1"/>
  <c r="C118" i="1" s="1"/>
  <c r="F81" i="6"/>
  <c r="D81" i="11" s="1"/>
  <c r="F81" i="1"/>
  <c r="F78" i="8"/>
  <c r="E78" i="10" s="1"/>
  <c r="F77" i="8"/>
  <c r="F78" i="6"/>
  <c r="D78" i="9" s="1"/>
  <c r="F77" i="6"/>
  <c r="D77" i="9" s="1"/>
  <c r="F78" i="1"/>
  <c r="C78" i="9" s="1"/>
  <c r="E78" i="9" s="1"/>
  <c r="F77" i="1"/>
  <c r="F59" i="6"/>
  <c r="D59" i="9" s="1"/>
  <c r="F60" i="6"/>
  <c r="D60" i="9" s="1"/>
  <c r="F61" i="6"/>
  <c r="D61" i="11" s="1"/>
  <c r="F62" i="6"/>
  <c r="D62" i="9" s="1"/>
  <c r="F63" i="6"/>
  <c r="D63" i="10" s="1"/>
  <c r="F58" i="6"/>
  <c r="F58" i="1"/>
  <c r="F59" i="1"/>
  <c r="F60" i="1"/>
  <c r="C60" i="9" s="1"/>
  <c r="E60" i="9" s="1"/>
  <c r="F61" i="1"/>
  <c r="C61" i="9" s="1"/>
  <c r="F62" i="1"/>
  <c r="C62" i="11" s="1"/>
  <c r="F63" i="1"/>
  <c r="C63" i="9" s="1"/>
  <c r="F58" i="8"/>
  <c r="F59" i="8"/>
  <c r="F60" i="8"/>
  <c r="E60" i="11" s="1"/>
  <c r="F61" i="8"/>
  <c r="E61" i="11" s="1"/>
  <c r="F62" i="8"/>
  <c r="F63" i="8"/>
  <c r="F54" i="8"/>
  <c r="F55" i="8"/>
  <c r="F56" i="8"/>
  <c r="F57" i="8"/>
  <c r="F85" i="6"/>
  <c r="F85" i="1"/>
  <c r="F57" i="1"/>
  <c r="C57" i="10" s="1"/>
  <c r="F57" i="6"/>
  <c r="F55" i="6"/>
  <c r="F56" i="6"/>
  <c r="F54" i="6"/>
  <c r="D54" i="9" s="1"/>
  <c r="C81" i="9"/>
  <c r="C81" i="11"/>
  <c r="G81" i="11" s="1"/>
  <c r="C81" i="10"/>
  <c r="C58" i="10"/>
  <c r="E78" i="11"/>
  <c r="E63" i="11"/>
  <c r="E63" i="10"/>
  <c r="E60" i="10"/>
  <c r="E59" i="11"/>
  <c r="E59" i="10"/>
  <c r="E62" i="11"/>
  <c r="E62" i="10"/>
  <c r="E57" i="11"/>
  <c r="E57" i="10"/>
  <c r="E58" i="10"/>
  <c r="E58" i="11"/>
  <c r="E54" i="10"/>
  <c r="E54" i="11"/>
  <c r="D85" i="11"/>
  <c r="D85" i="10"/>
  <c r="D85" i="9"/>
  <c r="D57" i="9"/>
  <c r="D57" i="11"/>
  <c r="D57" i="10"/>
  <c r="F57" i="10"/>
  <c r="G31" i="1"/>
  <c r="D31" i="11" s="1"/>
  <c r="G26" i="1"/>
  <c r="F54" i="1"/>
  <c r="F55" i="1"/>
  <c r="F56" i="1"/>
  <c r="E114" i="1"/>
  <c r="F114" i="1" s="1"/>
  <c r="C114" i="10" s="1"/>
  <c r="F100" i="6"/>
  <c r="F100" i="1"/>
  <c r="F101" i="1"/>
  <c r="C114" i="6"/>
  <c r="F114" i="6" s="1"/>
  <c r="F116" i="7"/>
  <c r="F116" i="11" s="1"/>
  <c r="F115" i="7"/>
  <c r="F115" i="11"/>
  <c r="F116" i="8"/>
  <c r="E116" i="10" s="1"/>
  <c r="F115" i="8"/>
  <c r="E115" i="10"/>
  <c r="F116" i="6"/>
  <c r="F115" i="6"/>
  <c r="D115" i="11"/>
  <c r="F116" i="1"/>
  <c r="F115" i="1"/>
  <c r="C115" i="9"/>
  <c r="E115" i="9" s="1"/>
  <c r="F48" i="8"/>
  <c r="F49" i="8"/>
  <c r="F50" i="8"/>
  <c r="F51" i="8"/>
  <c r="F53" i="8"/>
  <c r="C116" i="9"/>
  <c r="E114" i="7"/>
  <c r="D114" i="7"/>
  <c r="C114" i="7"/>
  <c r="F114" i="7" s="1"/>
  <c r="E114" i="8"/>
  <c r="F114" i="8" s="1"/>
  <c r="D114" i="8"/>
  <c r="C114" i="8"/>
  <c r="E114" i="6"/>
  <c r="D114" i="6"/>
  <c r="D114" i="1"/>
  <c r="C114" i="1"/>
  <c r="C117" i="1"/>
  <c r="E23" i="6"/>
  <c r="F23" i="6"/>
  <c r="G27" i="6"/>
  <c r="G31" i="8"/>
  <c r="F31" i="11" s="1"/>
  <c r="G27" i="8"/>
  <c r="F27" i="10" s="1"/>
  <c r="G29" i="8"/>
  <c r="F29" i="10"/>
  <c r="G30" i="8"/>
  <c r="F30" i="10" s="1"/>
  <c r="G27" i="7"/>
  <c r="G27" i="11"/>
  <c r="F101" i="6"/>
  <c r="F102" i="6"/>
  <c r="C118" i="6"/>
  <c r="F54" i="7"/>
  <c r="F54" i="11" s="1"/>
  <c r="F55" i="7"/>
  <c r="F55" i="11" s="1"/>
  <c r="F56" i="7"/>
  <c r="F56" i="11" s="1"/>
  <c r="E33" i="11"/>
  <c r="F33" i="11"/>
  <c r="G33" i="11"/>
  <c r="E31" i="11"/>
  <c r="G31" i="11"/>
  <c r="D33" i="10"/>
  <c r="E33" i="10"/>
  <c r="F33" i="10"/>
  <c r="D31" i="10"/>
  <c r="E31" i="10"/>
  <c r="D31" i="9"/>
  <c r="G27" i="1"/>
  <c r="E23" i="7"/>
  <c r="F23" i="7"/>
  <c r="G23" i="7" s="1"/>
  <c r="D23" i="7"/>
  <c r="E16" i="7"/>
  <c r="F16" i="7"/>
  <c r="E23" i="8"/>
  <c r="G23" i="8" s="1"/>
  <c r="E16" i="6"/>
  <c r="F35" i="6"/>
  <c r="D16" i="6"/>
  <c r="D118" i="1"/>
  <c r="F53" i="1"/>
  <c r="E23" i="1"/>
  <c r="F23" i="1"/>
  <c r="D23" i="1"/>
  <c r="F16" i="1"/>
  <c r="E118" i="1"/>
  <c r="D118" i="6"/>
  <c r="E118" i="8"/>
  <c r="C118" i="8"/>
  <c r="D103" i="7"/>
  <c r="D118" i="7" s="1"/>
  <c r="E103" i="7"/>
  <c r="E118" i="7" s="1"/>
  <c r="C103" i="7"/>
  <c r="C118" i="7"/>
  <c r="F118" i="7" s="1"/>
  <c r="F118" i="11" s="1"/>
  <c r="F90" i="7"/>
  <c r="F90" i="11" s="1"/>
  <c r="F91" i="7"/>
  <c r="F91" i="11"/>
  <c r="F92" i="7"/>
  <c r="F92" i="11" s="1"/>
  <c r="F93" i="7"/>
  <c r="F93" i="11" s="1"/>
  <c r="F94" i="7"/>
  <c r="F94" i="11" s="1"/>
  <c r="F53" i="7"/>
  <c r="F53" i="11" s="1"/>
  <c r="F102" i="1"/>
  <c r="C102" i="11" s="1"/>
  <c r="F53" i="6"/>
  <c r="F52" i="1"/>
  <c r="C52" i="10" s="1"/>
  <c r="F94" i="6"/>
  <c r="F96" i="6"/>
  <c r="F97" i="6"/>
  <c r="F98" i="6"/>
  <c r="D98" i="9" s="1"/>
  <c r="F99" i="6"/>
  <c r="D99" i="11" s="1"/>
  <c r="F94" i="1"/>
  <c r="F96" i="1"/>
  <c r="F97" i="1"/>
  <c r="C97" i="9" s="1"/>
  <c r="F98" i="1"/>
  <c r="F99" i="1"/>
  <c r="F91" i="1"/>
  <c r="F92" i="1"/>
  <c r="C92" i="9" s="1"/>
  <c r="F93" i="1"/>
  <c r="C93" i="11" s="1"/>
  <c r="F91" i="6"/>
  <c r="F92" i="6"/>
  <c r="F93" i="6"/>
  <c r="D93" i="11" s="1"/>
  <c r="F80" i="8"/>
  <c r="F82" i="8"/>
  <c r="F83" i="8"/>
  <c r="F84" i="8"/>
  <c r="D16" i="8"/>
  <c r="E16" i="8"/>
  <c r="F16" i="8"/>
  <c r="G14" i="1"/>
  <c r="G18" i="1"/>
  <c r="D18" i="9"/>
  <c r="F18" i="9" s="1"/>
  <c r="G19" i="1"/>
  <c r="D19" i="11" s="1"/>
  <c r="G20" i="1"/>
  <c r="D20" i="11"/>
  <c r="H20" i="11" s="1"/>
  <c r="G21" i="1"/>
  <c r="D21" i="11" s="1"/>
  <c r="H21" i="11" s="1"/>
  <c r="G22" i="1"/>
  <c r="D22" i="10" s="1"/>
  <c r="G24" i="1"/>
  <c r="D24" i="11" s="1"/>
  <c r="D24" i="10"/>
  <c r="G25" i="1"/>
  <c r="D25" i="9" s="1"/>
  <c r="G29" i="1"/>
  <c r="D29" i="10" s="1"/>
  <c r="G30" i="1"/>
  <c r="D30" i="11" s="1"/>
  <c r="G32" i="1"/>
  <c r="G13" i="1"/>
  <c r="D13" i="11" s="1"/>
  <c r="G29" i="7"/>
  <c r="G29" i="11"/>
  <c r="G30" i="7"/>
  <c r="G30" i="11" s="1"/>
  <c r="G13" i="7"/>
  <c r="G13" i="11"/>
  <c r="G14" i="7"/>
  <c r="G14" i="11" s="1"/>
  <c r="G13" i="8"/>
  <c r="F13" i="10" s="1"/>
  <c r="G14" i="8"/>
  <c r="G29" i="6"/>
  <c r="E29" i="9" s="1"/>
  <c r="G30" i="6"/>
  <c r="G13" i="6"/>
  <c r="G14" i="6"/>
  <c r="E14" i="10"/>
  <c r="F113" i="1"/>
  <c r="F79" i="7"/>
  <c r="F79" i="11" s="1"/>
  <c r="F103" i="11" s="1"/>
  <c r="F80" i="7"/>
  <c r="F80" i="11" s="1"/>
  <c r="F84" i="7"/>
  <c r="F84" i="11" s="1"/>
  <c r="F86" i="7"/>
  <c r="F86" i="11" s="1"/>
  <c r="F87" i="7"/>
  <c r="F87" i="11" s="1"/>
  <c r="F88" i="7"/>
  <c r="F88" i="11" s="1"/>
  <c r="F89" i="7"/>
  <c r="F89" i="11" s="1"/>
  <c r="F52" i="6"/>
  <c r="G18" i="6"/>
  <c r="E18" i="10" s="1"/>
  <c r="G19" i="6"/>
  <c r="G20" i="6"/>
  <c r="G21" i="6"/>
  <c r="E21" i="11" s="1"/>
  <c r="E21" i="9"/>
  <c r="G22" i="6"/>
  <c r="E22" i="9" s="1"/>
  <c r="G24" i="6"/>
  <c r="E24" i="11" s="1"/>
  <c r="G25" i="6"/>
  <c r="G32" i="6"/>
  <c r="E32" i="9" s="1"/>
  <c r="G18" i="8"/>
  <c r="F18" i="11"/>
  <c r="G19" i="8"/>
  <c r="G20" i="8"/>
  <c r="G21" i="8"/>
  <c r="F21" i="11" s="1"/>
  <c r="G22" i="8"/>
  <c r="F22" i="11" s="1"/>
  <c r="G24" i="8"/>
  <c r="F24" i="11"/>
  <c r="G25" i="8"/>
  <c r="F25" i="11" s="1"/>
  <c r="G32" i="8"/>
  <c r="F32" i="10" s="1"/>
  <c r="G18" i="7"/>
  <c r="G18" i="11"/>
  <c r="G19" i="7"/>
  <c r="G19" i="11" s="1"/>
  <c r="G20" i="7"/>
  <c r="G20" i="11" s="1"/>
  <c r="G21" i="7"/>
  <c r="G21" i="11" s="1"/>
  <c r="G22" i="7"/>
  <c r="G22" i="11" s="1"/>
  <c r="G24" i="7"/>
  <c r="G24" i="11" s="1"/>
  <c r="G25" i="7"/>
  <c r="G25" i="11"/>
  <c r="G32" i="7"/>
  <c r="G32" i="11" s="1"/>
  <c r="G17" i="8"/>
  <c r="F52" i="7"/>
  <c r="F52" i="11" s="1"/>
  <c r="F46" i="11"/>
  <c r="F75" i="11" s="1"/>
  <c r="F111" i="11" s="1"/>
  <c r="E46" i="11"/>
  <c r="E75" i="11" s="1"/>
  <c r="E111" i="11" s="1"/>
  <c r="D46" i="11"/>
  <c r="D75" i="11"/>
  <c r="D111" i="11" s="1"/>
  <c r="C46" i="11"/>
  <c r="C75" i="11"/>
  <c r="C111" i="11"/>
  <c r="F75" i="10"/>
  <c r="F111" i="10" s="1"/>
  <c r="E75" i="10"/>
  <c r="E111" i="10" s="1"/>
  <c r="D75" i="10"/>
  <c r="D111" i="10" s="1"/>
  <c r="C75" i="10"/>
  <c r="C111" i="10" s="1"/>
  <c r="E75" i="9"/>
  <c r="E111" i="9" s="1"/>
  <c r="D75" i="9"/>
  <c r="D111" i="9"/>
  <c r="C75" i="9"/>
  <c r="C111" i="9" s="1"/>
  <c r="D46" i="7"/>
  <c r="E46" i="7"/>
  <c r="E75" i="7"/>
  <c r="E111" i="7"/>
  <c r="C46" i="7"/>
  <c r="C75" i="7" s="1"/>
  <c r="C111" i="7" s="1"/>
  <c r="D75" i="7"/>
  <c r="D111" i="7" s="1"/>
  <c r="F51" i="7"/>
  <c r="F51" i="11"/>
  <c r="F48" i="7"/>
  <c r="F50" i="7"/>
  <c r="F50" i="11"/>
  <c r="F49" i="7"/>
  <c r="F49" i="11" s="1"/>
  <c r="F51" i="6"/>
  <c r="D51" i="10" s="1"/>
  <c r="F82" i="6"/>
  <c r="F83" i="6"/>
  <c r="F84" i="6"/>
  <c r="F86" i="6"/>
  <c r="D86" i="9" s="1"/>
  <c r="F87" i="6"/>
  <c r="F88" i="6"/>
  <c r="F89" i="6"/>
  <c r="F89" i="1"/>
  <c r="F88" i="1"/>
  <c r="F87" i="1"/>
  <c r="F86" i="1"/>
  <c r="C86" i="11" s="1"/>
  <c r="F84" i="1"/>
  <c r="F83" i="1"/>
  <c r="F82" i="1"/>
  <c r="F79" i="1"/>
  <c r="F50" i="1"/>
  <c r="F51" i="1"/>
  <c r="F48" i="1"/>
  <c r="F90" i="1"/>
  <c r="C90" i="9" s="1"/>
  <c r="E90" i="9" s="1"/>
  <c r="F48" i="6"/>
  <c r="F49" i="6"/>
  <c r="F49" i="1"/>
  <c r="F80" i="6"/>
  <c r="F50" i="6"/>
  <c r="D50" i="11" s="1"/>
  <c r="F79" i="8"/>
  <c r="E79" i="10" s="1"/>
  <c r="F79" i="6"/>
  <c r="F90" i="6"/>
  <c r="D90" i="10" s="1"/>
  <c r="F80" i="1"/>
  <c r="C80" i="11" s="1"/>
  <c r="E32" i="11"/>
  <c r="E27" i="11"/>
  <c r="E27" i="9"/>
  <c r="E24" i="10"/>
  <c r="E24" i="9"/>
  <c r="F24" i="9" s="1"/>
  <c r="E20" i="10"/>
  <c r="E20" i="9"/>
  <c r="E18" i="11"/>
  <c r="E18" i="9"/>
  <c r="E35" i="1"/>
  <c r="C80" i="9"/>
  <c r="E80" i="9" s="1"/>
  <c r="C49" i="9"/>
  <c r="E49" i="9" s="1"/>
  <c r="C49" i="11"/>
  <c r="C49" i="10"/>
  <c r="E79" i="11"/>
  <c r="E80" i="11"/>
  <c r="E80" i="10"/>
  <c r="E50" i="10"/>
  <c r="E50" i="11"/>
  <c r="E49" i="11"/>
  <c r="E49" i="10"/>
  <c r="D102" i="10"/>
  <c r="D102" i="11"/>
  <c r="D102" i="9"/>
  <c r="D90" i="9"/>
  <c r="D90" i="11"/>
  <c r="D80" i="9"/>
  <c r="D79" i="11"/>
  <c r="D79" i="9"/>
  <c r="D79" i="10"/>
  <c r="D53" i="10"/>
  <c r="D50" i="9"/>
  <c r="D49" i="11"/>
  <c r="G49" i="11" s="1"/>
  <c r="D49" i="10"/>
  <c r="D49" i="9"/>
  <c r="C90" i="10"/>
  <c r="C90" i="11"/>
  <c r="C53" i="10"/>
  <c r="C53" i="9"/>
  <c r="C53" i="11"/>
  <c r="F103" i="1"/>
  <c r="F48" i="11"/>
  <c r="F67" i="11" s="1"/>
  <c r="F35" i="7"/>
  <c r="E35" i="8"/>
  <c r="F24" i="10"/>
  <c r="E22" i="10"/>
  <c r="G22" i="10" s="1"/>
  <c r="E22" i="11"/>
  <c r="F30" i="11"/>
  <c r="F29" i="11"/>
  <c r="D18" i="10"/>
  <c r="D24" i="9"/>
  <c r="E20" i="11"/>
  <c r="C115" i="11"/>
  <c r="C115" i="10"/>
  <c r="D30" i="10"/>
  <c r="E16" i="1"/>
  <c r="G17" i="1"/>
  <c r="F114" i="11"/>
  <c r="E35" i="7"/>
  <c r="D35" i="7"/>
  <c r="G28" i="7"/>
  <c r="G28" i="11" s="1"/>
  <c r="E115" i="11"/>
  <c r="F22" i="10"/>
  <c r="F18" i="10"/>
  <c r="D115" i="9"/>
  <c r="F16" i="6"/>
  <c r="G16" i="6" s="1"/>
  <c r="E35" i="6"/>
  <c r="G17" i="6"/>
  <c r="D35" i="6"/>
  <c r="E14" i="9"/>
  <c r="E13" i="9"/>
  <c r="G28" i="1"/>
  <c r="D28" i="9" s="1"/>
  <c r="F35" i="1"/>
  <c r="G35" i="1" s="1"/>
  <c r="G23" i="1"/>
  <c r="D22" i="11"/>
  <c r="D20" i="9"/>
  <c r="D20" i="10"/>
  <c r="G20" i="10" s="1"/>
  <c r="D19" i="9"/>
  <c r="F19" i="9" s="1"/>
  <c r="D35" i="1"/>
  <c r="D16" i="1"/>
  <c r="D18" i="11"/>
  <c r="H18" i="11" s="1"/>
  <c r="D13" i="10"/>
  <c r="F31" i="9"/>
  <c r="D19" i="10"/>
  <c r="E21" i="10"/>
  <c r="E32" i="10"/>
  <c r="H19" i="11"/>
  <c r="F118" i="8"/>
  <c r="E118" i="11" s="1"/>
  <c r="F20" i="11"/>
  <c r="F20" i="10"/>
  <c r="F13" i="11"/>
  <c r="H13" i="11"/>
  <c r="D14" i="11"/>
  <c r="H14" i="11" s="1"/>
  <c r="D14" i="9"/>
  <c r="D14" i="10"/>
  <c r="F31" i="10"/>
  <c r="G31" i="10"/>
  <c r="C114" i="9"/>
  <c r="D13" i="9"/>
  <c r="D16" i="7"/>
  <c r="G16" i="7" s="1"/>
  <c r="G17" i="7"/>
  <c r="G17" i="11" s="1"/>
  <c r="E27" i="10"/>
  <c r="C48" i="10"/>
  <c r="F32" i="11"/>
  <c r="G28" i="6"/>
  <c r="E28" i="9"/>
  <c r="F28" i="9" s="1"/>
  <c r="E29" i="10"/>
  <c r="E29" i="11"/>
  <c r="D23" i="8"/>
  <c r="D35" i="8"/>
  <c r="D25" i="11"/>
  <c r="D23" i="6"/>
  <c r="F23" i="8"/>
  <c r="F35" i="8"/>
  <c r="G35" i="8" s="1"/>
  <c r="G28" i="8"/>
  <c r="E14" i="11"/>
  <c r="D27" i="9"/>
  <c r="F27" i="9" s="1"/>
  <c r="D29" i="9"/>
  <c r="F29" i="9" s="1"/>
  <c r="D115" i="10"/>
  <c r="F49" i="10"/>
  <c r="G35" i="7"/>
  <c r="D23" i="9"/>
  <c r="F13" i="9"/>
  <c r="F20" i="9"/>
  <c r="F115" i="10"/>
  <c r="H30" i="11"/>
  <c r="G18" i="10"/>
  <c r="F14" i="9"/>
  <c r="G30" i="10"/>
  <c r="G13" i="10"/>
  <c r="G35" i="6"/>
  <c r="G14" i="10"/>
  <c r="G19" i="10"/>
  <c r="G29" i="10"/>
  <c r="G35" i="11"/>
  <c r="E118" i="10"/>
  <c r="D35" i="9"/>
  <c r="D114" i="11" l="1"/>
  <c r="D114" i="10"/>
  <c r="D114" i="9"/>
  <c r="E114" i="9" s="1"/>
  <c r="E63" i="9"/>
  <c r="D118" i="10"/>
  <c r="D118" i="11"/>
  <c r="D118" i="9"/>
  <c r="F23" i="9"/>
  <c r="G16" i="11"/>
  <c r="H22" i="11"/>
  <c r="F118" i="1"/>
  <c r="F28" i="10"/>
  <c r="F23" i="10" s="1"/>
  <c r="F28" i="11"/>
  <c r="E17" i="10"/>
  <c r="E17" i="11"/>
  <c r="C82" i="11"/>
  <c r="C82" i="10"/>
  <c r="C82" i="9"/>
  <c r="E82" i="9" s="1"/>
  <c r="E19" i="9"/>
  <c r="E19" i="10"/>
  <c r="C113" i="9"/>
  <c r="E113" i="9" s="1"/>
  <c r="C113" i="10"/>
  <c r="F113" i="10" s="1"/>
  <c r="E82" i="11"/>
  <c r="E82" i="10"/>
  <c r="C99" i="11"/>
  <c r="C99" i="10"/>
  <c r="C94" i="10"/>
  <c r="F94" i="10" s="1"/>
  <c r="C94" i="11"/>
  <c r="C94" i="9"/>
  <c r="D96" i="10"/>
  <c r="D96" i="9"/>
  <c r="D96" i="11"/>
  <c r="E51" i="10"/>
  <c r="E51" i="11"/>
  <c r="D56" i="10"/>
  <c r="D56" i="11"/>
  <c r="C59" i="11"/>
  <c r="G59" i="11" s="1"/>
  <c r="C59" i="10"/>
  <c r="F59" i="10" s="1"/>
  <c r="C59" i="9"/>
  <c r="E59" i="9" s="1"/>
  <c r="C77" i="10"/>
  <c r="C77" i="9"/>
  <c r="E77" i="10"/>
  <c r="E77" i="11"/>
  <c r="F103" i="7"/>
  <c r="F25" i="10"/>
  <c r="C51" i="10"/>
  <c r="F51" i="10" s="1"/>
  <c r="C51" i="11"/>
  <c r="G51" i="11" s="1"/>
  <c r="C51" i="9"/>
  <c r="E51" i="9" s="1"/>
  <c r="C83" i="9"/>
  <c r="C83" i="10"/>
  <c r="C83" i="11"/>
  <c r="G83" i="11" s="1"/>
  <c r="D87" i="10"/>
  <c r="D87" i="11"/>
  <c r="D87" i="9"/>
  <c r="D82" i="10"/>
  <c r="D82" i="11"/>
  <c r="D82" i="9"/>
  <c r="E114" i="10"/>
  <c r="E114" i="11"/>
  <c r="D116" i="9"/>
  <c r="E116" i="9" s="1"/>
  <c r="D116" i="11"/>
  <c r="C101" i="9"/>
  <c r="C101" i="10"/>
  <c r="C101" i="11"/>
  <c r="G101" i="11" s="1"/>
  <c r="C99" i="9"/>
  <c r="F62" i="10"/>
  <c r="F93" i="10"/>
  <c r="G61" i="11"/>
  <c r="G78" i="11"/>
  <c r="E89" i="11"/>
  <c r="E89" i="10"/>
  <c r="G23" i="6"/>
  <c r="E23" i="9" s="1"/>
  <c r="D21" i="10"/>
  <c r="G21" i="10" s="1"/>
  <c r="E19" i="11"/>
  <c r="G16" i="1"/>
  <c r="F103" i="8"/>
  <c r="C102" i="9"/>
  <c r="E102" i="9" s="1"/>
  <c r="D50" i="10"/>
  <c r="F50" i="10" s="1"/>
  <c r="C80" i="10"/>
  <c r="F80" i="10" s="1"/>
  <c r="D80" i="10"/>
  <c r="D80" i="11"/>
  <c r="D103" i="11" s="1"/>
  <c r="F103" i="6"/>
  <c r="C114" i="11"/>
  <c r="G114" i="11" s="1"/>
  <c r="C113" i="11"/>
  <c r="G113" i="11" s="1"/>
  <c r="F17" i="11"/>
  <c r="F17" i="10"/>
  <c r="G16" i="8"/>
  <c r="G23" i="11"/>
  <c r="F19" i="11"/>
  <c r="F19" i="10"/>
  <c r="E25" i="11"/>
  <c r="H25" i="11" s="1"/>
  <c r="E25" i="9"/>
  <c r="F25" i="9" s="1"/>
  <c r="E25" i="10"/>
  <c r="F14" i="11"/>
  <c r="F14" i="10"/>
  <c r="D29" i="11"/>
  <c r="H29" i="11" s="1"/>
  <c r="H24" i="11"/>
  <c r="D27" i="10"/>
  <c r="G27" i="10" s="1"/>
  <c r="D27" i="11"/>
  <c r="C119" i="1"/>
  <c r="D113" i="1" s="1"/>
  <c r="D117" i="1" s="1"/>
  <c r="D119" i="1" s="1"/>
  <c r="E113" i="1" s="1"/>
  <c r="E117" i="1" s="1"/>
  <c r="E119" i="1" s="1"/>
  <c r="D116" i="10"/>
  <c r="C116" i="11"/>
  <c r="G116" i="11" s="1"/>
  <c r="C116" i="10"/>
  <c r="F116" i="10" s="1"/>
  <c r="C56" i="11"/>
  <c r="G56" i="11" s="1"/>
  <c r="C56" i="9"/>
  <c r="C56" i="10"/>
  <c r="H31" i="11"/>
  <c r="E81" i="9"/>
  <c r="E90" i="11"/>
  <c r="G90" i="11" s="1"/>
  <c r="E90" i="10"/>
  <c r="F90" i="10" s="1"/>
  <c r="C64" i="10"/>
  <c r="F64" i="10" s="1"/>
  <c r="C64" i="9"/>
  <c r="C64" i="11"/>
  <c r="D66" i="11"/>
  <c r="D66" i="10"/>
  <c r="F66" i="10" s="1"/>
  <c r="D66" i="9"/>
  <c r="E66" i="9" s="1"/>
  <c r="E64" i="11"/>
  <c r="E64" i="10"/>
  <c r="F92" i="10"/>
  <c r="C77" i="11"/>
  <c r="C48" i="9"/>
  <c r="C48" i="11"/>
  <c r="C87" i="9"/>
  <c r="E87" i="9" s="1"/>
  <c r="C87" i="11"/>
  <c r="G87" i="11" s="1"/>
  <c r="C87" i="10"/>
  <c r="D88" i="11"/>
  <c r="D88" i="10"/>
  <c r="D83" i="11"/>
  <c r="D83" i="10"/>
  <c r="D83" i="9"/>
  <c r="E30" i="9"/>
  <c r="E30" i="11"/>
  <c r="D32" i="11"/>
  <c r="H32" i="11" s="1"/>
  <c r="D32" i="10"/>
  <c r="G32" i="10" s="1"/>
  <c r="D91" i="9"/>
  <c r="D91" i="10"/>
  <c r="D91" i="11"/>
  <c r="G102" i="11"/>
  <c r="F114" i="10"/>
  <c r="C85" i="10"/>
  <c r="F85" i="10" s="1"/>
  <c r="C85" i="9"/>
  <c r="E85" i="9" s="1"/>
  <c r="C85" i="11"/>
  <c r="G85" i="11" s="1"/>
  <c r="E55" i="10"/>
  <c r="E55" i="11"/>
  <c r="C63" i="11"/>
  <c r="C63" i="10"/>
  <c r="F63" i="10" s="1"/>
  <c r="D62" i="11"/>
  <c r="G62" i="11" s="1"/>
  <c r="D62" i="10"/>
  <c r="D56" i="9"/>
  <c r="G89" i="11"/>
  <c r="E116" i="11"/>
  <c r="E28" i="11"/>
  <c r="E23" i="11" s="1"/>
  <c r="E28" i="10"/>
  <c r="G28" i="10" s="1"/>
  <c r="E30" i="10"/>
  <c r="F67" i="8"/>
  <c r="G80" i="11"/>
  <c r="F67" i="6"/>
  <c r="D48" i="11"/>
  <c r="D48" i="9"/>
  <c r="C88" i="10"/>
  <c r="C88" i="11"/>
  <c r="G88" i="11" s="1"/>
  <c r="G24" i="10"/>
  <c r="F21" i="10"/>
  <c r="D21" i="9"/>
  <c r="F21" i="9" s="1"/>
  <c r="D48" i="10"/>
  <c r="F48" i="10" s="1"/>
  <c r="F117" i="1"/>
  <c r="E17" i="9"/>
  <c r="F17" i="9" s="1"/>
  <c r="G115" i="11"/>
  <c r="F27" i="11"/>
  <c r="F23" i="11" s="1"/>
  <c r="F67" i="7"/>
  <c r="F67" i="1"/>
  <c r="C102" i="10"/>
  <c r="F102" i="10" s="1"/>
  <c r="G86" i="11"/>
  <c r="E13" i="11"/>
  <c r="E13" i="10"/>
  <c r="D32" i="9"/>
  <c r="F32" i="9" s="1"/>
  <c r="E83" i="10"/>
  <c r="E83" i="11"/>
  <c r="D92" i="10"/>
  <c r="D92" i="9"/>
  <c r="C91" i="11"/>
  <c r="C91" i="10"/>
  <c r="C91" i="9"/>
  <c r="C96" i="9"/>
  <c r="C96" i="10"/>
  <c r="F96" i="10" s="1"/>
  <c r="C96" i="11"/>
  <c r="G96" i="11" s="1"/>
  <c r="D97" i="11"/>
  <c r="D97" i="10"/>
  <c r="D97" i="9"/>
  <c r="E97" i="9" s="1"/>
  <c r="D53" i="11"/>
  <c r="D53" i="9"/>
  <c r="E53" i="9" s="1"/>
  <c r="D101" i="11"/>
  <c r="D101" i="10"/>
  <c r="D101" i="9"/>
  <c r="E53" i="10"/>
  <c r="F53" i="10" s="1"/>
  <c r="E53" i="11"/>
  <c r="E48" i="11"/>
  <c r="E67" i="11" s="1"/>
  <c r="E48" i="10"/>
  <c r="C55" i="9"/>
  <c r="C55" i="11"/>
  <c r="E61" i="10"/>
  <c r="F61" i="10" s="1"/>
  <c r="E98" i="10"/>
  <c r="E98" i="11"/>
  <c r="C88" i="9"/>
  <c r="D88" i="9"/>
  <c r="C55" i="10"/>
  <c r="F78" i="10"/>
  <c r="D92" i="11"/>
  <c r="G92" i="11" s="1"/>
  <c r="D25" i="10"/>
  <c r="G25" i="10" s="1"/>
  <c r="D30" i="9"/>
  <c r="F30" i="9" s="1"/>
  <c r="C50" i="11"/>
  <c r="G50" i="11" s="1"/>
  <c r="C50" i="9"/>
  <c r="E50" i="9" s="1"/>
  <c r="C84" i="9"/>
  <c r="C84" i="10"/>
  <c r="C89" i="10"/>
  <c r="C89" i="9"/>
  <c r="E89" i="9" s="1"/>
  <c r="D52" i="11"/>
  <c r="D52" i="10"/>
  <c r="D22" i="9"/>
  <c r="F22" i="9" s="1"/>
  <c r="G93" i="11"/>
  <c r="C98" i="10"/>
  <c r="C98" i="11"/>
  <c r="D94" i="9"/>
  <c r="D94" i="11"/>
  <c r="D33" i="9"/>
  <c r="C100" i="9"/>
  <c r="E100" i="9" s="1"/>
  <c r="C100" i="10"/>
  <c r="C100" i="11"/>
  <c r="C54" i="11"/>
  <c r="G54" i="11" s="1"/>
  <c r="C54" i="10"/>
  <c r="F54" i="10" s="1"/>
  <c r="D55" i="11"/>
  <c r="D55" i="9"/>
  <c r="C58" i="11"/>
  <c r="G58" i="11" s="1"/>
  <c r="C58" i="9"/>
  <c r="E58" i="9" s="1"/>
  <c r="C62" i="9"/>
  <c r="E62" i="9" s="1"/>
  <c r="C52" i="9"/>
  <c r="E52" i="9" s="1"/>
  <c r="D61" i="9"/>
  <c r="D51" i="9"/>
  <c r="C98" i="9"/>
  <c r="E98" i="9" s="1"/>
  <c r="C86" i="9"/>
  <c r="E86" i="9" s="1"/>
  <c r="D99" i="9"/>
  <c r="C97" i="10"/>
  <c r="F97" i="10" s="1"/>
  <c r="C86" i="10"/>
  <c r="F86" i="10" s="1"/>
  <c r="D98" i="10"/>
  <c r="D86" i="10"/>
  <c r="E86" i="10"/>
  <c r="C97" i="11"/>
  <c r="G97" i="11" s="1"/>
  <c r="D98" i="11"/>
  <c r="D86" i="11"/>
  <c r="E94" i="11"/>
  <c r="D28" i="11"/>
  <c r="H28" i="11" s="1"/>
  <c r="D17" i="10"/>
  <c r="D17" i="11"/>
  <c r="C79" i="10"/>
  <c r="F79" i="10" s="1"/>
  <c r="C79" i="11"/>
  <c r="G79" i="11" s="1"/>
  <c r="D89" i="9"/>
  <c r="D89" i="10"/>
  <c r="D89" i="11"/>
  <c r="D84" i="9"/>
  <c r="D103" i="9" s="1"/>
  <c r="D84" i="10"/>
  <c r="E84" i="10"/>
  <c r="E84" i="11"/>
  <c r="E92" i="9"/>
  <c r="F52" i="10"/>
  <c r="D100" i="10"/>
  <c r="D100" i="11"/>
  <c r="E61" i="9"/>
  <c r="E99" i="11"/>
  <c r="E99" i="10"/>
  <c r="C65" i="10"/>
  <c r="F65" i="10" s="1"/>
  <c r="C65" i="9"/>
  <c r="E65" i="9" s="1"/>
  <c r="D95" i="10"/>
  <c r="D95" i="11"/>
  <c r="G95" i="11" s="1"/>
  <c r="D95" i="9"/>
  <c r="E65" i="10"/>
  <c r="C65" i="11"/>
  <c r="G65" i="11" s="1"/>
  <c r="C52" i="11"/>
  <c r="G52" i="11" s="1"/>
  <c r="C84" i="11"/>
  <c r="G84" i="11" s="1"/>
  <c r="D84" i="11"/>
  <c r="D58" i="11"/>
  <c r="D58" i="10"/>
  <c r="F58" i="10" s="1"/>
  <c r="D64" i="9"/>
  <c r="C60" i="10"/>
  <c r="F60" i="10" s="1"/>
  <c r="D59" i="10"/>
  <c r="D77" i="10"/>
  <c r="E100" i="10"/>
  <c r="C57" i="11"/>
  <c r="G57" i="11" s="1"/>
  <c r="D63" i="11"/>
  <c r="E66" i="11"/>
  <c r="E91" i="11"/>
  <c r="E91" i="10"/>
  <c r="D63" i="9"/>
  <c r="C95" i="9"/>
  <c r="C95" i="10"/>
  <c r="F95" i="10" s="1"/>
  <c r="E87" i="10"/>
  <c r="C117" i="11" l="1"/>
  <c r="C117" i="9"/>
  <c r="F119" i="1"/>
  <c r="C117" i="10"/>
  <c r="E103" i="11"/>
  <c r="E16" i="11"/>
  <c r="E35" i="11"/>
  <c r="E95" i="9"/>
  <c r="F100" i="10"/>
  <c r="E88" i="9"/>
  <c r="E96" i="9"/>
  <c r="C67" i="11"/>
  <c r="G48" i="11"/>
  <c r="F56" i="10"/>
  <c r="F16" i="10"/>
  <c r="F35" i="10"/>
  <c r="F101" i="10"/>
  <c r="E103" i="10"/>
  <c r="F99" i="10"/>
  <c r="F117" i="10"/>
  <c r="E16" i="10"/>
  <c r="E35" i="10"/>
  <c r="D16" i="11"/>
  <c r="H16" i="11" s="1"/>
  <c r="H17" i="11"/>
  <c r="D35" i="11"/>
  <c r="G98" i="11"/>
  <c r="F84" i="10"/>
  <c r="E55" i="9"/>
  <c r="E91" i="9"/>
  <c r="C67" i="10"/>
  <c r="D67" i="9"/>
  <c r="G63" i="11"/>
  <c r="F87" i="10"/>
  <c r="E48" i="9"/>
  <c r="C67" i="9"/>
  <c r="G64" i="11"/>
  <c r="E56" i="9"/>
  <c r="F16" i="11"/>
  <c r="F35" i="11"/>
  <c r="E99" i="9"/>
  <c r="E101" i="9"/>
  <c r="F83" i="10"/>
  <c r="E77" i="9"/>
  <c r="C103" i="9"/>
  <c r="E94" i="9"/>
  <c r="G99" i="11"/>
  <c r="E117" i="9"/>
  <c r="F82" i="10"/>
  <c r="G100" i="11"/>
  <c r="G91" i="11"/>
  <c r="D23" i="11"/>
  <c r="H23" i="11" s="1"/>
  <c r="H27" i="11"/>
  <c r="D103" i="10"/>
  <c r="F89" i="10"/>
  <c r="G55" i="11"/>
  <c r="D67" i="10"/>
  <c r="F88" i="10"/>
  <c r="G66" i="11"/>
  <c r="D16" i="10"/>
  <c r="G16" i="10" s="1"/>
  <c r="G17" i="10"/>
  <c r="D35" i="10"/>
  <c r="F98" i="10"/>
  <c r="E84" i="9"/>
  <c r="F55" i="10"/>
  <c r="F67" i="10" s="1"/>
  <c r="E67" i="10"/>
  <c r="G53" i="11"/>
  <c r="F91" i="10"/>
  <c r="E16" i="9"/>
  <c r="E35" i="9"/>
  <c r="F35" i="9" s="1"/>
  <c r="D23" i="10"/>
  <c r="D67" i="11"/>
  <c r="C103" i="11"/>
  <c r="G77" i="11"/>
  <c r="E64" i="9"/>
  <c r="G117" i="11"/>
  <c r="G119" i="11" s="1"/>
  <c r="D16" i="9"/>
  <c r="F16" i="9" s="1"/>
  <c r="E83" i="9"/>
  <c r="E23" i="10"/>
  <c r="F77" i="10"/>
  <c r="C103" i="10"/>
  <c r="G94" i="11"/>
  <c r="G82" i="11"/>
  <c r="C118" i="9"/>
  <c r="E118" i="9" s="1"/>
  <c r="C118" i="10"/>
  <c r="F118" i="10" s="1"/>
  <c r="C118" i="11"/>
  <c r="G118" i="11" s="1"/>
  <c r="F119" i="10" l="1"/>
  <c r="F103" i="10"/>
  <c r="E119" i="9"/>
  <c r="E103" i="9"/>
  <c r="C119" i="9"/>
  <c r="C119" i="10"/>
  <c r="C119" i="11"/>
  <c r="C113" i="6"/>
  <c r="G23" i="10"/>
  <c r="E67" i="9"/>
  <c r="G103" i="11"/>
  <c r="G35" i="10"/>
  <c r="H35" i="11"/>
  <c r="G67" i="11"/>
  <c r="F113" i="6" l="1"/>
  <c r="C117" i="6"/>
  <c r="C119" i="6" s="1"/>
  <c r="D113" i="6" s="1"/>
  <c r="D117" i="6" s="1"/>
  <c r="D119" i="6" s="1"/>
  <c r="E113" i="6" s="1"/>
  <c r="E117" i="6" s="1"/>
  <c r="E119" i="6" s="1"/>
  <c r="F117" i="6" l="1"/>
  <c r="D113" i="9"/>
  <c r="D113" i="11"/>
  <c r="D113" i="10"/>
  <c r="D117" i="9" l="1"/>
  <c r="D117" i="10"/>
  <c r="F119" i="6"/>
  <c r="D117" i="11"/>
  <c r="C113" i="8" l="1"/>
  <c r="D119" i="10"/>
  <c r="D119" i="11"/>
  <c r="D119" i="9"/>
  <c r="F113" i="8" l="1"/>
  <c r="C117" i="8"/>
  <c r="C119" i="8" s="1"/>
  <c r="D113" i="8" s="1"/>
  <c r="D117" i="8" s="1"/>
  <c r="D119" i="8" s="1"/>
  <c r="E113" i="8" s="1"/>
  <c r="E117" i="8" s="1"/>
  <c r="E119" i="8" s="1"/>
  <c r="F117" i="8" l="1"/>
  <c r="E113" i="10"/>
  <c r="E113" i="11"/>
  <c r="E117" i="11" l="1"/>
  <c r="E117" i="10"/>
  <c r="F119" i="8"/>
  <c r="E119" i="10" l="1"/>
  <c r="E119" i="11"/>
  <c r="C113" i="7"/>
  <c r="F113" i="7" l="1"/>
  <c r="C117" i="7"/>
  <c r="C119" i="7" s="1"/>
  <c r="D113" i="7" s="1"/>
  <c r="D117" i="7" s="1"/>
  <c r="D119" i="7" s="1"/>
  <c r="E113" i="7" s="1"/>
  <c r="E117" i="7" s="1"/>
  <c r="E119" i="7" s="1"/>
  <c r="F113" i="11" l="1"/>
  <c r="F117" i="7"/>
  <c r="F117" i="11" l="1"/>
  <c r="F119" i="7"/>
  <c r="F119" i="11" s="1"/>
</calcChain>
</file>

<file path=xl/sharedStrings.xml><?xml version="1.0" encoding="utf-8"?>
<sst xmlns="http://schemas.openxmlformats.org/spreadsheetml/2006/main" count="1217" uniqueCount="180">
  <si>
    <t>N°</t>
  </si>
  <si>
    <t>TOTAL</t>
  </si>
  <si>
    <t>CUADRO N° 4</t>
  </si>
  <si>
    <t>2.02.03.01</t>
  </si>
  <si>
    <t>Compra de Raciones de Alimentos</t>
  </si>
  <si>
    <t>2.02.03.02</t>
  </si>
  <si>
    <t>Compra de Leche en Polvo</t>
  </si>
  <si>
    <t>2.03.99</t>
  </si>
  <si>
    <t>Otros Materiales y prod. de Construcción</t>
  </si>
  <si>
    <t>6.04.01</t>
  </si>
  <si>
    <t>Distribución de Alimentos a Familias DAF</t>
  </si>
  <si>
    <t>clientes</t>
  </si>
  <si>
    <t>Beneficiarias</t>
  </si>
  <si>
    <t>Familias</t>
  </si>
  <si>
    <t>Atención Extramuros</t>
  </si>
  <si>
    <t>Abril</t>
  </si>
  <si>
    <t>Mayo</t>
  </si>
  <si>
    <t>Junio</t>
  </si>
  <si>
    <t>Beneficiarios extramuros (1600grs.)</t>
  </si>
  <si>
    <t>Julio</t>
  </si>
  <si>
    <t>Agosto</t>
  </si>
  <si>
    <t>Setiembre</t>
  </si>
  <si>
    <t xml:space="preserve">Julio </t>
  </si>
  <si>
    <t xml:space="preserve">Agosto </t>
  </si>
  <si>
    <t>Octubre</t>
  </si>
  <si>
    <t>Noviembre</t>
  </si>
  <si>
    <t>Diciembre</t>
  </si>
  <si>
    <t>2.03.05</t>
  </si>
  <si>
    <t>Materiales y productos de vidrio</t>
  </si>
  <si>
    <t>2.99.01</t>
  </si>
  <si>
    <t>Utiles y materiales de oficina y computo</t>
  </si>
  <si>
    <t>2.99.04</t>
  </si>
  <si>
    <t>Texiles y vestuarios</t>
  </si>
  <si>
    <t>2.99.05</t>
  </si>
  <si>
    <t>Utiles y materiales de limpieza</t>
  </si>
  <si>
    <t>5.01.04</t>
  </si>
  <si>
    <t>Equipo y mobiliario de oficina</t>
  </si>
  <si>
    <t>5.02.01</t>
  </si>
  <si>
    <t>Construcciones, adiciones y mejoras</t>
  </si>
  <si>
    <t>I Trimestre</t>
  </si>
  <si>
    <t>II Trimestre</t>
  </si>
  <si>
    <t>III Trimestre</t>
  </si>
  <si>
    <t>Total Anual</t>
  </si>
  <si>
    <t>Anual</t>
  </si>
  <si>
    <t>CONSTRUCCIONES</t>
  </si>
  <si>
    <t>Comidas servidas</t>
  </si>
  <si>
    <t>Atención Intramuros</t>
  </si>
  <si>
    <t>Niños de 3 meses a menos de 2 Años</t>
  </si>
  <si>
    <t>Niños de 2 Años a menos de 7 Años</t>
  </si>
  <si>
    <t xml:space="preserve">Distribución de Leche Integra en Polvo  </t>
  </si>
  <si>
    <t>Beneficiarios Intramuros (800 grs.)</t>
  </si>
  <si>
    <t>Mujeres Gestantes o Periodo de Lactancia</t>
  </si>
  <si>
    <t>Niños de 7 Años a menos de 13 Años</t>
  </si>
  <si>
    <r>
      <t xml:space="preserve">clientes </t>
    </r>
    <r>
      <rPr>
        <vertAlign val="superscript"/>
        <sz val="11"/>
        <color indexed="8"/>
        <rFont val="Calibri"/>
        <family val="2"/>
      </rPr>
      <t>2</t>
    </r>
  </si>
  <si>
    <t>1/ Se refiere al promedio mensual de beneficiarios.</t>
  </si>
  <si>
    <t>3/ Para no duplicar se cuentan los beneficiarios de comidas servidas intramuros y los que reciben bolsa de 1600 grs de leche (extramuros).</t>
  </si>
  <si>
    <t>Unidad:  Colones</t>
  </si>
  <si>
    <t xml:space="preserve">Comidas Servidas (Asociaciones) </t>
  </si>
  <si>
    <t>Paquetes de alimentos (DAF)</t>
  </si>
  <si>
    <t>Leche en Polvo</t>
  </si>
  <si>
    <t>Red de cuido (Equipamiento)</t>
  </si>
  <si>
    <t xml:space="preserve">I Semestre </t>
  </si>
  <si>
    <t xml:space="preserve">ACUMULADO </t>
  </si>
  <si>
    <t>Transferencias corrientes Asoc. por CEN CINAI</t>
  </si>
  <si>
    <t>Atención y protección infantil (API) - Red de cuido</t>
  </si>
  <si>
    <t>Contratación servicios - DESAF</t>
  </si>
  <si>
    <t>FODESAF</t>
  </si>
  <si>
    <t>Asociaciones (Red de Cuido)</t>
  </si>
  <si>
    <t>Otros Útiles,  Materiales y Suministros</t>
  </si>
  <si>
    <t>2.99.99</t>
  </si>
  <si>
    <t>5.01.05</t>
  </si>
  <si>
    <t>Equipos y Programas de Cómputo</t>
  </si>
  <si>
    <t>5.01.99</t>
  </si>
  <si>
    <t>Maquinaria y Equipo Diverso</t>
  </si>
  <si>
    <t>Transferencias corrientes Asoc.  por CEN CINAI (RED DE CUIDO)</t>
  </si>
  <si>
    <t>2.99.07</t>
  </si>
  <si>
    <t>Útiles y Materiales de Cocina y Comedor</t>
  </si>
  <si>
    <t>5.01.03</t>
  </si>
  <si>
    <t>Equipo de Comunicación</t>
  </si>
  <si>
    <t>5,01,06</t>
  </si>
  <si>
    <t>Equipo Sanitario de Laboratorio e Investigación</t>
  </si>
  <si>
    <t>5.01.07</t>
  </si>
  <si>
    <t>Equipo y Mobiliario Educacional,  Deportivo y Recreativo</t>
  </si>
  <si>
    <t xml:space="preserve">Período: </t>
  </si>
  <si>
    <t xml:space="preserve">Programa: </t>
  </si>
  <si>
    <t xml:space="preserve"> Institución:</t>
  </si>
  <si>
    <t xml:space="preserve">Unidad Ejecutora: </t>
  </si>
  <si>
    <t>Provisión de Servicios de Salud (632-00)</t>
  </si>
  <si>
    <t xml:space="preserve"> Oficina de Cooperación Internacional de la Salud (OCIS)</t>
  </si>
  <si>
    <t xml:space="preserve"> Dirección de Nutrición y Desarrollo Infantil</t>
  </si>
  <si>
    <t>Reporte de beneficiarios efectivos por producto, financiados por FODESAF</t>
  </si>
  <si>
    <t>Cuadro N° 1</t>
  </si>
  <si>
    <t>Producto</t>
  </si>
  <si>
    <t>Unidad</t>
  </si>
  <si>
    <t>Enero</t>
  </si>
  <si>
    <t>Febrero</t>
  </si>
  <si>
    <t>Marzo</t>
  </si>
  <si>
    <t>Código</t>
  </si>
  <si>
    <t>Concepto</t>
  </si>
  <si>
    <t>Cuadro N° 2</t>
  </si>
  <si>
    <t>Cuadro N° 3</t>
  </si>
  <si>
    <t>Reporte de gastos efectivos por producto, financiados por el FODESAF</t>
  </si>
  <si>
    <t>Reporte de gastos efectivos por rubro, financiados por el FODESAF</t>
  </si>
  <si>
    <t>Reporte de Ingresos efectivos, financiados por el FODESAF</t>
  </si>
  <si>
    <t>Saldo inicial de caja</t>
  </si>
  <si>
    <t>Ingresos efectivos</t>
  </si>
  <si>
    <t>Recursos disponibles</t>
  </si>
  <si>
    <t>Egresos efectivos</t>
  </si>
  <si>
    <t>Saldo final de caja</t>
  </si>
  <si>
    <t>IV Trimestre</t>
  </si>
  <si>
    <t>Reporte de ingresos efectivos, financiados por el  FODESAF</t>
  </si>
  <si>
    <t>Cuadro N° 4</t>
  </si>
  <si>
    <t>Reporte de beneficiarios efectivos por producto financiados por el FODESAF</t>
  </si>
  <si>
    <r>
      <t>III Trimestre</t>
    </r>
    <r>
      <rPr>
        <b/>
        <sz val="11"/>
        <color theme="1"/>
        <rFont val="Calibri"/>
        <family val="2"/>
      </rPr>
      <t>¹</t>
    </r>
  </si>
  <si>
    <r>
      <t>Total beneficiarios</t>
    </r>
    <r>
      <rPr>
        <sz val="11"/>
        <color theme="1"/>
        <rFont val="Calibri"/>
        <family val="2"/>
      </rPr>
      <t>³</t>
    </r>
  </si>
  <si>
    <r>
      <t>I Trimestre</t>
    </r>
    <r>
      <rPr>
        <b/>
        <sz val="11"/>
        <color theme="1"/>
        <rFont val="Calibri"/>
        <family val="2"/>
      </rPr>
      <t>¹</t>
    </r>
  </si>
  <si>
    <r>
      <t xml:space="preserve">Total beneficiarios </t>
    </r>
    <r>
      <rPr>
        <sz val="11"/>
        <color theme="1"/>
        <rFont val="Calibri"/>
        <family val="2"/>
      </rPr>
      <t>³</t>
    </r>
  </si>
  <si>
    <r>
      <t>II Trimestre</t>
    </r>
    <r>
      <rPr>
        <b/>
        <sz val="11"/>
        <color theme="1"/>
        <rFont val="Calibri"/>
        <family val="2"/>
      </rPr>
      <t>¹</t>
    </r>
  </si>
  <si>
    <r>
      <t>IV Trimestre</t>
    </r>
    <r>
      <rPr>
        <b/>
        <sz val="11"/>
        <color theme="1"/>
        <rFont val="Calibri"/>
        <family val="2"/>
      </rPr>
      <t>¹</t>
    </r>
  </si>
  <si>
    <r>
      <t>I Semestre</t>
    </r>
    <r>
      <rPr>
        <b/>
        <sz val="11"/>
        <color theme="1"/>
        <rFont val="Calibri"/>
        <family val="2"/>
      </rPr>
      <t>¹</t>
    </r>
  </si>
  <si>
    <r>
      <t>ACUMULADO</t>
    </r>
    <r>
      <rPr>
        <b/>
        <sz val="11"/>
        <color theme="1"/>
        <rFont val="Calibri"/>
        <family val="2"/>
      </rPr>
      <t>¹</t>
    </r>
  </si>
  <si>
    <r>
      <t>Anual</t>
    </r>
    <r>
      <rPr>
        <b/>
        <sz val="11"/>
        <color theme="1"/>
        <rFont val="Calibri"/>
        <family val="2"/>
      </rPr>
      <t>¹</t>
    </r>
  </si>
  <si>
    <t>Beneficio</t>
  </si>
  <si>
    <t>Unidad: Colones</t>
  </si>
  <si>
    <t>6.04.01 02</t>
  </si>
  <si>
    <t>Paquetes de leche (1600grs.) entregados</t>
  </si>
  <si>
    <t>Paquetes de leche (800grs.) entregados</t>
  </si>
  <si>
    <t>paquetes</t>
  </si>
  <si>
    <t>Otros productos quìmicos</t>
  </si>
  <si>
    <t>Otros útiles, materiales y Suministros</t>
  </si>
  <si>
    <t>Utiles, materiales y suministros diversos.</t>
  </si>
  <si>
    <t>6,01,02</t>
  </si>
  <si>
    <t>Transferencias corrientes a FODESAF</t>
  </si>
  <si>
    <t>CEN CINAI</t>
  </si>
  <si>
    <r>
      <rPr>
        <b/>
        <sz val="11"/>
        <color indexed="8"/>
        <rFont val="Calibri"/>
        <family val="2"/>
      </rPr>
      <t>Nota:</t>
    </r>
    <r>
      <rPr>
        <sz val="11"/>
        <color indexed="8"/>
        <rFont val="Calibri"/>
        <family val="2"/>
      </rPr>
      <t xml:space="preserve"> </t>
    </r>
  </si>
  <si>
    <t>Construcción CEN CINAI-OCIS</t>
  </si>
  <si>
    <t>Beneficiarios Intramuros (320 grs.)</t>
  </si>
  <si>
    <t>Beneficiarios Intramuros (640 grs.)</t>
  </si>
  <si>
    <t>Fuente:  Dirección de Información CEN CINAI, Informes de Alimentación Complementaria.</t>
  </si>
  <si>
    <t>Transferencias Organos Desconcentrados</t>
  </si>
  <si>
    <t>6.01.01</t>
  </si>
  <si>
    <t>Utiles, materiales médicos hospitalarios Investigación</t>
  </si>
  <si>
    <t>2.99.02</t>
  </si>
  <si>
    <t xml:space="preserve">Compra directa alimentos </t>
  </si>
  <si>
    <t>Transferencia FODESAF (devolución superávit Alimentos)</t>
  </si>
  <si>
    <t>Transferencia FODESAF (devolución superávit Red de cuido)</t>
  </si>
  <si>
    <t>Transferencia FODESAF (devolución superávit Construcciones)</t>
  </si>
  <si>
    <t>Transferencia FODESAF (devolución superávit Equipamiento)</t>
  </si>
  <si>
    <t>Productos farmaceuticos y medicinales</t>
  </si>
  <si>
    <t>2.01.02</t>
  </si>
  <si>
    <t>Productos farmaceuticos y medicionales</t>
  </si>
  <si>
    <t>2.01.99</t>
  </si>
  <si>
    <t>Otros productos químicos</t>
  </si>
  <si>
    <t>2.02.03.03</t>
  </si>
  <si>
    <t>Compra directa alimentos</t>
  </si>
  <si>
    <t>Equipo de Transporte</t>
  </si>
  <si>
    <t>Maquinaria equipo diverso</t>
  </si>
  <si>
    <t>Otras construciones adiciones y mejoras</t>
  </si>
  <si>
    <t>5.01.02</t>
  </si>
  <si>
    <t>Primer Trimestre 2016</t>
  </si>
  <si>
    <t>Segundo trimestre 2016</t>
  </si>
  <si>
    <t>Tercer Trimestre 2016</t>
  </si>
  <si>
    <t>Cuarto Trimestre 2016</t>
  </si>
  <si>
    <t>Primer Semestre 2016</t>
  </si>
  <si>
    <t>Tercer Trimestre Acumulado 2016</t>
  </si>
  <si>
    <t>Fuente: Informe de ejecución al 31 marzo 2016</t>
  </si>
  <si>
    <t>Atención Intramuros 
(niños y niñas de 3 meses a menos de 13 años y Madres en período de gestación o lactancia)</t>
  </si>
  <si>
    <t>Atención preventiva en Salud Oral</t>
  </si>
  <si>
    <t>controles</t>
  </si>
  <si>
    <r>
      <rPr>
        <b/>
        <sz val="11"/>
        <color indexed="8"/>
        <rFont val="Calibri"/>
        <family val="2"/>
      </rPr>
      <t>Fuente</t>
    </r>
    <r>
      <rPr>
        <sz val="11"/>
        <color indexed="8"/>
        <rFont val="Calibri"/>
        <family val="2"/>
      </rPr>
      <t>:  Información suministrada por Dirección Nacional CEN CINAI.</t>
    </r>
  </si>
  <si>
    <t>Fecha de actualización: 05/08/2016</t>
  </si>
  <si>
    <t>2/ Los beneficiarios de 800 grs son los mismos que reciben 320 grs 0 640g. por lo que se cuentan solo una vez.</t>
  </si>
  <si>
    <t>Fuente: Informe de ejecución al 30 de junio del 2016</t>
  </si>
  <si>
    <r>
      <rPr>
        <b/>
        <sz val="11"/>
        <color indexed="8"/>
        <rFont val="Calibri"/>
        <family val="2"/>
      </rPr>
      <t>Fuente</t>
    </r>
    <r>
      <rPr>
        <sz val="11"/>
        <color indexed="8"/>
        <rFont val="Calibri"/>
        <family val="2"/>
      </rPr>
      <t>: Informe de ejecución al 30 de setiembre del 2016.</t>
    </r>
  </si>
  <si>
    <t>Fuente: Informe de ejecución al 30 de setiembre del 2016</t>
  </si>
  <si>
    <t>Fuente: Informe de ejecución al 30 de setiembre del 2016.</t>
  </si>
  <si>
    <t>Fecha de actualización: 01/12/2016</t>
  </si>
  <si>
    <r>
      <rPr>
        <b/>
        <sz val="11"/>
        <color indexed="8"/>
        <rFont val="Calibri"/>
        <family val="2"/>
      </rPr>
      <t>Fuente</t>
    </r>
    <r>
      <rPr>
        <sz val="11"/>
        <color indexed="8"/>
        <rFont val="Calibri"/>
        <family val="2"/>
      </rPr>
      <t>: Informe de ejecución al 30 de setiembre del 2016</t>
    </r>
  </si>
  <si>
    <t>Fuente: Informe de ejecución al 31 diciembre  2016</t>
  </si>
  <si>
    <t>Fecha de actualización: 20/02/2017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</si>
</sst>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vertAlign val="superscript"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indexed="8"/>
      <name val="Times New Roman"/>
      <family val="1"/>
    </font>
    <font>
      <sz val="11"/>
      <color rgb="FFFF0000"/>
      <name val="Calibri"/>
      <family val="2"/>
    </font>
    <font>
      <i/>
      <sz val="11"/>
      <color indexed="8"/>
      <name val="Calibri"/>
      <family val="2"/>
    </font>
    <font>
      <sz val="11"/>
      <color theme="9" tint="-0.249977111117893"/>
      <name val="Calibri"/>
      <family val="2"/>
    </font>
    <font>
      <sz val="11"/>
      <color rgb="FFFFC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0" fontId="6" fillId="0" borderId="0"/>
    <xf numFmtId="164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2" fillId="0" borderId="0"/>
  </cellStyleXfs>
  <cellXfs count="161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Border="1"/>
    <xf numFmtId="4" fontId="2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3" fontId="2" fillId="0" borderId="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5" fontId="2" fillId="0" borderId="0" xfId="2" applyNumberFormat="1" applyFont="1" applyFill="1"/>
    <xf numFmtId="165" fontId="2" fillId="0" borderId="0" xfId="2" applyNumberFormat="1" applyFont="1" applyFill="1" applyAlignment="1">
      <alignment horizontal="center"/>
    </xf>
    <xf numFmtId="165" fontId="4" fillId="0" borderId="0" xfId="2" applyNumberFormat="1" applyFont="1" applyFill="1" applyAlignment="1">
      <alignment horizontal="left"/>
    </xf>
    <xf numFmtId="165" fontId="4" fillId="0" borderId="0" xfId="2" applyNumberFormat="1" applyFont="1" applyFill="1" applyAlignment="1"/>
    <xf numFmtId="165" fontId="4" fillId="0" borderId="0" xfId="2" applyNumberFormat="1" applyFont="1" applyFill="1"/>
    <xf numFmtId="165" fontId="2" fillId="0" borderId="0" xfId="2" applyNumberFormat="1" applyFont="1" applyFill="1" applyBorder="1" applyAlignment="1">
      <alignment horizontal="left"/>
    </xf>
    <xf numFmtId="165" fontId="2" fillId="0" borderId="0" xfId="2" applyNumberFormat="1" applyFont="1" applyFill="1" applyBorder="1" applyAlignment="1"/>
    <xf numFmtId="165" fontId="2" fillId="0" borderId="0" xfId="2" applyNumberFormat="1" applyFont="1" applyFill="1" applyBorder="1"/>
    <xf numFmtId="165" fontId="3" fillId="0" borderId="0" xfId="2" applyNumberFormat="1" applyFont="1" applyFill="1" applyBorder="1" applyAlignment="1">
      <alignment horizontal="center" vertical="center" wrapText="1"/>
    </xf>
    <xf numFmtId="165" fontId="2" fillId="0" borderId="0" xfId="2" applyNumberFormat="1" applyFont="1" applyFill="1" applyAlignment="1">
      <alignment horizontal="left"/>
    </xf>
    <xf numFmtId="165" fontId="2" fillId="0" borderId="0" xfId="2" applyNumberFormat="1" applyFont="1" applyFill="1" applyAlignment="1"/>
    <xf numFmtId="165" fontId="0" fillId="0" borderId="0" xfId="2" applyNumberFormat="1" applyFont="1" applyFill="1" applyAlignment="1">
      <alignment horizontal="left"/>
    </xf>
    <xf numFmtId="165" fontId="0" fillId="0" borderId="0" xfId="2" applyNumberFormat="1" applyFont="1" applyFill="1" applyAlignment="1"/>
    <xf numFmtId="165" fontId="0" fillId="0" borderId="0" xfId="2" applyNumberFormat="1" applyFont="1" applyFill="1"/>
    <xf numFmtId="165" fontId="0" fillId="0" borderId="0" xfId="2" applyNumberFormat="1" applyFont="1" applyFill="1" applyBorder="1" applyAlignment="1">
      <alignment horizontal="left"/>
    </xf>
    <xf numFmtId="165" fontId="12" fillId="0" borderId="1" xfId="2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165" fontId="2" fillId="0" borderId="0" xfId="2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 indent="2"/>
    </xf>
    <xf numFmtId="165" fontId="2" fillId="0" borderId="0" xfId="2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8" fillId="0" borderId="0" xfId="0" applyFont="1" applyFill="1" applyBorder="1" applyAlignment="1"/>
    <xf numFmtId="0" fontId="3" fillId="0" borderId="0" xfId="0" applyFont="1" applyFill="1" applyBorder="1" applyAlignment="1">
      <alignment horizontal="left" vertical="center" wrapText="1" indent="4"/>
    </xf>
    <xf numFmtId="0" fontId="3" fillId="0" borderId="0" xfId="0" applyFont="1" applyFill="1" applyBorder="1" applyAlignment="1">
      <alignment horizontal="left" vertical="center" wrapText="1" indent="2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165" fontId="12" fillId="0" borderId="2" xfId="2" applyNumberFormat="1" applyFont="1" applyFill="1" applyBorder="1" applyAlignment="1">
      <alignment horizontal="left" vertical="center" wrapText="1"/>
    </xf>
    <xf numFmtId="165" fontId="0" fillId="0" borderId="2" xfId="2" applyNumberFormat="1" applyFont="1" applyFill="1" applyBorder="1" applyAlignment="1">
      <alignment vertical="center" wrapText="1"/>
    </xf>
    <xf numFmtId="165" fontId="0" fillId="0" borderId="2" xfId="2" applyNumberFormat="1" applyFont="1" applyFill="1" applyBorder="1" applyAlignment="1">
      <alignment horizontal="center" vertical="center" wrapText="1"/>
    </xf>
    <xf numFmtId="165" fontId="0" fillId="0" borderId="2" xfId="2" applyNumberFormat="1" applyFont="1" applyFill="1" applyBorder="1"/>
    <xf numFmtId="165" fontId="11" fillId="0" borderId="2" xfId="2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165" fontId="3" fillId="0" borderId="0" xfId="2" applyNumberFormat="1" applyFont="1" applyFill="1" applyBorder="1" applyAlignment="1">
      <alignment horizontal="center"/>
    </xf>
    <xf numFmtId="165" fontId="3" fillId="0" borderId="0" xfId="2" applyNumberFormat="1" applyFont="1" applyFill="1" applyBorder="1" applyAlignment="1"/>
    <xf numFmtId="165" fontId="3" fillId="0" borderId="0" xfId="2" applyNumberFormat="1" applyFont="1" applyFill="1" applyBorder="1" applyAlignment="1">
      <alignment horizontal="left" indent="2"/>
    </xf>
    <xf numFmtId="165" fontId="10" fillId="0" borderId="0" xfId="2" applyNumberFormat="1" applyFont="1" applyFill="1" applyBorder="1" applyAlignment="1">
      <alignment horizontal="center"/>
    </xf>
    <xf numFmtId="165" fontId="8" fillId="0" borderId="0" xfId="2" applyNumberFormat="1" applyFont="1" applyFill="1" applyBorder="1" applyAlignment="1"/>
    <xf numFmtId="165" fontId="2" fillId="0" borderId="0" xfId="2" applyNumberFormat="1" applyFont="1" applyFill="1" applyBorder="1" applyAlignment="1">
      <alignment horizontal="left" indent="2"/>
    </xf>
    <xf numFmtId="165" fontId="3" fillId="0" borderId="0" xfId="2" applyNumberFormat="1" applyFont="1" applyFill="1" applyBorder="1" applyAlignment="1">
      <alignment horizontal="left" vertical="center" wrapText="1" indent="4"/>
    </xf>
    <xf numFmtId="165" fontId="3" fillId="0" borderId="0" xfId="2" applyNumberFormat="1" applyFont="1" applyFill="1" applyBorder="1" applyAlignment="1">
      <alignment horizontal="left" vertical="center" wrapText="1" indent="2"/>
    </xf>
    <xf numFmtId="165" fontId="10" fillId="0" borderId="0" xfId="2" applyNumberFormat="1" applyFont="1" applyFill="1" applyBorder="1" applyAlignment="1">
      <alignment horizontal="center" vertical="center" wrapText="1"/>
    </xf>
    <xf numFmtId="165" fontId="9" fillId="0" borderId="0" xfId="2" applyNumberFormat="1" applyFont="1" applyFill="1" applyBorder="1" applyAlignment="1">
      <alignment vertical="center" wrapText="1"/>
    </xf>
    <xf numFmtId="165" fontId="9" fillId="0" borderId="0" xfId="2" applyNumberFormat="1" applyFont="1" applyFill="1" applyBorder="1"/>
    <xf numFmtId="165" fontId="0" fillId="0" borderId="0" xfId="2" applyNumberFormat="1" applyFont="1" applyFill="1" applyBorder="1" applyAlignment="1"/>
    <xf numFmtId="165" fontId="0" fillId="0" borderId="0" xfId="2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165" fontId="5" fillId="0" borderId="0" xfId="2" applyNumberFormat="1" applyFont="1" applyFill="1" applyBorder="1" applyAlignment="1">
      <alignment horizontal="left"/>
    </xf>
    <xf numFmtId="165" fontId="5" fillId="0" borderId="0" xfId="2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165" fontId="0" fillId="0" borderId="0" xfId="2" applyNumberFormat="1" applyFont="1" applyFill="1" applyBorder="1" applyAlignment="1">
      <alignment horizontal="left"/>
    </xf>
    <xf numFmtId="165" fontId="2" fillId="0" borderId="0" xfId="2" applyNumberFormat="1" applyFont="1" applyFill="1" applyBorder="1" applyAlignment="1">
      <alignment horizontal="left"/>
    </xf>
    <xf numFmtId="165" fontId="3" fillId="0" borderId="0" xfId="2" applyNumberFormat="1" applyFont="1" applyFill="1" applyBorder="1" applyAlignment="1">
      <alignment horizontal="left"/>
    </xf>
    <xf numFmtId="165" fontId="3" fillId="0" borderId="0" xfId="2" applyNumberFormat="1" applyFont="1" applyFill="1" applyBorder="1" applyAlignment="1">
      <alignment vertical="center" wrapText="1"/>
    </xf>
    <xf numFmtId="165" fontId="2" fillId="0" borderId="0" xfId="2" applyNumberFormat="1" applyFont="1" applyFill="1" applyAlignment="1">
      <alignment horizontal="center"/>
    </xf>
    <xf numFmtId="0" fontId="4" fillId="0" borderId="0" xfId="0" applyFont="1" applyFill="1" applyAlignment="1">
      <alignment horizontal="right"/>
    </xf>
    <xf numFmtId="165" fontId="4" fillId="0" borderId="0" xfId="2" applyNumberFormat="1" applyFont="1" applyFill="1" applyAlignment="1">
      <alignment horizontal="right"/>
    </xf>
    <xf numFmtId="0" fontId="2" fillId="0" borderId="0" xfId="0" applyFont="1" applyFill="1" applyBorder="1" applyAlignment="1">
      <alignment horizontal="right"/>
    </xf>
    <xf numFmtId="165" fontId="0" fillId="0" borderId="0" xfId="3" applyNumberFormat="1" applyFont="1" applyFill="1"/>
    <xf numFmtId="165" fontId="16" fillId="0" borderId="0" xfId="2" applyNumberFormat="1" applyFont="1" applyFill="1"/>
    <xf numFmtId="4" fontId="15" fillId="0" borderId="0" xfId="4" applyNumberFormat="1" applyFont="1" applyFill="1"/>
    <xf numFmtId="4" fontId="15" fillId="0" borderId="0" xfId="4" applyNumberFormat="1" applyFont="1" applyFill="1" applyBorder="1"/>
    <xf numFmtId="165" fontId="2" fillId="0" borderId="0" xfId="2" applyNumberFormat="1" applyFont="1" applyFill="1" applyBorder="1" applyAlignment="1">
      <alignment horizontal="left"/>
    </xf>
    <xf numFmtId="165" fontId="0" fillId="0" borderId="0" xfId="2" applyNumberFormat="1" applyFont="1" applyFill="1" applyBorder="1" applyAlignment="1">
      <alignment horizontal="left"/>
    </xf>
    <xf numFmtId="165" fontId="2" fillId="0" borderId="0" xfId="2" applyNumberFormat="1" applyFont="1" applyFill="1" applyAlignment="1">
      <alignment horizontal="center" vertical="center"/>
    </xf>
    <xf numFmtId="165" fontId="11" fillId="0" borderId="0" xfId="2" applyNumberFormat="1" applyFont="1" applyFill="1" applyBorder="1" applyAlignment="1"/>
    <xf numFmtId="165" fontId="2" fillId="2" borderId="0" xfId="2" applyNumberFormat="1" applyFont="1" applyFill="1" applyAlignment="1">
      <alignment horizontal="left"/>
    </xf>
    <xf numFmtId="3" fontId="2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165" fontId="0" fillId="0" borderId="0" xfId="2" applyNumberFormat="1" applyFont="1" applyFill="1" applyBorder="1" applyAlignment="1">
      <alignment horizontal="left"/>
    </xf>
    <xf numFmtId="0" fontId="17" fillId="0" borderId="0" xfId="0" applyFont="1" applyFill="1" applyBorder="1" applyAlignment="1">
      <alignment horizontal="left" indent="4"/>
    </xf>
    <xf numFmtId="165" fontId="0" fillId="0" borderId="0" xfId="2" applyNumberFormat="1" applyFont="1" applyFill="1" applyBorder="1" applyAlignment="1">
      <alignment horizontal="right"/>
    </xf>
    <xf numFmtId="165" fontId="16" fillId="0" borderId="0" xfId="2" applyNumberFormat="1" applyFont="1" applyFill="1" applyAlignment="1">
      <alignment horizontal="center"/>
    </xf>
    <xf numFmtId="165" fontId="16" fillId="0" borderId="0" xfId="2" applyNumberFormat="1" applyFont="1" applyFill="1" applyAlignment="1">
      <alignment horizontal="left"/>
    </xf>
    <xf numFmtId="165" fontId="18" fillId="0" borderId="0" xfId="2" applyNumberFormat="1" applyFont="1" applyFill="1"/>
    <xf numFmtId="165" fontId="3" fillId="0" borderId="0" xfId="2" applyNumberFormat="1" applyFont="1" applyFill="1" applyBorder="1"/>
    <xf numFmtId="165" fontId="19" fillId="0" borderId="0" xfId="2" applyNumberFormat="1" applyFont="1" applyFill="1"/>
    <xf numFmtId="165" fontId="5" fillId="0" borderId="0" xfId="2" applyNumberFormat="1" applyFont="1" applyFill="1" applyBorder="1"/>
    <xf numFmtId="165" fontId="3" fillId="0" borderId="0" xfId="2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165" fontId="2" fillId="0" borderId="0" xfId="2" applyNumberFormat="1" applyFont="1" applyFill="1" applyBorder="1" applyAlignment="1">
      <alignment horizontal="left"/>
    </xf>
    <xf numFmtId="3" fontId="2" fillId="0" borderId="0" xfId="2" applyNumberFormat="1" applyFont="1" applyFill="1" applyBorder="1"/>
    <xf numFmtId="3" fontId="0" fillId="0" borderId="2" xfId="2" applyNumberFormat="1" applyFont="1" applyFill="1" applyBorder="1" applyAlignment="1">
      <alignment horizontal="center" vertical="center" wrapText="1"/>
    </xf>
    <xf numFmtId="3" fontId="2" fillId="0" borderId="0" xfId="2" applyNumberFormat="1" applyFont="1" applyFill="1" applyBorder="1" applyAlignment="1"/>
    <xf numFmtId="3" fontId="2" fillId="0" borderId="0" xfId="2" applyNumberFormat="1" applyFont="1" applyFill="1" applyBorder="1" applyAlignment="1">
      <alignment horizontal="right"/>
    </xf>
    <xf numFmtId="3" fontId="2" fillId="0" borderId="0" xfId="2" applyNumberFormat="1" applyFont="1" applyFill="1" applyBorder="1" applyAlignment="1">
      <alignment horizontal="center"/>
    </xf>
    <xf numFmtId="37" fontId="2" fillId="0" borderId="0" xfId="2" applyNumberFormat="1" applyFont="1" applyFill="1" applyBorder="1"/>
    <xf numFmtId="37" fontId="0" fillId="0" borderId="2" xfId="2" applyNumberFormat="1" applyFont="1" applyFill="1" applyBorder="1" applyAlignment="1">
      <alignment horizontal="center" vertical="center" wrapText="1"/>
    </xf>
    <xf numFmtId="165" fontId="2" fillId="0" borderId="0" xfId="2" applyNumberFormat="1" applyFont="1" applyFill="1" applyBorder="1" applyAlignment="1">
      <alignment horizontal="left"/>
    </xf>
    <xf numFmtId="165" fontId="0" fillId="2" borderId="0" xfId="2" applyNumberFormat="1" applyFont="1" applyFill="1" applyAlignment="1">
      <alignment horizontal="left"/>
    </xf>
    <xf numFmtId="37" fontId="2" fillId="0" borderId="0" xfId="2" applyNumberFormat="1" applyFont="1" applyFill="1" applyBorder="1" applyAlignment="1">
      <alignment horizontal="right"/>
    </xf>
    <xf numFmtId="37" fontId="2" fillId="0" borderId="0" xfId="2" applyNumberFormat="1" applyFont="1" applyFill="1"/>
    <xf numFmtId="37" fontId="2" fillId="0" borderId="0" xfId="2" applyNumberFormat="1" applyFont="1" applyFill="1" applyAlignment="1">
      <alignment horizontal="right"/>
    </xf>
    <xf numFmtId="37" fontId="0" fillId="0" borderId="2" xfId="2" applyNumberFormat="1" applyFont="1" applyFill="1" applyBorder="1" applyAlignment="1">
      <alignment horizontal="right"/>
    </xf>
    <xf numFmtId="37" fontId="11" fillId="0" borderId="2" xfId="2" applyNumberFormat="1" applyFont="1" applyFill="1" applyBorder="1" applyAlignment="1">
      <alignment horizontal="right" vertical="center" wrapText="1"/>
    </xf>
    <xf numFmtId="37" fontId="0" fillId="0" borderId="2" xfId="2" applyNumberFormat="1" applyFont="1" applyFill="1" applyBorder="1" applyAlignment="1">
      <alignment horizontal="right" vertical="center" wrapText="1"/>
    </xf>
    <xf numFmtId="37" fontId="12" fillId="0" borderId="2" xfId="2" applyNumberFormat="1" applyFont="1" applyFill="1" applyBorder="1" applyAlignment="1">
      <alignment horizontal="right" vertical="center" wrapText="1"/>
    </xf>
    <xf numFmtId="3" fontId="5" fillId="0" borderId="2" xfId="2" applyNumberFormat="1" applyFont="1" applyFill="1" applyBorder="1" applyAlignment="1">
      <alignment horizontal="center" vertical="center" wrapText="1"/>
    </xf>
    <xf numFmtId="165" fontId="2" fillId="2" borderId="0" xfId="2" applyNumberFormat="1" applyFont="1" applyFill="1" applyBorder="1" applyAlignment="1"/>
    <xf numFmtId="49" fontId="3" fillId="2" borderId="0" xfId="0" applyNumberFormat="1" applyFont="1" applyFill="1" applyBorder="1" applyAlignment="1">
      <alignment horizontal="left"/>
    </xf>
    <xf numFmtId="165" fontId="3" fillId="2" borderId="0" xfId="0" applyNumberFormat="1" applyFont="1" applyFill="1" applyBorder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/>
    <xf numFmtId="165" fontId="2" fillId="0" borderId="3" xfId="2" applyNumberFormat="1" applyFont="1" applyFill="1" applyBorder="1" applyAlignment="1"/>
    <xf numFmtId="0" fontId="2" fillId="0" borderId="0" xfId="0" applyFont="1" applyFill="1" applyBorder="1" applyAlignment="1">
      <alignment vertical="top" wrapText="1"/>
    </xf>
    <xf numFmtId="0" fontId="3" fillId="2" borderId="0" xfId="0" applyFont="1" applyFill="1" applyBorder="1" applyAlignment="1"/>
    <xf numFmtId="37" fontId="2" fillId="2" borderId="0" xfId="2" applyNumberFormat="1" applyFont="1" applyFill="1" applyBorder="1"/>
    <xf numFmtId="165" fontId="2" fillId="3" borderId="0" xfId="2" applyNumberFormat="1" applyFont="1" applyFill="1" applyAlignment="1"/>
    <xf numFmtId="164" fontId="2" fillId="2" borderId="0" xfId="2" applyFont="1" applyFill="1" applyBorder="1" applyAlignment="1"/>
    <xf numFmtId="164" fontId="2" fillId="2" borderId="0" xfId="2" applyFont="1" applyFill="1" applyBorder="1"/>
    <xf numFmtId="164" fontId="3" fillId="2" borderId="0" xfId="2" applyFont="1" applyFill="1" applyBorder="1" applyAlignment="1">
      <alignment horizontal="left"/>
    </xf>
    <xf numFmtId="164" fontId="3" fillId="2" borderId="0" xfId="2" applyFont="1" applyFill="1" applyBorder="1" applyAlignment="1">
      <alignment vertical="center" wrapText="1"/>
    </xf>
    <xf numFmtId="37" fontId="3" fillId="0" borderId="0" xfId="2" applyNumberFormat="1" applyFont="1" applyFill="1" applyBorder="1"/>
    <xf numFmtId="3" fontId="0" fillId="0" borderId="0" xfId="2" applyNumberFormat="1" applyFont="1" applyFill="1" applyBorder="1"/>
    <xf numFmtId="1" fontId="0" fillId="2" borderId="0" xfId="2" applyNumberFormat="1" applyFont="1" applyFill="1" applyAlignment="1">
      <alignment horizontal="left"/>
    </xf>
    <xf numFmtId="165" fontId="0" fillId="0" borderId="3" xfId="2" applyNumberFormat="1" applyFont="1" applyFill="1" applyBorder="1" applyAlignment="1"/>
    <xf numFmtId="37" fontId="2" fillId="0" borderId="0" xfId="2" applyNumberFormat="1" applyFont="1" applyFill="1" applyBorder="1" applyAlignment="1">
      <alignment horizontal="center"/>
    </xf>
    <xf numFmtId="37" fontId="3" fillId="0" borderId="0" xfId="2" applyNumberFormat="1" applyFont="1" applyFill="1" applyBorder="1" applyAlignment="1">
      <alignment horizontal="right"/>
    </xf>
    <xf numFmtId="37" fontId="0" fillId="0" borderId="2" xfId="2" applyNumberFormat="1" applyFont="1" applyFill="1" applyBorder="1"/>
    <xf numFmtId="37" fontId="11" fillId="0" borderId="2" xfId="2" applyNumberFormat="1" applyFont="1" applyFill="1" applyBorder="1" applyAlignment="1">
      <alignment horizontal="left" vertical="center" wrapText="1"/>
    </xf>
    <xf numFmtId="37" fontId="12" fillId="0" borderId="2" xfId="2" applyNumberFormat="1" applyFont="1" applyFill="1" applyBorder="1" applyAlignment="1">
      <alignment horizontal="left" vertical="center" wrapText="1"/>
    </xf>
    <xf numFmtId="3" fontId="0" fillId="0" borderId="2" xfId="2" applyNumberFormat="1" applyFont="1" applyFill="1" applyBorder="1" applyAlignment="1">
      <alignment horizontal="right"/>
    </xf>
    <xf numFmtId="3" fontId="11" fillId="0" borderId="2" xfId="2" applyNumberFormat="1" applyFont="1" applyFill="1" applyBorder="1" applyAlignment="1">
      <alignment horizontal="right" vertical="center" wrapText="1"/>
    </xf>
    <xf numFmtId="3" fontId="0" fillId="0" borderId="2" xfId="2" applyNumberFormat="1" applyFont="1" applyFill="1" applyBorder="1" applyAlignment="1">
      <alignment horizontal="right" vertical="center" wrapText="1"/>
    </xf>
    <xf numFmtId="37" fontId="0" fillId="0" borderId="2" xfId="2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wrapText="1" indent="2"/>
    </xf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center"/>
    </xf>
    <xf numFmtId="0" fontId="2" fillId="2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2" applyNumberFormat="1" applyFont="1" applyFill="1" applyBorder="1" applyAlignment="1">
      <alignment horizontal="left"/>
    </xf>
    <xf numFmtId="165" fontId="4" fillId="0" borderId="0" xfId="2" applyNumberFormat="1" applyFont="1" applyFill="1" applyAlignment="1">
      <alignment horizontal="center"/>
    </xf>
    <xf numFmtId="165" fontId="2" fillId="0" borderId="0" xfId="2" applyNumberFormat="1" applyFont="1" applyFill="1" applyAlignment="1">
      <alignment horizontal="center"/>
    </xf>
    <xf numFmtId="165" fontId="12" fillId="0" borderId="0" xfId="2" applyNumberFormat="1" applyFont="1" applyFill="1" applyAlignment="1">
      <alignment horizontal="center"/>
    </xf>
    <xf numFmtId="165" fontId="2" fillId="0" borderId="0" xfId="2" applyNumberFormat="1" applyFont="1" applyFill="1" applyBorder="1" applyAlignment="1">
      <alignment horizontal="left"/>
    </xf>
    <xf numFmtId="165" fontId="0" fillId="0" borderId="0" xfId="2" applyNumberFormat="1" applyFont="1" applyFill="1" applyBorder="1" applyAlignment="1">
      <alignment horizontal="left"/>
    </xf>
  </cellXfs>
  <cellStyles count="5">
    <cellStyle name="Excel Built-in Normal" xfId="4"/>
    <cellStyle name="Millares" xfId="2" builtinId="3"/>
    <cellStyle name="Millares 2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4"/>
  <sheetViews>
    <sheetView zoomScale="90" zoomScaleNormal="90" workbookViewId="0">
      <selection activeCell="G33" sqref="G33"/>
    </sheetView>
  </sheetViews>
  <sheetFormatPr baseColWidth="10" defaultColWidth="11.5703125" defaultRowHeight="15" x14ac:dyDescent="0.25"/>
  <cols>
    <col min="1" max="1" width="9.7109375" style="1" customWidth="1"/>
    <col min="2" max="2" width="45.7109375" style="2" customWidth="1"/>
    <col min="3" max="3" width="20" style="3" bestFit="1" customWidth="1"/>
    <col min="4" max="4" width="16" style="3" customWidth="1"/>
    <col min="5" max="5" width="15.7109375" style="3" customWidth="1"/>
    <col min="6" max="6" width="20" style="3" bestFit="1" customWidth="1"/>
    <col min="7" max="7" width="13.7109375" style="3" customWidth="1"/>
    <col min="8" max="8" width="15.140625" style="3" customWidth="1"/>
    <col min="9" max="9" width="15" style="3" customWidth="1"/>
    <col min="10" max="10" width="17.7109375" style="3" bestFit="1" customWidth="1"/>
    <col min="11" max="11" width="15.42578125" style="3" customWidth="1"/>
    <col min="12" max="12" width="13.7109375" style="3" customWidth="1"/>
    <col min="13" max="16384" width="11.5703125" style="3"/>
  </cols>
  <sheetData>
    <row r="1" spans="1:12" x14ac:dyDescent="0.25">
      <c r="A1" s="152" t="s">
        <v>66</v>
      </c>
      <c r="B1" s="152"/>
      <c r="C1" s="152"/>
      <c r="D1" s="152"/>
      <c r="E1" s="152"/>
      <c r="F1" s="152"/>
      <c r="G1" s="152"/>
    </row>
    <row r="2" spans="1:12" x14ac:dyDescent="0.25">
      <c r="A2" s="9"/>
      <c r="B2" s="77" t="s">
        <v>84</v>
      </c>
      <c r="C2" s="9" t="s">
        <v>87</v>
      </c>
      <c r="D2" s="9"/>
      <c r="E2" s="9"/>
      <c r="F2" s="9"/>
      <c r="G2" s="9"/>
      <c r="H2" s="9"/>
      <c r="I2" s="9"/>
      <c r="J2" s="9"/>
      <c r="K2" s="9"/>
    </row>
    <row r="3" spans="1:12" x14ac:dyDescent="0.25">
      <c r="A3" s="9"/>
      <c r="B3" s="77" t="s">
        <v>85</v>
      </c>
      <c r="C3" s="9" t="s">
        <v>88</v>
      </c>
      <c r="D3" s="9"/>
      <c r="E3" s="9"/>
      <c r="F3" s="9"/>
      <c r="G3" s="9"/>
      <c r="H3" s="9"/>
      <c r="I3" s="9"/>
      <c r="J3" s="9"/>
      <c r="K3" s="9"/>
      <c r="L3" s="2"/>
    </row>
    <row r="4" spans="1:12" x14ac:dyDescent="0.25">
      <c r="A4" s="9"/>
      <c r="B4" s="77" t="s">
        <v>86</v>
      </c>
      <c r="C4" s="9" t="s">
        <v>89</v>
      </c>
      <c r="D4" s="9"/>
      <c r="E4" s="9"/>
      <c r="F4" s="9"/>
      <c r="G4" s="9"/>
      <c r="H4" s="9"/>
      <c r="I4" s="9"/>
      <c r="J4" s="9"/>
      <c r="K4" s="9"/>
    </row>
    <row r="5" spans="1:12" x14ac:dyDescent="0.25">
      <c r="A5" s="9"/>
      <c r="B5" s="77" t="s">
        <v>83</v>
      </c>
      <c r="C5" s="9" t="s">
        <v>159</v>
      </c>
      <c r="D5" s="9"/>
      <c r="E5" s="9"/>
      <c r="F5" s="9"/>
      <c r="G5" s="9"/>
      <c r="H5" s="9"/>
      <c r="I5" s="9"/>
      <c r="J5" s="9"/>
      <c r="K5" s="9"/>
    </row>
    <row r="6" spans="1:12" x14ac:dyDescent="0.25">
      <c r="A6" s="2"/>
      <c r="C6" s="2"/>
      <c r="D6" s="2"/>
      <c r="E6" s="2"/>
      <c r="F6" s="2"/>
      <c r="G6" s="2"/>
      <c r="H6" s="2"/>
      <c r="I6" s="2"/>
      <c r="J6" s="2"/>
      <c r="K6" s="2"/>
    </row>
    <row r="7" spans="1:12" x14ac:dyDescent="0.25">
      <c r="A7" s="4"/>
      <c r="B7" s="4"/>
      <c r="C7" s="4"/>
      <c r="D7" s="15"/>
      <c r="E7" s="4"/>
      <c r="F7" s="15"/>
      <c r="G7" s="4"/>
      <c r="H7" s="15"/>
      <c r="I7" s="4"/>
      <c r="J7" s="15"/>
      <c r="K7" s="4"/>
    </row>
    <row r="8" spans="1:12" x14ac:dyDescent="0.25">
      <c r="A8" s="152" t="s">
        <v>91</v>
      </c>
      <c r="B8" s="152"/>
      <c r="C8" s="152"/>
      <c r="D8" s="152"/>
      <c r="E8" s="152"/>
      <c r="F8" s="152"/>
      <c r="G8" s="152"/>
      <c r="H8" s="2"/>
      <c r="I8" s="2"/>
      <c r="J8" s="2"/>
      <c r="K8" s="2"/>
    </row>
    <row r="9" spans="1:12" x14ac:dyDescent="0.25">
      <c r="A9" s="152" t="s">
        <v>90</v>
      </c>
      <c r="B9" s="152"/>
      <c r="C9" s="152"/>
      <c r="D9" s="152"/>
      <c r="E9" s="152"/>
      <c r="F9" s="152"/>
      <c r="G9" s="152"/>
      <c r="H9" s="2"/>
      <c r="I9" s="2"/>
      <c r="J9" s="2"/>
      <c r="K9" s="2"/>
    </row>
    <row r="11" spans="1:12" s="4" customFormat="1" ht="15.75" thickBot="1" x14ac:dyDescent="0.3">
      <c r="A11" s="36" t="s">
        <v>0</v>
      </c>
      <c r="B11" s="36" t="s">
        <v>122</v>
      </c>
      <c r="C11" s="36" t="s">
        <v>93</v>
      </c>
      <c r="D11" s="36" t="s">
        <v>94</v>
      </c>
      <c r="E11" s="36" t="s">
        <v>95</v>
      </c>
      <c r="F11" s="36" t="s">
        <v>96</v>
      </c>
      <c r="G11" s="36" t="s">
        <v>115</v>
      </c>
      <c r="H11" s="13"/>
    </row>
    <row r="12" spans="1:12" s="19" customFormat="1" x14ac:dyDescent="0.25">
      <c r="A12" s="18"/>
      <c r="B12" s="13"/>
      <c r="C12" s="18"/>
      <c r="D12" s="13"/>
      <c r="E12" s="13"/>
      <c r="F12" s="13"/>
      <c r="G12" s="13"/>
      <c r="H12" s="13"/>
    </row>
    <row r="13" spans="1:12" s="19" customFormat="1" hidden="1" x14ac:dyDescent="0.25">
      <c r="A13" s="37"/>
      <c r="B13" s="38"/>
      <c r="C13" s="20"/>
      <c r="D13" s="105"/>
      <c r="E13" s="105"/>
      <c r="F13" s="105"/>
      <c r="G13" s="106" t="e">
        <f>+AVERAGE(D13:F13)</f>
        <v>#DIV/0!</v>
      </c>
      <c r="H13" s="13"/>
    </row>
    <row r="14" spans="1:12" s="19" customFormat="1" hidden="1" x14ac:dyDescent="0.25">
      <c r="A14" s="37"/>
      <c r="B14" s="40"/>
      <c r="C14" s="20"/>
      <c r="D14" s="105">
        <v>0</v>
      </c>
      <c r="E14" s="105">
        <v>0</v>
      </c>
      <c r="F14" s="105">
        <v>0</v>
      </c>
      <c r="G14" s="106">
        <f t="shared" ref="G14:G35" si="0">+AVERAGE(D14:F14)</f>
        <v>0</v>
      </c>
      <c r="H14" s="13"/>
    </row>
    <row r="15" spans="1:12" s="11" customFormat="1" hidden="1" x14ac:dyDescent="0.25">
      <c r="A15" s="20"/>
      <c r="B15" s="13"/>
      <c r="C15" s="18"/>
      <c r="D15" s="107"/>
      <c r="E15" s="107"/>
      <c r="F15" s="107"/>
      <c r="G15" s="106"/>
    </row>
    <row r="16" spans="1:12" s="11" customFormat="1" ht="15.75" x14ac:dyDescent="0.25">
      <c r="A16" s="148">
        <v>1</v>
      </c>
      <c r="B16" s="43" t="s">
        <v>45</v>
      </c>
      <c r="C16" s="5" t="s">
        <v>11</v>
      </c>
      <c r="D16" s="106">
        <f>D17+D22</f>
        <v>11185</v>
      </c>
      <c r="E16" s="106">
        <f t="shared" ref="E16:F16" si="1">E17+E22</f>
        <v>24520</v>
      </c>
      <c r="F16" s="106">
        <f t="shared" si="1"/>
        <v>29482</v>
      </c>
      <c r="G16" s="106">
        <f t="shared" si="0"/>
        <v>21729</v>
      </c>
    </row>
    <row r="17" spans="1:9" s="11" customFormat="1" ht="45" x14ac:dyDescent="0.25">
      <c r="A17" s="148"/>
      <c r="B17" s="147" t="s">
        <v>166</v>
      </c>
      <c r="C17" s="5" t="s">
        <v>11</v>
      </c>
      <c r="D17" s="106">
        <v>10354</v>
      </c>
      <c r="E17" s="106">
        <v>20688</v>
      </c>
      <c r="F17" s="106">
        <v>23951</v>
      </c>
      <c r="G17" s="106">
        <f t="shared" si="0"/>
        <v>18331</v>
      </c>
    </row>
    <row r="18" spans="1:9" ht="15.75" hidden="1" x14ac:dyDescent="0.25">
      <c r="A18" s="148"/>
      <c r="B18" s="44" t="s">
        <v>47</v>
      </c>
      <c r="C18" s="5" t="s">
        <v>11</v>
      </c>
      <c r="D18" s="106"/>
      <c r="E18" s="106"/>
      <c r="F18" s="106"/>
      <c r="G18" s="106" t="e">
        <f t="shared" si="0"/>
        <v>#DIV/0!</v>
      </c>
      <c r="I18" s="6"/>
    </row>
    <row r="19" spans="1:9" ht="15.75" hidden="1" x14ac:dyDescent="0.25">
      <c r="A19" s="148"/>
      <c r="B19" s="44" t="s">
        <v>48</v>
      </c>
      <c r="C19" s="5" t="s">
        <v>11</v>
      </c>
      <c r="D19" s="106"/>
      <c r="E19" s="106"/>
      <c r="F19" s="106"/>
      <c r="G19" s="106" t="e">
        <f t="shared" si="0"/>
        <v>#DIV/0!</v>
      </c>
      <c r="I19" s="6"/>
    </row>
    <row r="20" spans="1:9" ht="15.75" hidden="1" x14ac:dyDescent="0.25">
      <c r="A20" s="148"/>
      <c r="B20" s="44" t="s">
        <v>52</v>
      </c>
      <c r="C20" s="5" t="s">
        <v>11</v>
      </c>
      <c r="D20" s="106"/>
      <c r="E20" s="106"/>
      <c r="F20" s="106"/>
      <c r="G20" s="106" t="e">
        <f t="shared" si="0"/>
        <v>#DIV/0!</v>
      </c>
      <c r="I20" s="6"/>
    </row>
    <row r="21" spans="1:9" ht="15.75" hidden="1" x14ac:dyDescent="0.25">
      <c r="A21" s="148"/>
      <c r="B21" s="44" t="s">
        <v>51</v>
      </c>
      <c r="C21" s="5" t="s">
        <v>12</v>
      </c>
      <c r="D21" s="106"/>
      <c r="E21" s="106"/>
      <c r="F21" s="106"/>
      <c r="G21" s="106" t="e">
        <f t="shared" si="0"/>
        <v>#DIV/0!</v>
      </c>
      <c r="I21" s="6"/>
    </row>
    <row r="22" spans="1:9" ht="15.75" x14ac:dyDescent="0.25">
      <c r="A22" s="148"/>
      <c r="B22" s="45" t="s">
        <v>14</v>
      </c>
      <c r="C22" s="5" t="s">
        <v>11</v>
      </c>
      <c r="D22" s="106">
        <v>831</v>
      </c>
      <c r="E22" s="106">
        <v>3832</v>
      </c>
      <c r="F22" s="106">
        <v>5531</v>
      </c>
      <c r="G22" s="106">
        <f t="shared" si="0"/>
        <v>3398</v>
      </c>
      <c r="I22" s="6"/>
    </row>
    <row r="23" spans="1:9" ht="17.25" x14ac:dyDescent="0.25">
      <c r="A23" s="148">
        <v>2</v>
      </c>
      <c r="B23" s="46" t="s">
        <v>49</v>
      </c>
      <c r="C23" s="5" t="s">
        <v>53</v>
      </c>
      <c r="D23" s="106">
        <f>D24+D27+D28</f>
        <v>88008</v>
      </c>
      <c r="E23" s="106">
        <f>E24+E27+E28</f>
        <v>118250</v>
      </c>
      <c r="F23" s="106">
        <f t="shared" ref="F23" si="2">F24+F27+F28</f>
        <v>119696</v>
      </c>
      <c r="G23" s="106">
        <f t="shared" si="0"/>
        <v>108651.33333333333</v>
      </c>
      <c r="I23" s="6"/>
    </row>
    <row r="24" spans="1:9" ht="15.75" x14ac:dyDescent="0.25">
      <c r="A24" s="148"/>
      <c r="B24" s="45" t="s">
        <v>136</v>
      </c>
      <c r="C24" s="5" t="s">
        <v>11</v>
      </c>
      <c r="D24" s="106">
        <v>7912</v>
      </c>
      <c r="E24" s="106">
        <v>16333</v>
      </c>
      <c r="F24" s="106">
        <v>19601</v>
      </c>
      <c r="G24" s="106">
        <f t="shared" si="0"/>
        <v>14615.333333333334</v>
      </c>
      <c r="I24" s="6"/>
    </row>
    <row r="25" spans="1:9" ht="15.75" x14ac:dyDescent="0.25">
      <c r="A25" s="148"/>
      <c r="B25" s="45" t="s">
        <v>50</v>
      </c>
      <c r="C25" s="5" t="s">
        <v>11</v>
      </c>
      <c r="D25" s="89">
        <v>14316</v>
      </c>
      <c r="E25" s="89">
        <v>24222</v>
      </c>
      <c r="F25" s="89">
        <v>24882</v>
      </c>
      <c r="G25" s="106">
        <f t="shared" si="0"/>
        <v>21140</v>
      </c>
      <c r="I25" s="6"/>
    </row>
    <row r="26" spans="1:9" ht="15.75" hidden="1" x14ac:dyDescent="0.25">
      <c r="A26" s="148"/>
      <c r="B26" s="44" t="s">
        <v>126</v>
      </c>
      <c r="C26" s="5" t="s">
        <v>127</v>
      </c>
      <c r="D26" s="106"/>
      <c r="E26" s="106"/>
      <c r="F26" s="106"/>
      <c r="G26" s="106" t="e">
        <f t="shared" si="0"/>
        <v>#DIV/0!</v>
      </c>
      <c r="I26" s="6"/>
    </row>
    <row r="27" spans="1:9" ht="15.75" x14ac:dyDescent="0.25">
      <c r="A27" s="148"/>
      <c r="B27" s="45" t="s">
        <v>137</v>
      </c>
      <c r="C27" s="5" t="s">
        <v>11</v>
      </c>
      <c r="D27" s="106">
        <v>1300</v>
      </c>
      <c r="E27" s="106">
        <v>3195</v>
      </c>
      <c r="F27" s="106">
        <v>3893</v>
      </c>
      <c r="G27" s="106">
        <f t="shared" si="0"/>
        <v>2796</v>
      </c>
      <c r="I27" s="6"/>
    </row>
    <row r="28" spans="1:9" ht="15.75" x14ac:dyDescent="0.25">
      <c r="A28" s="149"/>
      <c r="B28" s="45" t="s">
        <v>18</v>
      </c>
      <c r="C28" s="5" t="s">
        <v>11</v>
      </c>
      <c r="D28" s="106">
        <v>78796</v>
      </c>
      <c r="E28" s="106">
        <v>98722</v>
      </c>
      <c r="F28" s="106">
        <v>96202</v>
      </c>
      <c r="G28" s="106">
        <f t="shared" si="0"/>
        <v>91240</v>
      </c>
      <c r="I28" s="6"/>
    </row>
    <row r="29" spans="1:9" ht="15.75" hidden="1" x14ac:dyDescent="0.25">
      <c r="A29" s="149"/>
      <c r="B29" s="44" t="s">
        <v>48</v>
      </c>
      <c r="C29" s="5" t="s">
        <v>11</v>
      </c>
      <c r="D29" s="89"/>
      <c r="E29" s="89"/>
      <c r="F29" s="89"/>
      <c r="G29" s="106" t="e">
        <f t="shared" si="0"/>
        <v>#DIV/0!</v>
      </c>
      <c r="I29" s="6"/>
    </row>
    <row r="30" spans="1:9" ht="15.75" hidden="1" x14ac:dyDescent="0.25">
      <c r="A30" s="149"/>
      <c r="B30" s="44" t="s">
        <v>51</v>
      </c>
      <c r="C30" s="5" t="s">
        <v>11</v>
      </c>
      <c r="D30" s="89"/>
      <c r="E30" s="89"/>
      <c r="F30" s="89"/>
      <c r="G30" s="106" t="e">
        <f t="shared" si="0"/>
        <v>#DIV/0!</v>
      </c>
      <c r="I30" s="6"/>
    </row>
    <row r="31" spans="1:9" ht="15.75" hidden="1" x14ac:dyDescent="0.25">
      <c r="A31" s="149"/>
      <c r="B31" s="44" t="s">
        <v>125</v>
      </c>
      <c r="C31" s="5" t="s">
        <v>127</v>
      </c>
      <c r="D31" s="106">
        <v>0</v>
      </c>
      <c r="E31" s="106">
        <v>0</v>
      </c>
      <c r="F31" s="106">
        <v>0</v>
      </c>
      <c r="G31" s="106">
        <f t="shared" si="0"/>
        <v>0</v>
      </c>
      <c r="I31" s="6"/>
    </row>
    <row r="32" spans="1:9" ht="15.75" x14ac:dyDescent="0.25">
      <c r="A32" s="148">
        <v>3</v>
      </c>
      <c r="B32" s="47" t="s">
        <v>10</v>
      </c>
      <c r="C32" s="5" t="s">
        <v>13</v>
      </c>
      <c r="D32" s="106">
        <v>7901</v>
      </c>
      <c r="E32" s="106">
        <v>3195</v>
      </c>
      <c r="F32" s="106">
        <v>1544</v>
      </c>
      <c r="G32" s="106">
        <f t="shared" si="0"/>
        <v>4213.333333333333</v>
      </c>
      <c r="I32" s="6"/>
    </row>
    <row r="33" spans="1:14" ht="15.75" x14ac:dyDescent="0.25">
      <c r="A33" s="148">
        <v>4</v>
      </c>
      <c r="B33" s="47" t="s">
        <v>167</v>
      </c>
      <c r="C33" s="5" t="s">
        <v>168</v>
      </c>
      <c r="D33" s="106">
        <v>0</v>
      </c>
      <c r="E33" s="106">
        <v>15784</v>
      </c>
      <c r="F33" s="106">
        <v>0</v>
      </c>
      <c r="G33" s="106">
        <f>SUM(D33:F33)</f>
        <v>15784</v>
      </c>
      <c r="I33" s="6"/>
    </row>
    <row r="34" spans="1:14" ht="15.75" x14ac:dyDescent="0.25">
      <c r="A34" s="42"/>
      <c r="B34" s="47"/>
      <c r="C34" s="5"/>
      <c r="D34" s="106"/>
      <c r="E34" s="106"/>
      <c r="F34" s="106"/>
      <c r="G34" s="106"/>
      <c r="I34" s="6"/>
    </row>
    <row r="35" spans="1:14" ht="15.75" customHeight="1" thickBot="1" x14ac:dyDescent="0.3">
      <c r="A35" s="48"/>
      <c r="B35" s="49" t="s">
        <v>116</v>
      </c>
      <c r="C35" s="50" t="s">
        <v>11</v>
      </c>
      <c r="D35" s="143">
        <f>D17+D28</f>
        <v>89150</v>
      </c>
      <c r="E35" s="144">
        <f t="shared" ref="E35:F35" si="3">E17+E28</f>
        <v>119410</v>
      </c>
      <c r="F35" s="145">
        <f t="shared" si="3"/>
        <v>120153</v>
      </c>
      <c r="G35" s="145">
        <f t="shared" si="0"/>
        <v>109571</v>
      </c>
      <c r="I35" s="6"/>
    </row>
    <row r="36" spans="1:14" ht="15.75" customHeight="1" thickTop="1" x14ac:dyDescent="0.25">
      <c r="A36" s="13" t="s">
        <v>54</v>
      </c>
      <c r="B36" s="13"/>
      <c r="C36" s="5"/>
      <c r="D36" s="5"/>
      <c r="E36" s="5"/>
      <c r="F36" s="5"/>
      <c r="G36" s="5"/>
      <c r="H36" s="5"/>
      <c r="I36" s="5"/>
      <c r="J36" s="5"/>
      <c r="K36" s="5"/>
      <c r="M36" s="6"/>
    </row>
    <row r="37" spans="1:14" ht="15.75" customHeight="1" x14ac:dyDescent="0.25">
      <c r="A37" s="27" t="s">
        <v>171</v>
      </c>
      <c r="B37" s="13"/>
      <c r="C37" s="5"/>
      <c r="D37" s="5"/>
      <c r="E37" s="5"/>
      <c r="F37" s="5"/>
      <c r="G37" s="5"/>
      <c r="H37" s="5"/>
      <c r="I37" s="5"/>
      <c r="J37" s="5"/>
      <c r="K37" s="5"/>
      <c r="L37" s="14"/>
      <c r="N37" s="6"/>
    </row>
    <row r="38" spans="1:14" ht="15.75" customHeight="1" x14ac:dyDescent="0.25">
      <c r="A38" s="13" t="s">
        <v>55</v>
      </c>
      <c r="B38" s="13"/>
      <c r="C38" s="5"/>
      <c r="D38" s="5"/>
      <c r="E38" s="5"/>
      <c r="F38" s="5"/>
      <c r="G38" s="5"/>
      <c r="H38" s="5"/>
      <c r="I38" s="5"/>
      <c r="J38" s="5"/>
      <c r="K38" s="5"/>
      <c r="L38" s="14"/>
      <c r="N38" s="6"/>
    </row>
    <row r="39" spans="1:14" x14ac:dyDescent="0.25">
      <c r="A39" s="31" t="s">
        <v>169</v>
      </c>
      <c r="N39" s="6"/>
    </row>
    <row r="40" spans="1:14" x14ac:dyDescent="0.25">
      <c r="C40" s="5"/>
      <c r="D40" s="5"/>
    </row>
    <row r="42" spans="1:14" x14ac:dyDescent="0.25">
      <c r="A42" s="152" t="s">
        <v>99</v>
      </c>
      <c r="B42" s="152"/>
      <c r="C42" s="152"/>
      <c r="D42" s="152"/>
      <c r="E42" s="152"/>
      <c r="F42" s="152"/>
      <c r="G42" s="152"/>
      <c r="H42" s="152"/>
      <c r="I42" s="152"/>
      <c r="J42" s="15"/>
    </row>
    <row r="43" spans="1:14" x14ac:dyDescent="0.25">
      <c r="A43" s="152" t="s">
        <v>101</v>
      </c>
      <c r="B43" s="152"/>
      <c r="C43" s="152"/>
      <c r="D43" s="152"/>
      <c r="E43" s="152"/>
      <c r="F43" s="152"/>
      <c r="G43" s="152"/>
      <c r="H43" s="152"/>
      <c r="I43" s="152"/>
      <c r="J43" s="15"/>
    </row>
    <row r="44" spans="1:14" x14ac:dyDescent="0.25">
      <c r="A44" s="152" t="s">
        <v>123</v>
      </c>
      <c r="B44" s="152"/>
      <c r="C44" s="152"/>
      <c r="D44" s="152"/>
      <c r="E44" s="152"/>
      <c r="F44" s="152"/>
      <c r="G44" s="152"/>
      <c r="H44" s="152"/>
      <c r="I44" s="152"/>
      <c r="J44" s="15"/>
    </row>
    <row r="46" spans="1:14" ht="15.75" thickBot="1" x14ac:dyDescent="0.3">
      <c r="A46" s="36" t="s">
        <v>0</v>
      </c>
      <c r="B46" s="36" t="s">
        <v>122</v>
      </c>
      <c r="C46" s="36" t="s">
        <v>94</v>
      </c>
      <c r="D46" s="36" t="s">
        <v>95</v>
      </c>
      <c r="E46" s="36" t="s">
        <v>96</v>
      </c>
      <c r="F46" s="36" t="s">
        <v>39</v>
      </c>
      <c r="G46" s="18"/>
    </row>
    <row r="47" spans="1:14" x14ac:dyDescent="0.25">
      <c r="A47" s="20"/>
      <c r="B47" s="13"/>
      <c r="C47" s="18"/>
      <c r="D47" s="18"/>
      <c r="E47" s="18"/>
      <c r="F47" s="18"/>
      <c r="G47" s="18"/>
    </row>
    <row r="48" spans="1:14" x14ac:dyDescent="0.25">
      <c r="A48" s="79">
        <v>1</v>
      </c>
      <c r="B48" s="13" t="s">
        <v>57</v>
      </c>
      <c r="C48" s="103">
        <v>0</v>
      </c>
      <c r="D48" s="103">
        <v>0</v>
      </c>
      <c r="E48" s="103">
        <v>1071146663</v>
      </c>
      <c r="F48" s="103">
        <f t="shared" ref="F48:F66" si="4">SUM(C48:E48)</f>
        <v>1071146663</v>
      </c>
      <c r="G48" s="14"/>
    </row>
    <row r="49" spans="1:8" x14ac:dyDescent="0.25">
      <c r="A49" s="79">
        <v>2</v>
      </c>
      <c r="B49" s="13" t="s">
        <v>59</v>
      </c>
      <c r="C49" s="103">
        <v>0</v>
      </c>
      <c r="D49" s="103">
        <v>0</v>
      </c>
      <c r="E49" s="103">
        <v>900816060</v>
      </c>
      <c r="F49" s="103">
        <f t="shared" si="4"/>
        <v>900816060</v>
      </c>
      <c r="G49" s="14"/>
    </row>
    <row r="50" spans="1:8" x14ac:dyDescent="0.25">
      <c r="A50" s="79">
        <v>3</v>
      </c>
      <c r="B50" s="13" t="s">
        <v>58</v>
      </c>
      <c r="C50" s="103">
        <v>0</v>
      </c>
      <c r="D50" s="103">
        <v>0</v>
      </c>
      <c r="E50" s="103">
        <v>0</v>
      </c>
      <c r="F50" s="103">
        <f t="shared" si="4"/>
        <v>0</v>
      </c>
      <c r="G50" s="14"/>
    </row>
    <row r="51" spans="1:8" x14ac:dyDescent="0.25">
      <c r="A51" s="79">
        <v>4</v>
      </c>
      <c r="B51" s="13" t="s">
        <v>60</v>
      </c>
      <c r="C51" s="103">
        <v>0</v>
      </c>
      <c r="D51" s="103">
        <v>0</v>
      </c>
      <c r="E51" s="103">
        <v>0</v>
      </c>
      <c r="F51" s="103">
        <f t="shared" si="4"/>
        <v>0</v>
      </c>
      <c r="G51" s="14"/>
    </row>
    <row r="52" spans="1:8" x14ac:dyDescent="0.25">
      <c r="A52" s="79">
        <v>5</v>
      </c>
      <c r="B52" s="13" t="s">
        <v>44</v>
      </c>
      <c r="C52" s="103">
        <v>0</v>
      </c>
      <c r="D52" s="103">
        <v>0</v>
      </c>
      <c r="E52" s="103">
        <v>0</v>
      </c>
      <c r="F52" s="103">
        <f t="shared" si="4"/>
        <v>0</v>
      </c>
      <c r="G52" s="14"/>
    </row>
    <row r="53" spans="1:8" x14ac:dyDescent="0.25">
      <c r="A53" s="79">
        <v>6</v>
      </c>
      <c r="B53" s="13" t="s">
        <v>67</v>
      </c>
      <c r="C53" s="103">
        <v>0</v>
      </c>
      <c r="D53" s="103">
        <v>0</v>
      </c>
      <c r="E53" s="103"/>
      <c r="F53" s="103">
        <f t="shared" si="4"/>
        <v>0</v>
      </c>
      <c r="G53" s="14"/>
    </row>
    <row r="54" spans="1:8" s="21" customFormat="1" x14ac:dyDescent="0.25">
      <c r="A54" s="79">
        <v>7</v>
      </c>
      <c r="B54" s="27" t="s">
        <v>128</v>
      </c>
      <c r="C54" s="103">
        <v>0</v>
      </c>
      <c r="D54" s="103">
        <v>0</v>
      </c>
      <c r="E54" s="103">
        <v>0</v>
      </c>
      <c r="F54" s="103">
        <f t="shared" si="4"/>
        <v>0</v>
      </c>
      <c r="H54" s="27"/>
    </row>
    <row r="55" spans="1:8" s="21" customFormat="1" x14ac:dyDescent="0.25">
      <c r="A55" s="79">
        <v>8</v>
      </c>
      <c r="B55" s="27" t="s">
        <v>129</v>
      </c>
      <c r="C55" s="103">
        <v>0</v>
      </c>
      <c r="D55" s="103">
        <v>0</v>
      </c>
      <c r="E55" s="103">
        <v>0</v>
      </c>
      <c r="F55" s="103">
        <f t="shared" si="4"/>
        <v>0</v>
      </c>
      <c r="H55" s="27"/>
    </row>
    <row r="56" spans="1:8" s="21" customFormat="1" x14ac:dyDescent="0.25">
      <c r="A56" s="79">
        <v>9</v>
      </c>
      <c r="B56" s="27" t="s">
        <v>130</v>
      </c>
      <c r="C56" s="103">
        <v>0</v>
      </c>
      <c r="D56" s="103">
        <v>0</v>
      </c>
      <c r="E56" s="103">
        <v>0</v>
      </c>
      <c r="F56" s="103">
        <f t="shared" si="4"/>
        <v>0</v>
      </c>
      <c r="H56" s="27"/>
    </row>
    <row r="57" spans="1:8" s="21" customFormat="1" x14ac:dyDescent="0.25">
      <c r="A57" s="39">
        <v>10</v>
      </c>
      <c r="B57" s="120" t="s">
        <v>141</v>
      </c>
      <c r="C57" s="103">
        <v>0</v>
      </c>
      <c r="D57" s="103">
        <v>0</v>
      </c>
      <c r="E57" s="103">
        <v>0</v>
      </c>
      <c r="F57" s="103">
        <f t="shared" si="4"/>
        <v>0</v>
      </c>
      <c r="H57" s="27"/>
    </row>
    <row r="58" spans="1:8" s="21" customFormat="1" x14ac:dyDescent="0.25">
      <c r="A58" s="39">
        <v>11</v>
      </c>
      <c r="B58" s="120" t="s">
        <v>143</v>
      </c>
      <c r="C58" s="103">
        <v>0</v>
      </c>
      <c r="D58" s="103">
        <v>0</v>
      </c>
      <c r="E58" s="103">
        <v>1103216</v>
      </c>
      <c r="F58" s="103">
        <f t="shared" si="4"/>
        <v>1103216</v>
      </c>
      <c r="H58" s="27"/>
    </row>
    <row r="59" spans="1:8" s="21" customFormat="1" x14ac:dyDescent="0.25">
      <c r="A59" s="39">
        <v>12</v>
      </c>
      <c r="B59" s="120" t="s">
        <v>144</v>
      </c>
      <c r="C59" s="103">
        <v>0</v>
      </c>
      <c r="D59" s="103">
        <v>0</v>
      </c>
      <c r="E59" s="103">
        <v>0</v>
      </c>
      <c r="F59" s="103">
        <f t="shared" si="4"/>
        <v>0</v>
      </c>
      <c r="H59" s="27"/>
    </row>
    <row r="60" spans="1:8" s="21" customFormat="1" x14ac:dyDescent="0.25">
      <c r="A60" s="39">
        <v>13</v>
      </c>
      <c r="B60" s="120" t="s">
        <v>145</v>
      </c>
      <c r="C60" s="103">
        <v>0</v>
      </c>
      <c r="D60" s="103">
        <v>0</v>
      </c>
      <c r="E60" s="103">
        <v>0</v>
      </c>
      <c r="F60" s="103">
        <f t="shared" si="4"/>
        <v>0</v>
      </c>
      <c r="H60" s="27"/>
    </row>
    <row r="61" spans="1:8" s="21" customFormat="1" x14ac:dyDescent="0.25">
      <c r="A61" s="39">
        <v>14</v>
      </c>
      <c r="B61" s="120" t="s">
        <v>146</v>
      </c>
      <c r="C61" s="103">
        <v>0</v>
      </c>
      <c r="D61" s="103">
        <v>0</v>
      </c>
      <c r="E61" s="103">
        <v>0</v>
      </c>
      <c r="F61" s="103">
        <f t="shared" si="4"/>
        <v>0</v>
      </c>
      <c r="H61" s="27"/>
    </row>
    <row r="62" spans="1:8" s="21" customFormat="1" x14ac:dyDescent="0.25">
      <c r="A62" s="39">
        <v>15</v>
      </c>
      <c r="B62" s="120" t="s">
        <v>147</v>
      </c>
      <c r="C62" s="103">
        <v>0</v>
      </c>
      <c r="D62" s="103">
        <v>0</v>
      </c>
      <c r="E62" s="103">
        <v>0</v>
      </c>
      <c r="F62" s="103">
        <f t="shared" si="4"/>
        <v>0</v>
      </c>
      <c r="H62" s="27"/>
    </row>
    <row r="63" spans="1:8" s="21" customFormat="1" x14ac:dyDescent="0.25">
      <c r="A63" s="39">
        <v>16</v>
      </c>
      <c r="B63" s="120" t="s">
        <v>148</v>
      </c>
      <c r="C63" s="103">
        <v>0</v>
      </c>
      <c r="D63" s="103">
        <v>0</v>
      </c>
      <c r="E63" s="103">
        <v>0</v>
      </c>
      <c r="F63" s="103">
        <f t="shared" si="4"/>
        <v>0</v>
      </c>
      <c r="H63" s="27"/>
    </row>
    <row r="64" spans="1:8" s="21" customFormat="1" x14ac:dyDescent="0.25">
      <c r="A64" s="110">
        <v>17</v>
      </c>
      <c r="B64" s="130" t="s">
        <v>155</v>
      </c>
      <c r="C64" s="103">
        <v>0</v>
      </c>
      <c r="D64" s="103">
        <v>0</v>
      </c>
      <c r="E64" s="103">
        <v>0</v>
      </c>
      <c r="F64" s="103">
        <f t="shared" si="4"/>
        <v>0</v>
      </c>
      <c r="H64" s="27"/>
    </row>
    <row r="65" spans="1:10" s="21" customFormat="1" x14ac:dyDescent="0.25">
      <c r="A65" s="110">
        <v>18</v>
      </c>
      <c r="B65" s="130" t="s">
        <v>156</v>
      </c>
      <c r="C65" s="103">
        <v>0</v>
      </c>
      <c r="D65" s="103">
        <v>0</v>
      </c>
      <c r="E65" s="103">
        <v>0</v>
      </c>
      <c r="F65" s="103">
        <f t="shared" si="4"/>
        <v>0</v>
      </c>
      <c r="H65" s="27"/>
    </row>
    <row r="66" spans="1:10" s="21" customFormat="1" x14ac:dyDescent="0.25">
      <c r="A66" s="110">
        <v>19</v>
      </c>
      <c r="B66" s="130" t="s">
        <v>157</v>
      </c>
      <c r="C66" s="103">
        <v>0</v>
      </c>
      <c r="D66" s="103">
        <v>0</v>
      </c>
      <c r="E66" s="103">
        <v>0</v>
      </c>
      <c r="F66" s="103">
        <f t="shared" si="4"/>
        <v>0</v>
      </c>
      <c r="H66" s="27"/>
    </row>
    <row r="67" spans="1:10" ht="15.75" thickBot="1" x14ac:dyDescent="0.3">
      <c r="A67" s="48"/>
      <c r="B67" s="49" t="s">
        <v>1</v>
      </c>
      <c r="C67" s="104">
        <f>SUM(C48:C66)</f>
        <v>0</v>
      </c>
      <c r="D67" s="104">
        <f t="shared" ref="D67:F67" si="5">SUM(D48:D66)</f>
        <v>0</v>
      </c>
      <c r="E67" s="104">
        <f t="shared" si="5"/>
        <v>1973065939</v>
      </c>
      <c r="F67" s="104">
        <f t="shared" si="5"/>
        <v>1973065939</v>
      </c>
      <c r="G67" s="14"/>
    </row>
    <row r="68" spans="1:10" ht="15.75" thickTop="1" x14ac:dyDescent="0.25">
      <c r="A68" s="154" t="s">
        <v>165</v>
      </c>
      <c r="B68" s="154"/>
      <c r="C68" s="154"/>
      <c r="D68" s="154"/>
      <c r="E68" s="154"/>
      <c r="F68" s="154"/>
      <c r="G68" s="154"/>
      <c r="H68" s="154"/>
      <c r="I68" s="154"/>
      <c r="J68" s="16"/>
    </row>
    <row r="70" spans="1:10" x14ac:dyDescent="0.25">
      <c r="B70" s="1"/>
      <c r="C70" s="1"/>
      <c r="D70" s="17"/>
      <c r="E70" s="1"/>
      <c r="F70" s="17"/>
      <c r="G70" s="1"/>
      <c r="H70" s="17"/>
      <c r="I70" s="1"/>
      <c r="J70" s="17"/>
    </row>
    <row r="71" spans="1:10" x14ac:dyDescent="0.25">
      <c r="A71" s="152" t="s">
        <v>100</v>
      </c>
      <c r="B71" s="152"/>
      <c r="C71" s="152"/>
      <c r="D71" s="152"/>
      <c r="E71" s="152"/>
      <c r="F71" s="152"/>
      <c r="G71" s="152"/>
      <c r="H71" s="152"/>
      <c r="I71" s="152"/>
      <c r="J71" s="15"/>
    </row>
    <row r="72" spans="1:10" x14ac:dyDescent="0.25">
      <c r="A72" s="152" t="s">
        <v>102</v>
      </c>
      <c r="B72" s="152"/>
      <c r="C72" s="152"/>
      <c r="D72" s="152"/>
      <c r="E72" s="152"/>
      <c r="F72" s="152"/>
      <c r="G72" s="152"/>
      <c r="H72" s="152"/>
      <c r="I72" s="152"/>
      <c r="J72" s="15"/>
    </row>
    <row r="73" spans="1:10" s="4" customFormat="1" x14ac:dyDescent="0.25">
      <c r="A73" s="152" t="s">
        <v>123</v>
      </c>
      <c r="B73" s="152"/>
      <c r="C73" s="152"/>
      <c r="D73" s="152"/>
      <c r="E73" s="152"/>
      <c r="F73" s="152"/>
      <c r="G73" s="152"/>
      <c r="H73" s="152"/>
      <c r="I73" s="152"/>
      <c r="J73" s="15"/>
    </row>
    <row r="75" spans="1:10" ht="15.75" thickBot="1" x14ac:dyDescent="0.3">
      <c r="A75" s="36" t="s">
        <v>97</v>
      </c>
      <c r="B75" s="36" t="s">
        <v>98</v>
      </c>
      <c r="C75" s="36" t="s">
        <v>94</v>
      </c>
      <c r="D75" s="36" t="s">
        <v>95</v>
      </c>
      <c r="E75" s="36" t="s">
        <v>96</v>
      </c>
      <c r="F75" s="36" t="s">
        <v>39</v>
      </c>
      <c r="G75" s="18"/>
    </row>
    <row r="76" spans="1:10" x14ac:dyDescent="0.25">
      <c r="A76" s="20"/>
      <c r="B76" s="13"/>
      <c r="C76" s="5"/>
      <c r="D76" s="5"/>
      <c r="E76" s="5"/>
      <c r="F76" s="5"/>
      <c r="G76" s="5"/>
    </row>
    <row r="77" spans="1:10" x14ac:dyDescent="0.25">
      <c r="A77" s="121" t="s">
        <v>149</v>
      </c>
      <c r="B77" s="127" t="s">
        <v>150</v>
      </c>
      <c r="C77" s="108">
        <v>0</v>
      </c>
      <c r="D77" s="108">
        <v>0</v>
      </c>
      <c r="E77" s="108">
        <v>0</v>
      </c>
      <c r="F77" s="108">
        <f t="shared" ref="F77:F102" si="6">SUM(C77:E77)</f>
        <v>0</v>
      </c>
      <c r="G77" s="5"/>
    </row>
    <row r="78" spans="1:10" x14ac:dyDescent="0.25">
      <c r="A78" s="121" t="s">
        <v>151</v>
      </c>
      <c r="B78" s="127" t="s">
        <v>152</v>
      </c>
      <c r="C78" s="108">
        <v>0</v>
      </c>
      <c r="D78" s="108">
        <v>0</v>
      </c>
      <c r="E78" s="108">
        <v>0</v>
      </c>
      <c r="F78" s="108">
        <f t="shared" si="6"/>
        <v>0</v>
      </c>
      <c r="G78" s="5"/>
    </row>
    <row r="79" spans="1:10" x14ac:dyDescent="0.25">
      <c r="A79" s="53" t="s">
        <v>3</v>
      </c>
      <c r="B79" s="38" t="s">
        <v>4</v>
      </c>
      <c r="C79" s="108">
        <v>0</v>
      </c>
      <c r="D79" s="108">
        <v>0</v>
      </c>
      <c r="E79" s="108">
        <v>0</v>
      </c>
      <c r="F79" s="108">
        <f t="shared" si="6"/>
        <v>0</v>
      </c>
      <c r="G79" s="14"/>
    </row>
    <row r="80" spans="1:10" x14ac:dyDescent="0.25">
      <c r="A80" s="53" t="s">
        <v>5</v>
      </c>
      <c r="B80" s="38" t="s">
        <v>6</v>
      </c>
      <c r="C80" s="108">
        <v>0</v>
      </c>
      <c r="D80" s="108">
        <v>0</v>
      </c>
      <c r="E80" s="108">
        <v>900816060</v>
      </c>
      <c r="F80" s="108">
        <f t="shared" si="6"/>
        <v>900816060</v>
      </c>
      <c r="G80" s="14"/>
    </row>
    <row r="81" spans="1:7" x14ac:dyDescent="0.25">
      <c r="A81" s="121" t="s">
        <v>153</v>
      </c>
      <c r="B81" s="127" t="s">
        <v>154</v>
      </c>
      <c r="C81" s="108">
        <v>0</v>
      </c>
      <c r="D81" s="108">
        <v>0</v>
      </c>
      <c r="E81" s="108">
        <v>1103216</v>
      </c>
      <c r="F81" s="108">
        <f t="shared" si="6"/>
        <v>1103216</v>
      </c>
      <c r="G81" s="14"/>
    </row>
    <row r="82" spans="1:7" x14ac:dyDescent="0.25">
      <c r="A82" s="53" t="s">
        <v>27</v>
      </c>
      <c r="B82" s="38" t="s">
        <v>28</v>
      </c>
      <c r="C82" s="108">
        <v>0</v>
      </c>
      <c r="D82" s="108">
        <v>0</v>
      </c>
      <c r="E82" s="108">
        <v>0</v>
      </c>
      <c r="F82" s="108">
        <f t="shared" si="6"/>
        <v>0</v>
      </c>
      <c r="G82" s="14"/>
    </row>
    <row r="83" spans="1:7" x14ac:dyDescent="0.25">
      <c r="A83" s="53" t="s">
        <v>7</v>
      </c>
      <c r="B83" s="38" t="s">
        <v>8</v>
      </c>
      <c r="C83" s="108">
        <v>0</v>
      </c>
      <c r="D83" s="108">
        <v>0</v>
      </c>
      <c r="E83" s="108">
        <v>0</v>
      </c>
      <c r="F83" s="108">
        <f t="shared" si="6"/>
        <v>0</v>
      </c>
      <c r="G83" s="14"/>
    </row>
    <row r="84" spans="1:7" x14ac:dyDescent="0.25">
      <c r="A84" s="53" t="s">
        <v>29</v>
      </c>
      <c r="B84" s="38" t="s">
        <v>30</v>
      </c>
      <c r="C84" s="108">
        <v>0</v>
      </c>
      <c r="D84" s="108">
        <v>0</v>
      </c>
      <c r="E84" s="108">
        <v>0</v>
      </c>
      <c r="F84" s="108">
        <f t="shared" si="6"/>
        <v>0</v>
      </c>
      <c r="G84" s="14"/>
    </row>
    <row r="85" spans="1:7" x14ac:dyDescent="0.25">
      <c r="A85" s="121" t="s">
        <v>142</v>
      </c>
      <c r="B85" s="122" t="s">
        <v>141</v>
      </c>
      <c r="C85" s="108">
        <v>0</v>
      </c>
      <c r="D85" s="108">
        <v>0</v>
      </c>
      <c r="E85" s="108">
        <v>0</v>
      </c>
      <c r="F85" s="108">
        <f t="shared" si="6"/>
        <v>0</v>
      </c>
      <c r="G85" s="14"/>
    </row>
    <row r="86" spans="1:7" x14ac:dyDescent="0.25">
      <c r="A86" s="53" t="s">
        <v>31</v>
      </c>
      <c r="B86" s="38" t="s">
        <v>32</v>
      </c>
      <c r="C86" s="108">
        <v>0</v>
      </c>
      <c r="D86" s="108">
        <v>0</v>
      </c>
      <c r="E86" s="108">
        <v>0</v>
      </c>
      <c r="F86" s="108">
        <f t="shared" si="6"/>
        <v>0</v>
      </c>
      <c r="G86" s="14"/>
    </row>
    <row r="87" spans="1:7" x14ac:dyDescent="0.25">
      <c r="A87" s="53" t="s">
        <v>33</v>
      </c>
      <c r="B87" s="38" t="s">
        <v>34</v>
      </c>
      <c r="C87" s="108">
        <v>0</v>
      </c>
      <c r="D87" s="108">
        <v>0</v>
      </c>
      <c r="E87" s="108">
        <v>0</v>
      </c>
      <c r="F87" s="108">
        <f t="shared" si="6"/>
        <v>0</v>
      </c>
      <c r="G87" s="14"/>
    </row>
    <row r="88" spans="1:7" x14ac:dyDescent="0.25">
      <c r="A88" s="53" t="s">
        <v>35</v>
      </c>
      <c r="B88" s="38" t="s">
        <v>36</v>
      </c>
      <c r="C88" s="108">
        <v>0</v>
      </c>
      <c r="D88" s="108">
        <v>0</v>
      </c>
      <c r="E88" s="108">
        <v>0</v>
      </c>
      <c r="F88" s="108">
        <f t="shared" si="6"/>
        <v>0</v>
      </c>
      <c r="G88" s="14"/>
    </row>
    <row r="89" spans="1:7" x14ac:dyDescent="0.25">
      <c r="A89" s="53" t="s">
        <v>37</v>
      </c>
      <c r="B89" s="38" t="s">
        <v>38</v>
      </c>
      <c r="C89" s="108">
        <v>0</v>
      </c>
      <c r="D89" s="108">
        <v>0</v>
      </c>
      <c r="E89" s="108">
        <v>0</v>
      </c>
      <c r="F89" s="108">
        <f t="shared" si="6"/>
        <v>0</v>
      </c>
      <c r="G89" s="14"/>
    </row>
    <row r="90" spans="1:7" x14ac:dyDescent="0.25">
      <c r="A90" s="53" t="s">
        <v>9</v>
      </c>
      <c r="B90" s="54" t="s">
        <v>63</v>
      </c>
      <c r="C90" s="108">
        <v>0</v>
      </c>
      <c r="D90" s="108">
        <v>0</v>
      </c>
      <c r="E90" s="108">
        <v>1071146663</v>
      </c>
      <c r="F90" s="108">
        <f t="shared" si="6"/>
        <v>1071146663</v>
      </c>
      <c r="G90" s="14"/>
    </row>
    <row r="91" spans="1:7" x14ac:dyDescent="0.25">
      <c r="A91" s="74" t="s">
        <v>69</v>
      </c>
      <c r="B91" s="75" t="s">
        <v>68</v>
      </c>
      <c r="C91" s="108">
        <v>0</v>
      </c>
      <c r="D91" s="108">
        <v>0</v>
      </c>
      <c r="E91" s="108">
        <v>0</v>
      </c>
      <c r="F91" s="108">
        <f t="shared" si="6"/>
        <v>0</v>
      </c>
      <c r="G91" s="14"/>
    </row>
    <row r="92" spans="1:7" x14ac:dyDescent="0.25">
      <c r="A92" s="74" t="s">
        <v>70</v>
      </c>
      <c r="B92" s="75" t="s">
        <v>71</v>
      </c>
      <c r="C92" s="108">
        <v>0</v>
      </c>
      <c r="D92" s="108">
        <v>0</v>
      </c>
      <c r="E92" s="108">
        <v>0</v>
      </c>
      <c r="F92" s="108">
        <f t="shared" si="6"/>
        <v>0</v>
      </c>
      <c r="G92" s="14"/>
    </row>
    <row r="93" spans="1:7" x14ac:dyDescent="0.25">
      <c r="A93" s="74" t="s">
        <v>72</v>
      </c>
      <c r="B93" s="75" t="s">
        <v>73</v>
      </c>
      <c r="C93" s="108">
        <v>0</v>
      </c>
      <c r="D93" s="108">
        <v>0</v>
      </c>
      <c r="E93" s="108">
        <v>0</v>
      </c>
      <c r="F93" s="108">
        <f t="shared" si="6"/>
        <v>0</v>
      </c>
      <c r="G93" s="14"/>
    </row>
    <row r="94" spans="1:7" x14ac:dyDescent="0.25">
      <c r="A94" s="74" t="s">
        <v>75</v>
      </c>
      <c r="B94" s="75" t="s">
        <v>76</v>
      </c>
      <c r="C94" s="108">
        <v>0</v>
      </c>
      <c r="D94" s="108">
        <v>0</v>
      </c>
      <c r="E94" s="108">
        <v>0</v>
      </c>
      <c r="F94" s="108">
        <f t="shared" si="6"/>
        <v>0</v>
      </c>
      <c r="G94" s="14"/>
    </row>
    <row r="95" spans="1:7" x14ac:dyDescent="0.25">
      <c r="A95" s="132" t="s">
        <v>158</v>
      </c>
      <c r="B95" s="133" t="s">
        <v>155</v>
      </c>
      <c r="C95" s="108">
        <v>0</v>
      </c>
      <c r="D95" s="108">
        <v>0</v>
      </c>
      <c r="E95" s="108">
        <v>0</v>
      </c>
      <c r="F95" s="108">
        <f t="shared" si="6"/>
        <v>0</v>
      </c>
      <c r="G95" s="14"/>
    </row>
    <row r="96" spans="1:7" x14ac:dyDescent="0.25">
      <c r="A96" s="74" t="s">
        <v>77</v>
      </c>
      <c r="B96" s="75" t="s">
        <v>78</v>
      </c>
      <c r="C96" s="108">
        <v>0</v>
      </c>
      <c r="D96" s="108">
        <v>0</v>
      </c>
      <c r="E96" s="108">
        <v>0</v>
      </c>
      <c r="F96" s="108">
        <f t="shared" si="6"/>
        <v>0</v>
      </c>
      <c r="G96" s="14"/>
    </row>
    <row r="97" spans="1:10" x14ac:dyDescent="0.25">
      <c r="A97" s="74" t="s">
        <v>79</v>
      </c>
      <c r="B97" s="75" t="s">
        <v>80</v>
      </c>
      <c r="C97" s="108">
        <v>0</v>
      </c>
      <c r="D97" s="108">
        <v>0</v>
      </c>
      <c r="E97" s="108">
        <v>0</v>
      </c>
      <c r="F97" s="108">
        <f t="shared" si="6"/>
        <v>0</v>
      </c>
      <c r="G97" s="14"/>
    </row>
    <row r="98" spans="1:10" ht="30" x14ac:dyDescent="0.25">
      <c r="A98" s="74" t="s">
        <v>81</v>
      </c>
      <c r="B98" s="75" t="s">
        <v>82</v>
      </c>
      <c r="C98" s="108">
        <v>0</v>
      </c>
      <c r="D98" s="108">
        <v>0</v>
      </c>
      <c r="E98" s="108">
        <v>0</v>
      </c>
      <c r="F98" s="108">
        <f t="shared" si="6"/>
        <v>0</v>
      </c>
      <c r="G98" s="14"/>
    </row>
    <row r="99" spans="1:10" x14ac:dyDescent="0.25">
      <c r="A99" s="74" t="s">
        <v>72</v>
      </c>
      <c r="B99" s="75" t="s">
        <v>73</v>
      </c>
      <c r="C99" s="108">
        <v>0</v>
      </c>
      <c r="D99" s="108">
        <v>0</v>
      </c>
      <c r="E99" s="108">
        <v>0</v>
      </c>
      <c r="F99" s="108">
        <f t="shared" si="6"/>
        <v>0</v>
      </c>
      <c r="G99" s="14"/>
    </row>
    <row r="100" spans="1:10" x14ac:dyDescent="0.25">
      <c r="A100" s="74" t="s">
        <v>140</v>
      </c>
      <c r="B100" s="75" t="s">
        <v>139</v>
      </c>
      <c r="C100" s="108">
        <v>0</v>
      </c>
      <c r="D100" s="108">
        <v>0</v>
      </c>
      <c r="E100" s="108">
        <v>0</v>
      </c>
      <c r="F100" s="108">
        <f t="shared" si="6"/>
        <v>0</v>
      </c>
      <c r="G100" s="14"/>
    </row>
    <row r="101" spans="1:10" x14ac:dyDescent="0.25">
      <c r="A101" s="21" t="s">
        <v>131</v>
      </c>
      <c r="B101" s="21" t="s">
        <v>132</v>
      </c>
      <c r="C101" s="108">
        <v>0</v>
      </c>
      <c r="D101" s="108">
        <v>0</v>
      </c>
      <c r="E101" s="108">
        <v>0</v>
      </c>
      <c r="F101" s="108">
        <f t="shared" si="6"/>
        <v>0</v>
      </c>
      <c r="G101" s="14"/>
    </row>
    <row r="102" spans="1:10" ht="30" x14ac:dyDescent="0.25">
      <c r="A102" s="74" t="s">
        <v>124</v>
      </c>
      <c r="B102" s="75" t="s">
        <v>74</v>
      </c>
      <c r="C102" s="108">
        <v>0</v>
      </c>
      <c r="D102" s="108">
        <v>0</v>
      </c>
      <c r="E102" s="108">
        <v>0</v>
      </c>
      <c r="F102" s="108">
        <f t="shared" si="6"/>
        <v>0</v>
      </c>
      <c r="G102" s="14"/>
    </row>
    <row r="103" spans="1:10" ht="15.75" thickBot="1" x14ac:dyDescent="0.3">
      <c r="A103" s="48"/>
      <c r="B103" s="49" t="s">
        <v>1</v>
      </c>
      <c r="C103" s="117">
        <f>SUM(C77:C102)</f>
        <v>0</v>
      </c>
      <c r="D103" s="117">
        <f t="shared" ref="D103:F103" si="7">SUM(D77:D102)</f>
        <v>0</v>
      </c>
      <c r="E103" s="117">
        <f t="shared" si="7"/>
        <v>1973065939</v>
      </c>
      <c r="F103" s="117">
        <f t="shared" si="7"/>
        <v>1973065939</v>
      </c>
      <c r="G103" s="14"/>
    </row>
    <row r="104" spans="1:10" ht="15.75" thickTop="1" x14ac:dyDescent="0.25">
      <c r="A104" s="153" t="s">
        <v>165</v>
      </c>
      <c r="B104" s="153"/>
      <c r="C104" s="153"/>
      <c r="D104" s="153"/>
      <c r="E104" s="153"/>
      <c r="F104" s="153"/>
      <c r="G104" s="153"/>
      <c r="H104" s="153"/>
      <c r="I104" s="153"/>
      <c r="J104" s="16"/>
    </row>
    <row r="106" spans="1:10" x14ac:dyDescent="0.25">
      <c r="A106" s="10"/>
    </row>
    <row r="107" spans="1:10" x14ac:dyDescent="0.25">
      <c r="A107" s="152" t="s">
        <v>2</v>
      </c>
      <c r="B107" s="152"/>
      <c r="C107" s="152"/>
      <c r="D107" s="152"/>
      <c r="E107" s="152"/>
      <c r="F107" s="152"/>
      <c r="G107" s="152"/>
      <c r="H107" s="152"/>
      <c r="I107" s="152"/>
      <c r="J107" s="15"/>
    </row>
    <row r="108" spans="1:10" x14ac:dyDescent="0.25">
      <c r="A108" s="152" t="s">
        <v>103</v>
      </c>
      <c r="B108" s="152"/>
      <c r="C108" s="152"/>
      <c r="D108" s="152"/>
      <c r="E108" s="152"/>
      <c r="F108" s="152"/>
      <c r="G108" s="152"/>
      <c r="H108" s="152"/>
      <c r="I108" s="152"/>
      <c r="J108" s="15"/>
    </row>
    <row r="109" spans="1:10" s="4" customFormat="1" x14ac:dyDescent="0.25">
      <c r="A109" s="152" t="s">
        <v>123</v>
      </c>
      <c r="B109" s="152"/>
      <c r="C109" s="152"/>
      <c r="D109" s="152"/>
      <c r="E109" s="152"/>
      <c r="F109" s="152"/>
      <c r="G109" s="152"/>
      <c r="H109" s="152"/>
      <c r="I109" s="152"/>
      <c r="J109" s="15"/>
    </row>
    <row r="110" spans="1:10" x14ac:dyDescent="0.25">
      <c r="A110" s="17"/>
    </row>
    <row r="111" spans="1:10" ht="15.75" thickBot="1" x14ac:dyDescent="0.3">
      <c r="A111" s="36" t="s">
        <v>0</v>
      </c>
      <c r="B111" s="36" t="s">
        <v>92</v>
      </c>
      <c r="C111" s="36" t="s">
        <v>94</v>
      </c>
      <c r="D111" s="36" t="s">
        <v>95</v>
      </c>
      <c r="E111" s="36" t="s">
        <v>96</v>
      </c>
      <c r="F111" s="36" t="s">
        <v>39</v>
      </c>
      <c r="G111" s="18"/>
    </row>
    <row r="112" spans="1:10" x14ac:dyDescent="0.25">
      <c r="A112" s="20"/>
      <c r="B112" s="13"/>
      <c r="C112" s="5"/>
      <c r="D112" s="5"/>
      <c r="E112" s="5"/>
      <c r="F112" s="5"/>
      <c r="G112" s="5"/>
    </row>
    <row r="113" spans="1:11" x14ac:dyDescent="0.25">
      <c r="A113" s="79">
        <v>1</v>
      </c>
      <c r="B113" s="13" t="s">
        <v>104</v>
      </c>
      <c r="C113" s="108">
        <v>429989870.73000002</v>
      </c>
      <c r="D113" s="108">
        <f>C119</f>
        <v>429989870.73000002</v>
      </c>
      <c r="E113" s="108">
        <f>D119</f>
        <v>894911383.83000004</v>
      </c>
      <c r="F113" s="108">
        <f>C113</f>
        <v>429989870.73000002</v>
      </c>
      <c r="G113" s="14"/>
      <c r="H113" s="21"/>
      <c r="I113" s="21"/>
      <c r="J113" s="21"/>
      <c r="K113" s="21"/>
    </row>
    <row r="114" spans="1:11" x14ac:dyDescent="0.25">
      <c r="A114" s="79">
        <v>2</v>
      </c>
      <c r="B114" s="13" t="s">
        <v>105</v>
      </c>
      <c r="C114" s="108">
        <f>+C115+C116</f>
        <v>0</v>
      </c>
      <c r="D114" s="108">
        <f t="shared" ref="D114:E114" si="8">+D115+D116</f>
        <v>464921513.10000002</v>
      </c>
      <c r="E114" s="108">
        <f t="shared" si="8"/>
        <v>3745650460.1500001</v>
      </c>
      <c r="F114" s="108">
        <f>SUM(C114:E114)</f>
        <v>4210571973.25</v>
      </c>
      <c r="G114" s="14"/>
      <c r="H114" s="21"/>
      <c r="I114" s="21"/>
      <c r="J114" s="21"/>
      <c r="K114" s="21"/>
    </row>
    <row r="115" spans="1:11" x14ac:dyDescent="0.25">
      <c r="A115" s="79"/>
      <c r="B115" s="92" t="s">
        <v>133</v>
      </c>
      <c r="C115" s="108">
        <v>0</v>
      </c>
      <c r="D115" s="108">
        <v>464921513.10000002</v>
      </c>
      <c r="E115" s="108">
        <v>3745650460.1500001</v>
      </c>
      <c r="F115" s="108">
        <f>SUM(C115:E115)</f>
        <v>4210571973.25</v>
      </c>
      <c r="G115" s="14"/>
      <c r="H115" s="21"/>
      <c r="I115" s="21"/>
      <c r="J115" s="21"/>
      <c r="K115" s="21"/>
    </row>
    <row r="116" spans="1:11" x14ac:dyDescent="0.25">
      <c r="A116" s="79"/>
      <c r="B116" s="92" t="s">
        <v>135</v>
      </c>
      <c r="C116" s="108"/>
      <c r="D116" s="108"/>
      <c r="E116" s="108"/>
      <c r="F116" s="108">
        <f>SUM(C116:E116)</f>
        <v>0</v>
      </c>
      <c r="G116" s="14"/>
      <c r="H116" s="21"/>
      <c r="I116" s="21"/>
      <c r="J116" s="21"/>
      <c r="K116" s="21"/>
    </row>
    <row r="117" spans="1:11" x14ac:dyDescent="0.25">
      <c r="A117" s="79">
        <v>3</v>
      </c>
      <c r="B117" s="13" t="s">
        <v>106</v>
      </c>
      <c r="C117" s="108">
        <f t="shared" ref="C117:E117" si="9">+C113+C114</f>
        <v>429989870.73000002</v>
      </c>
      <c r="D117" s="108">
        <f t="shared" si="9"/>
        <v>894911383.83000004</v>
      </c>
      <c r="E117" s="108">
        <f t="shared" si="9"/>
        <v>4640561843.9800005</v>
      </c>
      <c r="F117" s="108">
        <f>+F113+F114</f>
        <v>4640561843.9799995</v>
      </c>
      <c r="G117" s="14"/>
      <c r="H117" s="21"/>
      <c r="I117" s="21"/>
      <c r="J117" s="21"/>
      <c r="K117" s="21"/>
    </row>
    <row r="118" spans="1:11" x14ac:dyDescent="0.25">
      <c r="A118" s="79">
        <v>4</v>
      </c>
      <c r="B118" s="13" t="s">
        <v>107</v>
      </c>
      <c r="C118" s="108">
        <f>C103</f>
        <v>0</v>
      </c>
      <c r="D118" s="108">
        <f t="shared" ref="D118:E118" si="10">D103</f>
        <v>0</v>
      </c>
      <c r="E118" s="108">
        <f t="shared" si="10"/>
        <v>1973065939</v>
      </c>
      <c r="F118" s="108">
        <f>+E118+D118+C118</f>
        <v>1973065939</v>
      </c>
      <c r="G118" s="14"/>
      <c r="H118" s="21"/>
      <c r="I118" s="21"/>
      <c r="J118" s="21"/>
      <c r="K118" s="21"/>
    </row>
    <row r="119" spans="1:11" x14ac:dyDescent="0.25">
      <c r="A119" s="79">
        <v>5</v>
      </c>
      <c r="B119" s="13" t="s">
        <v>108</v>
      </c>
      <c r="C119" s="108">
        <f t="shared" ref="C119:E119" si="11">+C117-C118</f>
        <v>429989870.73000002</v>
      </c>
      <c r="D119" s="108">
        <f t="shared" si="11"/>
        <v>894911383.83000004</v>
      </c>
      <c r="E119" s="108">
        <f t="shared" si="11"/>
        <v>2667495904.9800005</v>
      </c>
      <c r="F119" s="108">
        <f>+F117-F118</f>
        <v>2667495904.9799995</v>
      </c>
      <c r="G119" s="14"/>
      <c r="H119" s="21"/>
      <c r="I119" s="21"/>
      <c r="J119" s="21"/>
      <c r="K119" s="21"/>
    </row>
    <row r="120" spans="1:11" ht="15.75" thickBot="1" x14ac:dyDescent="0.3">
      <c r="A120" s="48"/>
      <c r="B120" s="49"/>
      <c r="C120" s="109"/>
      <c r="D120" s="140"/>
      <c r="E120" s="141"/>
      <c r="F120" s="146"/>
      <c r="G120" s="5"/>
    </row>
    <row r="121" spans="1:11" ht="15.75" thickTop="1" x14ac:dyDescent="0.25">
      <c r="A121" s="153" t="s">
        <v>165</v>
      </c>
      <c r="B121" s="153"/>
      <c r="C121" s="153"/>
      <c r="D121" s="153"/>
      <c r="E121" s="153"/>
      <c r="F121" s="153"/>
      <c r="G121" s="153"/>
      <c r="H121" s="153"/>
      <c r="I121" s="153"/>
      <c r="J121" s="16"/>
    </row>
    <row r="122" spans="1:11" x14ac:dyDescent="0.25">
      <c r="A122" s="150" t="s">
        <v>134</v>
      </c>
      <c r="B122" s="151"/>
      <c r="C122" s="151"/>
      <c r="D122" s="151"/>
      <c r="E122" s="151"/>
      <c r="F122" s="151"/>
      <c r="G122" s="12"/>
      <c r="H122" s="16"/>
      <c r="I122" s="7"/>
      <c r="J122" s="16"/>
    </row>
    <row r="123" spans="1:11" x14ac:dyDescent="0.25">
      <c r="A123" s="17"/>
    </row>
    <row r="124" spans="1:11" x14ac:dyDescent="0.25">
      <c r="A124" s="17"/>
    </row>
    <row r="125" spans="1:11" x14ac:dyDescent="0.25">
      <c r="A125" s="17"/>
    </row>
    <row r="126" spans="1:11" x14ac:dyDescent="0.25">
      <c r="A126" s="17"/>
    </row>
    <row r="127" spans="1:11" x14ac:dyDescent="0.25">
      <c r="A127" s="17"/>
    </row>
    <row r="128" spans="1:11" x14ac:dyDescent="0.25">
      <c r="A128" s="7"/>
      <c r="B128" s="7"/>
      <c r="C128" s="7"/>
      <c r="D128" s="16"/>
      <c r="E128" s="7"/>
      <c r="F128" s="16"/>
    </row>
    <row r="130" spans="1:1" x14ac:dyDescent="0.25">
      <c r="A130" s="111" t="s">
        <v>170</v>
      </c>
    </row>
    <row r="132" spans="1:1" x14ac:dyDescent="0.25">
      <c r="A132" s="80"/>
    </row>
    <row r="133" spans="1:1" x14ac:dyDescent="0.25">
      <c r="A133" s="80"/>
    </row>
    <row r="134" spans="1:1" x14ac:dyDescent="0.25">
      <c r="A134" s="80"/>
    </row>
  </sheetData>
  <mergeCells count="16">
    <mergeCell ref="A122:F122"/>
    <mergeCell ref="A1:G1"/>
    <mergeCell ref="A8:G8"/>
    <mergeCell ref="A9:G9"/>
    <mergeCell ref="A121:I121"/>
    <mergeCell ref="A73:I73"/>
    <mergeCell ref="A104:I104"/>
    <mergeCell ref="A107:I107"/>
    <mergeCell ref="A108:I108"/>
    <mergeCell ref="A109:I109"/>
    <mergeCell ref="A72:I72"/>
    <mergeCell ref="A44:I44"/>
    <mergeCell ref="A68:I68"/>
    <mergeCell ref="A42:I42"/>
    <mergeCell ref="A43:I43"/>
    <mergeCell ref="A71:I71"/>
  </mergeCells>
  <phoneticPr fontId="1" type="noConversion"/>
  <pageMargins left="0.7" right="0.7" top="0.75" bottom="0.75" header="0.3" footer="0.3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6"/>
  <sheetViews>
    <sheetView zoomScale="80" zoomScaleNormal="80" workbookViewId="0">
      <selection activeCell="G33" sqref="G33"/>
    </sheetView>
  </sheetViews>
  <sheetFormatPr baseColWidth="10" defaultColWidth="11.5703125" defaultRowHeight="15" x14ac:dyDescent="0.25"/>
  <cols>
    <col min="1" max="1" width="10.5703125" style="30" customWidth="1"/>
    <col min="2" max="2" width="54.42578125" style="31" customWidth="1"/>
    <col min="3" max="3" width="15.7109375" style="21" customWidth="1"/>
    <col min="4" max="4" width="16.5703125" style="21" customWidth="1"/>
    <col min="5" max="5" width="16.42578125" style="21" customWidth="1"/>
    <col min="6" max="6" width="16.28515625" style="21" customWidth="1"/>
    <col min="7" max="7" width="26.7109375" style="21" customWidth="1"/>
    <col min="8" max="8" width="8" style="21" customWidth="1"/>
    <col min="9" max="9" width="14.5703125" style="21" customWidth="1"/>
    <col min="10" max="10" width="15.140625" style="21" bestFit="1" customWidth="1"/>
    <col min="11" max="11" width="15" style="21" customWidth="1"/>
    <col min="12" max="16384" width="11.5703125" style="21"/>
  </cols>
  <sheetData>
    <row r="1" spans="1:8" x14ac:dyDescent="0.25">
      <c r="A1" s="152" t="s">
        <v>66</v>
      </c>
      <c r="B1" s="152"/>
      <c r="C1" s="152"/>
      <c r="D1" s="152"/>
      <c r="E1" s="152"/>
      <c r="F1" s="152"/>
      <c r="G1" s="152"/>
    </row>
    <row r="2" spans="1:8" x14ac:dyDescent="0.25">
      <c r="A2" s="9"/>
      <c r="B2" s="77" t="s">
        <v>84</v>
      </c>
      <c r="C2" s="9" t="s">
        <v>87</v>
      </c>
      <c r="D2" s="9"/>
      <c r="E2" s="9"/>
      <c r="F2" s="9"/>
      <c r="G2" s="9"/>
    </row>
    <row r="3" spans="1:8" x14ac:dyDescent="0.25">
      <c r="A3" s="9"/>
      <c r="B3" s="77" t="s">
        <v>85</v>
      </c>
      <c r="C3" s="9" t="s">
        <v>88</v>
      </c>
      <c r="D3" s="9"/>
      <c r="E3" s="9"/>
      <c r="F3" s="9"/>
      <c r="G3" s="9"/>
      <c r="H3" s="31"/>
    </row>
    <row r="4" spans="1:8" x14ac:dyDescent="0.25">
      <c r="A4" s="9"/>
      <c r="B4" s="77" t="s">
        <v>86</v>
      </c>
      <c r="C4" s="9" t="s">
        <v>89</v>
      </c>
      <c r="D4" s="9"/>
      <c r="E4" s="9"/>
      <c r="F4" s="9"/>
      <c r="G4" s="9"/>
    </row>
    <row r="5" spans="1:8" x14ac:dyDescent="0.25">
      <c r="A5" s="9"/>
      <c r="B5" s="77" t="s">
        <v>83</v>
      </c>
      <c r="C5" s="9" t="s">
        <v>160</v>
      </c>
      <c r="D5" s="9"/>
      <c r="E5" s="9"/>
      <c r="F5" s="9"/>
      <c r="G5" s="9"/>
    </row>
    <row r="6" spans="1:8" x14ac:dyDescent="0.25">
      <c r="A6" s="157"/>
      <c r="B6" s="157"/>
      <c r="C6" s="157"/>
      <c r="D6" s="157"/>
      <c r="E6" s="157"/>
      <c r="F6" s="157"/>
      <c r="G6" s="157"/>
    </row>
    <row r="8" spans="1:8" x14ac:dyDescent="0.25">
      <c r="A8" s="156" t="s">
        <v>91</v>
      </c>
      <c r="B8" s="156"/>
      <c r="C8" s="156"/>
      <c r="D8" s="156"/>
      <c r="E8" s="156"/>
      <c r="F8" s="156"/>
      <c r="G8" s="156"/>
    </row>
    <row r="9" spans="1:8" x14ac:dyDescent="0.25">
      <c r="A9" s="156" t="s">
        <v>112</v>
      </c>
      <c r="B9" s="156"/>
      <c r="C9" s="156"/>
      <c r="D9" s="156"/>
      <c r="E9" s="156"/>
      <c r="F9" s="156"/>
      <c r="G9" s="156"/>
    </row>
    <row r="11" spans="1:8" s="22" customFormat="1" ht="15.75" thickBot="1" x14ac:dyDescent="0.3">
      <c r="A11" s="36" t="s">
        <v>0</v>
      </c>
      <c r="B11" s="36" t="s">
        <v>122</v>
      </c>
      <c r="C11" s="36" t="s">
        <v>93</v>
      </c>
      <c r="D11" s="36" t="s">
        <v>15</v>
      </c>
      <c r="E11" s="36" t="s">
        <v>16</v>
      </c>
      <c r="F11" s="36" t="s">
        <v>17</v>
      </c>
      <c r="G11" s="36" t="s">
        <v>117</v>
      </c>
    </row>
    <row r="12" spans="1:8" s="22" customFormat="1" x14ac:dyDescent="0.25">
      <c r="A12" s="41"/>
      <c r="B12" s="27"/>
      <c r="C12" s="41"/>
      <c r="D12" s="41"/>
      <c r="E12" s="41"/>
      <c r="F12" s="41"/>
      <c r="G12" s="41"/>
    </row>
    <row r="13" spans="1:8" s="22" customFormat="1" hidden="1" x14ac:dyDescent="0.25">
      <c r="A13" s="55">
        <v>0</v>
      </c>
      <c r="B13" s="56" t="s">
        <v>64</v>
      </c>
      <c r="C13" s="26" t="s">
        <v>11</v>
      </c>
      <c r="D13" s="112"/>
      <c r="E13" s="112"/>
      <c r="F13" s="112"/>
      <c r="G13" s="112" t="e">
        <f t="shared" ref="G13:G14" si="0">AVERAGE(D13:F13)</f>
        <v>#DIV/0!</v>
      </c>
    </row>
    <row r="14" spans="1:8" s="22" customFormat="1" hidden="1" x14ac:dyDescent="0.25">
      <c r="A14" s="55"/>
      <c r="B14" s="57" t="s">
        <v>65</v>
      </c>
      <c r="C14" s="26" t="s">
        <v>11</v>
      </c>
      <c r="D14" s="112"/>
      <c r="E14" s="112"/>
      <c r="F14" s="112"/>
      <c r="G14" s="112" t="e">
        <f t="shared" si="0"/>
        <v>#DIV/0!</v>
      </c>
    </row>
    <row r="15" spans="1:8" s="22" customFormat="1" hidden="1" x14ac:dyDescent="0.25">
      <c r="A15" s="26"/>
      <c r="B15" s="27"/>
      <c r="C15" s="41"/>
      <c r="D15" s="112"/>
      <c r="E15" s="112"/>
      <c r="F15" s="112"/>
      <c r="G15" s="112"/>
    </row>
    <row r="16" spans="1:8" s="22" customFormat="1" ht="15.75" x14ac:dyDescent="0.25">
      <c r="A16" s="58">
        <v>1</v>
      </c>
      <c r="B16" s="59" t="s">
        <v>45</v>
      </c>
      <c r="C16" s="28" t="s">
        <v>11</v>
      </c>
      <c r="D16" s="112">
        <f>D17+D22</f>
        <v>32957</v>
      </c>
      <c r="E16" s="112">
        <f t="shared" ref="E16:F16" si="1">E17+E22</f>
        <v>34617</v>
      </c>
      <c r="F16" s="112">
        <f t="shared" si="1"/>
        <v>35609</v>
      </c>
      <c r="G16" s="112">
        <f>AVERAGE(D16:F16)</f>
        <v>34394.333333333336</v>
      </c>
    </row>
    <row r="17" spans="1:7" s="22" customFormat="1" ht="45" x14ac:dyDescent="0.25">
      <c r="A17" s="58"/>
      <c r="B17" s="147" t="s">
        <v>166</v>
      </c>
      <c r="C17" s="28" t="s">
        <v>11</v>
      </c>
      <c r="D17" s="112">
        <v>24953</v>
      </c>
      <c r="E17" s="112">
        <v>25281</v>
      </c>
      <c r="F17" s="112">
        <v>25542</v>
      </c>
      <c r="G17" s="112">
        <f t="shared" ref="G17:G35" si="2">AVERAGE(D17:F17)</f>
        <v>25258.666666666668</v>
      </c>
    </row>
    <row r="18" spans="1:7" ht="15.75" hidden="1" x14ac:dyDescent="0.25">
      <c r="A18" s="58"/>
      <c r="B18" s="61" t="s">
        <v>47</v>
      </c>
      <c r="C18" s="28" t="s">
        <v>11</v>
      </c>
      <c r="D18" s="112"/>
      <c r="E18" s="112"/>
      <c r="F18" s="112"/>
      <c r="G18" s="112" t="e">
        <f t="shared" si="2"/>
        <v>#DIV/0!</v>
      </c>
    </row>
    <row r="19" spans="1:7" ht="15.75" hidden="1" x14ac:dyDescent="0.25">
      <c r="A19" s="58"/>
      <c r="B19" s="61" t="s">
        <v>48</v>
      </c>
      <c r="C19" s="28" t="s">
        <v>11</v>
      </c>
      <c r="D19" s="112"/>
      <c r="E19" s="112"/>
      <c r="F19" s="112"/>
      <c r="G19" s="112" t="e">
        <f t="shared" si="2"/>
        <v>#DIV/0!</v>
      </c>
    </row>
    <row r="20" spans="1:7" ht="15.75" hidden="1" x14ac:dyDescent="0.25">
      <c r="A20" s="58"/>
      <c r="B20" s="61" t="s">
        <v>52</v>
      </c>
      <c r="C20" s="28" t="s">
        <v>11</v>
      </c>
      <c r="D20" s="112"/>
      <c r="E20" s="112"/>
      <c r="F20" s="112"/>
      <c r="G20" s="112" t="e">
        <f t="shared" si="2"/>
        <v>#DIV/0!</v>
      </c>
    </row>
    <row r="21" spans="1:7" ht="31.5" hidden="1" customHeight="1" x14ac:dyDescent="0.25">
      <c r="A21" s="58"/>
      <c r="B21" s="61" t="s">
        <v>51</v>
      </c>
      <c r="C21" s="28" t="s">
        <v>12</v>
      </c>
      <c r="D21" s="112"/>
      <c r="E21" s="112"/>
      <c r="F21" s="112"/>
      <c r="G21" s="112" t="e">
        <f t="shared" si="2"/>
        <v>#DIV/0!</v>
      </c>
    </row>
    <row r="22" spans="1:7" ht="15.75" x14ac:dyDescent="0.25">
      <c r="A22" s="58"/>
      <c r="B22" s="62" t="s">
        <v>14</v>
      </c>
      <c r="C22" s="28" t="s">
        <v>11</v>
      </c>
      <c r="D22" s="112">
        <v>8004</v>
      </c>
      <c r="E22" s="112">
        <v>9336</v>
      </c>
      <c r="F22" s="112">
        <v>10067</v>
      </c>
      <c r="G22" s="112">
        <f t="shared" si="2"/>
        <v>9135.6666666666661</v>
      </c>
    </row>
    <row r="23" spans="1:7" ht="17.25" x14ac:dyDescent="0.25">
      <c r="A23" s="58">
        <v>2</v>
      </c>
      <c r="B23" s="46" t="s">
        <v>49</v>
      </c>
      <c r="C23" s="5" t="s">
        <v>53</v>
      </c>
      <c r="D23" s="112">
        <f>D24+D27+D28</f>
        <v>121968</v>
      </c>
      <c r="E23" s="112">
        <f t="shared" ref="E23:F23" si="3">E24+E27+E28</f>
        <v>123026</v>
      </c>
      <c r="F23" s="112">
        <f t="shared" si="3"/>
        <v>123496</v>
      </c>
      <c r="G23" s="112">
        <f t="shared" si="2"/>
        <v>122830</v>
      </c>
    </row>
    <row r="24" spans="1:7" ht="15.75" x14ac:dyDescent="0.25">
      <c r="A24" s="58"/>
      <c r="B24" s="45" t="s">
        <v>136</v>
      </c>
      <c r="C24" s="5" t="s">
        <v>11</v>
      </c>
      <c r="D24" s="112">
        <v>19619</v>
      </c>
      <c r="E24" s="112">
        <v>19891</v>
      </c>
      <c r="F24" s="112">
        <v>19971</v>
      </c>
      <c r="G24" s="112">
        <f t="shared" si="2"/>
        <v>19827</v>
      </c>
    </row>
    <row r="25" spans="1:7" ht="15.75" x14ac:dyDescent="0.25">
      <c r="A25" s="58"/>
      <c r="B25" s="45" t="s">
        <v>50</v>
      </c>
      <c r="C25" s="5" t="s">
        <v>11</v>
      </c>
      <c r="D25" s="114">
        <v>24913</v>
      </c>
      <c r="E25" s="114">
        <v>25110</v>
      </c>
      <c r="F25" s="114">
        <v>25190</v>
      </c>
      <c r="G25" s="112">
        <f t="shared" si="2"/>
        <v>25071</v>
      </c>
    </row>
    <row r="26" spans="1:7" ht="15.75" hidden="1" x14ac:dyDescent="0.25">
      <c r="A26" s="58"/>
      <c r="B26" s="44" t="s">
        <v>126</v>
      </c>
      <c r="C26" s="5" t="s">
        <v>127</v>
      </c>
      <c r="D26" s="112"/>
      <c r="E26" s="112"/>
      <c r="F26" s="112"/>
      <c r="G26" s="112"/>
    </row>
    <row r="27" spans="1:7" ht="15.75" x14ac:dyDescent="0.25">
      <c r="A27" s="58"/>
      <c r="B27" s="45" t="s">
        <v>137</v>
      </c>
      <c r="C27" s="5" t="s">
        <v>11</v>
      </c>
      <c r="D27" s="112">
        <v>4082</v>
      </c>
      <c r="E27" s="112">
        <v>4173</v>
      </c>
      <c r="F27" s="112">
        <v>4183</v>
      </c>
      <c r="G27" s="112">
        <f t="shared" si="2"/>
        <v>4146</v>
      </c>
    </row>
    <row r="28" spans="1:7" ht="15.75" x14ac:dyDescent="0.25">
      <c r="A28" s="63"/>
      <c r="B28" s="45" t="s">
        <v>18</v>
      </c>
      <c r="C28" s="5" t="s">
        <v>11</v>
      </c>
      <c r="D28" s="112">
        <v>98267</v>
      </c>
      <c r="E28" s="112">
        <v>98962</v>
      </c>
      <c r="F28" s="112">
        <v>99342</v>
      </c>
      <c r="G28" s="112">
        <f t="shared" si="2"/>
        <v>98857</v>
      </c>
    </row>
    <row r="29" spans="1:7" ht="15.75" hidden="1" x14ac:dyDescent="0.25">
      <c r="A29" s="63"/>
      <c r="B29" s="44" t="s">
        <v>48</v>
      </c>
      <c r="C29" s="5" t="s">
        <v>11</v>
      </c>
      <c r="D29" s="114"/>
      <c r="E29" s="114"/>
      <c r="F29" s="114"/>
      <c r="G29" s="112" t="e">
        <f t="shared" si="2"/>
        <v>#DIV/0!</v>
      </c>
    </row>
    <row r="30" spans="1:7" ht="29.25" hidden="1" customHeight="1" x14ac:dyDescent="0.25">
      <c r="A30" s="63"/>
      <c r="B30" s="44" t="s">
        <v>51</v>
      </c>
      <c r="C30" s="5" t="s">
        <v>11</v>
      </c>
      <c r="D30" s="114"/>
      <c r="E30" s="114"/>
      <c r="F30" s="114"/>
      <c r="G30" s="112" t="e">
        <f t="shared" si="2"/>
        <v>#DIV/0!</v>
      </c>
    </row>
    <row r="31" spans="1:7" ht="15.75" hidden="1" x14ac:dyDescent="0.25">
      <c r="A31" s="63"/>
      <c r="B31" s="44" t="s">
        <v>125</v>
      </c>
      <c r="C31" s="5" t="s">
        <v>127</v>
      </c>
      <c r="D31" s="112"/>
      <c r="E31" s="112"/>
      <c r="F31" s="112"/>
      <c r="G31" s="112"/>
    </row>
    <row r="32" spans="1:7" ht="15.75" x14ac:dyDescent="0.25">
      <c r="A32" s="58">
        <v>3</v>
      </c>
      <c r="B32" s="47" t="s">
        <v>10</v>
      </c>
      <c r="C32" s="5" t="s">
        <v>13</v>
      </c>
      <c r="D32" s="114">
        <v>13452</v>
      </c>
      <c r="E32" s="114">
        <v>10597</v>
      </c>
      <c r="F32" s="114">
        <v>11171</v>
      </c>
      <c r="G32" s="112">
        <f t="shared" si="2"/>
        <v>11740</v>
      </c>
    </row>
    <row r="33" spans="1:9" ht="15.75" x14ac:dyDescent="0.25">
      <c r="A33" s="148">
        <v>4</v>
      </c>
      <c r="B33" s="47" t="s">
        <v>167</v>
      </c>
      <c r="C33" s="5" t="s">
        <v>168</v>
      </c>
      <c r="D33" s="112">
        <v>0</v>
      </c>
      <c r="E33" s="112">
        <v>0</v>
      </c>
      <c r="F33" s="112">
        <v>16937</v>
      </c>
      <c r="G33" s="112">
        <f>SUM(D33:F33)</f>
        <v>16937</v>
      </c>
    </row>
    <row r="34" spans="1:9" ht="15.75" x14ac:dyDescent="0.25">
      <c r="A34" s="58"/>
      <c r="B34" s="64"/>
      <c r="C34" s="28"/>
      <c r="D34" s="112"/>
      <c r="E34" s="112"/>
      <c r="F34" s="112"/>
      <c r="G34" s="112"/>
    </row>
    <row r="35" spans="1:9" ht="15.75" customHeight="1" thickBot="1" x14ac:dyDescent="0.3">
      <c r="A35" s="48"/>
      <c r="B35" s="49" t="s">
        <v>114</v>
      </c>
      <c r="C35" s="50" t="s">
        <v>11</v>
      </c>
      <c r="D35" s="115">
        <f>D17+D28</f>
        <v>123220</v>
      </c>
      <c r="E35" s="116">
        <f t="shared" ref="E35:F35" si="4">E17+E28</f>
        <v>124243</v>
      </c>
      <c r="F35" s="117">
        <f t="shared" si="4"/>
        <v>124884</v>
      </c>
      <c r="G35" s="118">
        <f t="shared" si="2"/>
        <v>124115.66666666667</v>
      </c>
    </row>
    <row r="36" spans="1:9" ht="15.75" customHeight="1" thickTop="1" x14ac:dyDescent="0.25">
      <c r="A36" s="27" t="s">
        <v>54</v>
      </c>
      <c r="C36" s="28"/>
      <c r="D36" s="28"/>
      <c r="E36" s="28"/>
      <c r="F36" s="28"/>
      <c r="G36" s="28"/>
    </row>
    <row r="37" spans="1:9" ht="15.75" customHeight="1" x14ac:dyDescent="0.25">
      <c r="A37" s="27" t="s">
        <v>171</v>
      </c>
      <c r="C37" s="28"/>
      <c r="D37" s="28"/>
      <c r="E37" s="28"/>
      <c r="F37" s="28"/>
      <c r="G37" s="28"/>
      <c r="H37" s="41"/>
    </row>
    <row r="38" spans="1:9" ht="15.75" customHeight="1" x14ac:dyDescent="0.25">
      <c r="A38" s="27" t="s">
        <v>55</v>
      </c>
      <c r="C38" s="28"/>
      <c r="D38" s="28"/>
      <c r="E38" s="28"/>
      <c r="F38" s="28"/>
      <c r="G38" s="28"/>
      <c r="H38" s="41"/>
    </row>
    <row r="39" spans="1:9" x14ac:dyDescent="0.25">
      <c r="A39" s="31" t="s">
        <v>169</v>
      </c>
    </row>
    <row r="41" spans="1:9" x14ac:dyDescent="0.25">
      <c r="C41" s="28"/>
    </row>
    <row r="42" spans="1:9" x14ac:dyDescent="0.25">
      <c r="A42" s="156" t="s">
        <v>99</v>
      </c>
      <c r="B42" s="156"/>
      <c r="C42" s="156"/>
      <c r="D42" s="156"/>
      <c r="E42" s="156"/>
      <c r="F42" s="156"/>
    </row>
    <row r="43" spans="1:9" x14ac:dyDescent="0.25">
      <c r="A43" s="156" t="s">
        <v>101</v>
      </c>
      <c r="B43" s="156"/>
      <c r="C43" s="156"/>
      <c r="D43" s="156"/>
      <c r="E43" s="156"/>
      <c r="F43" s="156"/>
    </row>
    <row r="44" spans="1:9" x14ac:dyDescent="0.25">
      <c r="A44" s="152" t="s">
        <v>123</v>
      </c>
      <c r="B44" s="152"/>
      <c r="C44" s="152"/>
      <c r="D44" s="152"/>
      <c r="E44" s="152"/>
      <c r="F44" s="152"/>
      <c r="G44" s="9"/>
      <c r="H44" s="9"/>
      <c r="I44" s="9"/>
    </row>
    <row r="46" spans="1:9" ht="15.75" thickBot="1" x14ac:dyDescent="0.3">
      <c r="A46" s="36" t="s">
        <v>0</v>
      </c>
      <c r="B46" s="36" t="s">
        <v>122</v>
      </c>
      <c r="C46" s="36" t="s">
        <v>15</v>
      </c>
      <c r="D46" s="36" t="s">
        <v>16</v>
      </c>
      <c r="E46" s="36" t="s">
        <v>17</v>
      </c>
      <c r="F46" s="36" t="s">
        <v>40</v>
      </c>
    </row>
    <row r="47" spans="1:9" x14ac:dyDescent="0.25">
      <c r="A47" s="26"/>
      <c r="B47" s="27"/>
      <c r="C47" s="41"/>
      <c r="D47" s="41"/>
      <c r="E47" s="41"/>
      <c r="F47" s="41"/>
    </row>
    <row r="48" spans="1:9" x14ac:dyDescent="0.25">
      <c r="A48" s="26">
        <v>1</v>
      </c>
      <c r="B48" s="27" t="s">
        <v>57</v>
      </c>
      <c r="C48" s="103">
        <v>1146156330</v>
      </c>
      <c r="D48" s="103">
        <v>622238591</v>
      </c>
      <c r="E48" s="103">
        <v>747920043</v>
      </c>
      <c r="F48" s="103">
        <f t="shared" ref="F48:F66" si="5">SUM(C48:E48)</f>
        <v>2516314964</v>
      </c>
    </row>
    <row r="49" spans="1:8" x14ac:dyDescent="0.25">
      <c r="A49" s="26">
        <v>2</v>
      </c>
      <c r="B49" s="27" t="s">
        <v>59</v>
      </c>
      <c r="C49" s="103">
        <v>135297900</v>
      </c>
      <c r="D49" s="103">
        <v>694038600</v>
      </c>
      <c r="E49" s="103">
        <v>563760120</v>
      </c>
      <c r="F49" s="103">
        <f t="shared" si="5"/>
        <v>1393096620</v>
      </c>
    </row>
    <row r="50" spans="1:8" x14ac:dyDescent="0.25">
      <c r="A50" s="26">
        <v>3</v>
      </c>
      <c r="B50" s="27" t="s">
        <v>58</v>
      </c>
      <c r="C50" s="103">
        <v>0</v>
      </c>
      <c r="D50" s="103">
        <v>0</v>
      </c>
      <c r="E50" s="103">
        <v>0</v>
      </c>
      <c r="F50" s="103">
        <f t="shared" si="5"/>
        <v>0</v>
      </c>
    </row>
    <row r="51" spans="1:8" x14ac:dyDescent="0.25">
      <c r="A51" s="26">
        <v>4</v>
      </c>
      <c r="B51" s="27" t="s">
        <v>60</v>
      </c>
      <c r="C51" s="103">
        <v>0</v>
      </c>
      <c r="D51" s="103">
        <v>0</v>
      </c>
      <c r="E51" s="103">
        <v>0</v>
      </c>
      <c r="F51" s="103">
        <f t="shared" si="5"/>
        <v>0</v>
      </c>
    </row>
    <row r="52" spans="1:8" x14ac:dyDescent="0.25">
      <c r="A52" s="26">
        <v>5</v>
      </c>
      <c r="B52" s="27" t="s">
        <v>44</v>
      </c>
      <c r="C52" s="103">
        <v>0</v>
      </c>
      <c r="D52" s="103">
        <v>0</v>
      </c>
      <c r="E52" s="103">
        <v>0</v>
      </c>
      <c r="F52" s="103">
        <f t="shared" si="5"/>
        <v>0</v>
      </c>
    </row>
    <row r="53" spans="1:8" x14ac:dyDescent="0.25">
      <c r="A53" s="26">
        <v>6</v>
      </c>
      <c r="B53" s="27" t="s">
        <v>67</v>
      </c>
      <c r="C53" s="103">
        <v>0</v>
      </c>
      <c r="D53" s="103">
        <v>0</v>
      </c>
      <c r="E53" s="103">
        <v>0</v>
      </c>
      <c r="F53" s="103">
        <f t="shared" si="5"/>
        <v>0</v>
      </c>
    </row>
    <row r="54" spans="1:8" x14ac:dyDescent="0.25">
      <c r="A54" s="84">
        <v>7</v>
      </c>
      <c r="B54" s="27" t="s">
        <v>128</v>
      </c>
      <c r="C54" s="103">
        <v>0</v>
      </c>
      <c r="D54" s="103">
        <v>0</v>
      </c>
      <c r="E54" s="103">
        <v>0</v>
      </c>
      <c r="F54" s="103">
        <f t="shared" si="5"/>
        <v>0</v>
      </c>
      <c r="H54" s="27"/>
    </row>
    <row r="55" spans="1:8" x14ac:dyDescent="0.25">
      <c r="A55" s="84">
        <v>8</v>
      </c>
      <c r="B55" s="27" t="s">
        <v>129</v>
      </c>
      <c r="C55" s="103">
        <v>0</v>
      </c>
      <c r="D55" s="103">
        <v>0</v>
      </c>
      <c r="E55" s="103">
        <v>0</v>
      </c>
      <c r="F55" s="103">
        <f t="shared" si="5"/>
        <v>0</v>
      </c>
      <c r="H55" s="27"/>
    </row>
    <row r="56" spans="1:8" x14ac:dyDescent="0.25">
      <c r="A56" s="84">
        <v>9</v>
      </c>
      <c r="B56" s="27" t="s">
        <v>130</v>
      </c>
      <c r="C56" s="103">
        <v>0</v>
      </c>
      <c r="D56" s="103">
        <v>0</v>
      </c>
      <c r="E56" s="103">
        <v>0</v>
      </c>
      <c r="F56" s="103">
        <f t="shared" si="5"/>
        <v>0</v>
      </c>
      <c r="H56" s="27"/>
    </row>
    <row r="57" spans="1:8" x14ac:dyDescent="0.25">
      <c r="A57" s="102">
        <v>10</v>
      </c>
      <c r="B57" s="120" t="s">
        <v>141</v>
      </c>
      <c r="C57" s="103">
        <v>0</v>
      </c>
      <c r="D57" s="103">
        <v>0</v>
      </c>
      <c r="E57" s="103">
        <v>0</v>
      </c>
      <c r="F57" s="103">
        <f t="shared" si="5"/>
        <v>0</v>
      </c>
      <c r="H57" s="27"/>
    </row>
    <row r="58" spans="1:8" x14ac:dyDescent="0.25">
      <c r="A58" s="39">
        <v>11</v>
      </c>
      <c r="B58" s="120" t="s">
        <v>143</v>
      </c>
      <c r="C58" s="103">
        <v>0</v>
      </c>
      <c r="D58" s="103">
        <v>0</v>
      </c>
      <c r="E58" s="103">
        <v>0</v>
      </c>
      <c r="F58" s="103">
        <f t="shared" si="5"/>
        <v>0</v>
      </c>
      <c r="H58" s="27"/>
    </row>
    <row r="59" spans="1:8" x14ac:dyDescent="0.25">
      <c r="A59" s="39">
        <v>12</v>
      </c>
      <c r="B59" s="120" t="s">
        <v>144</v>
      </c>
      <c r="C59" s="103">
        <v>0</v>
      </c>
      <c r="D59" s="103">
        <v>0</v>
      </c>
      <c r="E59" s="103">
        <v>0</v>
      </c>
      <c r="F59" s="103">
        <f t="shared" si="5"/>
        <v>0</v>
      </c>
      <c r="H59" s="27"/>
    </row>
    <row r="60" spans="1:8" x14ac:dyDescent="0.25">
      <c r="A60" s="39">
        <v>13</v>
      </c>
      <c r="B60" s="120" t="s">
        <v>145</v>
      </c>
      <c r="C60" s="103">
        <v>0</v>
      </c>
      <c r="D60" s="103">
        <v>0</v>
      </c>
      <c r="E60" s="103">
        <v>0</v>
      </c>
      <c r="F60" s="103">
        <f t="shared" si="5"/>
        <v>0</v>
      </c>
      <c r="H60" s="27"/>
    </row>
    <row r="61" spans="1:8" x14ac:dyDescent="0.25">
      <c r="A61" s="39">
        <v>14</v>
      </c>
      <c r="B61" s="120" t="s">
        <v>146</v>
      </c>
      <c r="C61" s="103">
        <v>0</v>
      </c>
      <c r="D61" s="103">
        <v>0</v>
      </c>
      <c r="E61" s="103">
        <v>0</v>
      </c>
      <c r="F61" s="103">
        <f t="shared" si="5"/>
        <v>0</v>
      </c>
      <c r="H61" s="27"/>
    </row>
    <row r="62" spans="1:8" x14ac:dyDescent="0.25">
      <c r="A62" s="39">
        <v>15</v>
      </c>
      <c r="B62" s="120" t="s">
        <v>147</v>
      </c>
      <c r="C62" s="103">
        <v>0</v>
      </c>
      <c r="D62" s="103">
        <v>0</v>
      </c>
      <c r="E62" s="103">
        <v>0</v>
      </c>
      <c r="F62" s="103">
        <f t="shared" si="5"/>
        <v>0</v>
      </c>
      <c r="H62" s="27"/>
    </row>
    <row r="63" spans="1:8" x14ac:dyDescent="0.25">
      <c r="A63" s="39">
        <v>16</v>
      </c>
      <c r="B63" s="120" t="s">
        <v>148</v>
      </c>
      <c r="C63" s="103">
        <v>0</v>
      </c>
      <c r="D63" s="103">
        <v>0</v>
      </c>
      <c r="E63" s="103">
        <v>0</v>
      </c>
      <c r="F63" s="103">
        <f t="shared" si="5"/>
        <v>0</v>
      </c>
      <c r="H63" s="27"/>
    </row>
    <row r="64" spans="1:8" x14ac:dyDescent="0.25">
      <c r="A64" s="110">
        <v>17</v>
      </c>
      <c r="B64" s="130" t="s">
        <v>155</v>
      </c>
      <c r="C64" s="103">
        <v>0</v>
      </c>
      <c r="D64" s="103">
        <v>0</v>
      </c>
      <c r="E64" s="103">
        <v>0</v>
      </c>
      <c r="F64" s="103">
        <f t="shared" si="5"/>
        <v>0</v>
      </c>
      <c r="H64" s="27"/>
    </row>
    <row r="65" spans="1:9" x14ac:dyDescent="0.25">
      <c r="A65" s="110">
        <v>18</v>
      </c>
      <c r="B65" s="130" t="s">
        <v>156</v>
      </c>
      <c r="C65" s="103">
        <v>0</v>
      </c>
      <c r="D65" s="103">
        <v>0</v>
      </c>
      <c r="E65" s="103">
        <v>0</v>
      </c>
      <c r="F65" s="103">
        <f t="shared" si="5"/>
        <v>0</v>
      </c>
      <c r="H65" s="27"/>
    </row>
    <row r="66" spans="1:9" x14ac:dyDescent="0.25">
      <c r="A66" s="110">
        <v>19</v>
      </c>
      <c r="B66" s="130" t="s">
        <v>157</v>
      </c>
      <c r="C66" s="103">
        <v>0</v>
      </c>
      <c r="D66" s="103">
        <v>0</v>
      </c>
      <c r="E66" s="103">
        <v>0</v>
      </c>
      <c r="F66" s="103">
        <f t="shared" si="5"/>
        <v>0</v>
      </c>
      <c r="H66" s="27"/>
    </row>
    <row r="67" spans="1:9" ht="15.75" thickBot="1" x14ac:dyDescent="0.3">
      <c r="A67" s="48"/>
      <c r="B67" s="49" t="s">
        <v>1</v>
      </c>
      <c r="C67" s="104">
        <f>SUM(C48:C66)</f>
        <v>1281454230</v>
      </c>
      <c r="D67" s="104">
        <f t="shared" ref="D67:F67" si="6">SUM(D48:D66)</f>
        <v>1316277191</v>
      </c>
      <c r="E67" s="104">
        <f t="shared" si="6"/>
        <v>1311680163</v>
      </c>
      <c r="F67" s="104">
        <f t="shared" si="6"/>
        <v>3909411584</v>
      </c>
      <c r="G67" s="81"/>
    </row>
    <row r="68" spans="1:9" ht="15.75" thickTop="1" x14ac:dyDescent="0.25">
      <c r="A68" s="155" t="s">
        <v>172</v>
      </c>
      <c r="B68" s="155" t="s">
        <v>172</v>
      </c>
      <c r="C68" s="155" t="s">
        <v>172</v>
      </c>
      <c r="D68" s="155" t="s">
        <v>172</v>
      </c>
      <c r="E68" s="155" t="s">
        <v>172</v>
      </c>
      <c r="F68" s="155" t="s">
        <v>172</v>
      </c>
      <c r="G68" s="27"/>
      <c r="H68" s="27"/>
      <c r="I68" s="27"/>
    </row>
    <row r="70" spans="1:9" x14ac:dyDescent="0.25">
      <c r="B70" s="30"/>
      <c r="C70" s="30"/>
      <c r="D70" s="30"/>
      <c r="F70" s="30"/>
    </row>
    <row r="71" spans="1:9" x14ac:dyDescent="0.25">
      <c r="A71" s="156" t="s">
        <v>100</v>
      </c>
      <c r="B71" s="156"/>
      <c r="C71" s="156"/>
      <c r="D71" s="156"/>
      <c r="E71" s="156"/>
      <c r="F71" s="156"/>
    </row>
    <row r="72" spans="1:9" x14ac:dyDescent="0.25">
      <c r="A72" s="156" t="s">
        <v>102</v>
      </c>
      <c r="B72" s="156"/>
      <c r="C72" s="156"/>
      <c r="D72" s="156"/>
      <c r="E72" s="156"/>
      <c r="F72" s="156"/>
    </row>
    <row r="73" spans="1:9" x14ac:dyDescent="0.25">
      <c r="A73" s="152" t="s">
        <v>123</v>
      </c>
      <c r="B73" s="152"/>
      <c r="C73" s="152"/>
      <c r="D73" s="152"/>
      <c r="E73" s="152"/>
      <c r="F73" s="152"/>
      <c r="G73" s="9"/>
      <c r="H73" s="9"/>
      <c r="I73" s="9"/>
    </row>
    <row r="75" spans="1:9" ht="15.75" thickBot="1" x14ac:dyDescent="0.3">
      <c r="A75" s="36" t="s">
        <v>97</v>
      </c>
      <c r="B75" s="36" t="s">
        <v>98</v>
      </c>
      <c r="C75" s="36" t="s">
        <v>15</v>
      </c>
      <c r="D75" s="36" t="s">
        <v>16</v>
      </c>
      <c r="E75" s="36" t="s">
        <v>17</v>
      </c>
      <c r="F75" s="36" t="s">
        <v>40</v>
      </c>
    </row>
    <row r="76" spans="1:9" x14ac:dyDescent="0.25">
      <c r="A76" s="26"/>
      <c r="B76" s="27"/>
      <c r="C76" s="28"/>
      <c r="D76" s="28"/>
      <c r="E76" s="28"/>
      <c r="F76" s="28"/>
    </row>
    <row r="77" spans="1:9" x14ac:dyDescent="0.25">
      <c r="A77" s="121" t="s">
        <v>149</v>
      </c>
      <c r="B77" s="127" t="s">
        <v>150</v>
      </c>
      <c r="C77" s="108">
        <v>0</v>
      </c>
      <c r="D77" s="108">
        <v>0</v>
      </c>
      <c r="E77" s="108">
        <v>0</v>
      </c>
      <c r="F77" s="108">
        <f>SUM(C77:E77)</f>
        <v>0</v>
      </c>
    </row>
    <row r="78" spans="1:9" x14ac:dyDescent="0.25">
      <c r="A78" s="121" t="s">
        <v>151</v>
      </c>
      <c r="B78" s="127" t="s">
        <v>152</v>
      </c>
      <c r="C78" s="108">
        <v>0</v>
      </c>
      <c r="D78" s="108">
        <v>0</v>
      </c>
      <c r="E78" s="108">
        <v>0</v>
      </c>
      <c r="F78" s="108">
        <f>SUM(C78:E78)</f>
        <v>0</v>
      </c>
    </row>
    <row r="79" spans="1:9" x14ac:dyDescent="0.25">
      <c r="A79" s="74" t="s">
        <v>3</v>
      </c>
      <c r="B79" s="56" t="s">
        <v>4</v>
      </c>
      <c r="C79" s="128">
        <v>0</v>
      </c>
      <c r="D79" s="113">
        <v>0</v>
      </c>
      <c r="E79" s="113">
        <v>0</v>
      </c>
      <c r="F79" s="108">
        <f>SUM(C79:E79)</f>
        <v>0</v>
      </c>
    </row>
    <row r="80" spans="1:9" x14ac:dyDescent="0.25">
      <c r="A80" s="74" t="s">
        <v>5</v>
      </c>
      <c r="B80" s="56" t="s">
        <v>6</v>
      </c>
      <c r="C80" s="113">
        <v>135297900</v>
      </c>
      <c r="D80" s="113">
        <v>694038600</v>
      </c>
      <c r="E80" s="113">
        <v>563760120</v>
      </c>
      <c r="F80" s="108">
        <f>SUM(C80:E80)</f>
        <v>1393096620</v>
      </c>
    </row>
    <row r="81" spans="1:6" x14ac:dyDescent="0.25">
      <c r="A81" s="121" t="s">
        <v>153</v>
      </c>
      <c r="B81" s="127" t="s">
        <v>154</v>
      </c>
      <c r="C81" s="113">
        <v>0</v>
      </c>
      <c r="D81" s="113">
        <v>0</v>
      </c>
      <c r="E81" s="113">
        <v>0</v>
      </c>
      <c r="F81" s="108">
        <f>SUM(C81:E81)</f>
        <v>0</v>
      </c>
    </row>
    <row r="82" spans="1:6" x14ac:dyDescent="0.25">
      <c r="A82" s="74" t="s">
        <v>27</v>
      </c>
      <c r="B82" s="56" t="s">
        <v>28</v>
      </c>
      <c r="C82" s="108">
        <v>0</v>
      </c>
      <c r="D82" s="108">
        <v>0</v>
      </c>
      <c r="E82" s="108">
        <v>0</v>
      </c>
      <c r="F82" s="108">
        <f t="shared" ref="F82:F102" si="7">SUM(C82:E82)</f>
        <v>0</v>
      </c>
    </row>
    <row r="83" spans="1:6" x14ac:dyDescent="0.25">
      <c r="A83" s="74" t="s">
        <v>7</v>
      </c>
      <c r="B83" s="56" t="s">
        <v>8</v>
      </c>
      <c r="C83" s="108">
        <v>0</v>
      </c>
      <c r="D83" s="108">
        <v>0</v>
      </c>
      <c r="E83" s="108">
        <v>0</v>
      </c>
      <c r="F83" s="108">
        <f t="shared" si="7"/>
        <v>0</v>
      </c>
    </row>
    <row r="84" spans="1:6" x14ac:dyDescent="0.25">
      <c r="A84" s="74" t="s">
        <v>29</v>
      </c>
      <c r="B84" s="56" t="s">
        <v>30</v>
      </c>
      <c r="C84" s="108">
        <v>0</v>
      </c>
      <c r="D84" s="108">
        <v>0</v>
      </c>
      <c r="E84" s="108">
        <v>0</v>
      </c>
      <c r="F84" s="108">
        <f t="shared" si="7"/>
        <v>0</v>
      </c>
    </row>
    <row r="85" spans="1:6" x14ac:dyDescent="0.25">
      <c r="A85" s="121" t="s">
        <v>142</v>
      </c>
      <c r="B85" s="122" t="s">
        <v>141</v>
      </c>
      <c r="C85" s="108">
        <v>0</v>
      </c>
      <c r="D85" s="108">
        <v>0</v>
      </c>
      <c r="E85" s="108"/>
      <c r="F85" s="108">
        <f t="shared" si="7"/>
        <v>0</v>
      </c>
    </row>
    <row r="86" spans="1:6" x14ac:dyDescent="0.25">
      <c r="A86" s="74" t="s">
        <v>31</v>
      </c>
      <c r="B86" s="56" t="s">
        <v>32</v>
      </c>
      <c r="C86" s="108">
        <v>0</v>
      </c>
      <c r="D86" s="108">
        <v>0</v>
      </c>
      <c r="E86" s="108">
        <v>0</v>
      </c>
      <c r="F86" s="108">
        <f t="shared" si="7"/>
        <v>0</v>
      </c>
    </row>
    <row r="87" spans="1:6" x14ac:dyDescent="0.25">
      <c r="A87" s="74" t="s">
        <v>33</v>
      </c>
      <c r="B87" s="56" t="s">
        <v>34</v>
      </c>
      <c r="C87" s="108">
        <v>0</v>
      </c>
      <c r="D87" s="108">
        <v>0</v>
      </c>
      <c r="E87" s="108">
        <v>0</v>
      </c>
      <c r="F87" s="108">
        <f t="shared" si="7"/>
        <v>0</v>
      </c>
    </row>
    <row r="88" spans="1:6" x14ac:dyDescent="0.25">
      <c r="A88" s="74" t="s">
        <v>35</v>
      </c>
      <c r="B88" s="56" t="s">
        <v>36</v>
      </c>
      <c r="C88" s="108">
        <v>0</v>
      </c>
      <c r="D88" s="108">
        <v>0</v>
      </c>
      <c r="E88" s="108">
        <v>0</v>
      </c>
      <c r="F88" s="108">
        <f t="shared" si="7"/>
        <v>0</v>
      </c>
    </row>
    <row r="89" spans="1:6" x14ac:dyDescent="0.25">
      <c r="A89" s="74" t="s">
        <v>37</v>
      </c>
      <c r="B89" s="56" t="s">
        <v>38</v>
      </c>
      <c r="C89" s="108">
        <v>0</v>
      </c>
      <c r="D89" s="108">
        <v>0</v>
      </c>
      <c r="E89" s="108">
        <v>0</v>
      </c>
      <c r="F89" s="108">
        <f t="shared" si="7"/>
        <v>0</v>
      </c>
    </row>
    <row r="90" spans="1:6" x14ac:dyDescent="0.25">
      <c r="A90" s="74" t="s">
        <v>9</v>
      </c>
      <c r="B90" s="75" t="s">
        <v>63</v>
      </c>
      <c r="C90" s="113">
        <v>1146156330</v>
      </c>
      <c r="D90" s="113">
        <v>622238591</v>
      </c>
      <c r="E90" s="113">
        <v>747920043</v>
      </c>
      <c r="F90" s="108">
        <f t="shared" si="7"/>
        <v>2516314964</v>
      </c>
    </row>
    <row r="91" spans="1:6" x14ac:dyDescent="0.25">
      <c r="A91" s="74" t="s">
        <v>69</v>
      </c>
      <c r="B91" s="75" t="s">
        <v>68</v>
      </c>
      <c r="C91" s="108">
        <v>0</v>
      </c>
      <c r="D91" s="108">
        <v>0</v>
      </c>
      <c r="E91" s="108">
        <v>0</v>
      </c>
      <c r="F91" s="108">
        <f t="shared" si="7"/>
        <v>0</v>
      </c>
    </row>
    <row r="92" spans="1:6" x14ac:dyDescent="0.25">
      <c r="A92" s="74" t="s">
        <v>70</v>
      </c>
      <c r="B92" s="75" t="s">
        <v>71</v>
      </c>
      <c r="C92" s="108">
        <v>0</v>
      </c>
      <c r="D92" s="108">
        <v>0</v>
      </c>
      <c r="E92" s="108">
        <v>0</v>
      </c>
      <c r="F92" s="108">
        <f t="shared" si="7"/>
        <v>0</v>
      </c>
    </row>
    <row r="93" spans="1:6" x14ac:dyDescent="0.25">
      <c r="A93" s="74" t="s">
        <v>72</v>
      </c>
      <c r="B93" s="75" t="s">
        <v>73</v>
      </c>
      <c r="C93" s="108">
        <v>0</v>
      </c>
      <c r="D93" s="108">
        <v>0</v>
      </c>
      <c r="E93" s="108">
        <v>0</v>
      </c>
      <c r="F93" s="108">
        <f t="shared" si="7"/>
        <v>0</v>
      </c>
    </row>
    <row r="94" spans="1:6" x14ac:dyDescent="0.25">
      <c r="A94" s="74" t="s">
        <v>75</v>
      </c>
      <c r="B94" s="75" t="s">
        <v>76</v>
      </c>
      <c r="C94" s="108">
        <v>0</v>
      </c>
      <c r="D94" s="108">
        <v>0</v>
      </c>
      <c r="E94" s="108">
        <v>0</v>
      </c>
      <c r="F94" s="108">
        <f t="shared" si="7"/>
        <v>0</v>
      </c>
    </row>
    <row r="95" spans="1:6" x14ac:dyDescent="0.25">
      <c r="A95" s="132" t="s">
        <v>158</v>
      </c>
      <c r="B95" s="133" t="s">
        <v>155</v>
      </c>
      <c r="C95" s="108">
        <v>0</v>
      </c>
      <c r="D95" s="108">
        <v>0</v>
      </c>
      <c r="E95" s="108">
        <v>0</v>
      </c>
      <c r="F95" s="108">
        <f t="shared" si="7"/>
        <v>0</v>
      </c>
    </row>
    <row r="96" spans="1:6" x14ac:dyDescent="0.25">
      <c r="A96" s="74" t="s">
        <v>77</v>
      </c>
      <c r="B96" s="75" t="s">
        <v>78</v>
      </c>
      <c r="C96" s="108">
        <v>0</v>
      </c>
      <c r="D96" s="108">
        <v>0</v>
      </c>
      <c r="E96" s="108">
        <v>0</v>
      </c>
      <c r="F96" s="108">
        <f t="shared" si="7"/>
        <v>0</v>
      </c>
    </row>
    <row r="97" spans="1:9" x14ac:dyDescent="0.25">
      <c r="A97" s="74" t="s">
        <v>79</v>
      </c>
      <c r="B97" s="75" t="s">
        <v>80</v>
      </c>
      <c r="C97" s="108">
        <v>0</v>
      </c>
      <c r="D97" s="108">
        <v>0</v>
      </c>
      <c r="E97" s="108">
        <v>0</v>
      </c>
      <c r="F97" s="108">
        <f t="shared" si="7"/>
        <v>0</v>
      </c>
    </row>
    <row r="98" spans="1:9" x14ac:dyDescent="0.25">
      <c r="A98" s="74" t="s">
        <v>81</v>
      </c>
      <c r="B98" s="75" t="s">
        <v>82</v>
      </c>
      <c r="C98" s="108">
        <v>0</v>
      </c>
      <c r="D98" s="108">
        <v>0</v>
      </c>
      <c r="E98" s="108">
        <v>0</v>
      </c>
      <c r="F98" s="108">
        <f t="shared" si="7"/>
        <v>0</v>
      </c>
    </row>
    <row r="99" spans="1:9" x14ac:dyDescent="0.25">
      <c r="A99" s="74" t="s">
        <v>72</v>
      </c>
      <c r="B99" s="75" t="s">
        <v>73</v>
      </c>
      <c r="C99" s="108">
        <v>0</v>
      </c>
      <c r="D99" s="108">
        <v>0</v>
      </c>
      <c r="E99" s="108">
        <v>0</v>
      </c>
      <c r="F99" s="108">
        <f t="shared" si="7"/>
        <v>0</v>
      </c>
    </row>
    <row r="100" spans="1:9" x14ac:dyDescent="0.25">
      <c r="A100" s="74" t="s">
        <v>140</v>
      </c>
      <c r="B100" s="75" t="s">
        <v>139</v>
      </c>
      <c r="C100" s="108">
        <v>0</v>
      </c>
      <c r="D100" s="108">
        <v>0</v>
      </c>
      <c r="E100" s="108">
        <v>0</v>
      </c>
      <c r="F100" s="108">
        <f t="shared" si="7"/>
        <v>0</v>
      </c>
    </row>
    <row r="101" spans="1:9" x14ac:dyDescent="0.25">
      <c r="A101" s="21" t="s">
        <v>131</v>
      </c>
      <c r="B101" s="21" t="s">
        <v>132</v>
      </c>
      <c r="C101" s="108">
        <v>0</v>
      </c>
      <c r="D101" s="108">
        <v>0</v>
      </c>
      <c r="E101" s="108">
        <v>0</v>
      </c>
      <c r="F101" s="108">
        <f t="shared" si="7"/>
        <v>0</v>
      </c>
    </row>
    <row r="102" spans="1:9" ht="30" x14ac:dyDescent="0.25">
      <c r="A102" s="74" t="s">
        <v>124</v>
      </c>
      <c r="B102" s="75" t="s">
        <v>74</v>
      </c>
      <c r="C102" s="113"/>
      <c r="D102" s="113"/>
      <c r="E102" s="113"/>
      <c r="F102" s="108">
        <f t="shared" si="7"/>
        <v>0</v>
      </c>
    </row>
    <row r="103" spans="1:9" ht="15.75" thickBot="1" x14ac:dyDescent="0.3">
      <c r="A103" s="48"/>
      <c r="B103" s="49" t="s">
        <v>1</v>
      </c>
      <c r="C103" s="109">
        <f>SUM(C77:C102)</f>
        <v>1281454230</v>
      </c>
      <c r="D103" s="109">
        <f t="shared" ref="D103:F103" si="8">SUM(D77:D102)</f>
        <v>1316277191</v>
      </c>
      <c r="E103" s="109">
        <f t="shared" si="8"/>
        <v>1311680163</v>
      </c>
      <c r="F103" s="109">
        <f t="shared" si="8"/>
        <v>3909411584</v>
      </c>
    </row>
    <row r="104" spans="1:9" ht="15.75" thickTop="1" x14ac:dyDescent="0.25">
      <c r="A104" s="155" t="s">
        <v>172</v>
      </c>
      <c r="B104" s="155" t="s">
        <v>172</v>
      </c>
      <c r="C104" s="155" t="s">
        <v>172</v>
      </c>
      <c r="D104" s="155" t="s">
        <v>172</v>
      </c>
      <c r="E104" s="155" t="s">
        <v>172</v>
      </c>
      <c r="F104" s="155" t="s">
        <v>172</v>
      </c>
    </row>
    <row r="105" spans="1:9" x14ac:dyDescent="0.25">
      <c r="A105" s="123"/>
    </row>
    <row r="107" spans="1:9" x14ac:dyDescent="0.25">
      <c r="A107" s="156" t="s">
        <v>111</v>
      </c>
      <c r="B107" s="156"/>
      <c r="C107" s="156"/>
      <c r="D107" s="156"/>
      <c r="E107" s="156"/>
      <c r="F107" s="156"/>
    </row>
    <row r="108" spans="1:9" x14ac:dyDescent="0.25">
      <c r="A108" s="156" t="s">
        <v>110</v>
      </c>
      <c r="B108" s="156"/>
      <c r="C108" s="156"/>
      <c r="D108" s="156"/>
      <c r="E108" s="156"/>
      <c r="F108" s="156"/>
    </row>
    <row r="109" spans="1:9" x14ac:dyDescent="0.25">
      <c r="A109" s="152" t="s">
        <v>123</v>
      </c>
      <c r="B109" s="152"/>
      <c r="C109" s="152"/>
      <c r="D109" s="152"/>
      <c r="E109" s="152"/>
      <c r="F109" s="152"/>
      <c r="G109" s="9"/>
      <c r="H109" s="9"/>
      <c r="I109" s="9"/>
    </row>
    <row r="111" spans="1:9" ht="15.75" thickBot="1" x14ac:dyDescent="0.3">
      <c r="A111" s="36" t="s">
        <v>0</v>
      </c>
      <c r="B111" s="36" t="s">
        <v>92</v>
      </c>
      <c r="C111" s="36" t="s">
        <v>15</v>
      </c>
      <c r="D111" s="36" t="s">
        <v>16</v>
      </c>
      <c r="E111" s="36" t="s">
        <v>17</v>
      </c>
      <c r="F111" s="36" t="s">
        <v>40</v>
      </c>
    </row>
    <row r="112" spans="1:9" x14ac:dyDescent="0.25">
      <c r="A112" s="26"/>
      <c r="B112" s="27"/>
      <c r="C112" s="28"/>
      <c r="D112" s="28"/>
      <c r="E112" s="28"/>
      <c r="F112" s="28"/>
    </row>
    <row r="113" spans="1:10" x14ac:dyDescent="0.25">
      <c r="A113" s="39">
        <v>1</v>
      </c>
      <c r="B113" s="13" t="s">
        <v>104</v>
      </c>
      <c r="C113" s="28">
        <f>'1 T'!F119</f>
        <v>2667495904.9799995</v>
      </c>
      <c r="D113" s="97">
        <f>C119</f>
        <v>1386041674.9799995</v>
      </c>
      <c r="E113" s="97">
        <f>D119</f>
        <v>1444291358.0499992</v>
      </c>
      <c r="F113" s="28">
        <f>C113</f>
        <v>2667495904.9799995</v>
      </c>
      <c r="G113" s="81"/>
      <c r="H113" s="81"/>
    </row>
    <row r="114" spans="1:10" x14ac:dyDescent="0.25">
      <c r="A114" s="79">
        <v>2</v>
      </c>
      <c r="B114" s="13" t="s">
        <v>105</v>
      </c>
      <c r="C114" s="28">
        <f>+C115+C116</f>
        <v>0</v>
      </c>
      <c r="D114" s="28">
        <f t="shared" ref="D114:E114" si="9">+D115+D116</f>
        <v>1374526874.0699999</v>
      </c>
      <c r="E114" s="28">
        <f t="shared" si="9"/>
        <v>2242905536.1399999</v>
      </c>
      <c r="F114" s="28">
        <f>SUM(C114:E114)</f>
        <v>3617432410.21</v>
      </c>
      <c r="G114" s="14"/>
      <c r="J114" s="82"/>
    </row>
    <row r="115" spans="1:10" x14ac:dyDescent="0.25">
      <c r="A115" s="79"/>
      <c r="B115" s="92" t="s">
        <v>133</v>
      </c>
      <c r="C115" s="28"/>
      <c r="D115" s="28">
        <v>1374526874.0699999</v>
      </c>
      <c r="E115" s="28">
        <v>2242905536.1399999</v>
      </c>
      <c r="F115" s="28">
        <f>SUM(C115:E115)</f>
        <v>3617432410.21</v>
      </c>
      <c r="G115" s="14"/>
      <c r="J115" s="82"/>
    </row>
    <row r="116" spans="1:10" x14ac:dyDescent="0.25">
      <c r="A116" s="79"/>
      <c r="B116" s="92" t="s">
        <v>135</v>
      </c>
      <c r="C116" s="28"/>
      <c r="D116" s="28"/>
      <c r="E116" s="28"/>
      <c r="F116" s="28">
        <f>SUM(C116:E116)</f>
        <v>0</v>
      </c>
      <c r="G116" s="14"/>
    </row>
    <row r="117" spans="1:10" x14ac:dyDescent="0.25">
      <c r="A117" s="79">
        <v>3</v>
      </c>
      <c r="B117" s="13" t="s">
        <v>106</v>
      </c>
      <c r="C117" s="28">
        <f t="shared" ref="C117:E117" si="10">+C113+C114</f>
        <v>2667495904.9799995</v>
      </c>
      <c r="D117" s="28">
        <f t="shared" si="10"/>
        <v>2760568549.0499992</v>
      </c>
      <c r="E117" s="28">
        <f t="shared" si="10"/>
        <v>3687196894.1899991</v>
      </c>
      <c r="F117" s="28">
        <f>+F113+F114</f>
        <v>6284928315.1899996</v>
      </c>
      <c r="G117" s="14"/>
    </row>
    <row r="118" spans="1:10" x14ac:dyDescent="0.25">
      <c r="A118" s="79">
        <v>4</v>
      </c>
      <c r="B118" s="13" t="s">
        <v>107</v>
      </c>
      <c r="C118" s="28">
        <f>C103</f>
        <v>1281454230</v>
      </c>
      <c r="D118" s="28">
        <f t="shared" ref="D118:E118" si="11">D103</f>
        <v>1316277191</v>
      </c>
      <c r="E118" s="28">
        <f t="shared" si="11"/>
        <v>1311680163</v>
      </c>
      <c r="F118" s="28">
        <f>+E118+D118+C118</f>
        <v>3909411584</v>
      </c>
      <c r="G118" s="14"/>
    </row>
    <row r="119" spans="1:10" x14ac:dyDescent="0.25">
      <c r="A119" s="79">
        <v>5</v>
      </c>
      <c r="B119" s="13" t="s">
        <v>108</v>
      </c>
      <c r="C119" s="28">
        <f t="shared" ref="C119:E119" si="12">+C117-C118</f>
        <v>1386041674.9799995</v>
      </c>
      <c r="D119" s="28">
        <f t="shared" si="12"/>
        <v>1444291358.0499992</v>
      </c>
      <c r="E119" s="28">
        <f t="shared" si="12"/>
        <v>2375516731.1899991</v>
      </c>
      <c r="F119" s="28">
        <f>+F117-F118</f>
        <v>2375516731.1899996</v>
      </c>
      <c r="G119" s="14"/>
    </row>
    <row r="120" spans="1:10" ht="15.75" thickBot="1" x14ac:dyDescent="0.3">
      <c r="A120" s="48"/>
      <c r="B120" s="49"/>
      <c r="C120" s="50"/>
      <c r="D120" s="51"/>
      <c r="E120" s="52"/>
      <c r="F120" s="49"/>
      <c r="G120" s="5"/>
      <c r="H120" s="3"/>
      <c r="I120" s="3"/>
    </row>
    <row r="121" spans="1:10" ht="15.75" thickTop="1" x14ac:dyDescent="0.25">
      <c r="A121" s="155" t="s">
        <v>172</v>
      </c>
      <c r="B121" s="155" t="s">
        <v>172</v>
      </c>
      <c r="C121" s="155" t="s">
        <v>172</v>
      </c>
      <c r="D121" s="155" t="s">
        <v>172</v>
      </c>
      <c r="E121" s="155" t="s">
        <v>172</v>
      </c>
      <c r="F121" s="155" t="s">
        <v>172</v>
      </c>
      <c r="G121" s="13"/>
      <c r="H121" s="13"/>
      <c r="I121" s="13"/>
    </row>
    <row r="122" spans="1:10" x14ac:dyDescent="0.25">
      <c r="A122" s="123"/>
      <c r="B122" s="126"/>
      <c r="C122" s="126"/>
      <c r="D122" s="126"/>
      <c r="E122" s="126"/>
      <c r="F122" s="126"/>
      <c r="G122" s="101"/>
      <c r="H122" s="101"/>
      <c r="I122" s="101"/>
    </row>
    <row r="123" spans="1:10" x14ac:dyDescent="0.25">
      <c r="A123" s="111" t="s">
        <v>170</v>
      </c>
    </row>
    <row r="124" spans="1:10" x14ac:dyDescent="0.25">
      <c r="A124" s="80"/>
    </row>
    <row r="125" spans="1:10" x14ac:dyDescent="0.25">
      <c r="A125" s="80"/>
    </row>
    <row r="126" spans="1:10" x14ac:dyDescent="0.25">
      <c r="A126" s="80"/>
    </row>
  </sheetData>
  <mergeCells count="16">
    <mergeCell ref="A1:G1"/>
    <mergeCell ref="A6:G6"/>
    <mergeCell ref="A8:G8"/>
    <mergeCell ref="A72:F72"/>
    <mergeCell ref="A42:F42"/>
    <mergeCell ref="A43:F43"/>
    <mergeCell ref="A44:F44"/>
    <mergeCell ref="A68:F68"/>
    <mergeCell ref="A71:F71"/>
    <mergeCell ref="A121:F121"/>
    <mergeCell ref="A109:F109"/>
    <mergeCell ref="A73:F73"/>
    <mergeCell ref="A9:G9"/>
    <mergeCell ref="A107:F107"/>
    <mergeCell ref="A108:F108"/>
    <mergeCell ref="A104:F104"/>
  </mergeCells>
  <phoneticPr fontId="1" type="noConversion"/>
  <pageMargins left="0.5" right="0.28000000000000003" top="0.74803149606299213" bottom="0.74803149606299213" header="0.31496062992125984" footer="0.31496062992125984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6"/>
  <sheetViews>
    <sheetView zoomScale="70" zoomScaleNormal="70" workbookViewId="0">
      <selection activeCell="G34" sqref="G34"/>
    </sheetView>
  </sheetViews>
  <sheetFormatPr baseColWidth="10" defaultColWidth="11.5703125" defaultRowHeight="15" x14ac:dyDescent="0.25"/>
  <cols>
    <col min="1" max="1" width="20.28515625" style="30" customWidth="1"/>
    <col min="2" max="2" width="75.28515625" style="31" customWidth="1"/>
    <col min="3" max="3" width="18.140625" style="21" customWidth="1"/>
    <col min="4" max="4" width="20.28515625" style="21" customWidth="1"/>
    <col min="5" max="5" width="16.28515625" style="21" customWidth="1"/>
    <col min="6" max="6" width="23.140625" style="21" customWidth="1"/>
    <col min="7" max="7" width="17.5703125" style="21" customWidth="1"/>
    <col min="8" max="8" width="41.140625" style="21" customWidth="1"/>
    <col min="9" max="10" width="15.140625" style="21" bestFit="1" customWidth="1"/>
    <col min="11" max="16384" width="11.5703125" style="21"/>
  </cols>
  <sheetData>
    <row r="1" spans="1:8" x14ac:dyDescent="0.25">
      <c r="A1" s="152" t="s">
        <v>66</v>
      </c>
      <c r="B1" s="152"/>
      <c r="C1" s="152"/>
      <c r="D1" s="152"/>
      <c r="E1" s="152"/>
      <c r="F1" s="152"/>
      <c r="G1" s="152"/>
    </row>
    <row r="2" spans="1:8" x14ac:dyDescent="0.25">
      <c r="A2" s="9"/>
      <c r="B2" s="77" t="s">
        <v>84</v>
      </c>
      <c r="C2" s="9" t="s">
        <v>87</v>
      </c>
      <c r="D2" s="9"/>
      <c r="E2" s="9"/>
      <c r="F2" s="9"/>
      <c r="G2" s="9"/>
    </row>
    <row r="3" spans="1:8" x14ac:dyDescent="0.25">
      <c r="A3" s="9"/>
      <c r="B3" s="77" t="s">
        <v>85</v>
      </c>
      <c r="C3" s="9" t="s">
        <v>88</v>
      </c>
      <c r="D3" s="9"/>
      <c r="E3" s="9"/>
      <c r="F3" s="9"/>
      <c r="G3" s="9"/>
      <c r="H3" s="31"/>
    </row>
    <row r="4" spans="1:8" x14ac:dyDescent="0.25">
      <c r="A4" s="9"/>
      <c r="B4" s="77" t="s">
        <v>86</v>
      </c>
      <c r="C4" s="9" t="s">
        <v>89</v>
      </c>
      <c r="D4" s="9"/>
      <c r="E4" s="9"/>
      <c r="F4" s="9"/>
      <c r="G4" s="9"/>
    </row>
    <row r="5" spans="1:8" x14ac:dyDescent="0.25">
      <c r="A5" s="9"/>
      <c r="B5" s="77" t="s">
        <v>83</v>
      </c>
      <c r="C5" s="9" t="s">
        <v>161</v>
      </c>
      <c r="D5" s="9"/>
      <c r="E5" s="9"/>
      <c r="F5" s="9"/>
      <c r="G5" s="9"/>
    </row>
    <row r="6" spans="1:8" x14ac:dyDescent="0.25">
      <c r="A6" s="156"/>
      <c r="B6" s="156"/>
      <c r="C6" s="156"/>
      <c r="D6" s="156"/>
      <c r="E6" s="156"/>
      <c r="F6" s="156"/>
      <c r="G6" s="156"/>
    </row>
    <row r="7" spans="1:8" x14ac:dyDescent="0.25">
      <c r="A7" s="23"/>
      <c r="B7" s="24"/>
      <c r="C7" s="25"/>
      <c r="D7" s="25"/>
      <c r="E7" s="25"/>
      <c r="F7" s="25"/>
      <c r="G7" s="25"/>
    </row>
    <row r="8" spans="1:8" x14ac:dyDescent="0.25">
      <c r="A8" s="156" t="s">
        <v>91</v>
      </c>
      <c r="B8" s="156"/>
      <c r="C8" s="156"/>
      <c r="D8" s="156"/>
      <c r="E8" s="156"/>
      <c r="F8" s="156"/>
      <c r="G8" s="156"/>
    </row>
    <row r="9" spans="1:8" x14ac:dyDescent="0.25">
      <c r="A9" s="156" t="s">
        <v>112</v>
      </c>
      <c r="B9" s="156"/>
      <c r="C9" s="156"/>
      <c r="D9" s="156"/>
      <c r="E9" s="156"/>
      <c r="F9" s="156"/>
      <c r="G9" s="156"/>
    </row>
    <row r="11" spans="1:8" s="22" customFormat="1" ht="15.75" thickBot="1" x14ac:dyDescent="0.3">
      <c r="A11" s="36" t="s">
        <v>0</v>
      </c>
      <c r="B11" s="36" t="s">
        <v>122</v>
      </c>
      <c r="C11" s="36" t="s">
        <v>93</v>
      </c>
      <c r="D11" s="36" t="s">
        <v>19</v>
      </c>
      <c r="E11" s="36" t="s">
        <v>20</v>
      </c>
      <c r="F11" s="36" t="s">
        <v>21</v>
      </c>
      <c r="G11" s="36" t="s">
        <v>113</v>
      </c>
    </row>
    <row r="12" spans="1:8" s="22" customFormat="1" x14ac:dyDescent="0.25">
      <c r="A12" s="41"/>
      <c r="B12" s="27"/>
      <c r="C12" s="41"/>
      <c r="D12" s="41"/>
      <c r="E12" s="41"/>
      <c r="F12" s="41"/>
      <c r="G12" s="41"/>
    </row>
    <row r="13" spans="1:8" s="22" customFormat="1" hidden="1" x14ac:dyDescent="0.25">
      <c r="A13" s="55">
        <v>0</v>
      </c>
      <c r="B13" s="56" t="s">
        <v>64</v>
      </c>
      <c r="C13" s="26" t="s">
        <v>11</v>
      </c>
      <c r="D13" s="41"/>
      <c r="E13" s="41"/>
      <c r="F13" s="41"/>
      <c r="G13" s="39" t="e">
        <f t="shared" ref="G13:G14" si="0">AVERAGE(D13:F13)</f>
        <v>#DIV/0!</v>
      </c>
    </row>
    <row r="14" spans="1:8" s="22" customFormat="1" hidden="1" x14ac:dyDescent="0.25">
      <c r="A14" s="55"/>
      <c r="B14" s="57" t="s">
        <v>65</v>
      </c>
      <c r="C14" s="26" t="s">
        <v>11</v>
      </c>
      <c r="D14" s="41"/>
      <c r="E14" s="41"/>
      <c r="F14" s="41"/>
      <c r="G14" s="39" t="e">
        <f t="shared" si="0"/>
        <v>#DIV/0!</v>
      </c>
    </row>
    <row r="15" spans="1:8" s="22" customFormat="1" hidden="1" x14ac:dyDescent="0.25">
      <c r="A15" s="26"/>
      <c r="B15" s="27"/>
      <c r="C15" s="41"/>
      <c r="D15" s="41"/>
      <c r="E15" s="41"/>
      <c r="F15" s="41"/>
      <c r="G15" s="39"/>
    </row>
    <row r="16" spans="1:8" s="22" customFormat="1" ht="15.75" x14ac:dyDescent="0.25">
      <c r="A16" s="58">
        <v>1</v>
      </c>
      <c r="B16" s="59" t="s">
        <v>45</v>
      </c>
      <c r="C16" s="28" t="s">
        <v>11</v>
      </c>
      <c r="D16" s="100">
        <f>D17+D22</f>
        <v>30644</v>
      </c>
      <c r="E16" s="100">
        <f t="shared" ref="E16:G16" si="1">E17+E22</f>
        <v>36469</v>
      </c>
      <c r="F16" s="100">
        <f t="shared" si="1"/>
        <v>37448</v>
      </c>
      <c r="G16" s="100">
        <f t="shared" si="1"/>
        <v>34853.666666666672</v>
      </c>
      <c r="H16" s="95"/>
    </row>
    <row r="17" spans="1:8" s="22" customFormat="1" ht="45" x14ac:dyDescent="0.25">
      <c r="A17" s="58"/>
      <c r="B17" s="147" t="s">
        <v>166</v>
      </c>
      <c r="C17" s="28" t="s">
        <v>11</v>
      </c>
      <c r="D17" s="100">
        <v>21673</v>
      </c>
      <c r="E17" s="100">
        <v>25814</v>
      </c>
      <c r="F17" s="100">
        <v>26462</v>
      </c>
      <c r="G17" s="39">
        <f t="shared" ref="G17:G35" si="2">AVERAGE(D17:F17)</f>
        <v>24649.666666666668</v>
      </c>
      <c r="H17" s="95"/>
    </row>
    <row r="18" spans="1:8" ht="15.75" hidden="1" x14ac:dyDescent="0.25">
      <c r="A18" s="58"/>
      <c r="B18" s="61" t="s">
        <v>47</v>
      </c>
      <c r="C18" s="28" t="s">
        <v>11</v>
      </c>
      <c r="D18" s="39"/>
      <c r="E18" s="39"/>
      <c r="F18" s="39"/>
      <c r="G18" s="39" t="e">
        <f t="shared" si="2"/>
        <v>#DIV/0!</v>
      </c>
    </row>
    <row r="19" spans="1:8" ht="15.75" hidden="1" x14ac:dyDescent="0.25">
      <c r="A19" s="58"/>
      <c r="B19" s="61" t="s">
        <v>48</v>
      </c>
      <c r="C19" s="28" t="s">
        <v>11</v>
      </c>
      <c r="D19" s="39"/>
      <c r="E19" s="39"/>
      <c r="F19" s="39"/>
      <c r="G19" s="39" t="e">
        <f t="shared" si="2"/>
        <v>#DIV/0!</v>
      </c>
    </row>
    <row r="20" spans="1:8" ht="15.75" hidden="1" x14ac:dyDescent="0.25">
      <c r="A20" s="58"/>
      <c r="B20" s="61" t="s">
        <v>52</v>
      </c>
      <c r="C20" s="28" t="s">
        <v>11</v>
      </c>
      <c r="D20" s="39"/>
      <c r="E20" s="39"/>
      <c r="F20" s="39"/>
      <c r="G20" s="39" t="e">
        <f t="shared" si="2"/>
        <v>#DIV/0!</v>
      </c>
    </row>
    <row r="21" spans="1:8" ht="15.75" hidden="1" x14ac:dyDescent="0.25">
      <c r="A21" s="58"/>
      <c r="B21" s="61" t="s">
        <v>51</v>
      </c>
      <c r="C21" s="28" t="s">
        <v>12</v>
      </c>
      <c r="D21" s="39"/>
      <c r="E21" s="39"/>
      <c r="F21" s="39"/>
      <c r="G21" s="39" t="e">
        <f t="shared" si="2"/>
        <v>#DIV/0!</v>
      </c>
    </row>
    <row r="22" spans="1:8" ht="15.75" x14ac:dyDescent="0.25">
      <c r="A22" s="58"/>
      <c r="B22" s="62" t="s">
        <v>14</v>
      </c>
      <c r="C22" s="28" t="s">
        <v>11</v>
      </c>
      <c r="D22" s="39">
        <v>8971</v>
      </c>
      <c r="E22" s="39">
        <v>10655</v>
      </c>
      <c r="F22" s="39">
        <v>10986</v>
      </c>
      <c r="G22" s="39">
        <f t="shared" si="2"/>
        <v>10204</v>
      </c>
    </row>
    <row r="23" spans="1:8" ht="17.25" x14ac:dyDescent="0.25">
      <c r="A23" s="58">
        <v>2</v>
      </c>
      <c r="B23" s="46" t="s">
        <v>49</v>
      </c>
      <c r="C23" s="5" t="s">
        <v>53</v>
      </c>
      <c r="D23" s="39">
        <f>D24+D27+D28</f>
        <v>120022</v>
      </c>
      <c r="E23" s="39">
        <f t="shared" ref="E23:F23" si="3">E24+E27+E28</f>
        <v>124815</v>
      </c>
      <c r="F23" s="39">
        <f t="shared" si="3"/>
        <v>125516</v>
      </c>
      <c r="G23" s="39">
        <f t="shared" si="2"/>
        <v>123451</v>
      </c>
    </row>
    <row r="24" spans="1:8" ht="15.75" x14ac:dyDescent="0.25">
      <c r="A24" s="58"/>
      <c r="B24" s="45" t="s">
        <v>136</v>
      </c>
      <c r="C24" s="5" t="s">
        <v>11</v>
      </c>
      <c r="D24" s="39">
        <v>17386</v>
      </c>
      <c r="E24" s="39">
        <v>20077</v>
      </c>
      <c r="F24" s="39">
        <v>20590</v>
      </c>
      <c r="G24" s="39">
        <f t="shared" si="2"/>
        <v>19351</v>
      </c>
    </row>
    <row r="25" spans="1:8" ht="15.75" x14ac:dyDescent="0.25">
      <c r="A25" s="58"/>
      <c r="B25" s="45" t="s">
        <v>50</v>
      </c>
      <c r="C25" s="5" t="s">
        <v>11</v>
      </c>
      <c r="D25" s="39">
        <v>24336</v>
      </c>
      <c r="E25" s="39">
        <v>25402</v>
      </c>
      <c r="F25" s="39">
        <v>25652</v>
      </c>
      <c r="G25" s="39">
        <f t="shared" si="2"/>
        <v>25130</v>
      </c>
    </row>
    <row r="26" spans="1:8" ht="15.75" hidden="1" x14ac:dyDescent="0.25">
      <c r="A26" s="58"/>
      <c r="B26" s="44" t="s">
        <v>126</v>
      </c>
      <c r="C26" s="5" t="s">
        <v>127</v>
      </c>
      <c r="D26" s="39"/>
      <c r="E26" s="39"/>
      <c r="F26" s="39"/>
      <c r="G26" s="39"/>
    </row>
    <row r="27" spans="1:8" ht="15.75" x14ac:dyDescent="0.25">
      <c r="A27" s="58"/>
      <c r="B27" s="45" t="s">
        <v>137</v>
      </c>
      <c r="C27" s="5" t="s">
        <v>11</v>
      </c>
      <c r="D27" s="39">
        <v>2870</v>
      </c>
      <c r="E27" s="39">
        <v>4264</v>
      </c>
      <c r="F27" s="39">
        <v>4292</v>
      </c>
      <c r="G27" s="39">
        <f t="shared" si="2"/>
        <v>3808.6666666666665</v>
      </c>
    </row>
    <row r="28" spans="1:8" ht="15.75" x14ac:dyDescent="0.25">
      <c r="A28" s="63"/>
      <c r="B28" s="45" t="s">
        <v>18</v>
      </c>
      <c r="C28" s="5" t="s">
        <v>11</v>
      </c>
      <c r="D28" s="39">
        <v>99766</v>
      </c>
      <c r="E28" s="39">
        <v>100474</v>
      </c>
      <c r="F28" s="39">
        <v>100634</v>
      </c>
      <c r="G28" s="39">
        <f t="shared" si="2"/>
        <v>100291.33333333333</v>
      </c>
    </row>
    <row r="29" spans="1:8" ht="15.75" hidden="1" x14ac:dyDescent="0.25">
      <c r="A29" s="63"/>
      <c r="B29" s="44" t="s">
        <v>48</v>
      </c>
      <c r="C29" s="5" t="s">
        <v>11</v>
      </c>
      <c r="D29" s="86"/>
      <c r="E29" s="39"/>
      <c r="F29" s="39"/>
      <c r="G29" s="39" t="e">
        <f t="shared" si="2"/>
        <v>#DIV/0!</v>
      </c>
    </row>
    <row r="30" spans="1:8" ht="15.75" hidden="1" x14ac:dyDescent="0.25">
      <c r="A30" s="63"/>
      <c r="B30" s="44" t="s">
        <v>51</v>
      </c>
      <c r="C30" s="5" t="s">
        <v>11</v>
      </c>
      <c r="D30" s="39"/>
      <c r="E30" s="39"/>
      <c r="F30" s="39"/>
      <c r="G30" s="39" t="e">
        <f t="shared" si="2"/>
        <v>#DIV/0!</v>
      </c>
    </row>
    <row r="31" spans="1:8" ht="15.75" hidden="1" x14ac:dyDescent="0.25">
      <c r="A31" s="63"/>
      <c r="B31" s="44" t="s">
        <v>125</v>
      </c>
      <c r="C31" s="5" t="s">
        <v>127</v>
      </c>
      <c r="D31" s="39"/>
      <c r="E31" s="39"/>
      <c r="F31" s="39"/>
      <c r="G31" s="39">
        <f>SUM(D31:F31)</f>
        <v>0</v>
      </c>
    </row>
    <row r="32" spans="1:8" ht="15.75" x14ac:dyDescent="0.25">
      <c r="A32" s="58">
        <v>3</v>
      </c>
      <c r="B32" s="47" t="s">
        <v>10</v>
      </c>
      <c r="C32" s="5" t="s">
        <v>13</v>
      </c>
      <c r="D32" s="39">
        <v>9120</v>
      </c>
      <c r="E32" s="39">
        <v>12036</v>
      </c>
      <c r="F32" s="39">
        <v>5828</v>
      </c>
      <c r="G32" s="39">
        <f t="shared" si="2"/>
        <v>8994.6666666666661</v>
      </c>
    </row>
    <row r="33" spans="1:8" ht="15.75" x14ac:dyDescent="0.25">
      <c r="A33" s="148">
        <v>4</v>
      </c>
      <c r="B33" s="47" t="s">
        <v>167</v>
      </c>
      <c r="C33" s="5" t="s">
        <v>168</v>
      </c>
      <c r="D33" s="39">
        <v>0</v>
      </c>
      <c r="E33" s="39">
        <v>0</v>
      </c>
      <c r="F33" s="39">
        <v>0</v>
      </c>
      <c r="G33" s="39">
        <f>SUM(D33:F33)</f>
        <v>0</v>
      </c>
    </row>
    <row r="34" spans="1:8" ht="15.75" x14ac:dyDescent="0.25">
      <c r="A34" s="58"/>
      <c r="B34" s="64"/>
      <c r="C34" s="28"/>
      <c r="D34" s="39"/>
      <c r="E34" s="39"/>
      <c r="F34" s="39"/>
      <c r="G34" s="39"/>
    </row>
    <row r="35" spans="1:8" ht="15.75" thickBot="1" x14ac:dyDescent="0.3">
      <c r="A35" s="48"/>
      <c r="B35" s="49" t="s">
        <v>114</v>
      </c>
      <c r="C35" s="50" t="s">
        <v>11</v>
      </c>
      <c r="D35" s="51">
        <f>D17+D28</f>
        <v>121439</v>
      </c>
      <c r="E35" s="52">
        <f>E17+E28</f>
        <v>126288</v>
      </c>
      <c r="F35" s="49">
        <f>F17+F28</f>
        <v>127096</v>
      </c>
      <c r="G35" s="48">
        <f t="shared" si="2"/>
        <v>124941</v>
      </c>
    </row>
    <row r="36" spans="1:8" ht="15.75" thickTop="1" x14ac:dyDescent="0.25">
      <c r="A36" s="27" t="s">
        <v>54</v>
      </c>
      <c r="C36" s="28"/>
      <c r="D36" s="41"/>
      <c r="E36" s="41"/>
      <c r="F36" s="41"/>
      <c r="G36" s="41"/>
    </row>
    <row r="37" spans="1:8" x14ac:dyDescent="0.25">
      <c r="A37" s="27" t="s">
        <v>171</v>
      </c>
      <c r="C37" s="28"/>
      <c r="D37" s="41"/>
      <c r="E37" s="41"/>
      <c r="F37" s="41"/>
      <c r="G37" s="41"/>
      <c r="H37" s="28"/>
    </row>
    <row r="38" spans="1:8" x14ac:dyDescent="0.25">
      <c r="A38" s="27" t="s">
        <v>55</v>
      </c>
      <c r="C38" s="28"/>
      <c r="D38" s="41"/>
      <c r="E38" s="41"/>
      <c r="F38" s="41"/>
      <c r="G38" s="41"/>
      <c r="H38" s="28"/>
    </row>
    <row r="39" spans="1:8" x14ac:dyDescent="0.25">
      <c r="A39" s="31" t="s">
        <v>169</v>
      </c>
    </row>
    <row r="40" spans="1:8" x14ac:dyDescent="0.25">
      <c r="C40" s="28"/>
    </row>
    <row r="41" spans="1:8" x14ac:dyDescent="0.25">
      <c r="C41" s="28"/>
    </row>
    <row r="42" spans="1:8" x14ac:dyDescent="0.25">
      <c r="A42" s="156" t="s">
        <v>99</v>
      </c>
      <c r="B42" s="156"/>
      <c r="C42" s="156"/>
      <c r="D42" s="156"/>
      <c r="E42" s="156"/>
      <c r="F42" s="156"/>
    </row>
    <row r="43" spans="1:8" x14ac:dyDescent="0.25">
      <c r="A43" s="156" t="s">
        <v>101</v>
      </c>
      <c r="B43" s="156"/>
      <c r="C43" s="156"/>
      <c r="D43" s="156"/>
      <c r="E43" s="156"/>
      <c r="F43" s="156"/>
    </row>
    <row r="44" spans="1:8" x14ac:dyDescent="0.25">
      <c r="A44" s="152" t="s">
        <v>123</v>
      </c>
      <c r="B44" s="152"/>
      <c r="C44" s="152"/>
      <c r="D44" s="152"/>
      <c r="E44" s="152"/>
      <c r="F44" s="152"/>
    </row>
    <row r="46" spans="1:8" ht="15.75" thickBot="1" x14ac:dyDescent="0.3">
      <c r="A46" s="36" t="s">
        <v>0</v>
      </c>
      <c r="B46" s="36" t="s">
        <v>122</v>
      </c>
      <c r="C46" s="36" t="s">
        <v>22</v>
      </c>
      <c r="D46" s="36" t="s">
        <v>23</v>
      </c>
      <c r="E46" s="36" t="s">
        <v>21</v>
      </c>
      <c r="F46" s="36" t="s">
        <v>41</v>
      </c>
    </row>
    <row r="47" spans="1:8" x14ac:dyDescent="0.25">
      <c r="A47" s="26"/>
      <c r="B47" s="27"/>
      <c r="C47" s="41"/>
      <c r="D47" s="41"/>
      <c r="E47" s="41"/>
      <c r="F47" s="41"/>
    </row>
    <row r="48" spans="1:8" x14ac:dyDescent="0.25">
      <c r="A48" s="26">
        <v>1</v>
      </c>
      <c r="B48" s="27" t="s">
        <v>57</v>
      </c>
      <c r="C48" s="103">
        <v>766059389.82000005</v>
      </c>
      <c r="D48" s="103">
        <v>771588693</v>
      </c>
      <c r="E48" s="103">
        <v>745975217</v>
      </c>
      <c r="F48" s="103">
        <f t="shared" ref="F48:F66" si="4">SUM(C48:E48)</f>
        <v>2283623299.8200002</v>
      </c>
    </row>
    <row r="49" spans="1:8" x14ac:dyDescent="0.25">
      <c r="A49" s="26">
        <v>2</v>
      </c>
      <c r="B49" s="27" t="s">
        <v>59</v>
      </c>
      <c r="C49" s="103">
        <v>593989860</v>
      </c>
      <c r="D49" s="103">
        <v>594216300</v>
      </c>
      <c r="E49" s="103">
        <v>0</v>
      </c>
      <c r="F49" s="103">
        <f t="shared" si="4"/>
        <v>1188206160</v>
      </c>
    </row>
    <row r="50" spans="1:8" x14ac:dyDescent="0.25">
      <c r="A50" s="26">
        <v>3</v>
      </c>
      <c r="B50" s="27" t="s">
        <v>58</v>
      </c>
      <c r="C50" s="103">
        <v>0</v>
      </c>
      <c r="D50" s="103">
        <v>0</v>
      </c>
      <c r="E50" s="103">
        <v>729755932</v>
      </c>
      <c r="F50" s="103">
        <f t="shared" si="4"/>
        <v>729755932</v>
      </c>
    </row>
    <row r="51" spans="1:8" x14ac:dyDescent="0.25">
      <c r="A51" s="26">
        <v>4</v>
      </c>
      <c r="B51" s="27" t="s">
        <v>60</v>
      </c>
      <c r="C51" s="103">
        <v>0</v>
      </c>
      <c r="D51" s="103">
        <v>0</v>
      </c>
      <c r="E51" s="103">
        <v>0</v>
      </c>
      <c r="F51" s="103">
        <f t="shared" si="4"/>
        <v>0</v>
      </c>
    </row>
    <row r="52" spans="1:8" x14ac:dyDescent="0.25">
      <c r="A52" s="26">
        <v>5</v>
      </c>
      <c r="B52" s="27" t="s">
        <v>44</v>
      </c>
      <c r="C52" s="103">
        <v>0</v>
      </c>
      <c r="D52" s="103">
        <v>172907704.72999999</v>
      </c>
      <c r="E52" s="103">
        <v>154623081.47</v>
      </c>
      <c r="F52" s="103">
        <f t="shared" si="4"/>
        <v>327530786.19999999</v>
      </c>
    </row>
    <row r="53" spans="1:8" x14ac:dyDescent="0.25">
      <c r="A53" s="26">
        <v>6</v>
      </c>
      <c r="B53" s="27" t="s">
        <v>67</v>
      </c>
      <c r="C53" s="103">
        <v>0</v>
      </c>
      <c r="D53" s="103">
        <v>0</v>
      </c>
      <c r="E53" s="103">
        <v>0</v>
      </c>
      <c r="F53" s="103">
        <f t="shared" si="4"/>
        <v>0</v>
      </c>
    </row>
    <row r="54" spans="1:8" x14ac:dyDescent="0.25">
      <c r="A54" s="79">
        <v>7</v>
      </c>
      <c r="B54" s="27" t="s">
        <v>128</v>
      </c>
      <c r="C54" s="103"/>
      <c r="D54" s="103">
        <v>0</v>
      </c>
      <c r="E54" s="103">
        <v>1798500</v>
      </c>
      <c r="F54" s="103">
        <f t="shared" si="4"/>
        <v>1798500</v>
      </c>
      <c r="H54" s="27"/>
    </row>
    <row r="55" spans="1:8" x14ac:dyDescent="0.25">
      <c r="A55" s="79">
        <v>8</v>
      </c>
      <c r="B55" s="27" t="s">
        <v>129</v>
      </c>
      <c r="C55" s="103">
        <v>0</v>
      </c>
      <c r="D55" s="103">
        <v>0</v>
      </c>
      <c r="E55" s="103">
        <v>0</v>
      </c>
      <c r="F55" s="103">
        <f t="shared" si="4"/>
        <v>0</v>
      </c>
      <c r="H55" s="27"/>
    </row>
    <row r="56" spans="1:8" x14ac:dyDescent="0.25">
      <c r="A56" s="79">
        <v>9</v>
      </c>
      <c r="B56" s="27" t="s">
        <v>130</v>
      </c>
      <c r="C56" s="103">
        <v>0</v>
      </c>
      <c r="D56" s="103">
        <v>0</v>
      </c>
      <c r="E56" s="103">
        <v>0</v>
      </c>
      <c r="F56" s="103">
        <f t="shared" si="4"/>
        <v>0</v>
      </c>
      <c r="H56" s="27"/>
    </row>
    <row r="57" spans="1:8" x14ac:dyDescent="0.25">
      <c r="A57" s="102">
        <v>10</v>
      </c>
      <c r="B57" s="120" t="s">
        <v>141</v>
      </c>
      <c r="C57" s="103">
        <v>0</v>
      </c>
      <c r="D57" s="103">
        <v>0</v>
      </c>
      <c r="E57" s="103">
        <v>3709035</v>
      </c>
      <c r="F57" s="103">
        <f t="shared" si="4"/>
        <v>3709035</v>
      </c>
      <c r="H57" s="27"/>
    </row>
    <row r="58" spans="1:8" x14ac:dyDescent="0.25">
      <c r="A58" s="102">
        <v>11</v>
      </c>
      <c r="B58" s="120" t="s">
        <v>143</v>
      </c>
      <c r="C58" s="103">
        <v>0</v>
      </c>
      <c r="D58" s="103">
        <v>0</v>
      </c>
      <c r="E58" s="103">
        <v>0</v>
      </c>
      <c r="F58" s="103">
        <f t="shared" si="4"/>
        <v>0</v>
      </c>
      <c r="H58" s="27"/>
    </row>
    <row r="59" spans="1:8" x14ac:dyDescent="0.25">
      <c r="A59" s="102">
        <v>12</v>
      </c>
      <c r="B59" s="120" t="s">
        <v>144</v>
      </c>
      <c r="C59" s="103">
        <v>431325948.20999998</v>
      </c>
      <c r="D59" s="103">
        <v>0</v>
      </c>
      <c r="E59" s="103">
        <v>0</v>
      </c>
      <c r="F59" s="103">
        <f t="shared" si="4"/>
        <v>431325948.20999998</v>
      </c>
      <c r="H59" s="27"/>
    </row>
    <row r="60" spans="1:8" x14ac:dyDescent="0.25">
      <c r="A60" s="102">
        <v>13</v>
      </c>
      <c r="B60" s="120" t="s">
        <v>145</v>
      </c>
      <c r="C60" s="103">
        <v>0</v>
      </c>
      <c r="D60" s="103">
        <v>0</v>
      </c>
      <c r="E60" s="103">
        <v>0</v>
      </c>
      <c r="F60" s="103">
        <f t="shared" si="4"/>
        <v>0</v>
      </c>
      <c r="H60" s="27"/>
    </row>
    <row r="61" spans="1:8" x14ac:dyDescent="0.25">
      <c r="A61" s="102">
        <v>14</v>
      </c>
      <c r="B61" s="120" t="s">
        <v>146</v>
      </c>
      <c r="C61" s="103">
        <v>0</v>
      </c>
      <c r="D61" s="103">
        <v>0</v>
      </c>
      <c r="E61" s="103">
        <v>0</v>
      </c>
      <c r="F61" s="103">
        <f t="shared" si="4"/>
        <v>0</v>
      </c>
      <c r="H61" s="27"/>
    </row>
    <row r="62" spans="1:8" x14ac:dyDescent="0.25">
      <c r="A62" s="102">
        <v>15</v>
      </c>
      <c r="B62" s="120" t="s">
        <v>147</v>
      </c>
      <c r="C62" s="103">
        <v>0</v>
      </c>
      <c r="D62" s="103">
        <v>0</v>
      </c>
      <c r="E62" s="103">
        <v>0</v>
      </c>
      <c r="F62" s="103">
        <f t="shared" si="4"/>
        <v>0</v>
      </c>
      <c r="H62" s="27"/>
    </row>
    <row r="63" spans="1:8" x14ac:dyDescent="0.25">
      <c r="A63" s="102">
        <v>16</v>
      </c>
      <c r="B63" s="120" t="s">
        <v>148</v>
      </c>
      <c r="C63" s="103"/>
      <c r="D63" s="103">
        <v>0</v>
      </c>
      <c r="E63" s="103">
        <v>3600000</v>
      </c>
      <c r="F63" s="103">
        <f t="shared" si="4"/>
        <v>3600000</v>
      </c>
      <c r="H63" s="27"/>
    </row>
    <row r="64" spans="1:8" x14ac:dyDescent="0.25">
      <c r="A64" s="110">
        <v>17</v>
      </c>
      <c r="B64" s="130" t="s">
        <v>155</v>
      </c>
      <c r="C64" s="103">
        <v>0</v>
      </c>
      <c r="D64" s="103">
        <v>0</v>
      </c>
      <c r="E64" s="103">
        <v>0</v>
      </c>
      <c r="F64" s="103">
        <f t="shared" si="4"/>
        <v>0</v>
      </c>
      <c r="H64" s="27"/>
    </row>
    <row r="65" spans="1:8" x14ac:dyDescent="0.25">
      <c r="A65" s="110">
        <v>18</v>
      </c>
      <c r="B65" s="130" t="s">
        <v>156</v>
      </c>
      <c r="C65" s="103">
        <v>0</v>
      </c>
      <c r="D65" s="103">
        <v>0</v>
      </c>
      <c r="E65" s="103">
        <v>0</v>
      </c>
      <c r="F65" s="103">
        <f t="shared" si="4"/>
        <v>0</v>
      </c>
      <c r="H65" s="27"/>
    </row>
    <row r="66" spans="1:8" x14ac:dyDescent="0.25">
      <c r="A66" s="110">
        <v>19</v>
      </c>
      <c r="B66" s="130" t="s">
        <v>157</v>
      </c>
      <c r="C66" s="103">
        <v>0</v>
      </c>
      <c r="D66" s="103">
        <v>0</v>
      </c>
      <c r="E66" s="103">
        <v>0</v>
      </c>
      <c r="F66" s="103">
        <f t="shared" si="4"/>
        <v>0</v>
      </c>
      <c r="H66" s="27"/>
    </row>
    <row r="67" spans="1:8" ht="15.75" thickBot="1" x14ac:dyDescent="0.3">
      <c r="A67" s="48"/>
      <c r="B67" s="49" t="s">
        <v>1</v>
      </c>
      <c r="C67" s="119">
        <f>SUM(C48:C66)</f>
        <v>1791375198.0300002</v>
      </c>
      <c r="D67" s="119">
        <f t="shared" ref="D67:F67" si="5">SUM(D48:D66)</f>
        <v>1538712697.73</v>
      </c>
      <c r="E67" s="119">
        <f t="shared" si="5"/>
        <v>1639461765.47</v>
      </c>
      <c r="F67" s="119">
        <f t="shared" si="5"/>
        <v>4969549661.2300005</v>
      </c>
      <c r="G67" s="81"/>
    </row>
    <row r="68" spans="1:8" ht="15.75" thickTop="1" x14ac:dyDescent="0.25">
      <c r="A68" s="124" t="s">
        <v>173</v>
      </c>
      <c r="B68" s="125"/>
      <c r="C68" s="125"/>
      <c r="D68" s="125"/>
      <c r="E68" s="125"/>
      <c r="F68" s="125"/>
    </row>
    <row r="69" spans="1:8" x14ac:dyDescent="0.25">
      <c r="A69" s="123"/>
      <c r="B69" s="27"/>
      <c r="C69" s="27"/>
      <c r="D69" s="27"/>
      <c r="E69" s="27"/>
      <c r="F69" s="27"/>
    </row>
    <row r="70" spans="1:8" x14ac:dyDescent="0.25">
      <c r="A70" s="23"/>
      <c r="B70" s="23"/>
      <c r="C70" s="23"/>
      <c r="D70" s="23"/>
      <c r="E70" s="23"/>
      <c r="F70" s="23"/>
    </row>
    <row r="71" spans="1:8" x14ac:dyDescent="0.25">
      <c r="A71" s="156" t="s">
        <v>100</v>
      </c>
      <c r="B71" s="156"/>
      <c r="C71" s="156"/>
      <c r="D71" s="156"/>
      <c r="E71" s="156"/>
      <c r="F71" s="156"/>
    </row>
    <row r="72" spans="1:8" x14ac:dyDescent="0.25">
      <c r="A72" s="156" t="s">
        <v>102</v>
      </c>
      <c r="B72" s="156"/>
      <c r="C72" s="156"/>
      <c r="D72" s="156"/>
      <c r="E72" s="156"/>
      <c r="F72" s="156"/>
    </row>
    <row r="73" spans="1:8" x14ac:dyDescent="0.25">
      <c r="A73" s="152" t="s">
        <v>123</v>
      </c>
      <c r="B73" s="152"/>
      <c r="C73" s="152"/>
      <c r="D73" s="152"/>
      <c r="E73" s="152"/>
      <c r="F73" s="152"/>
    </row>
    <row r="75" spans="1:8" ht="15.75" thickBot="1" x14ac:dyDescent="0.3">
      <c r="A75" s="36" t="s">
        <v>97</v>
      </c>
      <c r="B75" s="36" t="s">
        <v>98</v>
      </c>
      <c r="C75" s="36" t="s">
        <v>22</v>
      </c>
      <c r="D75" s="36" t="s">
        <v>23</v>
      </c>
      <c r="E75" s="36" t="s">
        <v>21</v>
      </c>
      <c r="F75" s="36" t="s">
        <v>41</v>
      </c>
    </row>
    <row r="76" spans="1:8" x14ac:dyDescent="0.25">
      <c r="A76" s="26"/>
      <c r="B76" s="27"/>
      <c r="C76" s="28"/>
      <c r="D76" s="28"/>
      <c r="E76" s="28"/>
      <c r="F76" s="28"/>
    </row>
    <row r="77" spans="1:8" x14ac:dyDescent="0.25">
      <c r="A77" s="121" t="s">
        <v>149</v>
      </c>
      <c r="B77" s="127" t="s">
        <v>150</v>
      </c>
      <c r="C77" s="108">
        <v>0</v>
      </c>
      <c r="D77" s="108">
        <v>0</v>
      </c>
      <c r="E77" s="108">
        <v>3600000</v>
      </c>
      <c r="F77" s="108">
        <f>SUM(C77:E77)</f>
        <v>3600000</v>
      </c>
    </row>
    <row r="78" spans="1:8" x14ac:dyDescent="0.25">
      <c r="A78" s="121" t="s">
        <v>151</v>
      </c>
      <c r="B78" s="127" t="s">
        <v>152</v>
      </c>
      <c r="C78" s="108">
        <v>0</v>
      </c>
      <c r="D78" s="108">
        <v>0</v>
      </c>
      <c r="E78" s="108">
        <v>1798500</v>
      </c>
      <c r="F78" s="108">
        <f>SUM(C78:E78)</f>
        <v>1798500</v>
      </c>
    </row>
    <row r="79" spans="1:8" x14ac:dyDescent="0.25">
      <c r="A79" s="74" t="s">
        <v>3</v>
      </c>
      <c r="B79" s="56" t="s">
        <v>4</v>
      </c>
      <c r="C79" s="108">
        <v>0</v>
      </c>
      <c r="D79" s="108">
        <v>0</v>
      </c>
      <c r="E79" s="108">
        <v>729755932</v>
      </c>
      <c r="F79" s="108">
        <f>SUM(C79:E79)</f>
        <v>729755932</v>
      </c>
    </row>
    <row r="80" spans="1:8" x14ac:dyDescent="0.25">
      <c r="A80" s="74" t="s">
        <v>5</v>
      </c>
      <c r="B80" s="56" t="s">
        <v>6</v>
      </c>
      <c r="C80" s="108">
        <v>593989860</v>
      </c>
      <c r="D80" s="108">
        <v>594216300</v>
      </c>
      <c r="E80" s="108">
        <v>0</v>
      </c>
      <c r="F80" s="108">
        <f t="shared" ref="F80:F102" si="6">SUM(C80:E80)</f>
        <v>1188206160</v>
      </c>
    </row>
    <row r="81" spans="1:6" x14ac:dyDescent="0.25">
      <c r="A81" s="121" t="s">
        <v>153</v>
      </c>
      <c r="B81" s="127" t="s">
        <v>154</v>
      </c>
      <c r="C81" s="108">
        <v>0</v>
      </c>
      <c r="D81" s="108">
        <v>0</v>
      </c>
      <c r="E81" s="108">
        <v>0</v>
      </c>
      <c r="F81" s="108">
        <f t="shared" si="6"/>
        <v>0</v>
      </c>
    </row>
    <row r="82" spans="1:6" x14ac:dyDescent="0.25">
      <c r="A82" s="74" t="s">
        <v>27</v>
      </c>
      <c r="B82" s="56" t="s">
        <v>28</v>
      </c>
      <c r="C82" s="108">
        <v>0</v>
      </c>
      <c r="D82" s="108">
        <v>0</v>
      </c>
      <c r="E82" s="108">
        <v>0</v>
      </c>
      <c r="F82" s="108">
        <f t="shared" si="6"/>
        <v>0</v>
      </c>
    </row>
    <row r="83" spans="1:6" x14ac:dyDescent="0.25">
      <c r="A83" s="74" t="s">
        <v>7</v>
      </c>
      <c r="B83" s="56" t="s">
        <v>8</v>
      </c>
      <c r="C83" s="108">
        <v>0</v>
      </c>
      <c r="D83" s="108">
        <v>0</v>
      </c>
      <c r="E83" s="108">
        <v>0</v>
      </c>
      <c r="F83" s="108">
        <f t="shared" si="6"/>
        <v>0</v>
      </c>
    </row>
    <row r="84" spans="1:6" x14ac:dyDescent="0.25">
      <c r="A84" s="74" t="s">
        <v>29</v>
      </c>
      <c r="B84" s="56" t="s">
        <v>30</v>
      </c>
      <c r="C84" s="108">
        <v>0</v>
      </c>
      <c r="D84" s="108">
        <v>0</v>
      </c>
      <c r="E84" s="108">
        <v>0</v>
      </c>
      <c r="F84" s="108">
        <f t="shared" si="6"/>
        <v>0</v>
      </c>
    </row>
    <row r="85" spans="1:6" x14ac:dyDescent="0.25">
      <c r="A85" s="121" t="s">
        <v>142</v>
      </c>
      <c r="B85" s="122" t="s">
        <v>141</v>
      </c>
      <c r="C85" s="108">
        <v>0</v>
      </c>
      <c r="D85" s="108">
        <v>0</v>
      </c>
      <c r="E85" s="108">
        <v>3709035</v>
      </c>
      <c r="F85" s="108">
        <f t="shared" si="6"/>
        <v>3709035</v>
      </c>
    </row>
    <row r="86" spans="1:6" x14ac:dyDescent="0.25">
      <c r="A86" s="74" t="s">
        <v>31</v>
      </c>
      <c r="B86" s="56" t="s">
        <v>32</v>
      </c>
      <c r="C86" s="108">
        <v>0</v>
      </c>
      <c r="D86" s="108">
        <v>0</v>
      </c>
      <c r="E86" s="108">
        <v>0</v>
      </c>
      <c r="F86" s="108">
        <f t="shared" si="6"/>
        <v>0</v>
      </c>
    </row>
    <row r="87" spans="1:6" x14ac:dyDescent="0.25">
      <c r="A87" s="74" t="s">
        <v>33</v>
      </c>
      <c r="B87" s="56" t="s">
        <v>34</v>
      </c>
      <c r="C87" s="108">
        <v>0</v>
      </c>
      <c r="D87" s="108">
        <v>0</v>
      </c>
      <c r="E87" s="108">
        <v>0</v>
      </c>
      <c r="F87" s="108">
        <f t="shared" si="6"/>
        <v>0</v>
      </c>
    </row>
    <row r="88" spans="1:6" x14ac:dyDescent="0.25">
      <c r="A88" s="74" t="s">
        <v>35</v>
      </c>
      <c r="B88" s="56" t="s">
        <v>36</v>
      </c>
      <c r="C88" s="108">
        <v>0</v>
      </c>
      <c r="D88" s="108">
        <v>0</v>
      </c>
      <c r="E88" s="108">
        <v>0</v>
      </c>
      <c r="F88" s="108">
        <f t="shared" si="6"/>
        <v>0</v>
      </c>
    </row>
    <row r="89" spans="1:6" x14ac:dyDescent="0.25">
      <c r="A89" s="74" t="s">
        <v>37</v>
      </c>
      <c r="B89" s="56" t="s">
        <v>38</v>
      </c>
      <c r="C89" s="108">
        <v>0</v>
      </c>
      <c r="D89" s="108">
        <v>172907704.72999999</v>
      </c>
      <c r="E89" s="108">
        <v>154623081.47</v>
      </c>
      <c r="F89" s="108">
        <f t="shared" si="6"/>
        <v>327530786.19999999</v>
      </c>
    </row>
    <row r="90" spans="1:6" x14ac:dyDescent="0.25">
      <c r="A90" s="74" t="s">
        <v>9</v>
      </c>
      <c r="B90" s="75" t="s">
        <v>63</v>
      </c>
      <c r="C90" s="108">
        <v>0</v>
      </c>
      <c r="D90" s="108">
        <v>0</v>
      </c>
      <c r="E90" s="108">
        <v>0</v>
      </c>
      <c r="F90" s="108">
        <f t="shared" si="6"/>
        <v>0</v>
      </c>
    </row>
    <row r="91" spans="1:6" x14ac:dyDescent="0.25">
      <c r="A91" s="74" t="s">
        <v>69</v>
      </c>
      <c r="B91" s="75" t="s">
        <v>68</v>
      </c>
      <c r="C91" s="108">
        <v>0</v>
      </c>
      <c r="D91" s="108">
        <v>0</v>
      </c>
      <c r="E91" s="108">
        <v>0</v>
      </c>
      <c r="F91" s="108">
        <f t="shared" si="6"/>
        <v>0</v>
      </c>
    </row>
    <row r="92" spans="1:6" x14ac:dyDescent="0.25">
      <c r="A92" s="74" t="s">
        <v>70</v>
      </c>
      <c r="B92" s="75" t="s">
        <v>71</v>
      </c>
      <c r="C92" s="108">
        <v>0</v>
      </c>
      <c r="D92" s="108">
        <v>0</v>
      </c>
      <c r="E92" s="108">
        <v>0</v>
      </c>
      <c r="F92" s="108">
        <f t="shared" si="6"/>
        <v>0</v>
      </c>
    </row>
    <row r="93" spans="1:6" x14ac:dyDescent="0.25">
      <c r="A93" s="74" t="s">
        <v>72</v>
      </c>
      <c r="B93" s="75" t="s">
        <v>73</v>
      </c>
      <c r="C93" s="108">
        <v>0</v>
      </c>
      <c r="D93" s="108">
        <v>0</v>
      </c>
      <c r="E93" s="108">
        <v>0</v>
      </c>
      <c r="F93" s="108">
        <f t="shared" si="6"/>
        <v>0</v>
      </c>
    </row>
    <row r="94" spans="1:6" x14ac:dyDescent="0.25">
      <c r="A94" s="74" t="s">
        <v>75</v>
      </c>
      <c r="B94" s="75" t="s">
        <v>76</v>
      </c>
      <c r="C94" s="108">
        <v>0</v>
      </c>
      <c r="D94" s="108">
        <v>0</v>
      </c>
      <c r="E94" s="108">
        <v>0</v>
      </c>
      <c r="F94" s="108">
        <f t="shared" si="6"/>
        <v>0</v>
      </c>
    </row>
    <row r="95" spans="1:6" x14ac:dyDescent="0.25">
      <c r="A95" s="132" t="s">
        <v>158</v>
      </c>
      <c r="B95" s="133" t="s">
        <v>155</v>
      </c>
      <c r="C95" s="108">
        <v>0</v>
      </c>
      <c r="D95" s="108">
        <v>0</v>
      </c>
      <c r="E95" s="108">
        <v>0</v>
      </c>
      <c r="F95" s="108"/>
    </row>
    <row r="96" spans="1:6" x14ac:dyDescent="0.25">
      <c r="A96" s="74" t="s">
        <v>77</v>
      </c>
      <c r="B96" s="75" t="s">
        <v>78</v>
      </c>
      <c r="C96" s="108">
        <v>0</v>
      </c>
      <c r="D96" s="108">
        <v>0</v>
      </c>
      <c r="E96" s="108">
        <v>0</v>
      </c>
      <c r="F96" s="108">
        <f t="shared" si="6"/>
        <v>0</v>
      </c>
    </row>
    <row r="97" spans="1:9" x14ac:dyDescent="0.25">
      <c r="A97" s="74" t="s">
        <v>79</v>
      </c>
      <c r="B97" s="75" t="s">
        <v>80</v>
      </c>
      <c r="C97" s="108">
        <v>0</v>
      </c>
      <c r="D97" s="108">
        <v>0</v>
      </c>
      <c r="E97" s="108">
        <v>0</v>
      </c>
      <c r="F97" s="108">
        <f t="shared" si="6"/>
        <v>0</v>
      </c>
    </row>
    <row r="98" spans="1:9" x14ac:dyDescent="0.25">
      <c r="A98" s="74" t="s">
        <v>81</v>
      </c>
      <c r="B98" s="75" t="s">
        <v>82</v>
      </c>
      <c r="C98" s="108">
        <v>0</v>
      </c>
      <c r="D98" s="108">
        <v>0</v>
      </c>
      <c r="E98" s="108">
        <v>0</v>
      </c>
      <c r="F98" s="108">
        <f t="shared" si="6"/>
        <v>0</v>
      </c>
    </row>
    <row r="99" spans="1:9" x14ac:dyDescent="0.25">
      <c r="A99" s="74" t="s">
        <v>72</v>
      </c>
      <c r="B99" s="75" t="s">
        <v>73</v>
      </c>
      <c r="C99" s="108">
        <v>0</v>
      </c>
      <c r="D99" s="108">
        <v>0</v>
      </c>
      <c r="E99" s="108">
        <v>0</v>
      </c>
      <c r="F99" s="108">
        <f t="shared" si="6"/>
        <v>0</v>
      </c>
    </row>
    <row r="100" spans="1:9" x14ac:dyDescent="0.25">
      <c r="A100" s="74" t="s">
        <v>140</v>
      </c>
      <c r="B100" s="75" t="s">
        <v>139</v>
      </c>
      <c r="C100" s="108">
        <v>0</v>
      </c>
      <c r="D100" s="108">
        <v>0</v>
      </c>
      <c r="E100" s="108">
        <v>0</v>
      </c>
      <c r="F100" s="108">
        <f t="shared" si="6"/>
        <v>0</v>
      </c>
    </row>
    <row r="101" spans="1:9" x14ac:dyDescent="0.25">
      <c r="A101" s="21" t="s">
        <v>131</v>
      </c>
      <c r="B101" s="21" t="s">
        <v>132</v>
      </c>
      <c r="C101" s="108">
        <v>431325948.20999998</v>
      </c>
      <c r="D101" s="108"/>
      <c r="E101" s="108">
        <v>0</v>
      </c>
      <c r="F101" s="108">
        <f t="shared" si="6"/>
        <v>431325948.20999998</v>
      </c>
    </row>
    <row r="102" spans="1:9" x14ac:dyDescent="0.25">
      <c r="A102" s="74" t="s">
        <v>124</v>
      </c>
      <c r="B102" s="75" t="s">
        <v>74</v>
      </c>
      <c r="C102" s="108">
        <v>766059389.82000005</v>
      </c>
      <c r="D102" s="108">
        <v>771588693</v>
      </c>
      <c r="E102" s="108">
        <v>745975217</v>
      </c>
      <c r="F102" s="108">
        <f t="shared" si="6"/>
        <v>2283623299.8200002</v>
      </c>
    </row>
    <row r="103" spans="1:9" ht="15.75" thickBot="1" x14ac:dyDescent="0.3">
      <c r="A103" s="48"/>
      <c r="B103" s="49" t="s">
        <v>1</v>
      </c>
      <c r="C103" s="109">
        <f>SUM(C77:C102)</f>
        <v>1791375198.0300002</v>
      </c>
      <c r="D103" s="109">
        <f t="shared" ref="D103:F103" si="7">SUM(D77:D102)</f>
        <v>1538712697.73</v>
      </c>
      <c r="E103" s="109">
        <f t="shared" si="7"/>
        <v>1639461765.47</v>
      </c>
      <c r="F103" s="109">
        <f t="shared" si="7"/>
        <v>4969549661.2299995</v>
      </c>
      <c r="G103" s="98"/>
    </row>
    <row r="104" spans="1:9" ht="15.75" thickTop="1" x14ac:dyDescent="0.25">
      <c r="A104" s="153" t="s">
        <v>174</v>
      </c>
      <c r="B104" s="153"/>
      <c r="C104" s="153"/>
      <c r="D104" s="153"/>
      <c r="E104" s="153"/>
      <c r="F104" s="153"/>
      <c r="G104" s="153"/>
      <c r="H104" s="153"/>
      <c r="I104" s="153"/>
    </row>
    <row r="105" spans="1:9" x14ac:dyDescent="0.25">
      <c r="A105" s="123"/>
      <c r="B105" s="129"/>
      <c r="C105" s="129"/>
      <c r="D105" s="129"/>
      <c r="E105" s="129"/>
      <c r="F105" s="129"/>
    </row>
    <row r="107" spans="1:9" x14ac:dyDescent="0.25">
      <c r="A107" s="156" t="s">
        <v>111</v>
      </c>
      <c r="B107" s="156"/>
      <c r="C107" s="156"/>
      <c r="D107" s="156"/>
      <c r="E107" s="156"/>
      <c r="F107" s="156"/>
    </row>
    <row r="108" spans="1:9" x14ac:dyDescent="0.25">
      <c r="A108" s="156" t="s">
        <v>110</v>
      </c>
      <c r="B108" s="156"/>
      <c r="C108" s="156"/>
      <c r="D108" s="156"/>
      <c r="E108" s="156"/>
      <c r="F108" s="156"/>
    </row>
    <row r="109" spans="1:9" x14ac:dyDescent="0.25">
      <c r="A109" s="152" t="s">
        <v>123</v>
      </c>
      <c r="B109" s="152"/>
      <c r="C109" s="152"/>
      <c r="D109" s="152"/>
      <c r="E109" s="152"/>
      <c r="F109" s="152"/>
      <c r="H109" s="81"/>
    </row>
    <row r="110" spans="1:9" x14ac:dyDescent="0.25">
      <c r="H110" s="81"/>
    </row>
    <row r="111" spans="1:9" ht="15.75" thickBot="1" x14ac:dyDescent="0.3">
      <c r="A111" s="36" t="s">
        <v>0</v>
      </c>
      <c r="B111" s="36" t="s">
        <v>92</v>
      </c>
      <c r="C111" s="36" t="s">
        <v>22</v>
      </c>
      <c r="D111" s="36" t="s">
        <v>23</v>
      </c>
      <c r="E111" s="36" t="s">
        <v>21</v>
      </c>
      <c r="F111" s="36" t="s">
        <v>41</v>
      </c>
    </row>
    <row r="112" spans="1:9" x14ac:dyDescent="0.25">
      <c r="A112" s="26"/>
      <c r="B112" s="27"/>
      <c r="C112" s="28"/>
      <c r="D112" s="28"/>
      <c r="E112" s="28"/>
      <c r="F112" s="28"/>
    </row>
    <row r="113" spans="1:10" x14ac:dyDescent="0.25">
      <c r="A113" s="39">
        <v>1</v>
      </c>
      <c r="B113" s="13" t="s">
        <v>104</v>
      </c>
      <c r="C113" s="108">
        <f>'2 T'!F119</f>
        <v>2375516731.1899996</v>
      </c>
      <c r="D113" s="134">
        <f>C119</f>
        <v>2163218504.8299994</v>
      </c>
      <c r="E113" s="134">
        <f>D119</f>
        <v>2263128895.0299993</v>
      </c>
      <c r="F113" s="108">
        <f>C113</f>
        <v>2375516731.1899996</v>
      </c>
      <c r="G113" s="81"/>
      <c r="H113" s="81"/>
    </row>
    <row r="114" spans="1:10" x14ac:dyDescent="0.25">
      <c r="A114" s="79">
        <v>2</v>
      </c>
      <c r="B114" s="13" t="s">
        <v>105</v>
      </c>
      <c r="C114" s="108">
        <f>+C115+C116</f>
        <v>1579076971.6700001</v>
      </c>
      <c r="D114" s="108">
        <f t="shared" ref="D114:E114" si="8">+D115+D116</f>
        <v>1638623087.9300001</v>
      </c>
      <c r="E114" s="108">
        <f t="shared" si="8"/>
        <v>4457851730.4899998</v>
      </c>
      <c r="F114" s="108">
        <f>SUM(C114:E114)</f>
        <v>7675551790.0900002</v>
      </c>
      <c r="G114" s="14"/>
      <c r="J114" s="82"/>
    </row>
    <row r="115" spans="1:10" x14ac:dyDescent="0.25">
      <c r="A115" s="79"/>
      <c r="B115" s="92" t="s">
        <v>133</v>
      </c>
      <c r="C115" s="108">
        <v>1579076971.6700001</v>
      </c>
      <c r="D115" s="108">
        <v>1638623087.9300001</v>
      </c>
      <c r="E115" s="108">
        <v>4457851730.4899998</v>
      </c>
      <c r="F115" s="108">
        <f>SUM(C115:E115)</f>
        <v>7675551790.0900002</v>
      </c>
      <c r="G115" s="14"/>
      <c r="J115" s="82"/>
    </row>
    <row r="116" spans="1:10" x14ac:dyDescent="0.25">
      <c r="A116" s="79"/>
      <c r="B116" s="92" t="s">
        <v>135</v>
      </c>
      <c r="C116" s="108"/>
      <c r="D116" s="108"/>
      <c r="E116" s="108"/>
      <c r="F116" s="108">
        <f>SUM(C116:E116)</f>
        <v>0</v>
      </c>
      <c r="G116" s="14"/>
    </row>
    <row r="117" spans="1:10" x14ac:dyDescent="0.25">
      <c r="A117" s="79">
        <v>3</v>
      </c>
      <c r="B117" s="13" t="s">
        <v>106</v>
      </c>
      <c r="C117" s="108">
        <f t="shared" ref="C117:E117" si="9">+C113+C114</f>
        <v>3954593702.8599997</v>
      </c>
      <c r="D117" s="108">
        <f t="shared" si="9"/>
        <v>3801841592.7599993</v>
      </c>
      <c r="E117" s="108">
        <f t="shared" si="9"/>
        <v>6720980625.5199986</v>
      </c>
      <c r="F117" s="108">
        <f>+F113+F114</f>
        <v>10051068521.279999</v>
      </c>
      <c r="G117" s="14"/>
    </row>
    <row r="118" spans="1:10" x14ac:dyDescent="0.25">
      <c r="A118" s="79">
        <v>4</v>
      </c>
      <c r="B118" s="13" t="s">
        <v>107</v>
      </c>
      <c r="C118" s="108">
        <f>C103</f>
        <v>1791375198.0300002</v>
      </c>
      <c r="D118" s="108">
        <f t="shared" ref="D118:E118" si="10">D103</f>
        <v>1538712697.73</v>
      </c>
      <c r="E118" s="108">
        <f t="shared" si="10"/>
        <v>1639461765.47</v>
      </c>
      <c r="F118" s="108">
        <f>+E118+D118+C118</f>
        <v>4969549661.2299995</v>
      </c>
      <c r="G118" s="14"/>
    </row>
    <row r="119" spans="1:10" x14ac:dyDescent="0.25">
      <c r="A119" s="79">
        <v>5</v>
      </c>
      <c r="B119" s="13" t="s">
        <v>108</v>
      </c>
      <c r="C119" s="108">
        <f t="shared" ref="C119:E119" si="11">+C117-C118</f>
        <v>2163218504.8299994</v>
      </c>
      <c r="D119" s="108">
        <f t="shared" si="11"/>
        <v>2263128895.0299993</v>
      </c>
      <c r="E119" s="108">
        <f t="shared" si="11"/>
        <v>5081518860.0499983</v>
      </c>
      <c r="F119" s="108">
        <f>+F117-F118</f>
        <v>5081518860.0499992</v>
      </c>
      <c r="G119" s="14"/>
    </row>
    <row r="120" spans="1:10" ht="15.75" thickBot="1" x14ac:dyDescent="0.3">
      <c r="A120" s="48"/>
      <c r="B120" s="49"/>
      <c r="C120" s="50"/>
      <c r="D120" s="51"/>
      <c r="E120" s="52"/>
      <c r="F120" s="49"/>
      <c r="G120" s="5"/>
      <c r="H120" s="3"/>
      <c r="I120" s="3"/>
    </row>
    <row r="121" spans="1:10" ht="15.75" thickTop="1" x14ac:dyDescent="0.25">
      <c r="A121" s="153" t="s">
        <v>175</v>
      </c>
      <c r="B121" s="153"/>
      <c r="C121" s="153"/>
      <c r="D121" s="153"/>
      <c r="E121" s="153"/>
      <c r="F121" s="153"/>
      <c r="G121" s="153"/>
      <c r="H121" s="153"/>
      <c r="I121" s="153"/>
    </row>
    <row r="122" spans="1:10" x14ac:dyDescent="0.25">
      <c r="A122" s="123"/>
      <c r="B122" s="129"/>
      <c r="C122" s="129"/>
      <c r="D122" s="129"/>
      <c r="E122" s="129"/>
      <c r="F122" s="129"/>
    </row>
    <row r="124" spans="1:10" x14ac:dyDescent="0.25">
      <c r="A124" s="111" t="s">
        <v>176</v>
      </c>
    </row>
    <row r="125" spans="1:10" x14ac:dyDescent="0.25">
      <c r="A125" s="80"/>
    </row>
    <row r="126" spans="1:10" x14ac:dyDescent="0.25">
      <c r="A126" s="80"/>
    </row>
  </sheetData>
  <mergeCells count="15">
    <mergeCell ref="A121:I121"/>
    <mergeCell ref="A107:F107"/>
    <mergeCell ref="A108:F108"/>
    <mergeCell ref="A109:F109"/>
    <mergeCell ref="A1:G1"/>
    <mergeCell ref="A6:G6"/>
    <mergeCell ref="A71:F71"/>
    <mergeCell ref="A72:F72"/>
    <mergeCell ref="A104:I104"/>
    <mergeCell ref="A73:F73"/>
    <mergeCell ref="A8:G8"/>
    <mergeCell ref="A9:G9"/>
    <mergeCell ref="A42:F42"/>
    <mergeCell ref="A43:F43"/>
    <mergeCell ref="A44:F44"/>
  </mergeCells>
  <phoneticPr fontId="1" type="noConversion"/>
  <pageMargins left="0.7" right="0.7" top="0.75" bottom="0.75" header="0.3" footer="0.3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4"/>
  <sheetViews>
    <sheetView topLeftCell="A6" zoomScale="80" zoomScaleNormal="80" workbookViewId="0">
      <selection activeCell="G33" sqref="G33"/>
    </sheetView>
  </sheetViews>
  <sheetFormatPr baseColWidth="10" defaultColWidth="11.5703125" defaultRowHeight="15" x14ac:dyDescent="0.25"/>
  <cols>
    <col min="1" max="1" width="12.7109375" style="30" customWidth="1"/>
    <col min="2" max="2" width="45.7109375" style="31" customWidth="1"/>
    <col min="3" max="3" width="17.7109375" style="21" customWidth="1"/>
    <col min="4" max="4" width="18.28515625" style="21" customWidth="1"/>
    <col min="5" max="5" width="19" style="21" customWidth="1"/>
    <col min="6" max="6" width="16" style="21" customWidth="1"/>
    <col min="7" max="7" width="13.7109375" style="21" customWidth="1"/>
    <col min="8" max="8" width="8.85546875" style="21" customWidth="1"/>
    <col min="9" max="9" width="15.140625" style="21" bestFit="1" customWidth="1"/>
    <col min="10" max="10" width="13.5703125" style="21" bestFit="1" customWidth="1"/>
    <col min="11" max="11" width="14.7109375" style="21" customWidth="1"/>
    <col min="12" max="16384" width="11.5703125" style="21"/>
  </cols>
  <sheetData>
    <row r="1" spans="1:7" x14ac:dyDescent="0.25">
      <c r="A1" s="156" t="s">
        <v>66</v>
      </c>
      <c r="B1" s="156"/>
      <c r="C1" s="156"/>
      <c r="D1" s="156"/>
      <c r="E1" s="156"/>
      <c r="F1" s="156"/>
      <c r="G1" s="156"/>
    </row>
    <row r="2" spans="1:7" s="76" customFormat="1" x14ac:dyDescent="0.25">
      <c r="A2" s="24"/>
      <c r="B2" s="78" t="s">
        <v>84</v>
      </c>
      <c r="C2" s="24" t="s">
        <v>87</v>
      </c>
      <c r="D2" s="24"/>
      <c r="E2" s="24"/>
      <c r="F2" s="24"/>
      <c r="G2" s="24"/>
    </row>
    <row r="3" spans="1:7" s="76" customFormat="1" x14ac:dyDescent="0.25">
      <c r="A3" s="24"/>
      <c r="B3" s="78" t="s">
        <v>85</v>
      </c>
      <c r="C3" s="24" t="s">
        <v>88</v>
      </c>
      <c r="D3" s="24"/>
      <c r="E3" s="24"/>
      <c r="F3" s="24"/>
      <c r="G3" s="24"/>
    </row>
    <row r="4" spans="1:7" s="76" customFormat="1" x14ac:dyDescent="0.25">
      <c r="A4" s="24"/>
      <c r="B4" s="78" t="s">
        <v>86</v>
      </c>
      <c r="C4" s="24" t="s">
        <v>89</v>
      </c>
      <c r="D4" s="24"/>
      <c r="E4" s="24"/>
      <c r="F4" s="24"/>
      <c r="G4" s="24"/>
    </row>
    <row r="5" spans="1:7" s="76" customFormat="1" x14ac:dyDescent="0.25">
      <c r="A5" s="24"/>
      <c r="B5" s="78" t="s">
        <v>83</v>
      </c>
      <c r="C5" s="24" t="s">
        <v>162</v>
      </c>
      <c r="D5" s="24"/>
      <c r="E5" s="24"/>
      <c r="F5" s="24"/>
      <c r="G5" s="24"/>
    </row>
    <row r="6" spans="1:7" s="76" customFormat="1" x14ac:dyDescent="0.25">
      <c r="A6" s="156"/>
      <c r="B6" s="156"/>
      <c r="C6" s="156"/>
      <c r="D6" s="156"/>
      <c r="E6" s="156"/>
      <c r="F6" s="156"/>
      <c r="G6" s="156"/>
    </row>
    <row r="7" spans="1:7" x14ac:dyDescent="0.25">
      <c r="A7" s="23"/>
      <c r="B7" s="24"/>
      <c r="C7" s="25"/>
      <c r="D7" s="25"/>
      <c r="E7" s="25"/>
      <c r="F7" s="25"/>
      <c r="G7" s="25"/>
    </row>
    <row r="8" spans="1:7" x14ac:dyDescent="0.25">
      <c r="A8" s="156" t="s">
        <v>91</v>
      </c>
      <c r="B8" s="156"/>
      <c r="C8" s="156"/>
      <c r="D8" s="156"/>
      <c r="E8" s="156"/>
      <c r="F8" s="156"/>
      <c r="G8" s="156"/>
    </row>
    <row r="9" spans="1:7" x14ac:dyDescent="0.25">
      <c r="A9" s="156" t="s">
        <v>112</v>
      </c>
      <c r="B9" s="156"/>
      <c r="C9" s="156"/>
      <c r="D9" s="156"/>
      <c r="E9" s="156"/>
      <c r="F9" s="156"/>
      <c r="G9" s="156"/>
    </row>
    <row r="10" spans="1:7" x14ac:dyDescent="0.25">
      <c r="A10" s="23"/>
      <c r="B10" s="24"/>
      <c r="C10" s="23"/>
      <c r="D10" s="23"/>
      <c r="E10" s="23"/>
      <c r="F10" s="23"/>
      <c r="G10" s="23"/>
    </row>
    <row r="11" spans="1:7" s="76" customFormat="1" ht="15.75" thickBot="1" x14ac:dyDescent="0.3">
      <c r="A11" s="36" t="s">
        <v>0</v>
      </c>
      <c r="B11" s="36" t="s">
        <v>122</v>
      </c>
      <c r="C11" s="36" t="s">
        <v>93</v>
      </c>
      <c r="D11" s="36" t="s">
        <v>24</v>
      </c>
      <c r="E11" s="36" t="s">
        <v>25</v>
      </c>
      <c r="F11" s="36" t="s">
        <v>26</v>
      </c>
      <c r="G11" s="36" t="s">
        <v>118</v>
      </c>
    </row>
    <row r="12" spans="1:7" s="76" customFormat="1" x14ac:dyDescent="0.25">
      <c r="A12" s="41"/>
      <c r="B12" s="27"/>
      <c r="C12" s="41"/>
      <c r="D12" s="41"/>
      <c r="E12" s="41"/>
      <c r="F12" s="41"/>
      <c r="G12" s="41"/>
    </row>
    <row r="13" spans="1:7" s="76" customFormat="1" hidden="1" x14ac:dyDescent="0.25">
      <c r="A13" s="55">
        <v>0</v>
      </c>
      <c r="B13" s="56" t="s">
        <v>64</v>
      </c>
      <c r="C13" s="73" t="s">
        <v>11</v>
      </c>
      <c r="D13" s="41"/>
      <c r="E13" s="41"/>
      <c r="F13" s="41"/>
      <c r="G13" s="39" t="e">
        <f t="shared" ref="G13:G14" si="0">AVERAGE(D13:F13)</f>
        <v>#DIV/0!</v>
      </c>
    </row>
    <row r="14" spans="1:7" s="76" customFormat="1" hidden="1" x14ac:dyDescent="0.25">
      <c r="A14" s="55"/>
      <c r="B14" s="57" t="s">
        <v>65</v>
      </c>
      <c r="C14" s="73" t="s">
        <v>11</v>
      </c>
      <c r="D14" s="41"/>
      <c r="E14" s="41"/>
      <c r="F14" s="41"/>
      <c r="G14" s="39" t="e">
        <f t="shared" si="0"/>
        <v>#DIV/0!</v>
      </c>
    </row>
    <row r="15" spans="1:7" s="76" customFormat="1" hidden="1" x14ac:dyDescent="0.25">
      <c r="A15" s="73"/>
      <c r="B15" s="27"/>
      <c r="C15" s="41"/>
      <c r="D15" s="41"/>
      <c r="E15" s="41"/>
      <c r="F15" s="41"/>
      <c r="G15" s="39"/>
    </row>
    <row r="16" spans="1:7" s="76" customFormat="1" ht="15.75" x14ac:dyDescent="0.25">
      <c r="A16" s="58">
        <v>1</v>
      </c>
      <c r="B16" s="59" t="s">
        <v>45</v>
      </c>
      <c r="C16" s="28" t="s">
        <v>11</v>
      </c>
      <c r="D16" s="39">
        <f>+D17+D22</f>
        <v>37107</v>
      </c>
      <c r="E16" s="39">
        <f t="shared" ref="E16:F16" si="1">+E17+E22</f>
        <v>36046</v>
      </c>
      <c r="F16" s="39">
        <f t="shared" si="1"/>
        <v>30632</v>
      </c>
      <c r="G16" s="39">
        <f>AVERAGE(D16:F16)</f>
        <v>34595</v>
      </c>
    </row>
    <row r="17" spans="1:7" s="76" customFormat="1" ht="15.75" x14ac:dyDescent="0.25">
      <c r="A17" s="58"/>
      <c r="B17" s="60" t="s">
        <v>46</v>
      </c>
      <c r="C17" s="28" t="s">
        <v>11</v>
      </c>
      <c r="D17" s="39">
        <v>26283</v>
      </c>
      <c r="E17" s="39">
        <v>26184</v>
      </c>
      <c r="F17" s="39">
        <v>22339</v>
      </c>
      <c r="G17" s="39">
        <f t="shared" ref="G17:G35" si="2">AVERAGE(D17:F17)</f>
        <v>24935.333333333332</v>
      </c>
    </row>
    <row r="18" spans="1:7" ht="15.75" hidden="1" x14ac:dyDescent="0.25">
      <c r="A18" s="58"/>
      <c r="B18" s="61" t="s">
        <v>47</v>
      </c>
      <c r="C18" s="28" t="s">
        <v>11</v>
      </c>
      <c r="D18" s="39"/>
      <c r="E18" s="39"/>
      <c r="F18" s="39"/>
      <c r="G18" s="39" t="e">
        <f t="shared" si="2"/>
        <v>#DIV/0!</v>
      </c>
    </row>
    <row r="19" spans="1:7" ht="15.75" hidden="1" x14ac:dyDescent="0.25">
      <c r="A19" s="58"/>
      <c r="B19" s="61" t="s">
        <v>48</v>
      </c>
      <c r="C19" s="28" t="s">
        <v>11</v>
      </c>
      <c r="D19" s="39"/>
      <c r="E19" s="39"/>
      <c r="G19" s="39" t="e">
        <f t="shared" si="2"/>
        <v>#DIV/0!</v>
      </c>
    </row>
    <row r="20" spans="1:7" ht="15.75" hidden="1" x14ac:dyDescent="0.25">
      <c r="A20" s="58"/>
      <c r="B20" s="61" t="s">
        <v>52</v>
      </c>
      <c r="C20" s="28" t="s">
        <v>11</v>
      </c>
      <c r="D20" s="39"/>
      <c r="E20" s="39"/>
      <c r="G20" s="39" t="e">
        <f t="shared" si="2"/>
        <v>#DIV/0!</v>
      </c>
    </row>
    <row r="21" spans="1:7" ht="27" hidden="1" customHeight="1" x14ac:dyDescent="0.25">
      <c r="A21" s="58"/>
      <c r="B21" s="61" t="s">
        <v>51</v>
      </c>
      <c r="C21" s="28" t="s">
        <v>12</v>
      </c>
      <c r="D21" s="39"/>
      <c r="E21" s="39"/>
      <c r="G21" s="39" t="e">
        <f t="shared" si="2"/>
        <v>#DIV/0!</v>
      </c>
    </row>
    <row r="22" spans="1:7" ht="15.75" x14ac:dyDescent="0.25">
      <c r="A22" s="58"/>
      <c r="B22" s="62" t="s">
        <v>14</v>
      </c>
      <c r="C22" s="28" t="s">
        <v>11</v>
      </c>
      <c r="D22" s="39">
        <v>10824</v>
      </c>
      <c r="E22" s="39">
        <v>9862</v>
      </c>
      <c r="F22" s="21">
        <v>8293</v>
      </c>
      <c r="G22" s="39">
        <f t="shared" si="2"/>
        <v>9659.6666666666661</v>
      </c>
    </row>
    <row r="23" spans="1:7" ht="17.25" x14ac:dyDescent="0.25">
      <c r="A23" s="58">
        <v>2</v>
      </c>
      <c r="B23" s="46" t="s">
        <v>49</v>
      </c>
      <c r="C23" s="5" t="s">
        <v>53</v>
      </c>
      <c r="D23" s="39">
        <f>+D24+D27+D28</f>
        <v>125085</v>
      </c>
      <c r="E23" s="39">
        <f>+E24+E27+E28</f>
        <v>122964</v>
      </c>
      <c r="F23" s="39">
        <f>+F24+F27+F28</f>
        <v>121371</v>
      </c>
      <c r="G23" s="39">
        <f t="shared" si="2"/>
        <v>123140</v>
      </c>
    </row>
    <row r="24" spans="1:7" ht="15.75" x14ac:dyDescent="0.25">
      <c r="A24" s="58"/>
      <c r="B24" s="45" t="s">
        <v>136</v>
      </c>
      <c r="C24" s="5" t="s">
        <v>11</v>
      </c>
      <c r="D24" s="39">
        <v>20201</v>
      </c>
      <c r="E24" s="39">
        <v>20199</v>
      </c>
      <c r="F24" s="21">
        <v>17257</v>
      </c>
      <c r="G24" s="39">
        <f t="shared" si="2"/>
        <v>19219</v>
      </c>
    </row>
    <row r="25" spans="1:7" ht="15.75" x14ac:dyDescent="0.25">
      <c r="A25" s="58"/>
      <c r="B25" s="45" t="s">
        <v>50</v>
      </c>
      <c r="C25" s="5" t="s">
        <v>11</v>
      </c>
      <c r="D25" s="39">
        <v>25988</v>
      </c>
      <c r="E25" s="39">
        <v>25429</v>
      </c>
      <c r="F25" s="39">
        <v>24928</v>
      </c>
      <c r="G25" s="39">
        <f t="shared" si="2"/>
        <v>25448.333333333332</v>
      </c>
    </row>
    <row r="26" spans="1:7" ht="15.75" hidden="1" x14ac:dyDescent="0.25">
      <c r="A26" s="58"/>
      <c r="B26" s="44" t="s">
        <v>126</v>
      </c>
      <c r="C26" s="5" t="s">
        <v>127</v>
      </c>
      <c r="D26" s="39"/>
      <c r="E26" s="39"/>
      <c r="F26" s="39"/>
      <c r="G26" s="39"/>
    </row>
    <row r="27" spans="1:7" ht="15.75" x14ac:dyDescent="0.25">
      <c r="A27" s="58"/>
      <c r="B27" s="45" t="s">
        <v>137</v>
      </c>
      <c r="C27" s="5" t="s">
        <v>11</v>
      </c>
      <c r="D27" s="39">
        <v>4282</v>
      </c>
      <c r="E27" s="39">
        <v>4186</v>
      </c>
      <c r="F27" s="39">
        <v>3452</v>
      </c>
      <c r="G27" s="39">
        <f t="shared" si="2"/>
        <v>3973.3333333333335</v>
      </c>
    </row>
    <row r="28" spans="1:7" ht="15.75" x14ac:dyDescent="0.25">
      <c r="A28" s="63"/>
      <c r="B28" s="45" t="s">
        <v>18</v>
      </c>
      <c r="C28" s="5" t="s">
        <v>11</v>
      </c>
      <c r="D28" s="39">
        <v>100602</v>
      </c>
      <c r="E28" s="39">
        <v>98579</v>
      </c>
      <c r="F28" s="39">
        <v>100662</v>
      </c>
      <c r="G28" s="39">
        <f t="shared" si="2"/>
        <v>99947.666666666672</v>
      </c>
    </row>
    <row r="29" spans="1:7" ht="15.75" hidden="1" x14ac:dyDescent="0.25">
      <c r="A29" s="63"/>
      <c r="B29" s="44" t="s">
        <v>48</v>
      </c>
      <c r="C29" s="5" t="s">
        <v>11</v>
      </c>
      <c r="D29" s="39"/>
      <c r="E29" s="39"/>
      <c r="F29" s="39"/>
      <c r="G29" s="39" t="e">
        <f t="shared" si="2"/>
        <v>#DIV/0!</v>
      </c>
    </row>
    <row r="30" spans="1:7" ht="15.75" hidden="1" x14ac:dyDescent="0.25">
      <c r="A30" s="63"/>
      <c r="B30" s="44" t="s">
        <v>51</v>
      </c>
      <c r="C30" s="5" t="s">
        <v>11</v>
      </c>
      <c r="D30" s="39"/>
      <c r="E30" s="39"/>
      <c r="F30" s="39"/>
      <c r="G30" s="39" t="e">
        <f t="shared" si="2"/>
        <v>#DIV/0!</v>
      </c>
    </row>
    <row r="31" spans="1:7" ht="15.75" hidden="1" x14ac:dyDescent="0.25">
      <c r="A31" s="63"/>
      <c r="B31" s="44" t="s">
        <v>125</v>
      </c>
      <c r="C31" s="5" t="s">
        <v>127</v>
      </c>
      <c r="D31" s="39"/>
      <c r="E31" s="39"/>
      <c r="F31" s="39"/>
      <c r="G31" s="39"/>
    </row>
    <row r="32" spans="1:7" ht="15.75" x14ac:dyDescent="0.25">
      <c r="A32" s="58">
        <v>3</v>
      </c>
      <c r="B32" s="47" t="s">
        <v>10</v>
      </c>
      <c r="C32" s="5" t="s">
        <v>13</v>
      </c>
      <c r="D32" s="39">
        <v>13809</v>
      </c>
      <c r="E32" s="39">
        <v>11655</v>
      </c>
      <c r="F32" s="21">
        <v>10247</v>
      </c>
      <c r="G32" s="39">
        <f t="shared" si="2"/>
        <v>11903.666666666666</v>
      </c>
    </row>
    <row r="33" spans="1:8" ht="15.75" x14ac:dyDescent="0.25">
      <c r="A33" s="148">
        <v>4</v>
      </c>
      <c r="B33" s="47" t="s">
        <v>167</v>
      </c>
      <c r="C33" s="5" t="s">
        <v>168</v>
      </c>
      <c r="D33" s="39">
        <v>0</v>
      </c>
      <c r="E33" s="39">
        <v>0</v>
      </c>
      <c r="F33" s="39">
        <v>18630</v>
      </c>
      <c r="G33" s="39">
        <f>SUM(D33:F33)</f>
        <v>18630</v>
      </c>
    </row>
    <row r="34" spans="1:8" ht="15.75" x14ac:dyDescent="0.25">
      <c r="A34" s="58"/>
      <c r="B34" s="65"/>
      <c r="C34" s="28"/>
      <c r="D34" s="39"/>
      <c r="E34" s="39"/>
      <c r="F34" s="39"/>
      <c r="G34" s="39"/>
    </row>
    <row r="35" spans="1:8" ht="15.75" thickBot="1" x14ac:dyDescent="0.3">
      <c r="A35" s="48"/>
      <c r="B35" s="49" t="s">
        <v>114</v>
      </c>
      <c r="C35" s="50" t="s">
        <v>11</v>
      </c>
      <c r="D35" s="51">
        <f>D17+D28</f>
        <v>126885</v>
      </c>
      <c r="E35" s="52">
        <f>E17+E28</f>
        <v>124763</v>
      </c>
      <c r="F35" s="49">
        <f>F17+F28</f>
        <v>123001</v>
      </c>
      <c r="G35" s="48">
        <f t="shared" si="2"/>
        <v>124883</v>
      </c>
    </row>
    <row r="36" spans="1:8" ht="15.75" thickTop="1" x14ac:dyDescent="0.25">
      <c r="A36" s="27" t="s">
        <v>54</v>
      </c>
      <c r="C36" s="28"/>
      <c r="D36" s="41"/>
      <c r="E36" s="41"/>
      <c r="F36" s="41"/>
      <c r="G36" s="41"/>
    </row>
    <row r="37" spans="1:8" x14ac:dyDescent="0.25">
      <c r="A37" s="27" t="s">
        <v>171</v>
      </c>
      <c r="C37" s="28"/>
      <c r="D37" s="41"/>
      <c r="E37" s="41"/>
      <c r="F37" s="41"/>
      <c r="G37" s="41"/>
      <c r="H37" s="28"/>
    </row>
    <row r="38" spans="1:8" x14ac:dyDescent="0.25">
      <c r="A38" s="27" t="s">
        <v>55</v>
      </c>
      <c r="C38" s="28"/>
      <c r="D38" s="41"/>
      <c r="E38" s="41"/>
      <c r="F38" s="41"/>
      <c r="G38" s="41"/>
      <c r="H38" s="28"/>
    </row>
    <row r="39" spans="1:8" x14ac:dyDescent="0.25">
      <c r="A39" s="31" t="s">
        <v>138</v>
      </c>
    </row>
    <row r="40" spans="1:8" x14ac:dyDescent="0.25">
      <c r="C40" s="28"/>
    </row>
    <row r="42" spans="1:8" x14ac:dyDescent="0.25">
      <c r="A42" s="158" t="s">
        <v>99</v>
      </c>
      <c r="B42" s="158"/>
      <c r="C42" s="158"/>
      <c r="D42" s="158"/>
      <c r="E42" s="158"/>
      <c r="F42" s="158"/>
    </row>
    <row r="43" spans="1:8" x14ac:dyDescent="0.25">
      <c r="A43" s="156" t="s">
        <v>101</v>
      </c>
      <c r="B43" s="156"/>
      <c r="C43" s="156"/>
      <c r="D43" s="156"/>
      <c r="E43" s="156"/>
      <c r="F43" s="156"/>
    </row>
    <row r="44" spans="1:8" x14ac:dyDescent="0.25">
      <c r="A44" s="152" t="s">
        <v>123</v>
      </c>
      <c r="B44" s="152"/>
      <c r="C44" s="152"/>
      <c r="D44" s="152"/>
      <c r="E44" s="152"/>
      <c r="F44" s="152"/>
    </row>
    <row r="45" spans="1:8" x14ac:dyDescent="0.25">
      <c r="A45" s="32"/>
      <c r="B45" s="33"/>
      <c r="C45" s="34"/>
      <c r="D45" s="34"/>
      <c r="E45" s="34"/>
      <c r="F45" s="34"/>
    </row>
    <row r="46" spans="1:8" ht="15.75" thickBot="1" x14ac:dyDescent="0.3">
      <c r="A46" s="36" t="s">
        <v>0</v>
      </c>
      <c r="B46" s="36" t="s">
        <v>122</v>
      </c>
      <c r="C46" s="36" t="str">
        <f>+D11</f>
        <v>Octubre</v>
      </c>
      <c r="D46" s="36" t="str">
        <f>+E11</f>
        <v>Noviembre</v>
      </c>
      <c r="E46" s="36" t="str">
        <f>+F11</f>
        <v>Diciembre</v>
      </c>
      <c r="F46" s="36" t="s">
        <v>109</v>
      </c>
    </row>
    <row r="47" spans="1:8" x14ac:dyDescent="0.25">
      <c r="A47" s="85"/>
      <c r="B47" s="66"/>
      <c r="C47" s="67"/>
      <c r="D47" s="67"/>
      <c r="E47" s="67"/>
      <c r="F47" s="67"/>
    </row>
    <row r="48" spans="1:8" x14ac:dyDescent="0.25">
      <c r="A48" s="85">
        <v>1</v>
      </c>
      <c r="B48" s="66" t="s">
        <v>57</v>
      </c>
      <c r="C48" s="103">
        <v>894557979.17999995</v>
      </c>
      <c r="D48" s="103">
        <v>880274600</v>
      </c>
      <c r="E48" s="103">
        <v>1764096868</v>
      </c>
      <c r="F48" s="103">
        <f t="shared" ref="F48:F66" si="3">SUM(C48:E48)</f>
        <v>3538929447.1799998</v>
      </c>
      <c r="H48" s="87"/>
    </row>
    <row r="49" spans="1:9" x14ac:dyDescent="0.25">
      <c r="A49" s="85">
        <v>2</v>
      </c>
      <c r="B49" s="66" t="s">
        <v>59</v>
      </c>
      <c r="C49" s="103">
        <v>1171864740</v>
      </c>
      <c r="D49" s="103">
        <v>827147580</v>
      </c>
      <c r="E49" s="103">
        <v>1237941190</v>
      </c>
      <c r="F49" s="103">
        <f t="shared" si="3"/>
        <v>3236953510</v>
      </c>
      <c r="H49" s="87"/>
    </row>
    <row r="50" spans="1:9" x14ac:dyDescent="0.25">
      <c r="A50" s="85">
        <v>3</v>
      </c>
      <c r="B50" s="66" t="s">
        <v>58</v>
      </c>
      <c r="C50" s="103">
        <v>0</v>
      </c>
      <c r="D50" s="103">
        <v>743316130</v>
      </c>
      <c r="E50" s="103">
        <v>676214270</v>
      </c>
      <c r="F50" s="103">
        <f t="shared" si="3"/>
        <v>1419530400</v>
      </c>
      <c r="H50" s="87"/>
    </row>
    <row r="51" spans="1:9" x14ac:dyDescent="0.25">
      <c r="A51" s="85">
        <v>4</v>
      </c>
      <c r="B51" s="66" t="s">
        <v>60</v>
      </c>
      <c r="C51" s="103">
        <v>0</v>
      </c>
      <c r="D51" s="103">
        <v>0</v>
      </c>
      <c r="E51" s="103">
        <v>0</v>
      </c>
      <c r="F51" s="103">
        <f t="shared" si="3"/>
        <v>0</v>
      </c>
      <c r="H51" s="87"/>
    </row>
    <row r="52" spans="1:9" x14ac:dyDescent="0.25">
      <c r="A52" s="85">
        <v>5</v>
      </c>
      <c r="B52" s="66" t="s">
        <v>44</v>
      </c>
      <c r="C52" s="103">
        <v>0</v>
      </c>
      <c r="D52" s="103">
        <v>0</v>
      </c>
      <c r="E52" s="103">
        <v>0</v>
      </c>
      <c r="F52" s="103">
        <f t="shared" si="3"/>
        <v>0</v>
      </c>
      <c r="H52" s="87"/>
    </row>
    <row r="53" spans="1:9" x14ac:dyDescent="0.25">
      <c r="A53" s="84">
        <v>6</v>
      </c>
      <c r="B53" s="27" t="s">
        <v>67</v>
      </c>
      <c r="C53" s="103">
        <v>0</v>
      </c>
      <c r="D53" s="103">
        <v>0</v>
      </c>
      <c r="E53" s="103">
        <v>0</v>
      </c>
      <c r="F53" s="103">
        <f t="shared" si="3"/>
        <v>0</v>
      </c>
      <c r="H53" s="27"/>
    </row>
    <row r="54" spans="1:9" x14ac:dyDescent="0.25">
      <c r="A54" s="84">
        <v>7</v>
      </c>
      <c r="B54" s="27" t="s">
        <v>128</v>
      </c>
      <c r="C54" s="103">
        <v>0</v>
      </c>
      <c r="D54" s="103">
        <v>0</v>
      </c>
      <c r="E54" s="103">
        <v>0</v>
      </c>
      <c r="F54" s="103">
        <f t="shared" si="3"/>
        <v>0</v>
      </c>
      <c r="H54" s="27"/>
    </row>
    <row r="55" spans="1:9" x14ac:dyDescent="0.25">
      <c r="A55" s="84">
        <v>8</v>
      </c>
      <c r="B55" s="27" t="s">
        <v>129</v>
      </c>
      <c r="C55" s="103">
        <v>0</v>
      </c>
      <c r="D55" s="103">
        <v>0</v>
      </c>
      <c r="E55" s="103">
        <v>0</v>
      </c>
      <c r="F55" s="103">
        <f t="shared" si="3"/>
        <v>0</v>
      </c>
      <c r="H55" s="27"/>
    </row>
    <row r="56" spans="1:9" x14ac:dyDescent="0.25">
      <c r="A56" s="84">
        <v>9</v>
      </c>
      <c r="B56" s="27" t="s">
        <v>130</v>
      </c>
      <c r="C56" s="103">
        <v>0</v>
      </c>
      <c r="D56" s="103">
        <v>0</v>
      </c>
      <c r="E56" s="103">
        <v>0</v>
      </c>
      <c r="F56" s="103">
        <f t="shared" si="3"/>
        <v>0</v>
      </c>
      <c r="H56" s="27"/>
    </row>
    <row r="57" spans="1:9" x14ac:dyDescent="0.25">
      <c r="A57" s="102">
        <v>10</v>
      </c>
      <c r="B57" s="120" t="s">
        <v>141</v>
      </c>
      <c r="C57" s="103">
        <v>0</v>
      </c>
      <c r="D57" s="103">
        <v>0</v>
      </c>
      <c r="E57" s="103">
        <v>0</v>
      </c>
      <c r="F57" s="103">
        <f t="shared" si="3"/>
        <v>0</v>
      </c>
      <c r="H57" s="27"/>
    </row>
    <row r="58" spans="1:9" x14ac:dyDescent="0.25">
      <c r="A58" s="102">
        <v>11</v>
      </c>
      <c r="B58" s="120" t="s">
        <v>143</v>
      </c>
      <c r="C58" s="103">
        <v>0</v>
      </c>
      <c r="D58" s="103">
        <v>0</v>
      </c>
      <c r="E58" s="103">
        <v>0</v>
      </c>
      <c r="F58" s="103">
        <f t="shared" si="3"/>
        <v>0</v>
      </c>
      <c r="H58" s="27"/>
      <c r="I58" s="131"/>
    </row>
    <row r="59" spans="1:9" x14ac:dyDescent="0.25">
      <c r="A59" s="102">
        <v>12</v>
      </c>
      <c r="B59" s="120" t="s">
        <v>144</v>
      </c>
      <c r="C59" s="103">
        <v>0</v>
      </c>
      <c r="D59" s="103">
        <v>0</v>
      </c>
      <c r="E59" s="103">
        <v>0</v>
      </c>
      <c r="F59" s="103">
        <f t="shared" si="3"/>
        <v>0</v>
      </c>
      <c r="H59" s="27"/>
    </row>
    <row r="60" spans="1:9" x14ac:dyDescent="0.25">
      <c r="A60" s="102">
        <v>13</v>
      </c>
      <c r="B60" s="120" t="s">
        <v>145</v>
      </c>
      <c r="C60" s="103">
        <v>0</v>
      </c>
      <c r="D60" s="103">
        <v>0</v>
      </c>
      <c r="E60" s="103">
        <v>0</v>
      </c>
      <c r="F60" s="103">
        <f t="shared" si="3"/>
        <v>0</v>
      </c>
      <c r="H60" s="27"/>
    </row>
    <row r="61" spans="1:9" x14ac:dyDescent="0.25">
      <c r="A61" s="102">
        <v>14</v>
      </c>
      <c r="B61" s="120" t="s">
        <v>146</v>
      </c>
      <c r="C61" s="103">
        <v>0</v>
      </c>
      <c r="D61" s="103">
        <v>0</v>
      </c>
      <c r="E61" s="103">
        <v>0</v>
      </c>
      <c r="F61" s="103">
        <f t="shared" si="3"/>
        <v>0</v>
      </c>
      <c r="H61" s="27"/>
    </row>
    <row r="62" spans="1:9" x14ac:dyDescent="0.25">
      <c r="A62" s="102">
        <v>15</v>
      </c>
      <c r="B62" s="120" t="s">
        <v>147</v>
      </c>
      <c r="C62" s="103">
        <v>0</v>
      </c>
      <c r="D62" s="103">
        <v>0</v>
      </c>
      <c r="E62" s="103">
        <v>0</v>
      </c>
      <c r="F62" s="103">
        <f t="shared" si="3"/>
        <v>0</v>
      </c>
      <c r="H62" s="27"/>
    </row>
    <row r="63" spans="1:9" x14ac:dyDescent="0.25">
      <c r="A63" s="102">
        <v>16</v>
      </c>
      <c r="B63" s="120" t="s">
        <v>148</v>
      </c>
      <c r="C63" s="103">
        <v>0</v>
      </c>
      <c r="D63" s="103">
        <v>0</v>
      </c>
      <c r="E63" s="103">
        <v>0</v>
      </c>
      <c r="F63" s="103">
        <f t="shared" si="3"/>
        <v>0</v>
      </c>
      <c r="H63" s="27"/>
    </row>
    <row r="64" spans="1:9" x14ac:dyDescent="0.25">
      <c r="A64" s="110">
        <v>17</v>
      </c>
      <c r="B64" s="130" t="s">
        <v>155</v>
      </c>
      <c r="C64" s="103">
        <v>0</v>
      </c>
      <c r="D64" s="103">
        <v>0</v>
      </c>
      <c r="E64" s="103"/>
      <c r="F64" s="103">
        <f t="shared" si="3"/>
        <v>0</v>
      </c>
      <c r="H64" s="27"/>
    </row>
    <row r="65" spans="1:8" x14ac:dyDescent="0.25">
      <c r="A65" s="110">
        <v>18</v>
      </c>
      <c r="B65" s="130" t="s">
        <v>156</v>
      </c>
      <c r="C65" s="103">
        <v>0</v>
      </c>
      <c r="D65" s="103">
        <v>0</v>
      </c>
      <c r="E65" s="103"/>
      <c r="F65" s="103">
        <f t="shared" si="3"/>
        <v>0</v>
      </c>
      <c r="H65" s="27"/>
    </row>
    <row r="66" spans="1:8" x14ac:dyDescent="0.25">
      <c r="A66" s="110">
        <v>19</v>
      </c>
      <c r="B66" s="130" t="s">
        <v>157</v>
      </c>
      <c r="C66" s="103">
        <v>16896180.719999999</v>
      </c>
      <c r="D66" s="103">
        <v>60065486.630000003</v>
      </c>
      <c r="E66" s="103">
        <v>4247187.4400000004</v>
      </c>
      <c r="F66" s="103">
        <f t="shared" si="3"/>
        <v>81208854.789999992</v>
      </c>
      <c r="H66" s="27"/>
    </row>
    <row r="67" spans="1:8" ht="15.75" thickBot="1" x14ac:dyDescent="0.3">
      <c r="A67" s="48"/>
      <c r="B67" s="49" t="s">
        <v>1</v>
      </c>
      <c r="C67" s="104">
        <f>SUM(C48:C66)</f>
        <v>2083318899.8999999</v>
      </c>
      <c r="D67" s="104">
        <f t="shared" ref="D67:F67" si="4">SUM(D48:D66)</f>
        <v>2510803796.6300001</v>
      </c>
      <c r="E67" s="104">
        <f t="shared" si="4"/>
        <v>3682499515.4400001</v>
      </c>
      <c r="F67" s="104">
        <f t="shared" si="4"/>
        <v>8276622211.9700003</v>
      </c>
      <c r="H67" s="27"/>
    </row>
    <row r="68" spans="1:8" ht="15.75" thickTop="1" x14ac:dyDescent="0.25">
      <c r="A68" s="159" t="s">
        <v>178</v>
      </c>
      <c r="B68" s="159"/>
      <c r="C68" s="159"/>
      <c r="D68" s="159"/>
      <c r="E68" s="159"/>
      <c r="F68" s="159"/>
      <c r="H68" s="27"/>
    </row>
    <row r="69" spans="1:8" x14ac:dyDescent="0.25">
      <c r="A69" s="32"/>
      <c r="B69" s="33"/>
      <c r="C69" s="34"/>
      <c r="D69" s="34"/>
      <c r="E69" s="34"/>
      <c r="F69" s="34"/>
      <c r="H69" s="27"/>
    </row>
    <row r="70" spans="1:8" x14ac:dyDescent="0.25">
      <c r="A70" s="32"/>
      <c r="B70" s="32"/>
      <c r="C70" s="32"/>
      <c r="D70" s="32"/>
      <c r="E70" s="32"/>
      <c r="F70" s="32"/>
    </row>
    <row r="71" spans="1:8" x14ac:dyDescent="0.25">
      <c r="A71" s="158" t="s">
        <v>100</v>
      </c>
      <c r="B71" s="158"/>
      <c r="C71" s="158"/>
      <c r="D71" s="158"/>
      <c r="E71" s="158"/>
      <c r="F71" s="158"/>
    </row>
    <row r="72" spans="1:8" x14ac:dyDescent="0.25">
      <c r="A72" s="156" t="s">
        <v>102</v>
      </c>
      <c r="B72" s="156"/>
      <c r="C72" s="156"/>
      <c r="D72" s="156"/>
      <c r="E72" s="156"/>
      <c r="F72" s="156"/>
    </row>
    <row r="73" spans="1:8" x14ac:dyDescent="0.25">
      <c r="A73" s="152" t="s">
        <v>123</v>
      </c>
      <c r="B73" s="152"/>
      <c r="C73" s="152"/>
      <c r="D73" s="152"/>
      <c r="E73" s="152"/>
      <c r="F73" s="152"/>
    </row>
    <row r="74" spans="1:8" x14ac:dyDescent="0.25">
      <c r="A74" s="32"/>
      <c r="B74" s="33"/>
      <c r="C74" s="34"/>
      <c r="D74" s="34"/>
      <c r="E74" s="34"/>
      <c r="F74" s="34"/>
    </row>
    <row r="75" spans="1:8" ht="15.75" thickBot="1" x14ac:dyDescent="0.3">
      <c r="A75" s="36" t="s">
        <v>97</v>
      </c>
      <c r="B75" s="36" t="s">
        <v>98</v>
      </c>
      <c r="C75" s="36" t="str">
        <f>+C46</f>
        <v>Octubre</v>
      </c>
      <c r="D75" s="36" t="str">
        <f>+D46</f>
        <v>Noviembre</v>
      </c>
      <c r="E75" s="36" t="str">
        <f>+E46</f>
        <v>Diciembre</v>
      </c>
      <c r="F75" s="36" t="s">
        <v>109</v>
      </c>
    </row>
    <row r="76" spans="1:8" x14ac:dyDescent="0.25">
      <c r="A76" s="72"/>
      <c r="B76" s="66"/>
      <c r="C76" s="68"/>
      <c r="D76" s="68"/>
      <c r="E76" s="68"/>
      <c r="F76" s="68"/>
    </row>
    <row r="77" spans="1:8" x14ac:dyDescent="0.25">
      <c r="A77" s="121" t="s">
        <v>149</v>
      </c>
      <c r="B77" s="127" t="s">
        <v>150</v>
      </c>
      <c r="C77" s="135">
        <v>0</v>
      </c>
      <c r="D77" s="135">
        <v>0</v>
      </c>
      <c r="E77" s="135">
        <v>0</v>
      </c>
      <c r="F77" s="103">
        <f>SUM(C77:E77)</f>
        <v>0</v>
      </c>
    </row>
    <row r="78" spans="1:8" x14ac:dyDescent="0.25">
      <c r="A78" s="121" t="s">
        <v>151</v>
      </c>
      <c r="B78" s="127" t="s">
        <v>152</v>
      </c>
      <c r="C78" s="135">
        <v>0</v>
      </c>
      <c r="D78" s="135">
        <v>0</v>
      </c>
      <c r="E78" s="135">
        <v>0</v>
      </c>
      <c r="F78" s="103">
        <f>SUM(C78:E78)</f>
        <v>0</v>
      </c>
    </row>
    <row r="79" spans="1:8" x14ac:dyDescent="0.25">
      <c r="A79" s="69" t="s">
        <v>3</v>
      </c>
      <c r="B79" s="70" t="s">
        <v>4</v>
      </c>
      <c r="C79" s="103">
        <v>0</v>
      </c>
      <c r="D79" s="103">
        <v>743316130</v>
      </c>
      <c r="E79" s="103">
        <v>676214270</v>
      </c>
      <c r="F79" s="103">
        <f>SUM(C79:E79)</f>
        <v>1419530400</v>
      </c>
    </row>
    <row r="80" spans="1:8" x14ac:dyDescent="0.25">
      <c r="A80" s="69" t="s">
        <v>5</v>
      </c>
      <c r="B80" s="70" t="s">
        <v>6</v>
      </c>
      <c r="C80" s="103">
        <v>1171864740</v>
      </c>
      <c r="D80" s="103">
        <v>827147580</v>
      </c>
      <c r="E80" s="103">
        <v>1237941190</v>
      </c>
      <c r="F80" s="103">
        <f>SUM(C80:E80)</f>
        <v>3236953510</v>
      </c>
    </row>
    <row r="81" spans="1:6" x14ac:dyDescent="0.25">
      <c r="A81" s="121" t="s">
        <v>153</v>
      </c>
      <c r="B81" s="127" t="s">
        <v>154</v>
      </c>
      <c r="C81" s="103">
        <v>0</v>
      </c>
      <c r="D81" s="103">
        <v>0</v>
      </c>
      <c r="E81" s="103">
        <v>0</v>
      </c>
      <c r="F81" s="103">
        <f t="shared" ref="F81:F83" si="5">SUM(C81:E81)</f>
        <v>0</v>
      </c>
    </row>
    <row r="82" spans="1:6" x14ac:dyDescent="0.25">
      <c r="A82" s="69" t="s">
        <v>27</v>
      </c>
      <c r="B82" s="70" t="s">
        <v>28</v>
      </c>
      <c r="C82" s="103">
        <v>0</v>
      </c>
      <c r="D82" s="103">
        <v>0</v>
      </c>
      <c r="E82" s="103">
        <v>0</v>
      </c>
      <c r="F82" s="103">
        <f t="shared" si="5"/>
        <v>0</v>
      </c>
    </row>
    <row r="83" spans="1:6" x14ac:dyDescent="0.25">
      <c r="A83" s="69" t="s">
        <v>7</v>
      </c>
      <c r="B83" s="70" t="s">
        <v>8</v>
      </c>
      <c r="C83" s="103">
        <v>0</v>
      </c>
      <c r="D83" s="103">
        <v>0</v>
      </c>
      <c r="E83" s="103">
        <v>0</v>
      </c>
      <c r="F83" s="103">
        <f t="shared" si="5"/>
        <v>0</v>
      </c>
    </row>
    <row r="84" spans="1:6" x14ac:dyDescent="0.25">
      <c r="A84" s="69" t="s">
        <v>29</v>
      </c>
      <c r="B84" s="70" t="s">
        <v>30</v>
      </c>
      <c r="C84" s="103">
        <v>0</v>
      </c>
      <c r="D84" s="103">
        <v>0</v>
      </c>
      <c r="E84" s="103">
        <v>0</v>
      </c>
      <c r="F84" s="103">
        <f t="shared" ref="F84:F102" si="6">SUM(C84:E84)</f>
        <v>0</v>
      </c>
    </row>
    <row r="85" spans="1:6" x14ac:dyDescent="0.25">
      <c r="A85" s="121" t="s">
        <v>142</v>
      </c>
      <c r="B85" s="122" t="s">
        <v>141</v>
      </c>
      <c r="C85" s="103">
        <v>0</v>
      </c>
      <c r="D85" s="103">
        <v>0</v>
      </c>
      <c r="E85" s="103">
        <v>0</v>
      </c>
      <c r="F85" s="103"/>
    </row>
    <row r="86" spans="1:6" x14ac:dyDescent="0.25">
      <c r="A86" s="69" t="s">
        <v>31</v>
      </c>
      <c r="B86" s="70" t="s">
        <v>32</v>
      </c>
      <c r="C86" s="103">
        <v>0</v>
      </c>
      <c r="D86" s="103">
        <v>0</v>
      </c>
      <c r="E86" s="103">
        <v>0</v>
      </c>
      <c r="F86" s="103">
        <f t="shared" si="6"/>
        <v>0</v>
      </c>
    </row>
    <row r="87" spans="1:6" x14ac:dyDescent="0.25">
      <c r="A87" s="69" t="s">
        <v>33</v>
      </c>
      <c r="B87" s="70" t="s">
        <v>34</v>
      </c>
      <c r="C87" s="103">
        <v>0</v>
      </c>
      <c r="D87" s="103">
        <v>0</v>
      </c>
      <c r="E87" s="103">
        <v>0</v>
      </c>
      <c r="F87" s="103">
        <f>SUM(C87:E87)</f>
        <v>0</v>
      </c>
    </row>
    <row r="88" spans="1:6" x14ac:dyDescent="0.25">
      <c r="A88" s="69" t="s">
        <v>35</v>
      </c>
      <c r="B88" s="70" t="s">
        <v>36</v>
      </c>
      <c r="C88" s="103">
        <v>0</v>
      </c>
      <c r="D88" s="103">
        <v>0</v>
      </c>
      <c r="E88" s="103">
        <v>0</v>
      </c>
      <c r="F88" s="103">
        <f t="shared" si="6"/>
        <v>0</v>
      </c>
    </row>
    <row r="89" spans="1:6" x14ac:dyDescent="0.25">
      <c r="A89" s="69" t="s">
        <v>37</v>
      </c>
      <c r="B89" s="70" t="s">
        <v>38</v>
      </c>
      <c r="C89" s="103">
        <v>16896180.719999999</v>
      </c>
      <c r="D89" s="103">
        <v>60065486.630000003</v>
      </c>
      <c r="E89" s="103">
        <v>4247187.4400000004</v>
      </c>
      <c r="F89" s="103">
        <f t="shared" si="6"/>
        <v>81208854.789999992</v>
      </c>
    </row>
    <row r="90" spans="1:6" x14ac:dyDescent="0.25">
      <c r="A90" s="69" t="s">
        <v>9</v>
      </c>
      <c r="B90" s="70" t="s">
        <v>63</v>
      </c>
      <c r="C90" s="103"/>
      <c r="D90" s="103"/>
      <c r="E90" s="103"/>
      <c r="F90" s="103">
        <f t="shared" si="6"/>
        <v>0</v>
      </c>
    </row>
    <row r="91" spans="1:6" x14ac:dyDescent="0.25">
      <c r="A91" s="69" t="s">
        <v>69</v>
      </c>
      <c r="B91" s="70" t="s">
        <v>68</v>
      </c>
      <c r="C91" s="103">
        <v>0</v>
      </c>
      <c r="D91" s="103">
        <v>0</v>
      </c>
      <c r="E91" s="103"/>
      <c r="F91" s="103">
        <f t="shared" si="6"/>
        <v>0</v>
      </c>
    </row>
    <row r="92" spans="1:6" x14ac:dyDescent="0.25">
      <c r="A92" s="69" t="s">
        <v>70</v>
      </c>
      <c r="B92" s="70" t="s">
        <v>71</v>
      </c>
      <c r="C92" s="103">
        <v>0</v>
      </c>
      <c r="D92" s="103">
        <v>0</v>
      </c>
      <c r="E92" s="103">
        <v>0</v>
      </c>
      <c r="F92" s="103">
        <f t="shared" si="6"/>
        <v>0</v>
      </c>
    </row>
    <row r="93" spans="1:6" x14ac:dyDescent="0.25">
      <c r="A93" s="69" t="s">
        <v>72</v>
      </c>
      <c r="B93" s="70" t="s">
        <v>73</v>
      </c>
      <c r="C93" s="103">
        <v>0</v>
      </c>
      <c r="D93" s="103">
        <v>0</v>
      </c>
      <c r="E93" s="103">
        <v>0</v>
      </c>
      <c r="F93" s="103">
        <f t="shared" si="6"/>
        <v>0</v>
      </c>
    </row>
    <row r="94" spans="1:6" x14ac:dyDescent="0.25">
      <c r="A94" s="74" t="s">
        <v>75</v>
      </c>
      <c r="B94" s="75" t="s">
        <v>76</v>
      </c>
      <c r="C94" s="103">
        <v>0</v>
      </c>
      <c r="D94" s="103">
        <v>0</v>
      </c>
      <c r="E94" s="103">
        <v>0</v>
      </c>
      <c r="F94" s="103">
        <f t="shared" si="6"/>
        <v>0</v>
      </c>
    </row>
    <row r="95" spans="1:6" x14ac:dyDescent="0.25">
      <c r="A95" s="132" t="s">
        <v>158</v>
      </c>
      <c r="B95" s="133" t="s">
        <v>155</v>
      </c>
      <c r="C95" s="103">
        <v>0</v>
      </c>
      <c r="D95" s="103">
        <v>0</v>
      </c>
      <c r="E95" s="103"/>
      <c r="F95" s="103">
        <f t="shared" si="6"/>
        <v>0</v>
      </c>
    </row>
    <row r="96" spans="1:6" x14ac:dyDescent="0.25">
      <c r="A96" s="74" t="s">
        <v>77</v>
      </c>
      <c r="B96" s="75" t="s">
        <v>78</v>
      </c>
      <c r="C96" s="103">
        <v>0</v>
      </c>
      <c r="D96" s="103"/>
      <c r="E96" s="103">
        <v>0</v>
      </c>
      <c r="F96" s="103">
        <f t="shared" si="6"/>
        <v>0</v>
      </c>
    </row>
    <row r="97" spans="1:6" x14ac:dyDescent="0.25">
      <c r="A97" s="74" t="s">
        <v>79</v>
      </c>
      <c r="B97" s="75" t="s">
        <v>80</v>
      </c>
      <c r="C97" s="103">
        <v>0</v>
      </c>
      <c r="D97" s="103">
        <v>0</v>
      </c>
      <c r="E97" s="103">
        <v>0</v>
      </c>
      <c r="F97" s="103">
        <f t="shared" si="6"/>
        <v>0</v>
      </c>
    </row>
    <row r="98" spans="1:6" ht="30" x14ac:dyDescent="0.25">
      <c r="A98" s="74" t="s">
        <v>81</v>
      </c>
      <c r="B98" s="75" t="s">
        <v>82</v>
      </c>
      <c r="C98" s="103">
        <v>0</v>
      </c>
      <c r="D98" s="103">
        <v>0</v>
      </c>
      <c r="E98" s="103">
        <v>0</v>
      </c>
      <c r="F98" s="103">
        <f t="shared" si="6"/>
        <v>0</v>
      </c>
    </row>
    <row r="99" spans="1:6" x14ac:dyDescent="0.25">
      <c r="A99" s="74" t="s">
        <v>72</v>
      </c>
      <c r="B99" s="75" t="s">
        <v>73</v>
      </c>
      <c r="C99" s="103">
        <v>0</v>
      </c>
      <c r="D99" s="103">
        <v>0</v>
      </c>
      <c r="E99" s="103"/>
      <c r="F99" s="103">
        <f t="shared" si="6"/>
        <v>0</v>
      </c>
    </row>
    <row r="100" spans="1:6" x14ac:dyDescent="0.25">
      <c r="A100" s="74" t="s">
        <v>140</v>
      </c>
      <c r="B100" s="75" t="s">
        <v>139</v>
      </c>
      <c r="C100" s="103">
        <v>0</v>
      </c>
      <c r="D100" s="103">
        <v>0</v>
      </c>
      <c r="E100" s="103">
        <v>0</v>
      </c>
      <c r="F100" s="103">
        <f t="shared" si="6"/>
        <v>0</v>
      </c>
    </row>
    <row r="101" spans="1:6" x14ac:dyDescent="0.25">
      <c r="A101" s="21" t="s">
        <v>131</v>
      </c>
      <c r="B101" s="21" t="s">
        <v>132</v>
      </c>
      <c r="C101" s="103">
        <v>0</v>
      </c>
      <c r="D101" s="103">
        <v>0</v>
      </c>
      <c r="E101" s="103">
        <v>0</v>
      </c>
      <c r="F101" s="103">
        <f t="shared" si="6"/>
        <v>0</v>
      </c>
    </row>
    <row r="102" spans="1:6" ht="30" x14ac:dyDescent="0.25">
      <c r="A102" s="74" t="s">
        <v>124</v>
      </c>
      <c r="B102" s="75" t="s">
        <v>74</v>
      </c>
      <c r="C102" s="103">
        <v>894557979.17999995</v>
      </c>
      <c r="D102" s="103">
        <v>880274600</v>
      </c>
      <c r="E102" s="103">
        <v>1764096868</v>
      </c>
      <c r="F102" s="103">
        <f t="shared" si="6"/>
        <v>3538929447.1799998</v>
      </c>
    </row>
    <row r="103" spans="1:6" ht="15.75" thickBot="1" x14ac:dyDescent="0.3">
      <c r="A103" s="48"/>
      <c r="B103" s="49" t="s">
        <v>1</v>
      </c>
      <c r="C103" s="104">
        <f>SUM(C79:C102)</f>
        <v>2083318899.9000001</v>
      </c>
      <c r="D103" s="104">
        <f>SUM(D79:D102)</f>
        <v>2510803796.6300001</v>
      </c>
      <c r="E103" s="104">
        <f>SUM(E79:E102)</f>
        <v>3682499515.4400001</v>
      </c>
      <c r="F103" s="104">
        <f>SUM(F79:F102)</f>
        <v>8276622211.9699993</v>
      </c>
    </row>
    <row r="104" spans="1:6" ht="15.75" thickTop="1" x14ac:dyDescent="0.25">
      <c r="A104" s="159" t="s">
        <v>178</v>
      </c>
      <c r="B104" s="159"/>
      <c r="C104" s="159"/>
      <c r="D104" s="159"/>
      <c r="E104" s="159"/>
      <c r="F104" s="159"/>
    </row>
    <row r="105" spans="1:6" x14ac:dyDescent="0.25">
      <c r="A105" s="32"/>
      <c r="B105" s="33"/>
      <c r="C105" s="34"/>
      <c r="D105" s="34"/>
      <c r="E105" s="34"/>
      <c r="F105" s="34"/>
    </row>
    <row r="106" spans="1:6" x14ac:dyDescent="0.25">
      <c r="A106" s="32"/>
      <c r="B106" s="33"/>
      <c r="C106" s="34"/>
      <c r="D106" s="34"/>
      <c r="E106" s="34"/>
      <c r="F106" s="34"/>
    </row>
    <row r="107" spans="1:6" x14ac:dyDescent="0.25">
      <c r="A107" s="158" t="s">
        <v>111</v>
      </c>
      <c r="B107" s="158"/>
      <c r="C107" s="158"/>
      <c r="D107" s="158"/>
      <c r="E107" s="158"/>
      <c r="F107" s="158"/>
    </row>
    <row r="108" spans="1:6" x14ac:dyDescent="0.25">
      <c r="A108" s="156" t="s">
        <v>110</v>
      </c>
      <c r="B108" s="156"/>
      <c r="C108" s="156"/>
      <c r="D108" s="156"/>
      <c r="E108" s="156"/>
      <c r="F108" s="156"/>
    </row>
    <row r="109" spans="1:6" x14ac:dyDescent="0.25">
      <c r="A109" s="152" t="s">
        <v>123</v>
      </c>
      <c r="B109" s="152"/>
      <c r="C109" s="152"/>
      <c r="D109" s="152"/>
      <c r="E109" s="152"/>
      <c r="F109" s="152"/>
    </row>
    <row r="110" spans="1:6" x14ac:dyDescent="0.25">
      <c r="A110" s="32"/>
      <c r="B110" s="33"/>
      <c r="C110" s="34"/>
      <c r="D110" s="34"/>
      <c r="E110" s="34"/>
      <c r="F110" s="34"/>
    </row>
    <row r="111" spans="1:6" ht="15.75" thickBot="1" x14ac:dyDescent="0.3">
      <c r="A111" s="36" t="s">
        <v>0</v>
      </c>
      <c r="B111" s="36" t="s">
        <v>92</v>
      </c>
      <c r="C111" s="36" t="str">
        <f>+C75</f>
        <v>Octubre</v>
      </c>
      <c r="D111" s="36" t="str">
        <f t="shared" ref="D111:E111" si="7">+D75</f>
        <v>Noviembre</v>
      </c>
      <c r="E111" s="36" t="str">
        <f t="shared" si="7"/>
        <v>Diciembre</v>
      </c>
      <c r="F111" s="36" t="s">
        <v>109</v>
      </c>
    </row>
    <row r="112" spans="1:6" x14ac:dyDescent="0.25">
      <c r="A112" s="72"/>
      <c r="B112" s="66"/>
    </row>
    <row r="113" spans="1:10" x14ac:dyDescent="0.25">
      <c r="A113" s="93">
        <v>1</v>
      </c>
      <c r="B113" s="13" t="s">
        <v>104</v>
      </c>
      <c r="C113" s="68">
        <f>'3 T'!F119</f>
        <v>5081518860.0499992</v>
      </c>
      <c r="D113" s="99">
        <f>C119</f>
        <v>2998199960.1499991</v>
      </c>
      <c r="E113" s="99">
        <f>D119</f>
        <v>1930455319.0199995</v>
      </c>
      <c r="F113" s="68">
        <f>C113</f>
        <v>5081518860.0499992</v>
      </c>
      <c r="G113" s="81"/>
      <c r="H113" s="81"/>
    </row>
    <row r="114" spans="1:10" x14ac:dyDescent="0.25">
      <c r="A114" s="79">
        <v>2</v>
      </c>
      <c r="B114" s="13" t="s">
        <v>105</v>
      </c>
      <c r="C114" s="28">
        <f>+C115+C116</f>
        <v>0</v>
      </c>
      <c r="D114" s="28">
        <f t="shared" ref="D114:E114" si="8">+D115+D116</f>
        <v>1443059155.5</v>
      </c>
      <c r="E114" s="28">
        <f t="shared" si="8"/>
        <v>3132645142.0700002</v>
      </c>
      <c r="F114" s="28">
        <f>SUM(C114:E114)</f>
        <v>4575704297.5699997</v>
      </c>
      <c r="G114" s="14"/>
      <c r="J114" s="83"/>
    </row>
    <row r="115" spans="1:10" x14ac:dyDescent="0.25">
      <c r="A115" s="79"/>
      <c r="B115" s="92" t="s">
        <v>133</v>
      </c>
      <c r="C115" s="28"/>
      <c r="D115" s="28">
        <v>1443059155.5</v>
      </c>
      <c r="E115" s="28">
        <v>3132645142.0700002</v>
      </c>
      <c r="F115" s="28">
        <f>SUM(C115:E115)</f>
        <v>4575704297.5699997</v>
      </c>
      <c r="G115" s="14"/>
      <c r="J115" s="83"/>
    </row>
    <row r="116" spans="1:10" x14ac:dyDescent="0.25">
      <c r="A116" s="79"/>
      <c r="B116" s="92" t="s">
        <v>135</v>
      </c>
      <c r="C116" s="28"/>
      <c r="D116" s="28"/>
      <c r="E116" s="28"/>
      <c r="F116" s="28">
        <f>SUM(C116:E116)</f>
        <v>0</v>
      </c>
      <c r="G116" s="14"/>
    </row>
    <row r="117" spans="1:10" x14ac:dyDescent="0.25">
      <c r="A117" s="79">
        <v>3</v>
      </c>
      <c r="B117" s="13" t="s">
        <v>106</v>
      </c>
      <c r="C117" s="28">
        <f t="shared" ref="C117:E117" si="9">+C113+C114</f>
        <v>5081518860.0499992</v>
      </c>
      <c r="D117" s="28">
        <f t="shared" si="9"/>
        <v>4441259115.6499996</v>
      </c>
      <c r="E117" s="28">
        <f t="shared" si="9"/>
        <v>5063100461.0900002</v>
      </c>
      <c r="F117" s="28">
        <f>+F113+F114</f>
        <v>9657223157.6199989</v>
      </c>
      <c r="G117" s="14"/>
    </row>
    <row r="118" spans="1:10" x14ac:dyDescent="0.25">
      <c r="A118" s="79">
        <v>4</v>
      </c>
      <c r="B118" s="13" t="s">
        <v>107</v>
      </c>
      <c r="C118" s="28">
        <f>C103</f>
        <v>2083318899.9000001</v>
      </c>
      <c r="D118" s="28">
        <f t="shared" ref="D118:E118" si="10">D103</f>
        <v>2510803796.6300001</v>
      </c>
      <c r="E118" s="28">
        <f t="shared" si="10"/>
        <v>3682499515.4400001</v>
      </c>
      <c r="F118" s="28">
        <f>SUM(C118:E118)</f>
        <v>8276622211.9700012</v>
      </c>
      <c r="G118" s="14"/>
    </row>
    <row r="119" spans="1:10" x14ac:dyDescent="0.25">
      <c r="A119" s="79">
        <v>5</v>
      </c>
      <c r="B119" s="13" t="s">
        <v>108</v>
      </c>
      <c r="C119" s="28">
        <f t="shared" ref="C119:E119" si="11">+C117-C118</f>
        <v>2998199960.1499991</v>
      </c>
      <c r="D119" s="28">
        <f t="shared" si="11"/>
        <v>1930455319.0199995</v>
      </c>
      <c r="E119" s="28">
        <f t="shared" si="11"/>
        <v>1380600945.6500001</v>
      </c>
      <c r="F119" s="28">
        <f>+F117-F118</f>
        <v>1380600945.6499977</v>
      </c>
      <c r="G119" s="14"/>
    </row>
    <row r="120" spans="1:10" ht="15.75" thickBot="1" x14ac:dyDescent="0.3">
      <c r="A120" s="48"/>
      <c r="B120" s="49"/>
      <c r="C120" s="50"/>
      <c r="D120" s="51"/>
      <c r="E120" s="52"/>
      <c r="F120" s="49"/>
      <c r="G120" s="5"/>
      <c r="H120" s="3"/>
      <c r="I120" s="3"/>
    </row>
    <row r="121" spans="1:10" ht="15.75" thickTop="1" x14ac:dyDescent="0.25">
      <c r="A121" s="154" t="s">
        <v>178</v>
      </c>
      <c r="B121" s="154"/>
      <c r="C121" s="154"/>
      <c r="D121" s="154"/>
      <c r="E121" s="154"/>
      <c r="F121" s="154"/>
      <c r="G121" s="154"/>
      <c r="H121" s="154"/>
      <c r="I121" s="154"/>
    </row>
    <row r="122" spans="1:10" x14ac:dyDescent="0.25">
      <c r="A122" s="150" t="s">
        <v>134</v>
      </c>
      <c r="B122" s="151"/>
      <c r="C122" s="151"/>
      <c r="D122" s="151"/>
      <c r="E122" s="151"/>
      <c r="F122" s="151"/>
      <c r="G122" s="90"/>
      <c r="H122" s="90"/>
      <c r="I122" s="90"/>
    </row>
    <row r="123" spans="1:10" x14ac:dyDescent="0.25">
      <c r="A123" s="32"/>
      <c r="B123" s="33"/>
      <c r="C123" s="34"/>
      <c r="D123" s="34"/>
      <c r="E123" s="34"/>
      <c r="F123" s="34"/>
    </row>
    <row r="124" spans="1:10" x14ac:dyDescent="0.25">
      <c r="A124" s="32"/>
      <c r="B124" s="33"/>
      <c r="C124" s="34"/>
      <c r="D124" s="34"/>
      <c r="E124" s="34"/>
      <c r="F124" s="34"/>
    </row>
    <row r="125" spans="1:10" x14ac:dyDescent="0.25">
      <c r="A125" s="80"/>
      <c r="B125" s="136" t="s">
        <v>179</v>
      </c>
      <c r="C125" s="34"/>
      <c r="D125" s="34"/>
      <c r="E125" s="34"/>
      <c r="F125" s="34"/>
    </row>
    <row r="126" spans="1:10" x14ac:dyDescent="0.25">
      <c r="A126" s="80"/>
      <c r="B126" s="33"/>
      <c r="C126" s="34"/>
      <c r="D126" s="34"/>
      <c r="E126" s="34"/>
      <c r="F126" s="34"/>
    </row>
    <row r="127" spans="1:10" x14ac:dyDescent="0.25">
      <c r="A127" s="32"/>
      <c r="B127" s="33"/>
      <c r="C127" s="34"/>
      <c r="D127" s="34"/>
      <c r="E127" s="34"/>
      <c r="F127" s="34"/>
    </row>
    <row r="128" spans="1:10" x14ac:dyDescent="0.25">
      <c r="A128" s="32"/>
      <c r="B128" s="33"/>
      <c r="C128" s="34"/>
      <c r="D128" s="34"/>
      <c r="E128" s="34"/>
      <c r="F128" s="34"/>
    </row>
    <row r="129" spans="1:6" x14ac:dyDescent="0.25">
      <c r="A129" s="32"/>
      <c r="B129" s="33"/>
      <c r="C129" s="34"/>
      <c r="D129" s="34"/>
      <c r="E129" s="34"/>
      <c r="F129" s="34"/>
    </row>
    <row r="130" spans="1:6" x14ac:dyDescent="0.25">
      <c r="A130" s="32"/>
      <c r="B130" s="33"/>
      <c r="C130" s="34"/>
      <c r="D130" s="34"/>
      <c r="E130" s="34"/>
      <c r="F130" s="34"/>
    </row>
    <row r="131" spans="1:6" x14ac:dyDescent="0.25">
      <c r="A131" s="32"/>
      <c r="B131" s="33"/>
      <c r="C131" s="34"/>
      <c r="D131" s="34"/>
      <c r="E131" s="34"/>
      <c r="F131" s="34"/>
    </row>
    <row r="132" spans="1:6" x14ac:dyDescent="0.25">
      <c r="A132" s="32"/>
      <c r="B132" s="33"/>
      <c r="C132" s="34"/>
      <c r="D132" s="34"/>
      <c r="E132" s="34"/>
      <c r="F132" s="34"/>
    </row>
    <row r="133" spans="1:6" x14ac:dyDescent="0.25">
      <c r="A133" s="32"/>
      <c r="B133" s="33"/>
      <c r="C133" s="34"/>
      <c r="D133" s="34"/>
      <c r="E133" s="34"/>
      <c r="F133" s="34"/>
    </row>
    <row r="134" spans="1:6" x14ac:dyDescent="0.25">
      <c r="A134" s="32"/>
      <c r="B134" s="33"/>
      <c r="C134" s="34"/>
      <c r="D134" s="34"/>
      <c r="E134" s="34"/>
      <c r="F134" s="34"/>
    </row>
    <row r="135" spans="1:6" x14ac:dyDescent="0.25">
      <c r="A135" s="32"/>
      <c r="B135" s="33"/>
      <c r="C135" s="34"/>
      <c r="D135" s="34"/>
      <c r="E135" s="34"/>
      <c r="F135" s="34"/>
    </row>
    <row r="136" spans="1:6" x14ac:dyDescent="0.25">
      <c r="A136" s="32"/>
      <c r="B136" s="33"/>
      <c r="C136" s="34"/>
      <c r="D136" s="34"/>
      <c r="E136" s="34"/>
      <c r="F136" s="34"/>
    </row>
    <row r="137" spans="1:6" x14ac:dyDescent="0.25">
      <c r="A137" s="32"/>
      <c r="B137" s="33"/>
      <c r="C137" s="34"/>
      <c r="D137" s="34"/>
      <c r="E137" s="34"/>
      <c r="F137" s="34"/>
    </row>
    <row r="138" spans="1:6" x14ac:dyDescent="0.25">
      <c r="A138" s="32"/>
      <c r="B138" s="33"/>
      <c r="C138" s="34"/>
      <c r="D138" s="34"/>
      <c r="E138" s="34"/>
      <c r="F138" s="34"/>
    </row>
    <row r="139" spans="1:6" x14ac:dyDescent="0.25">
      <c r="A139" s="32"/>
      <c r="B139" s="33"/>
      <c r="C139" s="34"/>
      <c r="D139" s="34"/>
      <c r="E139" s="34"/>
      <c r="F139" s="34"/>
    </row>
    <row r="140" spans="1:6" x14ac:dyDescent="0.25">
      <c r="A140" s="32"/>
      <c r="B140" s="33"/>
      <c r="C140" s="34"/>
      <c r="D140" s="34"/>
      <c r="E140" s="34"/>
      <c r="F140" s="34"/>
    </row>
    <row r="141" spans="1:6" x14ac:dyDescent="0.25">
      <c r="A141" s="32"/>
      <c r="B141" s="33"/>
      <c r="C141" s="34"/>
      <c r="D141" s="34"/>
      <c r="E141" s="34"/>
      <c r="F141" s="34"/>
    </row>
    <row r="142" spans="1:6" x14ac:dyDescent="0.25">
      <c r="A142" s="32"/>
      <c r="B142" s="33"/>
      <c r="C142" s="34"/>
      <c r="D142" s="34"/>
      <c r="E142" s="34"/>
      <c r="F142" s="34"/>
    </row>
    <row r="143" spans="1:6" x14ac:dyDescent="0.25">
      <c r="A143" s="32"/>
      <c r="B143" s="33"/>
      <c r="C143" s="34"/>
      <c r="D143" s="34"/>
      <c r="E143" s="34"/>
      <c r="F143" s="34"/>
    </row>
    <row r="144" spans="1:6" x14ac:dyDescent="0.25">
      <c r="A144" s="32"/>
      <c r="B144" s="33"/>
      <c r="C144" s="34"/>
      <c r="D144" s="34"/>
      <c r="E144" s="34"/>
      <c r="F144" s="34"/>
    </row>
    <row r="145" spans="1:6" x14ac:dyDescent="0.25">
      <c r="A145" s="32"/>
      <c r="B145" s="33"/>
      <c r="C145" s="34"/>
      <c r="D145" s="34"/>
      <c r="E145" s="34"/>
      <c r="F145" s="34"/>
    </row>
    <row r="146" spans="1:6" x14ac:dyDescent="0.25">
      <c r="A146" s="32"/>
      <c r="B146" s="33"/>
      <c r="C146" s="34"/>
      <c r="D146" s="34"/>
      <c r="E146" s="34"/>
      <c r="F146" s="34"/>
    </row>
    <row r="147" spans="1:6" x14ac:dyDescent="0.25">
      <c r="A147" s="32"/>
      <c r="B147" s="33"/>
      <c r="C147" s="34"/>
      <c r="D147" s="34"/>
      <c r="E147" s="34"/>
      <c r="F147" s="34"/>
    </row>
    <row r="148" spans="1:6" x14ac:dyDescent="0.25">
      <c r="A148" s="32"/>
      <c r="B148" s="33"/>
      <c r="C148" s="34"/>
      <c r="D148" s="34"/>
      <c r="E148" s="34"/>
      <c r="F148" s="34"/>
    </row>
    <row r="149" spans="1:6" x14ac:dyDescent="0.25">
      <c r="A149" s="32"/>
      <c r="B149" s="33"/>
      <c r="C149" s="34"/>
      <c r="D149" s="34"/>
      <c r="E149" s="34"/>
      <c r="F149" s="34"/>
    </row>
    <row r="150" spans="1:6" x14ac:dyDescent="0.25">
      <c r="A150" s="32"/>
      <c r="B150" s="33"/>
      <c r="C150" s="34"/>
      <c r="D150" s="34"/>
      <c r="E150" s="34"/>
      <c r="F150" s="34"/>
    </row>
    <row r="151" spans="1:6" x14ac:dyDescent="0.25">
      <c r="A151" s="32"/>
      <c r="B151" s="33"/>
      <c r="C151" s="34"/>
      <c r="D151" s="34"/>
      <c r="E151" s="34"/>
      <c r="F151" s="34"/>
    </row>
    <row r="152" spans="1:6" x14ac:dyDescent="0.25">
      <c r="A152" s="32"/>
      <c r="B152" s="33"/>
      <c r="C152" s="34"/>
      <c r="D152" s="34"/>
      <c r="E152" s="34"/>
      <c r="F152" s="34"/>
    </row>
    <row r="153" spans="1:6" x14ac:dyDescent="0.25">
      <c r="A153" s="32"/>
      <c r="B153" s="33"/>
      <c r="C153" s="34"/>
      <c r="D153" s="34"/>
      <c r="E153" s="34"/>
      <c r="F153" s="34"/>
    </row>
    <row r="154" spans="1:6" x14ac:dyDescent="0.25">
      <c r="A154" s="32"/>
      <c r="B154" s="33"/>
      <c r="C154" s="34"/>
      <c r="D154" s="34"/>
      <c r="E154" s="34"/>
      <c r="F154" s="34"/>
    </row>
    <row r="155" spans="1:6" x14ac:dyDescent="0.25">
      <c r="A155" s="32"/>
      <c r="B155" s="33"/>
      <c r="C155" s="34"/>
      <c r="D155" s="34"/>
      <c r="E155" s="34"/>
      <c r="F155" s="34"/>
    </row>
    <row r="156" spans="1:6" x14ac:dyDescent="0.25">
      <c r="A156" s="32"/>
      <c r="B156" s="33"/>
      <c r="C156" s="34"/>
      <c r="D156" s="34"/>
      <c r="E156" s="34"/>
      <c r="F156" s="34"/>
    </row>
    <row r="157" spans="1:6" x14ac:dyDescent="0.25">
      <c r="A157" s="32"/>
      <c r="B157" s="33"/>
      <c r="C157" s="34"/>
      <c r="D157" s="34"/>
      <c r="E157" s="34"/>
      <c r="F157" s="34"/>
    </row>
    <row r="158" spans="1:6" x14ac:dyDescent="0.25">
      <c r="A158" s="32"/>
      <c r="B158" s="33"/>
      <c r="C158" s="34"/>
      <c r="D158" s="34"/>
      <c r="E158" s="34"/>
      <c r="F158" s="34"/>
    </row>
    <row r="159" spans="1:6" x14ac:dyDescent="0.25">
      <c r="A159" s="32"/>
      <c r="B159" s="33"/>
      <c r="C159" s="34"/>
      <c r="D159" s="34"/>
      <c r="E159" s="34"/>
      <c r="F159" s="34"/>
    </row>
    <row r="160" spans="1:6" x14ac:dyDescent="0.25">
      <c r="A160" s="32"/>
      <c r="B160" s="33"/>
      <c r="C160" s="34"/>
      <c r="D160" s="34"/>
      <c r="E160" s="34"/>
      <c r="F160" s="34"/>
    </row>
    <row r="161" spans="1:6" x14ac:dyDescent="0.25">
      <c r="A161" s="32"/>
      <c r="B161" s="33"/>
      <c r="C161" s="34"/>
      <c r="D161" s="34"/>
      <c r="E161" s="34"/>
      <c r="F161" s="34"/>
    </row>
    <row r="162" spans="1:6" x14ac:dyDescent="0.25">
      <c r="A162" s="32"/>
      <c r="B162" s="33"/>
      <c r="C162" s="34"/>
      <c r="D162" s="34"/>
      <c r="E162" s="34"/>
      <c r="F162" s="34"/>
    </row>
    <row r="163" spans="1:6" x14ac:dyDescent="0.25">
      <c r="A163" s="32"/>
      <c r="B163" s="33"/>
      <c r="C163" s="34"/>
      <c r="D163" s="34"/>
      <c r="E163" s="34"/>
      <c r="F163" s="34"/>
    </row>
    <row r="164" spans="1:6" x14ac:dyDescent="0.25">
      <c r="A164" s="32"/>
      <c r="B164" s="33"/>
      <c r="C164" s="34"/>
      <c r="D164" s="34"/>
      <c r="E164" s="34"/>
      <c r="F164" s="34"/>
    </row>
    <row r="165" spans="1:6" x14ac:dyDescent="0.25">
      <c r="A165" s="32"/>
      <c r="B165" s="33"/>
      <c r="C165" s="34"/>
      <c r="D165" s="34"/>
      <c r="E165" s="34"/>
      <c r="F165" s="34"/>
    </row>
    <row r="166" spans="1:6" x14ac:dyDescent="0.25">
      <c r="A166" s="32"/>
      <c r="B166" s="33"/>
      <c r="C166" s="34"/>
      <c r="D166" s="34"/>
      <c r="E166" s="34"/>
      <c r="F166" s="34"/>
    </row>
    <row r="167" spans="1:6" x14ac:dyDescent="0.25">
      <c r="A167" s="32"/>
      <c r="B167" s="33"/>
      <c r="C167" s="34"/>
      <c r="D167" s="34"/>
      <c r="E167" s="34"/>
      <c r="F167" s="34"/>
    </row>
    <row r="168" spans="1:6" x14ac:dyDescent="0.25">
      <c r="A168" s="32"/>
      <c r="B168" s="33"/>
      <c r="C168" s="34"/>
      <c r="D168" s="34"/>
      <c r="E168" s="34"/>
      <c r="F168" s="34"/>
    </row>
    <row r="169" spans="1:6" x14ac:dyDescent="0.25">
      <c r="A169" s="32"/>
      <c r="B169" s="33"/>
      <c r="C169" s="34"/>
      <c r="D169" s="34"/>
      <c r="E169" s="34"/>
      <c r="F169" s="34"/>
    </row>
    <row r="170" spans="1:6" x14ac:dyDescent="0.25">
      <c r="A170" s="32"/>
      <c r="B170" s="33"/>
      <c r="C170" s="34"/>
      <c r="D170" s="34"/>
      <c r="E170" s="34"/>
      <c r="F170" s="34"/>
    </row>
    <row r="171" spans="1:6" x14ac:dyDescent="0.25">
      <c r="A171" s="32"/>
      <c r="B171" s="33"/>
      <c r="C171" s="34"/>
      <c r="D171" s="34"/>
      <c r="E171" s="34"/>
      <c r="F171" s="34"/>
    </row>
    <row r="172" spans="1:6" x14ac:dyDescent="0.25">
      <c r="A172" s="32"/>
      <c r="B172" s="33"/>
      <c r="C172" s="34"/>
      <c r="D172" s="34"/>
      <c r="E172" s="34"/>
      <c r="F172" s="34"/>
    </row>
    <row r="173" spans="1:6" x14ac:dyDescent="0.25">
      <c r="A173" s="32"/>
      <c r="B173" s="33"/>
      <c r="C173" s="34"/>
      <c r="D173" s="34"/>
      <c r="E173" s="34"/>
      <c r="F173" s="34"/>
    </row>
    <row r="174" spans="1:6" x14ac:dyDescent="0.25">
      <c r="A174" s="32"/>
      <c r="B174" s="33"/>
      <c r="C174" s="34"/>
      <c r="D174" s="34"/>
      <c r="E174" s="34"/>
      <c r="F174" s="34"/>
    </row>
    <row r="175" spans="1:6" x14ac:dyDescent="0.25">
      <c r="A175" s="32"/>
      <c r="B175" s="33"/>
      <c r="C175" s="34"/>
      <c r="D175" s="34"/>
      <c r="E175" s="34"/>
      <c r="F175" s="34"/>
    </row>
    <row r="176" spans="1:6" x14ac:dyDescent="0.25">
      <c r="A176" s="32"/>
      <c r="B176" s="33"/>
      <c r="C176" s="34"/>
      <c r="D176" s="34"/>
      <c r="E176" s="34"/>
      <c r="F176" s="34"/>
    </row>
    <row r="177" spans="1:6" x14ac:dyDescent="0.25">
      <c r="A177" s="32"/>
      <c r="B177" s="33"/>
      <c r="C177" s="34"/>
      <c r="D177" s="34"/>
      <c r="E177" s="34"/>
      <c r="F177" s="34"/>
    </row>
    <row r="178" spans="1:6" x14ac:dyDescent="0.25">
      <c r="A178" s="32"/>
      <c r="B178" s="33"/>
      <c r="C178" s="34"/>
      <c r="D178" s="34"/>
      <c r="E178" s="34"/>
      <c r="F178" s="34"/>
    </row>
    <row r="179" spans="1:6" x14ac:dyDescent="0.25">
      <c r="A179" s="32"/>
      <c r="B179" s="33"/>
      <c r="C179" s="34"/>
      <c r="D179" s="34"/>
      <c r="E179" s="34"/>
      <c r="F179" s="34"/>
    </row>
    <row r="180" spans="1:6" x14ac:dyDescent="0.25">
      <c r="A180" s="32"/>
      <c r="B180" s="33"/>
      <c r="C180" s="34"/>
      <c r="D180" s="34"/>
      <c r="E180" s="34"/>
      <c r="F180" s="34"/>
    </row>
    <row r="181" spans="1:6" x14ac:dyDescent="0.25">
      <c r="A181" s="32"/>
      <c r="B181" s="33"/>
      <c r="C181" s="34"/>
      <c r="D181" s="34"/>
      <c r="E181" s="34"/>
      <c r="F181" s="34"/>
    </row>
    <row r="182" spans="1:6" x14ac:dyDescent="0.25">
      <c r="A182" s="32"/>
      <c r="B182" s="33"/>
      <c r="C182" s="34"/>
      <c r="D182" s="34"/>
      <c r="E182" s="34"/>
      <c r="F182" s="34"/>
    </row>
    <row r="183" spans="1:6" x14ac:dyDescent="0.25">
      <c r="A183" s="32"/>
      <c r="B183" s="33"/>
      <c r="C183" s="34"/>
      <c r="D183" s="34"/>
      <c r="E183" s="34"/>
      <c r="F183" s="34"/>
    </row>
    <row r="184" spans="1:6" x14ac:dyDescent="0.25">
      <c r="A184" s="32"/>
      <c r="B184" s="33"/>
      <c r="C184" s="34"/>
      <c r="D184" s="34"/>
      <c r="E184" s="34"/>
      <c r="F184" s="34"/>
    </row>
    <row r="185" spans="1:6" x14ac:dyDescent="0.25">
      <c r="A185" s="32"/>
      <c r="B185" s="33"/>
      <c r="C185" s="34"/>
      <c r="D185" s="34"/>
      <c r="E185" s="34"/>
      <c r="F185" s="34"/>
    </row>
    <row r="186" spans="1:6" x14ac:dyDescent="0.25">
      <c r="A186" s="32"/>
      <c r="B186" s="33"/>
      <c r="C186" s="34"/>
      <c r="D186" s="34"/>
      <c r="E186" s="34"/>
      <c r="F186" s="34"/>
    </row>
    <row r="187" spans="1:6" x14ac:dyDescent="0.25">
      <c r="A187" s="32"/>
      <c r="B187" s="33"/>
      <c r="C187" s="34"/>
      <c r="D187" s="34"/>
      <c r="E187" s="34"/>
      <c r="F187" s="34"/>
    </row>
    <row r="188" spans="1:6" x14ac:dyDescent="0.25">
      <c r="A188" s="32"/>
      <c r="B188" s="33"/>
      <c r="C188" s="34"/>
      <c r="D188" s="34"/>
      <c r="E188" s="34"/>
      <c r="F188" s="34"/>
    </row>
    <row r="189" spans="1:6" x14ac:dyDescent="0.25">
      <c r="A189" s="32"/>
      <c r="B189" s="33"/>
      <c r="C189" s="34"/>
      <c r="D189" s="34"/>
      <c r="E189" s="34"/>
      <c r="F189" s="34"/>
    </row>
    <row r="190" spans="1:6" x14ac:dyDescent="0.25">
      <c r="A190" s="32"/>
      <c r="B190" s="33"/>
      <c r="C190" s="34"/>
      <c r="D190" s="34"/>
      <c r="E190" s="34"/>
      <c r="F190" s="34"/>
    </row>
    <row r="191" spans="1:6" x14ac:dyDescent="0.25">
      <c r="A191" s="32"/>
      <c r="B191" s="33"/>
      <c r="C191" s="34"/>
      <c r="D191" s="34"/>
      <c r="E191" s="34"/>
      <c r="F191" s="34"/>
    </row>
    <row r="192" spans="1:6" x14ac:dyDescent="0.25">
      <c r="A192" s="32"/>
      <c r="B192" s="33"/>
      <c r="C192" s="34"/>
      <c r="D192" s="34"/>
      <c r="E192" s="34"/>
      <c r="F192" s="34"/>
    </row>
    <row r="193" spans="1:6" x14ac:dyDescent="0.25">
      <c r="A193" s="32"/>
      <c r="B193" s="33"/>
      <c r="C193" s="34"/>
      <c r="D193" s="34"/>
      <c r="E193" s="34"/>
      <c r="F193" s="34"/>
    </row>
    <row r="194" spans="1:6" x14ac:dyDescent="0.25">
      <c r="A194" s="32"/>
      <c r="B194" s="33"/>
      <c r="C194" s="34"/>
      <c r="D194" s="34"/>
      <c r="E194" s="34"/>
      <c r="F194" s="34"/>
    </row>
    <row r="195" spans="1:6" x14ac:dyDescent="0.25">
      <c r="A195" s="32"/>
      <c r="B195" s="33"/>
      <c r="C195" s="34"/>
      <c r="D195" s="34"/>
      <c r="E195" s="34"/>
      <c r="F195" s="34"/>
    </row>
    <row r="196" spans="1:6" x14ac:dyDescent="0.25">
      <c r="A196" s="32"/>
      <c r="B196" s="33"/>
      <c r="C196" s="34"/>
      <c r="D196" s="34"/>
      <c r="E196" s="34"/>
      <c r="F196" s="34"/>
    </row>
    <row r="197" spans="1:6" x14ac:dyDescent="0.25">
      <c r="A197" s="32"/>
      <c r="B197" s="33"/>
      <c r="C197" s="34"/>
      <c r="D197" s="34"/>
      <c r="E197" s="34"/>
      <c r="F197" s="34"/>
    </row>
    <row r="198" spans="1:6" x14ac:dyDescent="0.25">
      <c r="A198" s="32"/>
      <c r="B198" s="33"/>
      <c r="C198" s="34"/>
      <c r="D198" s="34"/>
      <c r="E198" s="34"/>
      <c r="F198" s="34"/>
    </row>
    <row r="199" spans="1:6" x14ac:dyDescent="0.25">
      <c r="A199" s="32"/>
      <c r="B199" s="33"/>
      <c r="C199" s="34"/>
      <c r="D199" s="34"/>
      <c r="E199" s="34"/>
      <c r="F199" s="34"/>
    </row>
    <row r="200" spans="1:6" x14ac:dyDescent="0.25">
      <c r="A200" s="32"/>
      <c r="B200" s="33"/>
      <c r="C200" s="34"/>
      <c r="D200" s="34"/>
      <c r="E200" s="34"/>
      <c r="F200" s="34"/>
    </row>
    <row r="201" spans="1:6" x14ac:dyDescent="0.25">
      <c r="A201" s="32"/>
      <c r="B201" s="33"/>
      <c r="C201" s="34"/>
      <c r="D201" s="34"/>
      <c r="E201" s="34"/>
      <c r="F201" s="34"/>
    </row>
    <row r="202" spans="1:6" x14ac:dyDescent="0.25">
      <c r="A202" s="32"/>
      <c r="B202" s="33"/>
      <c r="C202" s="34"/>
      <c r="D202" s="34"/>
      <c r="E202" s="34"/>
      <c r="F202" s="34"/>
    </row>
    <row r="203" spans="1:6" x14ac:dyDescent="0.25">
      <c r="A203" s="32"/>
      <c r="B203" s="33"/>
      <c r="C203" s="34"/>
      <c r="D203" s="34"/>
      <c r="E203" s="34"/>
      <c r="F203" s="34"/>
    </row>
    <row r="204" spans="1:6" x14ac:dyDescent="0.25">
      <c r="A204" s="32"/>
      <c r="B204" s="33"/>
      <c r="C204" s="34"/>
      <c r="D204" s="34"/>
      <c r="E204" s="34"/>
      <c r="F204" s="34"/>
    </row>
    <row r="205" spans="1:6" x14ac:dyDescent="0.25">
      <c r="A205" s="32"/>
      <c r="B205" s="33"/>
      <c r="C205" s="34"/>
      <c r="D205" s="34"/>
      <c r="E205" s="34"/>
      <c r="F205" s="34"/>
    </row>
    <row r="206" spans="1:6" x14ac:dyDescent="0.25">
      <c r="A206" s="32"/>
      <c r="B206" s="33"/>
      <c r="C206" s="34"/>
      <c r="D206" s="34"/>
      <c r="E206" s="34"/>
      <c r="F206" s="34"/>
    </row>
    <row r="207" spans="1:6" x14ac:dyDescent="0.25">
      <c r="A207" s="32"/>
      <c r="B207" s="33"/>
      <c r="C207" s="34"/>
      <c r="D207" s="34"/>
      <c r="E207" s="34"/>
      <c r="F207" s="34"/>
    </row>
    <row r="208" spans="1:6" x14ac:dyDescent="0.25">
      <c r="A208" s="32"/>
      <c r="B208" s="33"/>
      <c r="C208" s="34"/>
      <c r="D208" s="34"/>
      <c r="E208" s="34"/>
      <c r="F208" s="34"/>
    </row>
    <row r="209" spans="1:6" x14ac:dyDescent="0.25">
      <c r="A209" s="32"/>
      <c r="B209" s="33"/>
      <c r="C209" s="34"/>
      <c r="D209" s="34"/>
      <c r="E209" s="34"/>
      <c r="F209" s="34"/>
    </row>
    <row r="210" spans="1:6" x14ac:dyDescent="0.25">
      <c r="A210" s="32"/>
      <c r="B210" s="33"/>
      <c r="C210" s="34"/>
      <c r="D210" s="34"/>
      <c r="E210" s="34"/>
      <c r="F210" s="34"/>
    </row>
    <row r="211" spans="1:6" x14ac:dyDescent="0.25">
      <c r="A211" s="32"/>
      <c r="B211" s="33"/>
      <c r="C211" s="34"/>
      <c r="D211" s="34"/>
      <c r="E211" s="34"/>
      <c r="F211" s="34"/>
    </row>
    <row r="212" spans="1:6" x14ac:dyDescent="0.25">
      <c r="A212" s="32"/>
      <c r="B212" s="33"/>
      <c r="C212" s="34"/>
      <c r="D212" s="34"/>
      <c r="E212" s="34"/>
      <c r="F212" s="34"/>
    </row>
    <row r="213" spans="1:6" x14ac:dyDescent="0.25">
      <c r="A213" s="32"/>
      <c r="B213" s="33"/>
      <c r="C213" s="34"/>
      <c r="D213" s="34"/>
      <c r="E213" s="34"/>
      <c r="F213" s="34"/>
    </row>
    <row r="214" spans="1:6" x14ac:dyDescent="0.25">
      <c r="A214" s="32"/>
      <c r="B214" s="33"/>
      <c r="C214" s="34"/>
      <c r="D214" s="34"/>
      <c r="E214" s="34"/>
      <c r="F214" s="34"/>
    </row>
    <row r="215" spans="1:6" x14ac:dyDescent="0.25">
      <c r="A215" s="32"/>
      <c r="B215" s="33"/>
      <c r="C215" s="34"/>
      <c r="D215" s="34"/>
      <c r="E215" s="34"/>
      <c r="F215" s="34"/>
    </row>
    <row r="216" spans="1:6" x14ac:dyDescent="0.25">
      <c r="A216" s="32"/>
      <c r="B216" s="33"/>
      <c r="C216" s="34"/>
      <c r="D216" s="34"/>
      <c r="E216" s="34"/>
      <c r="F216" s="34"/>
    </row>
    <row r="217" spans="1:6" x14ac:dyDescent="0.25">
      <c r="A217" s="32"/>
      <c r="B217" s="33"/>
      <c r="C217" s="34"/>
      <c r="D217" s="34"/>
      <c r="E217" s="34"/>
      <c r="F217" s="34"/>
    </row>
    <row r="218" spans="1:6" x14ac:dyDescent="0.25">
      <c r="A218" s="32"/>
      <c r="B218" s="33"/>
      <c r="C218" s="34"/>
      <c r="D218" s="34"/>
      <c r="E218" s="34"/>
      <c r="F218" s="34"/>
    </row>
    <row r="219" spans="1:6" x14ac:dyDescent="0.25">
      <c r="A219" s="32"/>
      <c r="B219" s="33"/>
      <c r="C219" s="34"/>
      <c r="D219" s="34"/>
      <c r="E219" s="34"/>
      <c r="F219" s="34"/>
    </row>
    <row r="220" spans="1:6" x14ac:dyDescent="0.25">
      <c r="A220" s="32"/>
      <c r="B220" s="33"/>
      <c r="C220" s="34"/>
      <c r="D220" s="34"/>
      <c r="E220" s="34"/>
      <c r="F220" s="34"/>
    </row>
    <row r="221" spans="1:6" x14ac:dyDescent="0.25">
      <c r="A221" s="32"/>
      <c r="B221" s="33"/>
      <c r="C221" s="34"/>
      <c r="D221" s="34"/>
      <c r="E221" s="34"/>
      <c r="F221" s="34"/>
    </row>
    <row r="222" spans="1:6" x14ac:dyDescent="0.25">
      <c r="A222" s="32"/>
      <c r="B222" s="33"/>
      <c r="C222" s="34"/>
      <c r="D222" s="34"/>
      <c r="E222" s="34"/>
      <c r="F222" s="34"/>
    </row>
    <row r="223" spans="1:6" x14ac:dyDescent="0.25">
      <c r="A223" s="32"/>
      <c r="B223" s="33"/>
      <c r="C223" s="34"/>
      <c r="D223" s="34"/>
      <c r="E223" s="34"/>
      <c r="F223" s="34"/>
    </row>
    <row r="224" spans="1:6" x14ac:dyDescent="0.25">
      <c r="A224" s="32"/>
      <c r="B224" s="33"/>
      <c r="C224" s="34"/>
      <c r="D224" s="34"/>
      <c r="E224" s="34"/>
      <c r="F224" s="34"/>
    </row>
    <row r="225" spans="1:6" x14ac:dyDescent="0.25">
      <c r="A225" s="32"/>
      <c r="B225" s="33"/>
      <c r="C225" s="34"/>
      <c r="D225" s="34"/>
      <c r="E225" s="34"/>
      <c r="F225" s="34"/>
    </row>
    <row r="226" spans="1:6" x14ac:dyDescent="0.25">
      <c r="A226" s="32"/>
      <c r="B226" s="33"/>
      <c r="C226" s="34"/>
      <c r="D226" s="34"/>
      <c r="E226" s="34"/>
      <c r="F226" s="34"/>
    </row>
    <row r="227" spans="1:6" x14ac:dyDescent="0.25">
      <c r="A227" s="32"/>
      <c r="B227" s="33"/>
      <c r="C227" s="34"/>
      <c r="D227" s="34"/>
      <c r="E227" s="34"/>
      <c r="F227" s="34"/>
    </row>
    <row r="228" spans="1:6" x14ac:dyDescent="0.25">
      <c r="A228" s="32"/>
      <c r="B228" s="33"/>
      <c r="C228" s="34"/>
      <c r="D228" s="34"/>
      <c r="E228" s="34"/>
      <c r="F228" s="34"/>
    </row>
    <row r="229" spans="1:6" x14ac:dyDescent="0.25">
      <c r="A229" s="32"/>
      <c r="B229" s="33"/>
      <c r="C229" s="34"/>
      <c r="D229" s="34"/>
      <c r="E229" s="34"/>
      <c r="F229" s="34"/>
    </row>
    <row r="230" spans="1:6" x14ac:dyDescent="0.25">
      <c r="A230" s="32"/>
      <c r="B230" s="33"/>
      <c r="C230" s="34"/>
      <c r="D230" s="34"/>
      <c r="E230" s="34"/>
      <c r="F230" s="34"/>
    </row>
    <row r="231" spans="1:6" x14ac:dyDescent="0.25">
      <c r="A231" s="32"/>
      <c r="B231" s="33"/>
      <c r="C231" s="34"/>
      <c r="D231" s="34"/>
      <c r="E231" s="34"/>
      <c r="F231" s="34"/>
    </row>
    <row r="232" spans="1:6" x14ac:dyDescent="0.25">
      <c r="A232" s="32"/>
      <c r="B232" s="33"/>
      <c r="C232" s="34"/>
      <c r="D232" s="34"/>
      <c r="E232" s="34"/>
      <c r="F232" s="34"/>
    </row>
    <row r="233" spans="1:6" x14ac:dyDescent="0.25">
      <c r="A233" s="32"/>
      <c r="B233" s="33"/>
      <c r="C233" s="34"/>
      <c r="D233" s="34"/>
      <c r="E233" s="34"/>
      <c r="F233" s="34"/>
    </row>
    <row r="234" spans="1:6" x14ac:dyDescent="0.25">
      <c r="A234" s="32"/>
      <c r="B234" s="33"/>
      <c r="C234" s="34"/>
      <c r="D234" s="34"/>
      <c r="E234" s="34"/>
      <c r="F234" s="34"/>
    </row>
  </sheetData>
  <mergeCells count="17">
    <mergeCell ref="A121:I121"/>
    <mergeCell ref="A122:F122"/>
    <mergeCell ref="A44:F44"/>
    <mergeCell ref="A73:F73"/>
    <mergeCell ref="A109:F109"/>
    <mergeCell ref="A108:F108"/>
    <mergeCell ref="A71:F71"/>
    <mergeCell ref="A72:F72"/>
    <mergeCell ref="A104:F104"/>
    <mergeCell ref="A107:F107"/>
    <mergeCell ref="A68:F68"/>
    <mergeCell ref="A43:F43"/>
    <mergeCell ref="A6:G6"/>
    <mergeCell ref="A42:F42"/>
    <mergeCell ref="A1:G1"/>
    <mergeCell ref="A8:G8"/>
    <mergeCell ref="A9:G9"/>
  </mergeCells>
  <phoneticPr fontId="1" type="noConversion"/>
  <pageMargins left="0.39370078740157483" right="0.31496062992125984" top="0.74803149606299213" bottom="0.74803149606299213" header="0.31496062992125984" footer="0.31496062992125984"/>
  <pageSetup scale="52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6"/>
  <sheetViews>
    <sheetView topLeftCell="A9" workbookViewId="0">
      <selection activeCell="F34" sqref="F34"/>
    </sheetView>
  </sheetViews>
  <sheetFormatPr baseColWidth="10" defaultColWidth="11.5703125" defaultRowHeight="15" x14ac:dyDescent="0.25"/>
  <cols>
    <col min="1" max="1" width="9.7109375" style="30" customWidth="1"/>
    <col min="2" max="2" width="45.7109375" style="31" customWidth="1"/>
    <col min="3" max="3" width="20.140625" style="21" customWidth="1"/>
    <col min="4" max="4" width="14.85546875" style="21" customWidth="1"/>
    <col min="5" max="5" width="19.42578125" style="21" customWidth="1"/>
    <col min="6" max="8" width="13.7109375" style="21" customWidth="1"/>
    <col min="9" max="16384" width="11.5703125" style="21"/>
  </cols>
  <sheetData>
    <row r="1" spans="1:7" x14ac:dyDescent="0.25">
      <c r="A1" s="152" t="s">
        <v>66</v>
      </c>
      <c r="B1" s="152"/>
      <c r="C1" s="152"/>
      <c r="D1" s="152"/>
      <c r="E1" s="152"/>
      <c r="F1" s="152"/>
      <c r="G1" s="152"/>
    </row>
    <row r="2" spans="1:7" s="22" customFormat="1" x14ac:dyDescent="0.25">
      <c r="A2" s="9"/>
      <c r="B2" s="77" t="s">
        <v>84</v>
      </c>
      <c r="C2" s="9" t="s">
        <v>87</v>
      </c>
      <c r="D2" s="9"/>
      <c r="E2" s="9"/>
      <c r="F2" s="9"/>
      <c r="G2" s="9"/>
    </row>
    <row r="3" spans="1:7" s="22" customFormat="1" x14ac:dyDescent="0.25">
      <c r="A3" s="9"/>
      <c r="B3" s="77" t="s">
        <v>85</v>
      </c>
      <c r="C3" s="9" t="s">
        <v>88</v>
      </c>
      <c r="D3" s="9"/>
      <c r="E3" s="9"/>
      <c r="F3" s="9"/>
      <c r="G3" s="9"/>
    </row>
    <row r="4" spans="1:7" s="22" customFormat="1" x14ac:dyDescent="0.25">
      <c r="A4" s="9"/>
      <c r="B4" s="77" t="s">
        <v>86</v>
      </c>
      <c r="C4" s="9" t="s">
        <v>89</v>
      </c>
      <c r="D4" s="9"/>
      <c r="E4" s="9"/>
      <c r="F4" s="9"/>
      <c r="G4" s="9"/>
    </row>
    <row r="5" spans="1:7" s="22" customFormat="1" x14ac:dyDescent="0.25">
      <c r="A5" s="9"/>
      <c r="B5" s="77" t="s">
        <v>83</v>
      </c>
      <c r="C5" s="9" t="s">
        <v>163</v>
      </c>
      <c r="D5" s="9"/>
      <c r="E5" s="9"/>
      <c r="F5" s="9"/>
      <c r="G5" s="9"/>
    </row>
    <row r="6" spans="1:7" s="22" customFormat="1" x14ac:dyDescent="0.25">
      <c r="A6" s="156"/>
      <c r="B6" s="156"/>
      <c r="C6" s="156"/>
      <c r="D6" s="156"/>
      <c r="E6" s="156"/>
      <c r="F6" s="156"/>
      <c r="G6" s="156"/>
    </row>
    <row r="7" spans="1:7" x14ac:dyDescent="0.25">
      <c r="A7" s="23"/>
      <c r="B7" s="24"/>
      <c r="C7" s="25"/>
      <c r="D7" s="25"/>
      <c r="E7" s="25"/>
      <c r="F7" s="25"/>
      <c r="G7" s="25"/>
    </row>
    <row r="8" spans="1:7" x14ac:dyDescent="0.25">
      <c r="A8" s="156" t="s">
        <v>91</v>
      </c>
      <c r="B8" s="156"/>
      <c r="C8" s="156"/>
      <c r="D8" s="156"/>
      <c r="E8" s="156"/>
      <c r="F8" s="156"/>
      <c r="G8" s="156"/>
    </row>
    <row r="9" spans="1:7" x14ac:dyDescent="0.25">
      <c r="A9" s="156" t="s">
        <v>112</v>
      </c>
      <c r="B9" s="156"/>
      <c r="C9" s="156"/>
      <c r="D9" s="156"/>
      <c r="E9" s="156"/>
      <c r="F9" s="156"/>
      <c r="G9" s="156"/>
    </row>
    <row r="10" spans="1:7" x14ac:dyDescent="0.25">
      <c r="A10" s="23"/>
      <c r="B10" s="24"/>
      <c r="C10" s="23"/>
      <c r="D10" s="23"/>
      <c r="E10" s="23"/>
      <c r="F10" s="23"/>
      <c r="G10" s="23"/>
    </row>
    <row r="11" spans="1:7" s="22" customFormat="1" ht="15.75" thickBot="1" x14ac:dyDescent="0.3">
      <c r="A11" s="36" t="s">
        <v>0</v>
      </c>
      <c r="B11" s="36" t="s">
        <v>122</v>
      </c>
      <c r="C11" s="36" t="s">
        <v>93</v>
      </c>
      <c r="D11" s="36" t="s">
        <v>39</v>
      </c>
      <c r="E11" s="36" t="s">
        <v>40</v>
      </c>
      <c r="F11" s="36" t="s">
        <v>119</v>
      </c>
    </row>
    <row r="12" spans="1:7" s="22" customFormat="1" x14ac:dyDescent="0.25">
      <c r="A12" s="41"/>
      <c r="B12" s="27"/>
      <c r="C12" s="41"/>
      <c r="D12" s="41"/>
      <c r="E12" s="41"/>
      <c r="F12" s="41"/>
    </row>
    <row r="13" spans="1:7" s="22" customFormat="1" hidden="1" x14ac:dyDescent="0.25">
      <c r="A13" s="55">
        <v>0</v>
      </c>
      <c r="B13" s="56" t="s">
        <v>64</v>
      </c>
      <c r="C13" s="26" t="s">
        <v>11</v>
      </c>
      <c r="D13" s="138" t="e">
        <f>'1 T'!G13</f>
        <v>#DIV/0!</v>
      </c>
      <c r="E13" s="138" t="e">
        <f>'2 T'!G13</f>
        <v>#DIV/0!</v>
      </c>
      <c r="F13" s="112" t="e">
        <f t="shared" ref="F13:F14" si="0">AVERAGE(D13:E13)</f>
        <v>#DIV/0!</v>
      </c>
    </row>
    <row r="14" spans="1:7" s="22" customFormat="1" hidden="1" x14ac:dyDescent="0.25">
      <c r="A14" s="55"/>
      <c r="B14" s="57" t="s">
        <v>65</v>
      </c>
      <c r="C14" s="26" t="s">
        <v>11</v>
      </c>
      <c r="D14" s="138">
        <f>'1 T'!G14</f>
        <v>0</v>
      </c>
      <c r="E14" s="138" t="e">
        <f>'2 T'!G14</f>
        <v>#DIV/0!</v>
      </c>
      <c r="F14" s="112" t="e">
        <f t="shared" si="0"/>
        <v>#DIV/0!</v>
      </c>
    </row>
    <row r="15" spans="1:7" s="22" customFormat="1" hidden="1" x14ac:dyDescent="0.25">
      <c r="A15" s="26"/>
      <c r="B15" s="27"/>
      <c r="C15" s="41"/>
      <c r="D15" s="138"/>
      <c r="E15" s="138"/>
      <c r="F15" s="112"/>
    </row>
    <row r="16" spans="1:7" s="22" customFormat="1" ht="15.75" x14ac:dyDescent="0.25">
      <c r="A16" s="148">
        <v>1</v>
      </c>
      <c r="B16" s="59" t="s">
        <v>45</v>
      </c>
      <c r="C16" s="28" t="s">
        <v>11</v>
      </c>
      <c r="D16" s="112">
        <f>D17+D22</f>
        <v>21729</v>
      </c>
      <c r="E16" s="112">
        <f t="shared" ref="E16" si="1">E17+E22</f>
        <v>34394.333333333336</v>
      </c>
      <c r="F16" s="112">
        <f>AVERAGE(D16:E16)</f>
        <v>28061.666666666668</v>
      </c>
    </row>
    <row r="17" spans="1:7" s="22" customFormat="1" ht="15.75" x14ac:dyDescent="0.25">
      <c r="A17" s="58"/>
      <c r="B17" s="60" t="s">
        <v>46</v>
      </c>
      <c r="C17" s="28" t="s">
        <v>11</v>
      </c>
      <c r="D17" s="112">
        <f>'1 T'!G17</f>
        <v>18331</v>
      </c>
      <c r="E17" s="112">
        <f>'2 T'!G17</f>
        <v>25258.666666666668</v>
      </c>
      <c r="F17" s="112">
        <f t="shared" ref="F17:F35" si="2">AVERAGE(D17:E17)</f>
        <v>21794.833333333336</v>
      </c>
    </row>
    <row r="18" spans="1:7" ht="15.75" hidden="1" x14ac:dyDescent="0.25">
      <c r="A18" s="58"/>
      <c r="B18" s="61" t="s">
        <v>47</v>
      </c>
      <c r="C18" s="28" t="s">
        <v>11</v>
      </c>
      <c r="D18" s="112" t="e">
        <f>'1 T'!G18</f>
        <v>#DIV/0!</v>
      </c>
      <c r="E18" s="112" t="e">
        <f>'2 T'!G18</f>
        <v>#DIV/0!</v>
      </c>
      <c r="F18" s="112" t="e">
        <f t="shared" si="2"/>
        <v>#DIV/0!</v>
      </c>
    </row>
    <row r="19" spans="1:7" ht="15.75" hidden="1" x14ac:dyDescent="0.25">
      <c r="A19" s="58"/>
      <c r="B19" s="61" t="s">
        <v>48</v>
      </c>
      <c r="C19" s="28" t="s">
        <v>11</v>
      </c>
      <c r="D19" s="112" t="e">
        <f>'1 T'!G19</f>
        <v>#DIV/0!</v>
      </c>
      <c r="E19" s="112" t="e">
        <f>'2 T'!G19</f>
        <v>#DIV/0!</v>
      </c>
      <c r="F19" s="112" t="e">
        <f t="shared" si="2"/>
        <v>#DIV/0!</v>
      </c>
    </row>
    <row r="20" spans="1:7" ht="15.75" hidden="1" x14ac:dyDescent="0.25">
      <c r="A20" s="58"/>
      <c r="B20" s="61" t="s">
        <v>52</v>
      </c>
      <c r="C20" s="28" t="s">
        <v>11</v>
      </c>
      <c r="D20" s="112" t="e">
        <f>'1 T'!G20</f>
        <v>#DIV/0!</v>
      </c>
      <c r="E20" s="112" t="e">
        <f>'2 T'!G20</f>
        <v>#DIV/0!</v>
      </c>
      <c r="F20" s="112" t="e">
        <f t="shared" si="2"/>
        <v>#DIV/0!</v>
      </c>
    </row>
    <row r="21" spans="1:7" ht="33.75" hidden="1" customHeight="1" x14ac:dyDescent="0.25">
      <c r="A21" s="58"/>
      <c r="B21" s="61" t="s">
        <v>51</v>
      </c>
      <c r="C21" s="28" t="s">
        <v>12</v>
      </c>
      <c r="D21" s="112" t="e">
        <f>'1 T'!G21</f>
        <v>#DIV/0!</v>
      </c>
      <c r="E21" s="112" t="e">
        <f>'2 T'!G21</f>
        <v>#DIV/0!</v>
      </c>
      <c r="F21" s="112" t="e">
        <f t="shared" si="2"/>
        <v>#DIV/0!</v>
      </c>
    </row>
    <row r="22" spans="1:7" ht="15.75" x14ac:dyDescent="0.25">
      <c r="A22" s="58"/>
      <c r="B22" s="62" t="s">
        <v>14</v>
      </c>
      <c r="C22" s="28" t="s">
        <v>11</v>
      </c>
      <c r="D22" s="112">
        <f>'1 T'!G22</f>
        <v>3398</v>
      </c>
      <c r="E22" s="112">
        <f>'2 T'!G22</f>
        <v>9135.6666666666661</v>
      </c>
      <c r="F22" s="112">
        <f t="shared" si="2"/>
        <v>6266.833333333333</v>
      </c>
    </row>
    <row r="23" spans="1:7" ht="17.25" x14ac:dyDescent="0.25">
      <c r="A23" s="148">
        <v>2</v>
      </c>
      <c r="B23" s="46" t="s">
        <v>49</v>
      </c>
      <c r="C23" s="5" t="s">
        <v>53</v>
      </c>
      <c r="D23" s="112">
        <f>D24+D27+D28</f>
        <v>108651.33333333334</v>
      </c>
      <c r="E23" s="112">
        <f>'2 T'!G23</f>
        <v>122830</v>
      </c>
      <c r="F23" s="112">
        <f t="shared" si="2"/>
        <v>115740.66666666667</v>
      </c>
    </row>
    <row r="24" spans="1:7" ht="15.75" x14ac:dyDescent="0.25">
      <c r="A24" s="58"/>
      <c r="B24" s="45" t="s">
        <v>136</v>
      </c>
      <c r="C24" s="5" t="s">
        <v>11</v>
      </c>
      <c r="D24" s="112">
        <f>'1 T'!G24</f>
        <v>14615.333333333334</v>
      </c>
      <c r="E24" s="112">
        <f>'2 T'!G24</f>
        <v>19827</v>
      </c>
      <c r="F24" s="112">
        <f t="shared" si="2"/>
        <v>17221.166666666668</v>
      </c>
    </row>
    <row r="25" spans="1:7" ht="15.75" x14ac:dyDescent="0.25">
      <c r="A25" s="58"/>
      <c r="B25" s="45" t="s">
        <v>50</v>
      </c>
      <c r="C25" s="5" t="s">
        <v>11</v>
      </c>
      <c r="D25" s="112">
        <f>'1 T'!G25</f>
        <v>21140</v>
      </c>
      <c r="E25" s="112">
        <f>'2 T'!G25</f>
        <v>25071</v>
      </c>
      <c r="F25" s="112">
        <f t="shared" si="2"/>
        <v>23105.5</v>
      </c>
    </row>
    <row r="26" spans="1:7" ht="15.75" hidden="1" x14ac:dyDescent="0.25">
      <c r="A26" s="58"/>
      <c r="B26" s="44" t="s">
        <v>126</v>
      </c>
      <c r="C26" s="5" t="s">
        <v>127</v>
      </c>
      <c r="D26" s="112"/>
      <c r="E26" s="112">
        <f>'2 T'!G26</f>
        <v>0</v>
      </c>
      <c r="F26" s="112"/>
    </row>
    <row r="27" spans="1:7" ht="15.75" x14ac:dyDescent="0.25">
      <c r="A27" s="58"/>
      <c r="B27" s="45" t="s">
        <v>137</v>
      </c>
      <c r="C27" s="5" t="s">
        <v>11</v>
      </c>
      <c r="D27" s="112">
        <f>'1 T'!G27</f>
        <v>2796</v>
      </c>
      <c r="E27" s="112">
        <f>'2 T'!G27</f>
        <v>4146</v>
      </c>
      <c r="F27" s="112">
        <f t="shared" si="2"/>
        <v>3471</v>
      </c>
    </row>
    <row r="28" spans="1:7" ht="15.75" x14ac:dyDescent="0.25">
      <c r="A28" s="63"/>
      <c r="B28" s="45" t="s">
        <v>18</v>
      </c>
      <c r="C28" s="5" t="s">
        <v>11</v>
      </c>
      <c r="D28" s="112">
        <f>'1 T'!G28</f>
        <v>91240</v>
      </c>
      <c r="E28" s="112">
        <f>'2 T'!G28</f>
        <v>98857</v>
      </c>
      <c r="F28" s="139">
        <f t="shared" si="2"/>
        <v>95048.5</v>
      </c>
      <c r="G28" s="81"/>
    </row>
    <row r="29" spans="1:7" ht="15.75" hidden="1" x14ac:dyDescent="0.25">
      <c r="A29" s="63"/>
      <c r="B29" s="44" t="s">
        <v>48</v>
      </c>
      <c r="C29" s="5" t="s">
        <v>11</v>
      </c>
      <c r="D29" s="112" t="e">
        <f>'1 T'!G29</f>
        <v>#DIV/0!</v>
      </c>
      <c r="E29" s="112" t="e">
        <f>'2 T'!G29</f>
        <v>#DIV/0!</v>
      </c>
      <c r="F29" s="112" t="e">
        <f t="shared" si="2"/>
        <v>#DIV/0!</v>
      </c>
    </row>
    <row r="30" spans="1:7" ht="31.5" hidden="1" customHeight="1" x14ac:dyDescent="0.25">
      <c r="A30" s="63"/>
      <c r="B30" s="44" t="s">
        <v>51</v>
      </c>
      <c r="C30" s="5" t="s">
        <v>11</v>
      </c>
      <c r="D30" s="112" t="e">
        <f>'1 T'!G30</f>
        <v>#DIV/0!</v>
      </c>
      <c r="E30" s="112" t="e">
        <f>'2 T'!G30</f>
        <v>#DIV/0!</v>
      </c>
      <c r="F30" s="112" t="e">
        <f t="shared" si="2"/>
        <v>#DIV/0!</v>
      </c>
    </row>
    <row r="31" spans="1:7" ht="15.75" hidden="1" x14ac:dyDescent="0.25">
      <c r="A31" s="63"/>
      <c r="B31" s="44" t="s">
        <v>125</v>
      </c>
      <c r="C31" s="5" t="s">
        <v>127</v>
      </c>
      <c r="D31" s="112">
        <f>'1 T'!G31</f>
        <v>0</v>
      </c>
      <c r="E31" s="112">
        <f>'2 T'!G31</f>
        <v>0</v>
      </c>
      <c r="F31" s="112">
        <f>SUM(D31:E31)</f>
        <v>0</v>
      </c>
    </row>
    <row r="32" spans="1:7" ht="15.75" x14ac:dyDescent="0.25">
      <c r="A32" s="148">
        <v>3</v>
      </c>
      <c r="B32" s="47" t="s">
        <v>10</v>
      </c>
      <c r="C32" s="5" t="s">
        <v>13</v>
      </c>
      <c r="D32" s="112">
        <f>'1 T'!G32</f>
        <v>4213.333333333333</v>
      </c>
      <c r="E32" s="112">
        <f>'2 T'!G32</f>
        <v>11740</v>
      </c>
      <c r="F32" s="112">
        <f t="shared" si="2"/>
        <v>7976.6666666666661</v>
      </c>
    </row>
    <row r="33" spans="1:7" ht="15.75" x14ac:dyDescent="0.25">
      <c r="A33" s="148">
        <v>4</v>
      </c>
      <c r="B33" s="47" t="s">
        <v>167</v>
      </c>
      <c r="C33" s="5" t="s">
        <v>168</v>
      </c>
      <c r="D33" s="112">
        <f>'1 T'!G33</f>
        <v>15784</v>
      </c>
      <c r="E33" s="112">
        <f>'2 T'!G33</f>
        <v>16937</v>
      </c>
      <c r="F33" s="112">
        <f>E33</f>
        <v>16937</v>
      </c>
    </row>
    <row r="34" spans="1:7" ht="15.75" x14ac:dyDescent="0.25">
      <c r="A34" s="58"/>
      <c r="B34" s="65"/>
      <c r="C34" s="28"/>
      <c r="D34" s="112"/>
      <c r="E34" s="112"/>
      <c r="F34" s="112"/>
    </row>
    <row r="35" spans="1:7" ht="15.75" thickBot="1" x14ac:dyDescent="0.3">
      <c r="A35" s="48"/>
      <c r="B35" s="49" t="s">
        <v>114</v>
      </c>
      <c r="C35" s="50" t="s">
        <v>11</v>
      </c>
      <c r="D35" s="140">
        <f>D17+D28</f>
        <v>109571</v>
      </c>
      <c r="E35" s="116">
        <f t="shared" ref="E35" si="3">E17+E28</f>
        <v>124115.66666666667</v>
      </c>
      <c r="F35" s="118">
        <f t="shared" si="2"/>
        <v>116843.33333333334</v>
      </c>
    </row>
    <row r="36" spans="1:7" ht="15.75" thickTop="1" x14ac:dyDescent="0.25">
      <c r="A36" s="27" t="s">
        <v>54</v>
      </c>
      <c r="C36" s="28"/>
      <c r="D36" s="29"/>
      <c r="E36" s="29"/>
      <c r="F36" s="29"/>
      <c r="G36" s="28"/>
    </row>
    <row r="37" spans="1:7" x14ac:dyDescent="0.25">
      <c r="A37" s="27" t="s">
        <v>171</v>
      </c>
      <c r="C37" s="28"/>
      <c r="D37" s="29"/>
      <c r="E37" s="29"/>
      <c r="F37" s="29"/>
      <c r="G37" s="28"/>
    </row>
    <row r="38" spans="1:7" x14ac:dyDescent="0.25">
      <c r="A38" s="27" t="s">
        <v>55</v>
      </c>
      <c r="C38" s="28"/>
      <c r="D38" s="29"/>
      <c r="E38" s="29"/>
      <c r="F38" s="29"/>
      <c r="G38" s="28"/>
    </row>
    <row r="39" spans="1:7" x14ac:dyDescent="0.25">
      <c r="A39" s="31" t="s">
        <v>138</v>
      </c>
    </row>
    <row r="40" spans="1:7" x14ac:dyDescent="0.25">
      <c r="A40" s="31"/>
      <c r="C40" s="28"/>
    </row>
    <row r="42" spans="1:7" x14ac:dyDescent="0.25">
      <c r="A42" s="158" t="s">
        <v>99</v>
      </c>
      <c r="B42" s="158"/>
      <c r="C42" s="158"/>
      <c r="D42" s="158"/>
      <c r="E42" s="158"/>
      <c r="F42" s="158"/>
    </row>
    <row r="43" spans="1:7" x14ac:dyDescent="0.25">
      <c r="A43" s="156" t="s">
        <v>101</v>
      </c>
      <c r="B43" s="156"/>
      <c r="C43" s="156"/>
      <c r="D43" s="156"/>
      <c r="E43" s="156"/>
      <c r="F43" s="156"/>
    </row>
    <row r="44" spans="1:7" x14ac:dyDescent="0.25">
      <c r="A44" s="152" t="s">
        <v>123</v>
      </c>
      <c r="B44" s="152"/>
      <c r="C44" s="152"/>
      <c r="D44" s="152"/>
      <c r="E44" s="152"/>
      <c r="F44" s="152"/>
    </row>
    <row r="45" spans="1:7" x14ac:dyDescent="0.25">
      <c r="A45" s="32"/>
      <c r="B45" s="33"/>
      <c r="C45" s="34"/>
      <c r="D45" s="34"/>
      <c r="E45" s="34"/>
      <c r="F45" s="34"/>
    </row>
    <row r="46" spans="1:7" ht="15.75" thickBot="1" x14ac:dyDescent="0.3">
      <c r="A46" s="36" t="s">
        <v>0</v>
      </c>
      <c r="B46" s="36" t="s">
        <v>122</v>
      </c>
      <c r="C46" s="36" t="s">
        <v>39</v>
      </c>
      <c r="D46" s="36" t="s">
        <v>40</v>
      </c>
      <c r="E46" s="36" t="s">
        <v>61</v>
      </c>
    </row>
    <row r="47" spans="1:7" x14ac:dyDescent="0.25">
      <c r="A47" s="35"/>
      <c r="B47" s="66"/>
      <c r="C47" s="67"/>
      <c r="D47" s="67"/>
      <c r="E47" s="67"/>
    </row>
    <row r="48" spans="1:7" x14ac:dyDescent="0.25">
      <c r="A48" s="35">
        <v>1</v>
      </c>
      <c r="B48" s="66" t="s">
        <v>57</v>
      </c>
      <c r="C48" s="108">
        <f>'1 T'!F48</f>
        <v>1071146663</v>
      </c>
      <c r="D48" s="108">
        <f>'2 T'!F48</f>
        <v>2516314964</v>
      </c>
      <c r="E48" s="108">
        <f>SUM(C48:D48)</f>
        <v>3587461627</v>
      </c>
    </row>
    <row r="49" spans="1:8" x14ac:dyDescent="0.25">
      <c r="A49" s="35">
        <v>2</v>
      </c>
      <c r="B49" s="66" t="s">
        <v>59</v>
      </c>
      <c r="C49" s="108">
        <f>'1 T'!F49</f>
        <v>900816060</v>
      </c>
      <c r="D49" s="108">
        <f>'2 T'!F49</f>
        <v>1393096620</v>
      </c>
      <c r="E49" s="108">
        <f t="shared" ref="E49:E66" si="4">SUM(C49:D49)</f>
        <v>2293912680</v>
      </c>
    </row>
    <row r="50" spans="1:8" x14ac:dyDescent="0.25">
      <c r="A50" s="35">
        <v>3</v>
      </c>
      <c r="B50" s="66" t="s">
        <v>58</v>
      </c>
      <c r="C50" s="108">
        <f>'1 T'!F50</f>
        <v>0</v>
      </c>
      <c r="D50" s="108">
        <f>'2 T'!F50</f>
        <v>0</v>
      </c>
      <c r="E50" s="108">
        <f t="shared" si="4"/>
        <v>0</v>
      </c>
    </row>
    <row r="51" spans="1:8" x14ac:dyDescent="0.25">
      <c r="A51" s="35">
        <v>4</v>
      </c>
      <c r="B51" s="66" t="s">
        <v>60</v>
      </c>
      <c r="C51" s="108">
        <f>'1 T'!F51</f>
        <v>0</v>
      </c>
      <c r="D51" s="108">
        <f>'2 T'!F51</f>
        <v>0</v>
      </c>
      <c r="E51" s="108">
        <f t="shared" si="4"/>
        <v>0</v>
      </c>
    </row>
    <row r="52" spans="1:8" x14ac:dyDescent="0.25">
      <c r="A52" s="35">
        <v>5</v>
      </c>
      <c r="B52" s="66" t="s">
        <v>44</v>
      </c>
      <c r="C52" s="108">
        <f>'1 T'!F52</f>
        <v>0</v>
      </c>
      <c r="D52" s="108">
        <f>'2 T'!F52</f>
        <v>0</v>
      </c>
      <c r="E52" s="108">
        <f t="shared" si="4"/>
        <v>0</v>
      </c>
    </row>
    <row r="53" spans="1:8" x14ac:dyDescent="0.25">
      <c r="A53" s="79">
        <v>6</v>
      </c>
      <c r="B53" s="13" t="s">
        <v>67</v>
      </c>
      <c r="C53" s="108">
        <f>'1 T'!F53</f>
        <v>0</v>
      </c>
      <c r="D53" s="108">
        <f>'2 T'!F53</f>
        <v>0</v>
      </c>
      <c r="E53" s="108">
        <f t="shared" si="4"/>
        <v>0</v>
      </c>
    </row>
    <row r="54" spans="1:8" x14ac:dyDescent="0.25">
      <c r="A54" s="84">
        <v>7</v>
      </c>
      <c r="B54" s="27" t="s">
        <v>128</v>
      </c>
      <c r="C54" s="108">
        <f>'1 T'!F54</f>
        <v>0</v>
      </c>
      <c r="D54" s="108">
        <f>'2 T'!F54</f>
        <v>0</v>
      </c>
      <c r="E54" s="108">
        <f t="shared" si="4"/>
        <v>0</v>
      </c>
      <c r="F54" s="28"/>
      <c r="H54" s="27"/>
    </row>
    <row r="55" spans="1:8" x14ac:dyDescent="0.25">
      <c r="A55" s="84">
        <v>8</v>
      </c>
      <c r="B55" s="27" t="s">
        <v>129</v>
      </c>
      <c r="C55" s="108">
        <f>'1 T'!F55</f>
        <v>0</v>
      </c>
      <c r="D55" s="108">
        <f>'2 T'!F55</f>
        <v>0</v>
      </c>
      <c r="E55" s="108">
        <f t="shared" si="4"/>
        <v>0</v>
      </c>
      <c r="F55" s="28"/>
      <c r="H55" s="27"/>
    </row>
    <row r="56" spans="1:8" x14ac:dyDescent="0.25">
      <c r="A56" s="84">
        <v>9</v>
      </c>
      <c r="B56" s="27" t="s">
        <v>130</v>
      </c>
      <c r="C56" s="108">
        <f>'1 T'!F56</f>
        <v>0</v>
      </c>
      <c r="D56" s="108">
        <f>'2 T'!F56</f>
        <v>0</v>
      </c>
      <c r="E56" s="108">
        <f t="shared" si="4"/>
        <v>0</v>
      </c>
      <c r="F56" s="28"/>
      <c r="H56" s="27"/>
    </row>
    <row r="57" spans="1:8" x14ac:dyDescent="0.25">
      <c r="A57" s="102">
        <v>10</v>
      </c>
      <c r="B57" s="120" t="s">
        <v>141</v>
      </c>
      <c r="C57" s="108">
        <f>'1 T'!F57</f>
        <v>0</v>
      </c>
      <c r="D57" s="108">
        <f>'2 T'!F57</f>
        <v>0</v>
      </c>
      <c r="E57" s="108">
        <f t="shared" si="4"/>
        <v>0</v>
      </c>
      <c r="F57" s="28"/>
      <c r="H57" s="27"/>
    </row>
    <row r="58" spans="1:8" x14ac:dyDescent="0.25">
      <c r="A58" s="102">
        <v>11</v>
      </c>
      <c r="B58" s="120" t="s">
        <v>143</v>
      </c>
      <c r="C58" s="108">
        <f>'1 T'!F58</f>
        <v>1103216</v>
      </c>
      <c r="D58" s="108">
        <f>'2 T'!F58</f>
        <v>0</v>
      </c>
      <c r="E58" s="108">
        <f t="shared" si="4"/>
        <v>1103216</v>
      </c>
      <c r="F58" s="28"/>
      <c r="H58" s="27"/>
    </row>
    <row r="59" spans="1:8" x14ac:dyDescent="0.25">
      <c r="A59" s="102">
        <v>12</v>
      </c>
      <c r="B59" s="120" t="s">
        <v>144</v>
      </c>
      <c r="C59" s="108">
        <f>'1 T'!F59</f>
        <v>0</v>
      </c>
      <c r="D59" s="108">
        <f>'2 T'!F59</f>
        <v>0</v>
      </c>
      <c r="E59" s="108">
        <f t="shared" si="4"/>
        <v>0</v>
      </c>
      <c r="F59" s="28"/>
      <c r="H59" s="27"/>
    </row>
    <row r="60" spans="1:8" x14ac:dyDescent="0.25">
      <c r="A60" s="102">
        <v>13</v>
      </c>
      <c r="B60" s="120" t="s">
        <v>145</v>
      </c>
      <c r="C60" s="108">
        <f>'1 T'!F60</f>
        <v>0</v>
      </c>
      <c r="D60" s="108">
        <f>'2 T'!F60</f>
        <v>0</v>
      </c>
      <c r="E60" s="108">
        <f t="shared" si="4"/>
        <v>0</v>
      </c>
      <c r="F60" s="28"/>
      <c r="H60" s="27"/>
    </row>
    <row r="61" spans="1:8" x14ac:dyDescent="0.25">
      <c r="A61" s="102">
        <v>14</v>
      </c>
      <c r="B61" s="120" t="s">
        <v>146</v>
      </c>
      <c r="C61" s="108">
        <f>'1 T'!F61</f>
        <v>0</v>
      </c>
      <c r="D61" s="108">
        <f>'2 T'!F61</f>
        <v>0</v>
      </c>
      <c r="E61" s="108">
        <f t="shared" si="4"/>
        <v>0</v>
      </c>
      <c r="F61" s="28"/>
      <c r="H61" s="27"/>
    </row>
    <row r="62" spans="1:8" x14ac:dyDescent="0.25">
      <c r="A62" s="102">
        <v>15</v>
      </c>
      <c r="B62" s="120" t="s">
        <v>147</v>
      </c>
      <c r="C62" s="108">
        <f>'1 T'!F62</f>
        <v>0</v>
      </c>
      <c r="D62" s="108">
        <f>'2 T'!F62</f>
        <v>0</v>
      </c>
      <c r="E62" s="108">
        <f t="shared" si="4"/>
        <v>0</v>
      </c>
      <c r="F62" s="28"/>
      <c r="H62" s="27"/>
    </row>
    <row r="63" spans="1:8" x14ac:dyDescent="0.25">
      <c r="A63" s="102">
        <v>16</v>
      </c>
      <c r="B63" s="120" t="s">
        <v>148</v>
      </c>
      <c r="C63" s="108">
        <f>'1 T'!F63</f>
        <v>0</v>
      </c>
      <c r="D63" s="108">
        <f>'2 T'!F63</f>
        <v>0</v>
      </c>
      <c r="E63" s="108">
        <f t="shared" si="4"/>
        <v>0</v>
      </c>
      <c r="F63" s="28"/>
      <c r="H63" s="27"/>
    </row>
    <row r="64" spans="1:8" x14ac:dyDescent="0.25">
      <c r="A64" s="110">
        <v>17</v>
      </c>
      <c r="B64" s="130" t="s">
        <v>155</v>
      </c>
      <c r="C64" s="108">
        <f>'1 T'!F64</f>
        <v>0</v>
      </c>
      <c r="D64" s="108">
        <f>'2 T'!F64</f>
        <v>0</v>
      </c>
      <c r="E64" s="108">
        <f t="shared" si="4"/>
        <v>0</v>
      </c>
      <c r="F64" s="28"/>
      <c r="H64" s="27"/>
    </row>
    <row r="65" spans="1:8" x14ac:dyDescent="0.25">
      <c r="A65" s="110">
        <v>18</v>
      </c>
      <c r="B65" s="130" t="s">
        <v>156</v>
      </c>
      <c r="C65" s="108">
        <f>'1 T'!F65</f>
        <v>0</v>
      </c>
      <c r="D65" s="108">
        <f>'2 T'!F65</f>
        <v>0</v>
      </c>
      <c r="E65" s="108">
        <f t="shared" si="4"/>
        <v>0</v>
      </c>
      <c r="F65" s="28"/>
      <c r="H65" s="27"/>
    </row>
    <row r="66" spans="1:8" x14ac:dyDescent="0.25">
      <c r="A66" s="110">
        <v>19</v>
      </c>
      <c r="B66" s="130" t="s">
        <v>157</v>
      </c>
      <c r="C66" s="108">
        <f>'1 T'!F66</f>
        <v>0</v>
      </c>
      <c r="D66" s="108">
        <f>'2 T'!F66</f>
        <v>0</v>
      </c>
      <c r="E66" s="108">
        <f t="shared" si="4"/>
        <v>0</v>
      </c>
      <c r="F66" s="28"/>
      <c r="H66" s="27"/>
    </row>
    <row r="67" spans="1:8" ht="15.75" thickBot="1" x14ac:dyDescent="0.3">
      <c r="A67" s="48"/>
      <c r="B67" s="49" t="s">
        <v>1</v>
      </c>
      <c r="C67" s="141">
        <f>SUM(C48:C66)</f>
        <v>1973065939</v>
      </c>
      <c r="D67" s="141">
        <f t="shared" ref="D67:E67" si="5">SUM(D48:D66)</f>
        <v>3909411584</v>
      </c>
      <c r="E67" s="141">
        <f t="shared" si="5"/>
        <v>5882477523</v>
      </c>
    </row>
    <row r="68" spans="1:8" ht="15.75" thickTop="1" x14ac:dyDescent="0.25">
      <c r="A68" s="155" t="s">
        <v>172</v>
      </c>
      <c r="B68" s="155" t="s">
        <v>172</v>
      </c>
      <c r="C68" s="155" t="s">
        <v>172</v>
      </c>
      <c r="D68" s="155" t="s">
        <v>172</v>
      </c>
      <c r="E68" s="155" t="s">
        <v>172</v>
      </c>
      <c r="F68" s="155" t="s">
        <v>172</v>
      </c>
    </row>
    <row r="69" spans="1:8" x14ac:dyDescent="0.25">
      <c r="A69" s="32"/>
      <c r="B69" s="33"/>
      <c r="C69" s="34"/>
      <c r="D69" s="34"/>
      <c r="E69" s="34"/>
      <c r="F69" s="34"/>
    </row>
    <row r="70" spans="1:8" x14ac:dyDescent="0.25">
      <c r="A70" s="32"/>
      <c r="B70" s="32"/>
      <c r="C70" s="32"/>
      <c r="D70" s="32"/>
      <c r="E70" s="32"/>
      <c r="F70" s="32"/>
    </row>
    <row r="71" spans="1:8" x14ac:dyDescent="0.25">
      <c r="A71" s="158" t="s">
        <v>100</v>
      </c>
      <c r="B71" s="158"/>
      <c r="C71" s="158"/>
      <c r="D71" s="158"/>
      <c r="E71" s="158"/>
      <c r="F71" s="158"/>
    </row>
    <row r="72" spans="1:8" x14ac:dyDescent="0.25">
      <c r="A72" s="156" t="s">
        <v>102</v>
      </c>
      <c r="B72" s="156"/>
      <c r="C72" s="156"/>
      <c r="D72" s="156"/>
      <c r="E72" s="156"/>
      <c r="F72" s="156"/>
    </row>
    <row r="73" spans="1:8" x14ac:dyDescent="0.25">
      <c r="A73" s="152" t="s">
        <v>123</v>
      </c>
      <c r="B73" s="152"/>
      <c r="C73" s="152"/>
      <c r="D73" s="152"/>
      <c r="E73" s="152"/>
      <c r="F73" s="152"/>
    </row>
    <row r="74" spans="1:8" x14ac:dyDescent="0.25">
      <c r="A74" s="32"/>
      <c r="B74" s="33"/>
      <c r="C74" s="34"/>
      <c r="D74" s="34"/>
      <c r="E74" s="34"/>
      <c r="F74" s="34"/>
    </row>
    <row r="75" spans="1:8" ht="15.75" thickBot="1" x14ac:dyDescent="0.3">
      <c r="A75" s="36" t="s">
        <v>97</v>
      </c>
      <c r="B75" s="36" t="s">
        <v>98</v>
      </c>
      <c r="C75" s="36" t="str">
        <f>+C46</f>
        <v>I Trimestre</v>
      </c>
      <c r="D75" s="36" t="str">
        <f>+D46</f>
        <v>II Trimestre</v>
      </c>
      <c r="E75" s="36" t="str">
        <f>+E46</f>
        <v xml:space="preserve">I Semestre </v>
      </c>
    </row>
    <row r="76" spans="1:8" x14ac:dyDescent="0.25">
      <c r="A76" s="35"/>
      <c r="B76" s="66"/>
      <c r="C76" s="68"/>
      <c r="D76" s="68"/>
      <c r="E76" s="68"/>
    </row>
    <row r="77" spans="1:8" x14ac:dyDescent="0.25">
      <c r="A77" s="121" t="s">
        <v>149</v>
      </c>
      <c r="B77" s="127" t="s">
        <v>150</v>
      </c>
      <c r="C77" s="108">
        <f>'1 T'!F77</f>
        <v>0</v>
      </c>
      <c r="D77" s="108">
        <f>'2 T'!F77</f>
        <v>0</v>
      </c>
      <c r="E77" s="108">
        <f t="shared" ref="E77:E102" si="6">SUM(C77:D77)</f>
        <v>0</v>
      </c>
    </row>
    <row r="78" spans="1:8" x14ac:dyDescent="0.25">
      <c r="A78" s="121" t="s">
        <v>151</v>
      </c>
      <c r="B78" s="127" t="s">
        <v>152</v>
      </c>
      <c r="C78" s="108">
        <f>'1 T'!F78</f>
        <v>0</v>
      </c>
      <c r="D78" s="108">
        <f>'2 T'!F78</f>
        <v>0</v>
      </c>
      <c r="E78" s="108">
        <f t="shared" si="6"/>
        <v>0</v>
      </c>
    </row>
    <row r="79" spans="1:8" x14ac:dyDescent="0.25">
      <c r="A79" s="69" t="s">
        <v>3</v>
      </c>
      <c r="B79" s="70" t="s">
        <v>4</v>
      </c>
      <c r="C79" s="108">
        <f>'1 T'!F79</f>
        <v>0</v>
      </c>
      <c r="D79" s="108">
        <f>'2 T'!F79</f>
        <v>0</v>
      </c>
      <c r="E79" s="108">
        <f t="shared" si="6"/>
        <v>0</v>
      </c>
    </row>
    <row r="80" spans="1:8" x14ac:dyDescent="0.25">
      <c r="A80" s="69" t="s">
        <v>5</v>
      </c>
      <c r="B80" s="70" t="s">
        <v>6</v>
      </c>
      <c r="C80" s="108">
        <f>'1 T'!F80</f>
        <v>900816060</v>
      </c>
      <c r="D80" s="108">
        <f>'2 T'!F80</f>
        <v>1393096620</v>
      </c>
      <c r="E80" s="108">
        <f t="shared" si="6"/>
        <v>2293912680</v>
      </c>
    </row>
    <row r="81" spans="1:5" x14ac:dyDescent="0.25">
      <c r="A81" s="121" t="s">
        <v>153</v>
      </c>
      <c r="B81" s="127" t="s">
        <v>154</v>
      </c>
      <c r="C81" s="108">
        <f>'1 T'!F81</f>
        <v>1103216</v>
      </c>
      <c r="D81" s="108">
        <f>'2 T'!F81</f>
        <v>0</v>
      </c>
      <c r="E81" s="108">
        <f t="shared" si="6"/>
        <v>1103216</v>
      </c>
    </row>
    <row r="82" spans="1:5" x14ac:dyDescent="0.25">
      <c r="A82" s="69" t="s">
        <v>27</v>
      </c>
      <c r="B82" s="70" t="s">
        <v>28</v>
      </c>
      <c r="C82" s="108">
        <f>'1 T'!F82</f>
        <v>0</v>
      </c>
      <c r="D82" s="108">
        <f>'2 T'!F82</f>
        <v>0</v>
      </c>
      <c r="E82" s="108">
        <f t="shared" si="6"/>
        <v>0</v>
      </c>
    </row>
    <row r="83" spans="1:5" x14ac:dyDescent="0.25">
      <c r="A83" s="69" t="s">
        <v>7</v>
      </c>
      <c r="B83" s="70" t="s">
        <v>8</v>
      </c>
      <c r="C83" s="108">
        <f>'1 T'!F83</f>
        <v>0</v>
      </c>
      <c r="D83" s="108">
        <f>'2 T'!F83</f>
        <v>0</v>
      </c>
      <c r="E83" s="108">
        <f t="shared" si="6"/>
        <v>0</v>
      </c>
    </row>
    <row r="84" spans="1:5" x14ac:dyDescent="0.25">
      <c r="A84" s="69" t="s">
        <v>29</v>
      </c>
      <c r="B84" s="70" t="s">
        <v>30</v>
      </c>
      <c r="C84" s="108">
        <f>'1 T'!F84</f>
        <v>0</v>
      </c>
      <c r="D84" s="108">
        <f>'2 T'!F84</f>
        <v>0</v>
      </c>
      <c r="E84" s="108">
        <f t="shared" si="6"/>
        <v>0</v>
      </c>
    </row>
    <row r="85" spans="1:5" x14ac:dyDescent="0.25">
      <c r="A85" s="121" t="s">
        <v>142</v>
      </c>
      <c r="B85" s="122" t="s">
        <v>141</v>
      </c>
      <c r="C85" s="108">
        <f>'1 T'!F85</f>
        <v>0</v>
      </c>
      <c r="D85" s="108">
        <f>'2 T'!F85</f>
        <v>0</v>
      </c>
      <c r="E85" s="108">
        <f t="shared" si="6"/>
        <v>0</v>
      </c>
    </row>
    <row r="86" spans="1:5" x14ac:dyDescent="0.25">
      <c r="A86" s="69" t="s">
        <v>31</v>
      </c>
      <c r="B86" s="70" t="s">
        <v>32</v>
      </c>
      <c r="C86" s="108">
        <f>'1 T'!F86</f>
        <v>0</v>
      </c>
      <c r="D86" s="108">
        <f>'2 T'!F86</f>
        <v>0</v>
      </c>
      <c r="E86" s="108">
        <f t="shared" si="6"/>
        <v>0</v>
      </c>
    </row>
    <row r="87" spans="1:5" x14ac:dyDescent="0.25">
      <c r="A87" s="69" t="s">
        <v>33</v>
      </c>
      <c r="B87" s="70" t="s">
        <v>34</v>
      </c>
      <c r="C87" s="108">
        <f>'1 T'!F87</f>
        <v>0</v>
      </c>
      <c r="D87" s="108">
        <f>'2 T'!F87</f>
        <v>0</v>
      </c>
      <c r="E87" s="108">
        <f t="shared" si="6"/>
        <v>0</v>
      </c>
    </row>
    <row r="88" spans="1:5" x14ac:dyDescent="0.25">
      <c r="A88" s="69" t="s">
        <v>35</v>
      </c>
      <c r="B88" s="70" t="s">
        <v>36</v>
      </c>
      <c r="C88" s="108">
        <f>'1 T'!F88</f>
        <v>0</v>
      </c>
      <c r="D88" s="108">
        <f>'2 T'!F88</f>
        <v>0</v>
      </c>
      <c r="E88" s="108">
        <f t="shared" si="6"/>
        <v>0</v>
      </c>
    </row>
    <row r="89" spans="1:5" x14ac:dyDescent="0.25">
      <c r="A89" s="69" t="s">
        <v>37</v>
      </c>
      <c r="B89" s="70" t="s">
        <v>38</v>
      </c>
      <c r="C89" s="108">
        <f>'1 T'!F89</f>
        <v>0</v>
      </c>
      <c r="D89" s="108">
        <f>'2 T'!F89</f>
        <v>0</v>
      </c>
      <c r="E89" s="108">
        <f t="shared" si="6"/>
        <v>0</v>
      </c>
    </row>
    <row r="90" spans="1:5" x14ac:dyDescent="0.25">
      <c r="A90" s="69" t="s">
        <v>9</v>
      </c>
      <c r="B90" s="70" t="s">
        <v>63</v>
      </c>
      <c r="C90" s="108">
        <f>'1 T'!F90</f>
        <v>1071146663</v>
      </c>
      <c r="D90" s="108">
        <f>'2 T'!F90</f>
        <v>2516314964</v>
      </c>
      <c r="E90" s="108">
        <f t="shared" si="6"/>
        <v>3587461627</v>
      </c>
    </row>
    <row r="91" spans="1:5" x14ac:dyDescent="0.25">
      <c r="A91" s="74" t="s">
        <v>69</v>
      </c>
      <c r="B91" s="75" t="s">
        <v>68</v>
      </c>
      <c r="C91" s="108">
        <f>'1 T'!F91</f>
        <v>0</v>
      </c>
      <c r="D91" s="108">
        <f>'2 T'!F91</f>
        <v>0</v>
      </c>
      <c r="E91" s="108">
        <f t="shared" si="6"/>
        <v>0</v>
      </c>
    </row>
    <row r="92" spans="1:5" x14ac:dyDescent="0.25">
      <c r="A92" s="74" t="s">
        <v>70</v>
      </c>
      <c r="B92" s="75" t="s">
        <v>71</v>
      </c>
      <c r="C92" s="108">
        <f>'1 T'!F92</f>
        <v>0</v>
      </c>
      <c r="D92" s="108">
        <f>'2 T'!F92</f>
        <v>0</v>
      </c>
      <c r="E92" s="108">
        <f t="shared" si="6"/>
        <v>0</v>
      </c>
    </row>
    <row r="93" spans="1:5" x14ac:dyDescent="0.25">
      <c r="A93" s="74" t="s">
        <v>72</v>
      </c>
      <c r="B93" s="75" t="s">
        <v>73</v>
      </c>
      <c r="C93" s="108">
        <f>'1 T'!F93</f>
        <v>0</v>
      </c>
      <c r="D93" s="108">
        <f>'2 T'!F93</f>
        <v>0</v>
      </c>
      <c r="E93" s="108">
        <f t="shared" si="6"/>
        <v>0</v>
      </c>
    </row>
    <row r="94" spans="1:5" x14ac:dyDescent="0.25">
      <c r="A94" s="74" t="s">
        <v>75</v>
      </c>
      <c r="B94" s="75" t="s">
        <v>76</v>
      </c>
      <c r="C94" s="108">
        <f>'1 T'!F94</f>
        <v>0</v>
      </c>
      <c r="D94" s="108">
        <f>'2 T'!F94</f>
        <v>0</v>
      </c>
      <c r="E94" s="108">
        <f t="shared" si="6"/>
        <v>0</v>
      </c>
    </row>
    <row r="95" spans="1:5" x14ac:dyDescent="0.25">
      <c r="A95" s="132" t="s">
        <v>158</v>
      </c>
      <c r="B95" s="133" t="s">
        <v>155</v>
      </c>
      <c r="C95" s="108">
        <f>'1 T'!F95</f>
        <v>0</v>
      </c>
      <c r="D95" s="108">
        <f>'2 T'!F95</f>
        <v>0</v>
      </c>
      <c r="E95" s="108">
        <f t="shared" si="6"/>
        <v>0</v>
      </c>
    </row>
    <row r="96" spans="1:5" x14ac:dyDescent="0.25">
      <c r="A96" s="74" t="s">
        <v>77</v>
      </c>
      <c r="B96" s="75" t="s">
        <v>78</v>
      </c>
      <c r="C96" s="108">
        <f>'1 T'!F96</f>
        <v>0</v>
      </c>
      <c r="D96" s="108">
        <f>'2 T'!F96</f>
        <v>0</v>
      </c>
      <c r="E96" s="108">
        <f t="shared" si="6"/>
        <v>0</v>
      </c>
    </row>
    <row r="97" spans="1:6" x14ac:dyDescent="0.25">
      <c r="A97" s="74" t="s">
        <v>79</v>
      </c>
      <c r="B97" s="75" t="s">
        <v>80</v>
      </c>
      <c r="C97" s="108">
        <f>'1 T'!F97</f>
        <v>0</v>
      </c>
      <c r="D97" s="108">
        <f>'2 T'!F97</f>
        <v>0</v>
      </c>
      <c r="E97" s="108">
        <f t="shared" si="6"/>
        <v>0</v>
      </c>
    </row>
    <row r="98" spans="1:6" ht="30" x14ac:dyDescent="0.25">
      <c r="A98" s="74" t="s">
        <v>81</v>
      </c>
      <c r="B98" s="75" t="s">
        <v>82</v>
      </c>
      <c r="C98" s="108">
        <f>'1 T'!F98</f>
        <v>0</v>
      </c>
      <c r="D98" s="108">
        <f>'2 T'!F98</f>
        <v>0</v>
      </c>
      <c r="E98" s="108">
        <f t="shared" si="6"/>
        <v>0</v>
      </c>
    </row>
    <row r="99" spans="1:6" x14ac:dyDescent="0.25">
      <c r="A99" s="74" t="s">
        <v>72</v>
      </c>
      <c r="B99" s="75" t="s">
        <v>73</v>
      </c>
      <c r="C99" s="108">
        <f>'1 T'!F99</f>
        <v>0</v>
      </c>
      <c r="D99" s="108">
        <f>'2 T'!F99</f>
        <v>0</v>
      </c>
      <c r="E99" s="108">
        <f t="shared" si="6"/>
        <v>0</v>
      </c>
    </row>
    <row r="100" spans="1:6" x14ac:dyDescent="0.25">
      <c r="A100" s="74" t="s">
        <v>140</v>
      </c>
      <c r="B100" s="75" t="s">
        <v>139</v>
      </c>
      <c r="C100" s="108">
        <f>'1 T'!F100</f>
        <v>0</v>
      </c>
      <c r="D100" s="108">
        <f>'2 T'!F100</f>
        <v>0</v>
      </c>
      <c r="E100" s="108">
        <f t="shared" si="6"/>
        <v>0</v>
      </c>
    </row>
    <row r="101" spans="1:6" x14ac:dyDescent="0.25">
      <c r="A101" s="21" t="s">
        <v>131</v>
      </c>
      <c r="B101" s="21" t="s">
        <v>132</v>
      </c>
      <c r="C101" s="108">
        <f>'1 T'!F101</f>
        <v>0</v>
      </c>
      <c r="D101" s="108">
        <f>'2 T'!F101</f>
        <v>0</v>
      </c>
      <c r="E101" s="108">
        <f t="shared" si="6"/>
        <v>0</v>
      </c>
    </row>
    <row r="102" spans="1:6" ht="30" x14ac:dyDescent="0.25">
      <c r="A102" s="74" t="s">
        <v>124</v>
      </c>
      <c r="B102" s="75" t="s">
        <v>74</v>
      </c>
      <c r="C102" s="108">
        <f>'1 T'!F102</f>
        <v>0</v>
      </c>
      <c r="D102" s="108">
        <f>'2 T'!F102</f>
        <v>0</v>
      </c>
      <c r="E102" s="108">
        <f t="shared" si="6"/>
        <v>0</v>
      </c>
    </row>
    <row r="103" spans="1:6" ht="15.75" thickBot="1" x14ac:dyDescent="0.3">
      <c r="A103" s="48"/>
      <c r="B103" s="49" t="s">
        <v>1</v>
      </c>
      <c r="C103" s="109">
        <f>SUM(C77:C102)</f>
        <v>1973065939</v>
      </c>
      <c r="D103" s="109">
        <f t="shared" ref="D103:E103" si="7">SUM(D77:D102)</f>
        <v>3909411584</v>
      </c>
      <c r="E103" s="109">
        <f t="shared" si="7"/>
        <v>5882477523</v>
      </c>
    </row>
    <row r="104" spans="1:6" ht="15.75" thickTop="1" x14ac:dyDescent="0.25">
      <c r="A104" s="155" t="s">
        <v>172</v>
      </c>
      <c r="B104" s="155" t="s">
        <v>172</v>
      </c>
      <c r="C104" s="155" t="s">
        <v>172</v>
      </c>
      <c r="D104" s="155" t="s">
        <v>172</v>
      </c>
      <c r="E104" s="155" t="s">
        <v>172</v>
      </c>
      <c r="F104" s="155" t="s">
        <v>172</v>
      </c>
    </row>
    <row r="105" spans="1:6" x14ac:dyDescent="0.25">
      <c r="A105" s="88"/>
      <c r="B105" s="33"/>
      <c r="C105" s="34"/>
      <c r="D105" s="34"/>
      <c r="E105" s="34"/>
      <c r="F105" s="34"/>
    </row>
    <row r="106" spans="1:6" x14ac:dyDescent="0.25">
      <c r="A106" s="32"/>
      <c r="B106" s="33"/>
      <c r="C106" s="34"/>
      <c r="D106" s="34"/>
      <c r="E106" s="34"/>
      <c r="F106" s="34"/>
    </row>
    <row r="107" spans="1:6" x14ac:dyDescent="0.25">
      <c r="A107" s="158" t="s">
        <v>111</v>
      </c>
      <c r="B107" s="158"/>
      <c r="C107" s="158"/>
      <c r="D107" s="158"/>
      <c r="E107" s="158"/>
      <c r="F107" s="158"/>
    </row>
    <row r="108" spans="1:6" x14ac:dyDescent="0.25">
      <c r="A108" s="156" t="s">
        <v>110</v>
      </c>
      <c r="B108" s="156"/>
      <c r="C108" s="156"/>
      <c r="D108" s="156"/>
      <c r="E108" s="156"/>
      <c r="F108" s="156"/>
    </row>
    <row r="109" spans="1:6" x14ac:dyDescent="0.25">
      <c r="A109" s="152" t="s">
        <v>123</v>
      </c>
      <c r="B109" s="152"/>
      <c r="C109" s="152"/>
      <c r="D109" s="152"/>
      <c r="E109" s="152"/>
      <c r="F109" s="152"/>
    </row>
    <row r="110" spans="1:6" x14ac:dyDescent="0.25">
      <c r="A110" s="32"/>
      <c r="B110" s="33"/>
      <c r="C110" s="34"/>
      <c r="D110" s="34"/>
      <c r="E110" s="34"/>
      <c r="F110" s="34"/>
    </row>
    <row r="111" spans="1:6" ht="15.75" thickBot="1" x14ac:dyDescent="0.3">
      <c r="A111" s="36" t="s">
        <v>0</v>
      </c>
      <c r="B111" s="36" t="s">
        <v>92</v>
      </c>
      <c r="C111" s="36" t="str">
        <f>+C75</f>
        <v>I Trimestre</v>
      </c>
      <c r="D111" s="36" t="str">
        <f t="shared" ref="D111:E111" si="8">+D75</f>
        <v>II Trimestre</v>
      </c>
      <c r="E111" s="36" t="str">
        <f t="shared" si="8"/>
        <v xml:space="preserve">I Semestre </v>
      </c>
    </row>
    <row r="112" spans="1:6" x14ac:dyDescent="0.25">
      <c r="A112" s="35"/>
      <c r="B112" s="66"/>
      <c r="C112" s="68"/>
      <c r="D112" s="68"/>
      <c r="E112" s="68"/>
    </row>
    <row r="113" spans="1:6" x14ac:dyDescent="0.25">
      <c r="A113" s="35">
        <v>1</v>
      </c>
      <c r="B113" s="13" t="s">
        <v>104</v>
      </c>
      <c r="C113" s="108">
        <f>'1 T'!F113</f>
        <v>429989870.73000002</v>
      </c>
      <c r="D113" s="108">
        <f>'2 T'!F113</f>
        <v>2667495904.9799995</v>
      </c>
      <c r="E113" s="108">
        <f>C113</f>
        <v>429989870.73000002</v>
      </c>
    </row>
    <row r="114" spans="1:6" x14ac:dyDescent="0.25">
      <c r="A114" s="35">
        <v>2</v>
      </c>
      <c r="B114" s="13" t="s">
        <v>105</v>
      </c>
      <c r="C114" s="108">
        <f>'1 T'!F114</f>
        <v>4210571973.25</v>
      </c>
      <c r="D114" s="108">
        <f>'2 T'!F114</f>
        <v>3617432410.21</v>
      </c>
      <c r="E114" s="108">
        <f>SUM(C114:D114)</f>
        <v>7828004383.46</v>
      </c>
    </row>
    <row r="115" spans="1:6" x14ac:dyDescent="0.25">
      <c r="A115" s="91"/>
      <c r="B115" s="92" t="s">
        <v>133</v>
      </c>
      <c r="C115" s="108">
        <f>'1 T'!F115</f>
        <v>4210571973.25</v>
      </c>
      <c r="D115" s="108">
        <f>'2 T'!F115</f>
        <v>3617432410.21</v>
      </c>
      <c r="E115" s="108">
        <f t="shared" ref="E115:E116" si="9">SUM(C115:D115)</f>
        <v>7828004383.46</v>
      </c>
    </row>
    <row r="116" spans="1:6" x14ac:dyDescent="0.25">
      <c r="A116" s="91"/>
      <c r="B116" s="92" t="s">
        <v>135</v>
      </c>
      <c r="C116" s="108">
        <f>'1 T'!F116</f>
        <v>0</v>
      </c>
      <c r="D116" s="108">
        <f>'2 T'!F116</f>
        <v>0</v>
      </c>
      <c r="E116" s="108">
        <f t="shared" si="9"/>
        <v>0</v>
      </c>
    </row>
    <row r="117" spans="1:6" x14ac:dyDescent="0.25">
      <c r="A117" s="35">
        <v>3</v>
      </c>
      <c r="B117" s="13" t="s">
        <v>106</v>
      </c>
      <c r="C117" s="108">
        <f>'1 T'!F117</f>
        <v>4640561843.9799995</v>
      </c>
      <c r="D117" s="108">
        <f>'2 T'!F117</f>
        <v>6284928315.1899996</v>
      </c>
      <c r="E117" s="108">
        <f>SUM(E113:E114)</f>
        <v>8257994254.1900005</v>
      </c>
    </row>
    <row r="118" spans="1:6" x14ac:dyDescent="0.25">
      <c r="A118" s="35">
        <v>4</v>
      </c>
      <c r="B118" s="13" t="s">
        <v>107</v>
      </c>
      <c r="C118" s="108">
        <f>'1 T'!F118</f>
        <v>1973065939</v>
      </c>
      <c r="D118" s="108">
        <f>'2 T'!F118</f>
        <v>3909411584</v>
      </c>
      <c r="E118" s="108">
        <f>SUM(C118:D118)</f>
        <v>5882477523</v>
      </c>
    </row>
    <row r="119" spans="1:6" x14ac:dyDescent="0.25">
      <c r="A119" s="35">
        <v>5</v>
      </c>
      <c r="B119" s="13" t="s">
        <v>108</v>
      </c>
      <c r="C119" s="108">
        <f>'1 T'!F119</f>
        <v>2667495904.9799995</v>
      </c>
      <c r="D119" s="108">
        <f>'2 T'!F119</f>
        <v>2375516731.1899996</v>
      </c>
      <c r="E119" s="108">
        <f>+E117-E118</f>
        <v>2375516731.1900005</v>
      </c>
    </row>
    <row r="120" spans="1:6" ht="15.75" thickBot="1" x14ac:dyDescent="0.3">
      <c r="A120" s="48"/>
      <c r="B120" s="49"/>
      <c r="C120" s="50"/>
      <c r="D120" s="51"/>
      <c r="E120" s="52"/>
    </row>
    <row r="121" spans="1:6" ht="15.75" thickTop="1" x14ac:dyDescent="0.25">
      <c r="A121" s="155" t="s">
        <v>172</v>
      </c>
      <c r="B121" s="155" t="s">
        <v>172</v>
      </c>
      <c r="C121" s="155" t="s">
        <v>172</v>
      </c>
      <c r="D121" s="155" t="s">
        <v>172</v>
      </c>
      <c r="E121" s="155" t="s">
        <v>172</v>
      </c>
      <c r="F121" s="155" t="s">
        <v>172</v>
      </c>
    </row>
    <row r="122" spans="1:6" x14ac:dyDescent="0.25">
      <c r="A122" s="32"/>
      <c r="B122" s="33"/>
      <c r="C122" s="34"/>
      <c r="D122" s="34"/>
      <c r="E122" s="34"/>
      <c r="F122" s="34"/>
    </row>
    <row r="123" spans="1:6" x14ac:dyDescent="0.25">
      <c r="A123" s="111" t="s">
        <v>170</v>
      </c>
      <c r="B123" s="33"/>
      <c r="C123" s="34"/>
      <c r="D123" s="34"/>
      <c r="E123" s="34"/>
      <c r="F123" s="34"/>
    </row>
    <row r="124" spans="1:6" x14ac:dyDescent="0.25">
      <c r="A124" s="32"/>
      <c r="B124" s="33"/>
      <c r="C124" s="34"/>
      <c r="D124" s="34"/>
      <c r="E124" s="34"/>
      <c r="F124" s="34"/>
    </row>
    <row r="125" spans="1:6" x14ac:dyDescent="0.25">
      <c r="A125" s="32"/>
      <c r="B125" s="33"/>
      <c r="C125" s="34"/>
      <c r="D125" s="34"/>
      <c r="E125" s="34"/>
      <c r="F125" s="34"/>
    </row>
    <row r="126" spans="1:6" x14ac:dyDescent="0.25">
      <c r="A126" s="80"/>
      <c r="B126" s="33"/>
      <c r="C126" s="34"/>
      <c r="D126" s="34"/>
      <c r="E126" s="34"/>
      <c r="F126" s="34"/>
    </row>
    <row r="127" spans="1:6" x14ac:dyDescent="0.25">
      <c r="A127" s="80"/>
      <c r="B127" s="33"/>
      <c r="C127" s="34"/>
      <c r="D127" s="34"/>
      <c r="E127" s="34"/>
      <c r="F127" s="34"/>
    </row>
    <row r="128" spans="1:6" x14ac:dyDescent="0.25">
      <c r="A128" s="80"/>
      <c r="B128" s="33"/>
      <c r="C128" s="34"/>
      <c r="D128" s="34"/>
      <c r="E128" s="34"/>
      <c r="F128" s="34"/>
    </row>
    <row r="129" spans="1:6" x14ac:dyDescent="0.25">
      <c r="A129" s="32"/>
      <c r="B129" s="33"/>
      <c r="C129" s="34"/>
      <c r="D129" s="34"/>
      <c r="E129" s="34"/>
      <c r="F129" s="34"/>
    </row>
    <row r="130" spans="1:6" x14ac:dyDescent="0.25">
      <c r="A130" s="32"/>
      <c r="B130" s="33"/>
      <c r="C130" s="34"/>
      <c r="D130" s="34"/>
      <c r="E130" s="34"/>
      <c r="F130" s="34"/>
    </row>
    <row r="131" spans="1:6" x14ac:dyDescent="0.25">
      <c r="A131" s="32"/>
      <c r="B131" s="33"/>
      <c r="C131" s="34"/>
      <c r="D131" s="34"/>
      <c r="E131" s="34"/>
      <c r="F131" s="34"/>
    </row>
    <row r="132" spans="1:6" x14ac:dyDescent="0.25">
      <c r="A132" s="32"/>
      <c r="B132" s="33"/>
      <c r="C132" s="34"/>
      <c r="D132" s="34"/>
      <c r="E132" s="34"/>
      <c r="F132" s="34"/>
    </row>
    <row r="133" spans="1:6" x14ac:dyDescent="0.25">
      <c r="A133" s="32"/>
      <c r="B133" s="33"/>
      <c r="C133" s="34"/>
      <c r="D133" s="34"/>
      <c r="E133" s="34"/>
      <c r="F133" s="34"/>
    </row>
    <row r="134" spans="1:6" x14ac:dyDescent="0.25">
      <c r="A134" s="32"/>
      <c r="B134" s="33"/>
      <c r="C134" s="34"/>
      <c r="D134" s="34"/>
      <c r="E134" s="34"/>
      <c r="F134" s="34"/>
    </row>
    <row r="135" spans="1:6" x14ac:dyDescent="0.25">
      <c r="A135" s="32"/>
      <c r="B135" s="33"/>
      <c r="C135" s="34"/>
      <c r="D135" s="34"/>
      <c r="E135" s="34"/>
      <c r="F135" s="34"/>
    </row>
    <row r="136" spans="1:6" x14ac:dyDescent="0.25">
      <c r="A136" s="32"/>
      <c r="B136" s="33"/>
      <c r="C136" s="34"/>
      <c r="D136" s="34"/>
      <c r="E136" s="34"/>
      <c r="F136" s="34"/>
    </row>
    <row r="137" spans="1:6" x14ac:dyDescent="0.25">
      <c r="A137" s="32"/>
      <c r="B137" s="33"/>
      <c r="C137" s="34"/>
      <c r="D137" s="34"/>
      <c r="E137" s="34"/>
      <c r="F137" s="34"/>
    </row>
    <row r="138" spans="1:6" x14ac:dyDescent="0.25">
      <c r="A138" s="32"/>
      <c r="B138" s="33"/>
      <c r="C138" s="34"/>
      <c r="D138" s="34"/>
      <c r="E138" s="34"/>
      <c r="F138" s="34"/>
    </row>
    <row r="139" spans="1:6" x14ac:dyDescent="0.25">
      <c r="A139" s="32"/>
      <c r="B139" s="33"/>
      <c r="C139" s="34"/>
      <c r="D139" s="34"/>
      <c r="E139" s="34"/>
      <c r="F139" s="34"/>
    </row>
    <row r="140" spans="1:6" x14ac:dyDescent="0.25">
      <c r="A140" s="32"/>
      <c r="B140" s="33"/>
      <c r="C140" s="34"/>
      <c r="D140" s="34"/>
      <c r="E140" s="34"/>
      <c r="F140" s="34"/>
    </row>
    <row r="141" spans="1:6" x14ac:dyDescent="0.25">
      <c r="A141" s="32"/>
      <c r="B141" s="33"/>
      <c r="C141" s="34"/>
      <c r="D141" s="34"/>
      <c r="E141" s="34"/>
      <c r="F141" s="34"/>
    </row>
    <row r="142" spans="1:6" x14ac:dyDescent="0.25">
      <c r="A142" s="32"/>
      <c r="B142" s="33"/>
      <c r="C142" s="34"/>
      <c r="D142" s="34"/>
      <c r="E142" s="34"/>
      <c r="F142" s="34"/>
    </row>
    <row r="143" spans="1:6" x14ac:dyDescent="0.25">
      <c r="A143" s="32"/>
      <c r="B143" s="33"/>
      <c r="C143" s="34"/>
      <c r="D143" s="34"/>
      <c r="E143" s="34"/>
      <c r="F143" s="34"/>
    </row>
    <row r="144" spans="1:6" x14ac:dyDescent="0.25">
      <c r="A144" s="32"/>
      <c r="B144" s="33"/>
      <c r="C144" s="34"/>
      <c r="D144" s="34"/>
      <c r="E144" s="34"/>
      <c r="F144" s="34"/>
    </row>
    <row r="145" spans="1:6" x14ac:dyDescent="0.25">
      <c r="A145" s="32"/>
      <c r="B145" s="33"/>
      <c r="C145" s="34"/>
      <c r="D145" s="34"/>
      <c r="E145" s="34"/>
      <c r="F145" s="34"/>
    </row>
    <row r="146" spans="1:6" x14ac:dyDescent="0.25">
      <c r="A146" s="32"/>
      <c r="B146" s="33"/>
      <c r="C146" s="34"/>
      <c r="D146" s="34"/>
      <c r="E146" s="34"/>
      <c r="F146" s="34"/>
    </row>
    <row r="147" spans="1:6" x14ac:dyDescent="0.25">
      <c r="A147" s="32"/>
      <c r="B147" s="33"/>
      <c r="C147" s="34"/>
      <c r="D147" s="34"/>
      <c r="E147" s="34"/>
      <c r="F147" s="34"/>
    </row>
    <row r="148" spans="1:6" x14ac:dyDescent="0.25">
      <c r="A148" s="32"/>
      <c r="B148" s="33"/>
      <c r="C148" s="34"/>
      <c r="D148" s="34"/>
      <c r="E148" s="34"/>
      <c r="F148" s="34"/>
    </row>
    <row r="149" spans="1:6" x14ac:dyDescent="0.25">
      <c r="A149" s="32"/>
      <c r="B149" s="33"/>
      <c r="C149" s="34"/>
      <c r="D149" s="34"/>
      <c r="E149" s="34"/>
      <c r="F149" s="34"/>
    </row>
    <row r="150" spans="1:6" x14ac:dyDescent="0.25">
      <c r="A150" s="32"/>
      <c r="B150" s="33"/>
      <c r="C150" s="34"/>
      <c r="D150" s="34"/>
      <c r="E150" s="34"/>
      <c r="F150" s="34"/>
    </row>
    <row r="151" spans="1:6" x14ac:dyDescent="0.25">
      <c r="A151" s="32"/>
      <c r="B151" s="33"/>
      <c r="C151" s="34"/>
      <c r="D151" s="34"/>
      <c r="E151" s="34"/>
      <c r="F151" s="34"/>
    </row>
    <row r="152" spans="1:6" x14ac:dyDescent="0.25">
      <c r="A152" s="32"/>
      <c r="B152" s="33"/>
      <c r="C152" s="34"/>
      <c r="D152" s="34"/>
      <c r="E152" s="34"/>
      <c r="F152" s="34"/>
    </row>
    <row r="153" spans="1:6" x14ac:dyDescent="0.25">
      <c r="A153" s="32"/>
      <c r="B153" s="33"/>
      <c r="C153" s="34"/>
      <c r="D153" s="34"/>
      <c r="E153" s="34"/>
      <c r="F153" s="34"/>
    </row>
    <row r="154" spans="1:6" x14ac:dyDescent="0.25">
      <c r="A154" s="32"/>
      <c r="B154" s="33"/>
      <c r="C154" s="34"/>
      <c r="D154" s="34"/>
      <c r="E154" s="34"/>
      <c r="F154" s="34"/>
    </row>
    <row r="155" spans="1:6" x14ac:dyDescent="0.25">
      <c r="A155" s="32"/>
      <c r="B155" s="33"/>
      <c r="C155" s="34"/>
      <c r="D155" s="34"/>
      <c r="E155" s="34"/>
      <c r="F155" s="34"/>
    </row>
    <row r="156" spans="1:6" x14ac:dyDescent="0.25">
      <c r="A156" s="32"/>
      <c r="B156" s="33"/>
      <c r="C156" s="34"/>
      <c r="D156" s="34"/>
      <c r="E156" s="34"/>
      <c r="F156" s="34"/>
    </row>
    <row r="157" spans="1:6" x14ac:dyDescent="0.25">
      <c r="A157" s="32"/>
      <c r="B157" s="33"/>
      <c r="C157" s="34"/>
      <c r="D157" s="34"/>
      <c r="E157" s="34"/>
      <c r="F157" s="34"/>
    </row>
    <row r="158" spans="1:6" x14ac:dyDescent="0.25">
      <c r="A158" s="32"/>
      <c r="B158" s="33"/>
      <c r="C158" s="34"/>
      <c r="D158" s="34"/>
      <c r="E158" s="34"/>
      <c r="F158" s="34"/>
    </row>
    <row r="159" spans="1:6" x14ac:dyDescent="0.25">
      <c r="A159" s="32"/>
      <c r="B159" s="33"/>
      <c r="C159" s="34"/>
      <c r="D159" s="34"/>
      <c r="E159" s="34"/>
      <c r="F159" s="34"/>
    </row>
    <row r="160" spans="1:6" x14ac:dyDescent="0.25">
      <c r="A160" s="32"/>
      <c r="B160" s="33"/>
      <c r="C160" s="34"/>
      <c r="D160" s="34"/>
      <c r="E160" s="34"/>
      <c r="F160" s="34"/>
    </row>
    <row r="161" spans="1:6" x14ac:dyDescent="0.25">
      <c r="A161" s="32"/>
      <c r="B161" s="33"/>
      <c r="C161" s="34"/>
      <c r="D161" s="34"/>
      <c r="E161" s="34"/>
      <c r="F161" s="34"/>
    </row>
    <row r="162" spans="1:6" x14ac:dyDescent="0.25">
      <c r="A162" s="32"/>
      <c r="B162" s="33"/>
      <c r="C162" s="34"/>
      <c r="D162" s="34"/>
      <c r="E162" s="34"/>
      <c r="F162" s="34"/>
    </row>
    <row r="163" spans="1:6" x14ac:dyDescent="0.25">
      <c r="A163" s="32"/>
      <c r="B163" s="33"/>
      <c r="C163" s="34"/>
      <c r="D163" s="34"/>
      <c r="E163" s="34"/>
      <c r="F163" s="34"/>
    </row>
    <row r="164" spans="1:6" x14ac:dyDescent="0.25">
      <c r="A164" s="32"/>
      <c r="B164" s="33"/>
      <c r="C164" s="34"/>
      <c r="D164" s="34"/>
      <c r="E164" s="34"/>
      <c r="F164" s="34"/>
    </row>
    <row r="165" spans="1:6" x14ac:dyDescent="0.25">
      <c r="A165" s="32"/>
      <c r="B165" s="33"/>
      <c r="C165" s="34"/>
      <c r="D165" s="34"/>
      <c r="E165" s="34"/>
      <c r="F165" s="34"/>
    </row>
    <row r="166" spans="1:6" x14ac:dyDescent="0.25">
      <c r="A166" s="32"/>
      <c r="B166" s="33"/>
      <c r="C166" s="34"/>
      <c r="D166" s="34"/>
      <c r="E166" s="34"/>
      <c r="F166" s="34"/>
    </row>
    <row r="167" spans="1:6" x14ac:dyDescent="0.25">
      <c r="A167" s="32"/>
      <c r="B167" s="33"/>
      <c r="C167" s="34"/>
      <c r="D167" s="34"/>
      <c r="E167" s="34"/>
      <c r="F167" s="34"/>
    </row>
    <row r="168" spans="1:6" x14ac:dyDescent="0.25">
      <c r="A168" s="32"/>
      <c r="B168" s="33"/>
      <c r="C168" s="34"/>
      <c r="D168" s="34"/>
      <c r="E168" s="34"/>
      <c r="F168" s="34"/>
    </row>
    <row r="169" spans="1:6" x14ac:dyDescent="0.25">
      <c r="A169" s="32"/>
      <c r="B169" s="33"/>
      <c r="C169" s="34"/>
      <c r="D169" s="34"/>
      <c r="E169" s="34"/>
      <c r="F169" s="34"/>
    </row>
    <row r="170" spans="1:6" x14ac:dyDescent="0.25">
      <c r="A170" s="32"/>
      <c r="B170" s="33"/>
      <c r="C170" s="34"/>
      <c r="D170" s="34"/>
      <c r="E170" s="34"/>
      <c r="F170" s="34"/>
    </row>
    <row r="171" spans="1:6" x14ac:dyDescent="0.25">
      <c r="A171" s="32"/>
      <c r="B171" s="33"/>
      <c r="C171" s="34"/>
      <c r="D171" s="34"/>
      <c r="E171" s="34"/>
      <c r="F171" s="34"/>
    </row>
    <row r="172" spans="1:6" x14ac:dyDescent="0.25">
      <c r="A172" s="32"/>
      <c r="B172" s="33"/>
      <c r="C172" s="34"/>
      <c r="D172" s="34"/>
      <c r="E172" s="34"/>
      <c r="F172" s="34"/>
    </row>
    <row r="173" spans="1:6" x14ac:dyDescent="0.25">
      <c r="A173" s="32"/>
      <c r="B173" s="33"/>
      <c r="C173" s="34"/>
      <c r="D173" s="34"/>
      <c r="E173" s="34"/>
      <c r="F173" s="34"/>
    </row>
    <row r="174" spans="1:6" x14ac:dyDescent="0.25">
      <c r="A174" s="32"/>
      <c r="B174" s="33"/>
      <c r="C174" s="34"/>
      <c r="D174" s="34"/>
      <c r="E174" s="34"/>
      <c r="F174" s="34"/>
    </row>
    <row r="175" spans="1:6" x14ac:dyDescent="0.25">
      <c r="A175" s="32"/>
      <c r="B175" s="33"/>
      <c r="C175" s="34"/>
      <c r="D175" s="34"/>
      <c r="E175" s="34"/>
      <c r="F175" s="34"/>
    </row>
    <row r="176" spans="1:6" x14ac:dyDescent="0.25">
      <c r="A176" s="32"/>
      <c r="B176" s="33"/>
      <c r="C176" s="34"/>
      <c r="D176" s="34"/>
      <c r="E176" s="34"/>
      <c r="F176" s="34"/>
    </row>
    <row r="177" spans="1:6" x14ac:dyDescent="0.25">
      <c r="A177" s="32"/>
      <c r="B177" s="33"/>
      <c r="C177" s="34"/>
      <c r="D177" s="34"/>
      <c r="E177" s="34"/>
      <c r="F177" s="34"/>
    </row>
    <row r="178" spans="1:6" x14ac:dyDescent="0.25">
      <c r="A178" s="32"/>
      <c r="B178" s="33"/>
      <c r="C178" s="34"/>
      <c r="D178" s="34"/>
      <c r="E178" s="34"/>
      <c r="F178" s="34"/>
    </row>
    <row r="179" spans="1:6" x14ac:dyDescent="0.25">
      <c r="A179" s="32"/>
      <c r="B179" s="33"/>
      <c r="C179" s="34"/>
      <c r="D179" s="34"/>
      <c r="E179" s="34"/>
      <c r="F179" s="34"/>
    </row>
    <row r="180" spans="1:6" x14ac:dyDescent="0.25">
      <c r="A180" s="32"/>
      <c r="B180" s="33"/>
      <c r="C180" s="34"/>
      <c r="D180" s="34"/>
      <c r="E180" s="34"/>
      <c r="F180" s="34"/>
    </row>
    <row r="181" spans="1:6" x14ac:dyDescent="0.25">
      <c r="A181" s="32"/>
      <c r="B181" s="33"/>
      <c r="C181" s="34"/>
      <c r="D181" s="34"/>
      <c r="E181" s="34"/>
      <c r="F181" s="34"/>
    </row>
    <row r="182" spans="1:6" x14ac:dyDescent="0.25">
      <c r="A182" s="32"/>
      <c r="B182" s="33"/>
      <c r="C182" s="34"/>
      <c r="D182" s="34"/>
      <c r="E182" s="34"/>
      <c r="F182" s="34"/>
    </row>
    <row r="183" spans="1:6" x14ac:dyDescent="0.25">
      <c r="A183" s="32"/>
      <c r="B183" s="33"/>
      <c r="C183" s="34"/>
      <c r="D183" s="34"/>
      <c r="E183" s="34"/>
      <c r="F183" s="34"/>
    </row>
    <row r="184" spans="1:6" x14ac:dyDescent="0.25">
      <c r="A184" s="32"/>
      <c r="B184" s="33"/>
      <c r="C184" s="34"/>
      <c r="D184" s="34"/>
      <c r="E184" s="34"/>
      <c r="F184" s="34"/>
    </row>
    <row r="185" spans="1:6" x14ac:dyDescent="0.25">
      <c r="A185" s="32"/>
      <c r="B185" s="33"/>
      <c r="C185" s="34"/>
      <c r="D185" s="34"/>
      <c r="E185" s="34"/>
      <c r="F185" s="34"/>
    </row>
    <row r="186" spans="1:6" x14ac:dyDescent="0.25">
      <c r="A186" s="32"/>
      <c r="B186" s="33"/>
      <c r="C186" s="34"/>
      <c r="D186" s="34"/>
      <c r="E186" s="34"/>
      <c r="F186" s="34"/>
    </row>
    <row r="187" spans="1:6" x14ac:dyDescent="0.25">
      <c r="A187" s="32"/>
      <c r="B187" s="33"/>
      <c r="C187" s="34"/>
      <c r="D187" s="34"/>
      <c r="E187" s="34"/>
      <c r="F187" s="34"/>
    </row>
    <row r="188" spans="1:6" x14ac:dyDescent="0.25">
      <c r="A188" s="32"/>
      <c r="B188" s="33"/>
      <c r="C188" s="34"/>
      <c r="D188" s="34"/>
      <c r="E188" s="34"/>
      <c r="F188" s="34"/>
    </row>
    <row r="189" spans="1:6" x14ac:dyDescent="0.25">
      <c r="A189" s="32"/>
      <c r="B189" s="33"/>
      <c r="C189" s="34"/>
      <c r="D189" s="34"/>
      <c r="E189" s="34"/>
      <c r="F189" s="34"/>
    </row>
    <row r="190" spans="1:6" x14ac:dyDescent="0.25">
      <c r="A190" s="32"/>
      <c r="B190" s="33"/>
      <c r="C190" s="34"/>
      <c r="D190" s="34"/>
      <c r="E190" s="34"/>
      <c r="F190" s="34"/>
    </row>
    <row r="191" spans="1:6" x14ac:dyDescent="0.25">
      <c r="A191" s="32"/>
      <c r="B191" s="33"/>
      <c r="C191" s="34"/>
      <c r="D191" s="34"/>
      <c r="E191" s="34"/>
      <c r="F191" s="34"/>
    </row>
    <row r="192" spans="1:6" x14ac:dyDescent="0.25">
      <c r="A192" s="32"/>
      <c r="B192" s="33"/>
      <c r="C192" s="34"/>
      <c r="D192" s="34"/>
      <c r="E192" s="34"/>
      <c r="F192" s="34"/>
    </row>
    <row r="193" spans="1:6" x14ac:dyDescent="0.25">
      <c r="A193" s="32"/>
      <c r="B193" s="33"/>
      <c r="C193" s="34"/>
      <c r="D193" s="34"/>
      <c r="E193" s="34"/>
      <c r="F193" s="34"/>
    </row>
    <row r="194" spans="1:6" x14ac:dyDescent="0.25">
      <c r="A194" s="32"/>
      <c r="B194" s="33"/>
      <c r="C194" s="34"/>
      <c r="D194" s="34"/>
      <c r="E194" s="34"/>
      <c r="F194" s="34"/>
    </row>
    <row r="195" spans="1:6" x14ac:dyDescent="0.25">
      <c r="A195" s="32"/>
      <c r="B195" s="33"/>
      <c r="C195" s="34"/>
      <c r="D195" s="34"/>
      <c r="E195" s="34"/>
      <c r="F195" s="34"/>
    </row>
    <row r="196" spans="1:6" x14ac:dyDescent="0.25">
      <c r="A196" s="32"/>
      <c r="B196" s="33"/>
      <c r="C196" s="34"/>
      <c r="D196" s="34"/>
      <c r="E196" s="34"/>
      <c r="F196" s="34"/>
    </row>
    <row r="197" spans="1:6" x14ac:dyDescent="0.25">
      <c r="A197" s="32"/>
      <c r="B197" s="33"/>
      <c r="C197" s="34"/>
      <c r="D197" s="34"/>
      <c r="E197" s="34"/>
      <c r="F197" s="34"/>
    </row>
    <row r="198" spans="1:6" x14ac:dyDescent="0.25">
      <c r="A198" s="32"/>
      <c r="B198" s="33"/>
      <c r="C198" s="34"/>
      <c r="D198" s="34"/>
      <c r="E198" s="34"/>
      <c r="F198" s="34"/>
    </row>
    <row r="199" spans="1:6" x14ac:dyDescent="0.25">
      <c r="A199" s="32"/>
      <c r="B199" s="33"/>
      <c r="C199" s="34"/>
      <c r="D199" s="34"/>
      <c r="E199" s="34"/>
      <c r="F199" s="34"/>
    </row>
    <row r="200" spans="1:6" x14ac:dyDescent="0.25">
      <c r="A200" s="32"/>
      <c r="B200" s="33"/>
      <c r="C200" s="34"/>
      <c r="D200" s="34"/>
      <c r="E200" s="34"/>
      <c r="F200" s="34"/>
    </row>
    <row r="201" spans="1:6" x14ac:dyDescent="0.25">
      <c r="A201" s="32"/>
      <c r="B201" s="33"/>
      <c r="C201" s="34"/>
      <c r="D201" s="34"/>
      <c r="E201" s="34"/>
      <c r="F201" s="34"/>
    </row>
    <row r="202" spans="1:6" x14ac:dyDescent="0.25">
      <c r="A202" s="32"/>
      <c r="B202" s="33"/>
      <c r="C202" s="34"/>
      <c r="D202" s="34"/>
      <c r="E202" s="34"/>
      <c r="F202" s="34"/>
    </row>
    <row r="203" spans="1:6" x14ac:dyDescent="0.25">
      <c r="A203" s="32"/>
      <c r="B203" s="33"/>
      <c r="C203" s="34"/>
      <c r="D203" s="34"/>
      <c r="E203" s="34"/>
      <c r="F203" s="34"/>
    </row>
    <row r="204" spans="1:6" x14ac:dyDescent="0.25">
      <c r="A204" s="32"/>
      <c r="B204" s="33"/>
      <c r="C204" s="34"/>
      <c r="D204" s="34"/>
      <c r="E204" s="34"/>
      <c r="F204" s="34"/>
    </row>
    <row r="205" spans="1:6" x14ac:dyDescent="0.25">
      <c r="A205" s="32"/>
      <c r="B205" s="33"/>
      <c r="C205" s="34"/>
      <c r="D205" s="34"/>
      <c r="E205" s="34"/>
      <c r="F205" s="34"/>
    </row>
    <row r="206" spans="1:6" x14ac:dyDescent="0.25">
      <c r="A206" s="32"/>
      <c r="B206" s="33"/>
      <c r="C206" s="34"/>
      <c r="D206" s="34"/>
      <c r="E206" s="34"/>
      <c r="F206" s="34"/>
    </row>
    <row r="207" spans="1:6" x14ac:dyDescent="0.25">
      <c r="A207" s="32"/>
      <c r="B207" s="33"/>
      <c r="C207" s="34"/>
      <c r="D207" s="34"/>
      <c r="E207" s="34"/>
      <c r="F207" s="34"/>
    </row>
    <row r="208" spans="1:6" x14ac:dyDescent="0.25">
      <c r="A208" s="32"/>
      <c r="B208" s="33"/>
      <c r="C208" s="34"/>
      <c r="D208" s="34"/>
      <c r="E208" s="34"/>
      <c r="F208" s="34"/>
    </row>
    <row r="209" spans="1:6" x14ac:dyDescent="0.25">
      <c r="A209" s="32"/>
      <c r="B209" s="33"/>
      <c r="C209" s="34"/>
      <c r="D209" s="34"/>
      <c r="E209" s="34"/>
      <c r="F209" s="34"/>
    </row>
    <row r="210" spans="1:6" x14ac:dyDescent="0.25">
      <c r="A210" s="32"/>
      <c r="B210" s="33"/>
      <c r="C210" s="34"/>
      <c r="D210" s="34"/>
      <c r="E210" s="34"/>
      <c r="F210" s="34"/>
    </row>
    <row r="211" spans="1:6" x14ac:dyDescent="0.25">
      <c r="A211" s="32"/>
      <c r="B211" s="33"/>
      <c r="C211" s="34"/>
      <c r="D211" s="34"/>
      <c r="E211" s="34"/>
      <c r="F211" s="34"/>
    </row>
    <row r="212" spans="1:6" x14ac:dyDescent="0.25">
      <c r="A212" s="32"/>
      <c r="B212" s="33"/>
      <c r="C212" s="34"/>
      <c r="D212" s="34"/>
      <c r="E212" s="34"/>
      <c r="F212" s="34"/>
    </row>
    <row r="213" spans="1:6" x14ac:dyDescent="0.25">
      <c r="A213" s="32"/>
      <c r="B213" s="33"/>
      <c r="C213" s="34"/>
      <c r="D213" s="34"/>
      <c r="E213" s="34"/>
      <c r="F213" s="34"/>
    </row>
    <row r="214" spans="1:6" x14ac:dyDescent="0.25">
      <c r="A214" s="32"/>
      <c r="B214" s="33"/>
      <c r="C214" s="34"/>
      <c r="D214" s="34"/>
      <c r="E214" s="34"/>
      <c r="F214" s="34"/>
    </row>
    <row r="215" spans="1:6" x14ac:dyDescent="0.25">
      <c r="A215" s="32"/>
      <c r="B215" s="33"/>
      <c r="C215" s="34"/>
      <c r="D215" s="34"/>
      <c r="E215" s="34"/>
      <c r="F215" s="34"/>
    </row>
    <row r="216" spans="1:6" x14ac:dyDescent="0.25">
      <c r="A216" s="32"/>
      <c r="B216" s="33"/>
      <c r="C216" s="34"/>
      <c r="D216" s="34"/>
      <c r="E216" s="34"/>
      <c r="F216" s="34"/>
    </row>
    <row r="217" spans="1:6" x14ac:dyDescent="0.25">
      <c r="A217" s="32"/>
      <c r="B217" s="33"/>
      <c r="C217" s="34"/>
      <c r="D217" s="34"/>
      <c r="E217" s="34"/>
      <c r="F217" s="34"/>
    </row>
    <row r="218" spans="1:6" x14ac:dyDescent="0.25">
      <c r="A218" s="32"/>
      <c r="B218" s="33"/>
      <c r="C218" s="34"/>
      <c r="D218" s="34"/>
      <c r="E218" s="34"/>
      <c r="F218" s="34"/>
    </row>
    <row r="219" spans="1:6" x14ac:dyDescent="0.25">
      <c r="A219" s="32"/>
      <c r="B219" s="33"/>
      <c r="C219" s="34"/>
      <c r="D219" s="34"/>
      <c r="E219" s="34"/>
      <c r="F219" s="34"/>
    </row>
    <row r="220" spans="1:6" x14ac:dyDescent="0.25">
      <c r="A220" s="32"/>
      <c r="B220" s="33"/>
      <c r="C220" s="34"/>
      <c r="D220" s="34"/>
      <c r="E220" s="34"/>
      <c r="F220" s="34"/>
    </row>
    <row r="221" spans="1:6" x14ac:dyDescent="0.25">
      <c r="A221" s="32"/>
      <c r="B221" s="33"/>
      <c r="C221" s="34"/>
      <c r="D221" s="34"/>
      <c r="E221" s="34"/>
      <c r="F221" s="34"/>
    </row>
    <row r="222" spans="1:6" x14ac:dyDescent="0.25">
      <c r="A222" s="32"/>
      <c r="B222" s="33"/>
      <c r="C222" s="34"/>
      <c r="D222" s="34"/>
      <c r="E222" s="34"/>
      <c r="F222" s="34"/>
    </row>
    <row r="223" spans="1:6" x14ac:dyDescent="0.25">
      <c r="A223" s="32"/>
      <c r="B223" s="33"/>
      <c r="C223" s="34"/>
      <c r="D223" s="34"/>
      <c r="E223" s="34"/>
      <c r="F223" s="34"/>
    </row>
    <row r="224" spans="1:6" x14ac:dyDescent="0.25">
      <c r="A224" s="32"/>
      <c r="B224" s="33"/>
      <c r="C224" s="34"/>
      <c r="D224" s="34"/>
      <c r="E224" s="34"/>
      <c r="F224" s="34"/>
    </row>
    <row r="225" spans="1:6" x14ac:dyDescent="0.25">
      <c r="A225" s="32"/>
      <c r="B225" s="33"/>
      <c r="C225" s="34"/>
      <c r="D225" s="34"/>
      <c r="E225" s="34"/>
      <c r="F225" s="34"/>
    </row>
    <row r="226" spans="1:6" x14ac:dyDescent="0.25">
      <c r="A226" s="32"/>
      <c r="B226" s="33"/>
      <c r="C226" s="34"/>
      <c r="D226" s="34"/>
      <c r="E226" s="34"/>
      <c r="F226" s="34"/>
    </row>
    <row r="227" spans="1:6" x14ac:dyDescent="0.25">
      <c r="A227" s="32"/>
      <c r="B227" s="33"/>
      <c r="C227" s="34"/>
      <c r="D227" s="34"/>
      <c r="E227" s="34"/>
      <c r="F227" s="34"/>
    </row>
    <row r="228" spans="1:6" x14ac:dyDescent="0.25">
      <c r="A228" s="32"/>
      <c r="B228" s="33"/>
      <c r="C228" s="34"/>
      <c r="D228" s="34"/>
      <c r="E228" s="34"/>
      <c r="F228" s="34"/>
    </row>
    <row r="229" spans="1:6" x14ac:dyDescent="0.25">
      <c r="A229" s="32"/>
      <c r="B229" s="33"/>
      <c r="C229" s="34"/>
      <c r="D229" s="34"/>
      <c r="E229" s="34"/>
      <c r="F229" s="34"/>
    </row>
    <row r="230" spans="1:6" x14ac:dyDescent="0.25">
      <c r="A230" s="32"/>
      <c r="B230" s="33"/>
      <c r="C230" s="34"/>
      <c r="D230" s="34"/>
      <c r="E230" s="34"/>
      <c r="F230" s="34"/>
    </row>
    <row r="231" spans="1:6" x14ac:dyDescent="0.25">
      <c r="A231" s="32"/>
      <c r="B231" s="33"/>
      <c r="C231" s="34"/>
      <c r="D231" s="34"/>
      <c r="E231" s="34"/>
      <c r="F231" s="34"/>
    </row>
    <row r="232" spans="1:6" x14ac:dyDescent="0.25">
      <c r="A232" s="32"/>
      <c r="B232" s="33"/>
      <c r="C232" s="34"/>
      <c r="D232" s="34"/>
      <c r="E232" s="34"/>
      <c r="F232" s="34"/>
    </row>
    <row r="233" spans="1:6" x14ac:dyDescent="0.25">
      <c r="A233" s="32"/>
      <c r="B233" s="33"/>
      <c r="C233" s="34"/>
      <c r="D233" s="34"/>
      <c r="E233" s="34"/>
      <c r="F233" s="34"/>
    </row>
    <row r="234" spans="1:6" x14ac:dyDescent="0.25">
      <c r="A234" s="32"/>
      <c r="B234" s="33"/>
      <c r="C234" s="34"/>
      <c r="D234" s="34"/>
      <c r="E234" s="34"/>
      <c r="F234" s="34"/>
    </row>
    <row r="235" spans="1:6" x14ac:dyDescent="0.25">
      <c r="A235" s="32"/>
      <c r="B235" s="33"/>
      <c r="C235" s="34"/>
      <c r="D235" s="34"/>
      <c r="E235" s="34"/>
      <c r="F235" s="34"/>
    </row>
    <row r="236" spans="1:6" x14ac:dyDescent="0.25">
      <c r="A236" s="32"/>
      <c r="B236" s="33"/>
      <c r="C236" s="34"/>
      <c r="D236" s="34"/>
      <c r="E236" s="34"/>
      <c r="F236" s="34"/>
    </row>
  </sheetData>
  <mergeCells count="16">
    <mergeCell ref="A121:F121"/>
    <mergeCell ref="A72:F72"/>
    <mergeCell ref="A73:F73"/>
    <mergeCell ref="A104:F104"/>
    <mergeCell ref="A107:F107"/>
    <mergeCell ref="A108:F108"/>
    <mergeCell ref="A109:F109"/>
    <mergeCell ref="A1:G1"/>
    <mergeCell ref="A71:F71"/>
    <mergeCell ref="A6:G6"/>
    <mergeCell ref="A8:G8"/>
    <mergeCell ref="A9:G9"/>
    <mergeCell ref="A42:F42"/>
    <mergeCell ref="A43:F43"/>
    <mergeCell ref="A44:F44"/>
    <mergeCell ref="A68:F6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zoomScale="80" zoomScaleNormal="80" workbookViewId="0">
      <selection activeCell="G34" sqref="G34"/>
    </sheetView>
  </sheetViews>
  <sheetFormatPr baseColWidth="10" defaultColWidth="11.5703125" defaultRowHeight="15" x14ac:dyDescent="0.25"/>
  <cols>
    <col min="1" max="1" width="9.7109375" style="30" customWidth="1"/>
    <col min="2" max="2" width="45.7109375" style="31" customWidth="1"/>
    <col min="3" max="3" width="19.5703125" style="21" customWidth="1"/>
    <col min="4" max="4" width="17" style="21" customWidth="1"/>
    <col min="5" max="5" width="19.5703125" style="21" customWidth="1"/>
    <col min="6" max="6" width="17" style="21" customWidth="1"/>
    <col min="7" max="8" width="13.7109375" style="21" customWidth="1"/>
    <col min="9" max="16384" width="11.5703125" style="21"/>
  </cols>
  <sheetData>
    <row r="1" spans="1:7" x14ac:dyDescent="0.25">
      <c r="A1" s="152" t="s">
        <v>66</v>
      </c>
      <c r="B1" s="152"/>
      <c r="C1" s="152"/>
      <c r="D1" s="152"/>
      <c r="E1" s="152"/>
      <c r="F1" s="152"/>
      <c r="G1" s="152"/>
    </row>
    <row r="2" spans="1:7" s="22" customFormat="1" x14ac:dyDescent="0.25">
      <c r="A2" s="9"/>
      <c r="B2" s="77" t="s">
        <v>84</v>
      </c>
      <c r="C2" s="9" t="s">
        <v>87</v>
      </c>
      <c r="D2" s="9"/>
      <c r="E2" s="9"/>
      <c r="F2" s="9"/>
      <c r="G2" s="9"/>
    </row>
    <row r="3" spans="1:7" s="22" customFormat="1" x14ac:dyDescent="0.25">
      <c r="A3" s="9"/>
      <c r="B3" s="77" t="s">
        <v>85</v>
      </c>
      <c r="C3" s="9" t="s">
        <v>88</v>
      </c>
      <c r="D3" s="9"/>
      <c r="E3" s="9"/>
      <c r="F3" s="9"/>
      <c r="G3" s="9"/>
    </row>
    <row r="4" spans="1:7" s="22" customFormat="1" x14ac:dyDescent="0.25">
      <c r="A4" s="9"/>
      <c r="B4" s="77" t="s">
        <v>86</v>
      </c>
      <c r="C4" s="9" t="s">
        <v>89</v>
      </c>
      <c r="D4" s="9"/>
      <c r="E4" s="9"/>
      <c r="F4" s="9"/>
      <c r="G4" s="9"/>
    </row>
    <row r="5" spans="1:7" s="22" customFormat="1" x14ac:dyDescent="0.25">
      <c r="A5" s="9"/>
      <c r="B5" s="77" t="s">
        <v>83</v>
      </c>
      <c r="C5" s="9" t="s">
        <v>164</v>
      </c>
      <c r="D5" s="9"/>
      <c r="E5" s="9"/>
      <c r="F5" s="9"/>
      <c r="G5" s="9"/>
    </row>
    <row r="6" spans="1:7" s="22" customFormat="1" x14ac:dyDescent="0.25">
      <c r="A6" s="156"/>
      <c r="B6" s="156"/>
      <c r="C6" s="156"/>
      <c r="D6" s="156"/>
      <c r="E6" s="156"/>
      <c r="F6" s="156"/>
      <c r="G6" s="156"/>
    </row>
    <row r="7" spans="1:7" x14ac:dyDescent="0.25">
      <c r="A7" s="23"/>
      <c r="B7" s="24"/>
      <c r="C7" s="25"/>
      <c r="D7" s="25"/>
      <c r="E7" s="25"/>
      <c r="F7" s="25"/>
      <c r="G7" s="25"/>
    </row>
    <row r="8" spans="1:7" x14ac:dyDescent="0.25">
      <c r="A8" s="156" t="s">
        <v>91</v>
      </c>
      <c r="B8" s="156"/>
      <c r="C8" s="156"/>
      <c r="D8" s="156"/>
      <c r="E8" s="156"/>
      <c r="F8" s="156"/>
      <c r="G8" s="156"/>
    </row>
    <row r="9" spans="1:7" x14ac:dyDescent="0.25">
      <c r="A9" s="156" t="s">
        <v>112</v>
      </c>
      <c r="B9" s="156"/>
      <c r="C9" s="156"/>
      <c r="D9" s="156"/>
      <c r="E9" s="156"/>
      <c r="F9" s="156"/>
      <c r="G9" s="156"/>
    </row>
    <row r="10" spans="1:7" x14ac:dyDescent="0.25">
      <c r="A10" s="23"/>
      <c r="B10" s="24"/>
      <c r="C10" s="23"/>
      <c r="D10" s="23"/>
      <c r="E10" s="23"/>
      <c r="F10" s="23"/>
      <c r="G10" s="23"/>
    </row>
    <row r="11" spans="1:7" s="22" customFormat="1" ht="15.75" thickBot="1" x14ac:dyDescent="0.3">
      <c r="A11" s="36" t="s">
        <v>0</v>
      </c>
      <c r="B11" s="36" t="s">
        <v>122</v>
      </c>
      <c r="C11" s="36" t="s">
        <v>93</v>
      </c>
      <c r="D11" s="36" t="s">
        <v>39</v>
      </c>
      <c r="E11" s="36" t="s">
        <v>40</v>
      </c>
      <c r="F11" s="36" t="s">
        <v>41</v>
      </c>
      <c r="G11" s="36" t="s">
        <v>120</v>
      </c>
    </row>
    <row r="12" spans="1:7" s="22" customFormat="1" x14ac:dyDescent="0.25">
      <c r="A12" s="41"/>
      <c r="B12" s="27"/>
      <c r="C12" s="41"/>
      <c r="D12" s="41"/>
      <c r="E12" s="41"/>
      <c r="F12" s="41"/>
      <c r="G12" s="41"/>
    </row>
    <row r="13" spans="1:7" s="22" customFormat="1" hidden="1" x14ac:dyDescent="0.25">
      <c r="A13" s="55">
        <v>0</v>
      </c>
      <c r="B13" s="56" t="s">
        <v>64</v>
      </c>
      <c r="C13" s="26" t="s">
        <v>11</v>
      </c>
      <c r="D13" s="138" t="e">
        <f>'1 T'!G13</f>
        <v>#DIV/0!</v>
      </c>
      <c r="E13" s="138" t="e">
        <f>'2 T'!G13</f>
        <v>#DIV/0!</v>
      </c>
      <c r="F13" s="138" t="e">
        <f>'3 T'!G13</f>
        <v>#DIV/0!</v>
      </c>
      <c r="G13" s="112" t="e">
        <f t="shared" ref="G13:G14" si="0">AVERAGE(D13:F13)</f>
        <v>#DIV/0!</v>
      </c>
    </row>
    <row r="14" spans="1:7" s="22" customFormat="1" hidden="1" x14ac:dyDescent="0.25">
      <c r="A14" s="55"/>
      <c r="B14" s="57" t="s">
        <v>65</v>
      </c>
      <c r="C14" s="26" t="s">
        <v>11</v>
      </c>
      <c r="D14" s="138">
        <f>'1 T'!G14</f>
        <v>0</v>
      </c>
      <c r="E14" s="138" t="e">
        <f>'2 T'!G14</f>
        <v>#DIV/0!</v>
      </c>
      <c r="F14" s="138" t="e">
        <f>'3 T'!G14</f>
        <v>#DIV/0!</v>
      </c>
      <c r="G14" s="112" t="e">
        <f t="shared" si="0"/>
        <v>#DIV/0!</v>
      </c>
    </row>
    <row r="15" spans="1:7" s="22" customFormat="1" hidden="1" x14ac:dyDescent="0.25">
      <c r="A15" s="26"/>
      <c r="B15" s="27"/>
      <c r="C15" s="41"/>
      <c r="D15" s="138"/>
      <c r="E15" s="138"/>
      <c r="F15" s="138"/>
      <c r="G15" s="112"/>
    </row>
    <row r="16" spans="1:7" s="22" customFormat="1" ht="15.75" x14ac:dyDescent="0.25">
      <c r="A16" s="58">
        <v>1</v>
      </c>
      <c r="B16" s="59" t="s">
        <v>45</v>
      </c>
      <c r="C16" s="28" t="s">
        <v>11</v>
      </c>
      <c r="D16" s="112">
        <f>D17+D22</f>
        <v>21729</v>
      </c>
      <c r="E16" s="112">
        <f t="shared" ref="E16:F16" si="1">E17+E22</f>
        <v>34394.333333333336</v>
      </c>
      <c r="F16" s="112">
        <f t="shared" si="1"/>
        <v>34853.666666666672</v>
      </c>
      <c r="G16" s="112">
        <f>AVERAGE(D16:F16)</f>
        <v>30325.666666666668</v>
      </c>
    </row>
    <row r="17" spans="1:8" s="22" customFormat="1" ht="45" x14ac:dyDescent="0.25">
      <c r="A17" s="58"/>
      <c r="B17" s="147" t="s">
        <v>166</v>
      </c>
      <c r="C17" s="28" t="s">
        <v>11</v>
      </c>
      <c r="D17" s="112">
        <f>'1 T'!G17</f>
        <v>18331</v>
      </c>
      <c r="E17" s="112">
        <f>'2 T'!G17</f>
        <v>25258.666666666668</v>
      </c>
      <c r="F17" s="112">
        <f>'3 T'!G17</f>
        <v>24649.666666666668</v>
      </c>
      <c r="G17" s="112">
        <f t="shared" ref="G17:G35" si="2">AVERAGE(D17:F17)</f>
        <v>22746.444444444449</v>
      </c>
    </row>
    <row r="18" spans="1:8" ht="15.75" hidden="1" x14ac:dyDescent="0.25">
      <c r="A18" s="58"/>
      <c r="B18" s="61" t="s">
        <v>47</v>
      </c>
      <c r="C18" s="28" t="s">
        <v>11</v>
      </c>
      <c r="D18" s="112" t="e">
        <f>'1 T'!G18</f>
        <v>#DIV/0!</v>
      </c>
      <c r="E18" s="112" t="e">
        <f>'2 T'!G18</f>
        <v>#DIV/0!</v>
      </c>
      <c r="F18" s="112" t="e">
        <f>'3 T'!G18</f>
        <v>#DIV/0!</v>
      </c>
      <c r="G18" s="112" t="e">
        <f t="shared" si="2"/>
        <v>#DIV/0!</v>
      </c>
    </row>
    <row r="19" spans="1:8" ht="15.75" hidden="1" x14ac:dyDescent="0.25">
      <c r="A19" s="58"/>
      <c r="B19" s="61" t="s">
        <v>48</v>
      </c>
      <c r="C19" s="28" t="s">
        <v>11</v>
      </c>
      <c r="D19" s="112" t="e">
        <f>'1 T'!G19</f>
        <v>#DIV/0!</v>
      </c>
      <c r="E19" s="112" t="e">
        <f>'2 T'!G19</f>
        <v>#DIV/0!</v>
      </c>
      <c r="F19" s="112" t="e">
        <f>'3 T'!G19</f>
        <v>#DIV/0!</v>
      </c>
      <c r="G19" s="112" t="e">
        <f t="shared" si="2"/>
        <v>#DIV/0!</v>
      </c>
    </row>
    <row r="20" spans="1:8" ht="15.75" hidden="1" x14ac:dyDescent="0.25">
      <c r="A20" s="58"/>
      <c r="B20" s="61" t="s">
        <v>52</v>
      </c>
      <c r="C20" s="28" t="s">
        <v>11</v>
      </c>
      <c r="D20" s="112" t="e">
        <f>'1 T'!G20</f>
        <v>#DIV/0!</v>
      </c>
      <c r="E20" s="112" t="e">
        <f>'2 T'!G20</f>
        <v>#DIV/0!</v>
      </c>
      <c r="F20" s="112" t="e">
        <f>'3 T'!G20</f>
        <v>#DIV/0!</v>
      </c>
      <c r="G20" s="112" t="e">
        <f t="shared" si="2"/>
        <v>#DIV/0!</v>
      </c>
    </row>
    <row r="21" spans="1:8" ht="15.75" hidden="1" x14ac:dyDescent="0.25">
      <c r="A21" s="58"/>
      <c r="B21" s="61" t="s">
        <v>51</v>
      </c>
      <c r="C21" s="28" t="s">
        <v>12</v>
      </c>
      <c r="D21" s="112" t="e">
        <f>'1 T'!G21</f>
        <v>#DIV/0!</v>
      </c>
      <c r="E21" s="112" t="e">
        <f>'2 T'!G21</f>
        <v>#DIV/0!</v>
      </c>
      <c r="F21" s="112" t="e">
        <f>'3 T'!G21</f>
        <v>#DIV/0!</v>
      </c>
      <c r="G21" s="112" t="e">
        <f t="shared" si="2"/>
        <v>#DIV/0!</v>
      </c>
    </row>
    <row r="22" spans="1:8" ht="15.75" x14ac:dyDescent="0.25">
      <c r="A22" s="58"/>
      <c r="B22" s="62" t="s">
        <v>14</v>
      </c>
      <c r="C22" s="28" t="s">
        <v>11</v>
      </c>
      <c r="D22" s="112">
        <f>'1 T'!G22</f>
        <v>3398</v>
      </c>
      <c r="E22" s="112">
        <f>'2 T'!G22</f>
        <v>9135.6666666666661</v>
      </c>
      <c r="F22" s="112">
        <f>'3 T'!G22</f>
        <v>10204</v>
      </c>
      <c r="G22" s="112">
        <f t="shared" si="2"/>
        <v>7579.2222222222217</v>
      </c>
    </row>
    <row r="23" spans="1:8" ht="17.25" x14ac:dyDescent="0.25">
      <c r="A23" s="58">
        <v>2</v>
      </c>
      <c r="B23" s="46" t="s">
        <v>49</v>
      </c>
      <c r="C23" s="5" t="s">
        <v>53</v>
      </c>
      <c r="D23" s="112">
        <f>D24+D27+D28</f>
        <v>108651.33333333334</v>
      </c>
      <c r="E23" s="112">
        <f t="shared" ref="E23" si="3">E24+E27+E28</f>
        <v>122830</v>
      </c>
      <c r="F23" s="112">
        <f>F24+F27+F28</f>
        <v>123451</v>
      </c>
      <c r="G23" s="112">
        <f t="shared" si="2"/>
        <v>118310.7777777778</v>
      </c>
    </row>
    <row r="24" spans="1:8" ht="15.75" x14ac:dyDescent="0.25">
      <c r="A24" s="58"/>
      <c r="B24" s="45" t="s">
        <v>136</v>
      </c>
      <c r="C24" s="5" t="s">
        <v>11</v>
      </c>
      <c r="D24" s="112">
        <f>'1 T'!G24</f>
        <v>14615.333333333334</v>
      </c>
      <c r="E24" s="112">
        <f>'2 T'!G24</f>
        <v>19827</v>
      </c>
      <c r="F24" s="112">
        <f>'3 T'!G24</f>
        <v>19351</v>
      </c>
      <c r="G24" s="112">
        <f t="shared" si="2"/>
        <v>17931.111111111113</v>
      </c>
    </row>
    <row r="25" spans="1:8" ht="15.75" x14ac:dyDescent="0.25">
      <c r="A25" s="58"/>
      <c r="B25" s="45" t="s">
        <v>50</v>
      </c>
      <c r="C25" s="5" t="s">
        <v>11</v>
      </c>
      <c r="D25" s="112">
        <f>'1 T'!G25</f>
        <v>21140</v>
      </c>
      <c r="E25" s="112">
        <f>'2 T'!G25</f>
        <v>25071</v>
      </c>
      <c r="F25" s="112">
        <f>'3 T'!G25</f>
        <v>25130</v>
      </c>
      <c r="G25" s="112">
        <f t="shared" si="2"/>
        <v>23780.333333333332</v>
      </c>
    </row>
    <row r="26" spans="1:8" ht="15.75" hidden="1" x14ac:dyDescent="0.25">
      <c r="A26" s="58"/>
      <c r="B26" s="44" t="s">
        <v>126</v>
      </c>
      <c r="C26" s="5" t="s">
        <v>127</v>
      </c>
      <c r="D26" s="112"/>
      <c r="E26" s="112"/>
      <c r="F26" s="112"/>
      <c r="G26" s="112"/>
    </row>
    <row r="27" spans="1:8" ht="15.75" x14ac:dyDescent="0.25">
      <c r="A27" s="58"/>
      <c r="B27" s="45" t="s">
        <v>137</v>
      </c>
      <c r="C27" s="5" t="s">
        <v>11</v>
      </c>
      <c r="D27" s="112">
        <f>'1 T'!G27</f>
        <v>2796</v>
      </c>
      <c r="E27" s="112">
        <f>'2 T'!G27</f>
        <v>4146</v>
      </c>
      <c r="F27" s="112">
        <f>'3 T'!G27</f>
        <v>3808.6666666666665</v>
      </c>
      <c r="G27" s="112">
        <f t="shared" si="2"/>
        <v>3583.5555555555552</v>
      </c>
    </row>
    <row r="28" spans="1:8" ht="15.75" x14ac:dyDescent="0.25">
      <c r="A28" s="63"/>
      <c r="B28" s="45" t="s">
        <v>18</v>
      </c>
      <c r="C28" s="5" t="s">
        <v>11</v>
      </c>
      <c r="D28" s="139">
        <f>'1 T'!G28</f>
        <v>91240</v>
      </c>
      <c r="E28" s="139">
        <f>'2 T'!G28</f>
        <v>98857</v>
      </c>
      <c r="F28" s="139">
        <f>'3 T'!G28</f>
        <v>100291.33333333333</v>
      </c>
      <c r="G28" s="139">
        <f t="shared" si="2"/>
        <v>96796.111111111109</v>
      </c>
      <c r="H28" s="81"/>
    </row>
    <row r="29" spans="1:8" ht="15.75" hidden="1" x14ac:dyDescent="0.25">
      <c r="A29" s="63"/>
      <c r="B29" s="44" t="s">
        <v>48</v>
      </c>
      <c r="C29" s="5" t="s">
        <v>11</v>
      </c>
      <c r="D29" s="112" t="e">
        <f>'1 T'!G29</f>
        <v>#DIV/0!</v>
      </c>
      <c r="E29" s="112" t="e">
        <f>'2 T'!G29</f>
        <v>#DIV/0!</v>
      </c>
      <c r="F29" s="112" t="e">
        <f>'3 T'!G29</f>
        <v>#DIV/0!</v>
      </c>
      <c r="G29" s="112" t="e">
        <f t="shared" si="2"/>
        <v>#DIV/0!</v>
      </c>
    </row>
    <row r="30" spans="1:8" ht="15.75" hidden="1" x14ac:dyDescent="0.25">
      <c r="A30" s="63"/>
      <c r="B30" s="44" t="s">
        <v>51</v>
      </c>
      <c r="C30" s="5" t="s">
        <v>11</v>
      </c>
      <c r="D30" s="112" t="e">
        <f>'1 T'!G30</f>
        <v>#DIV/0!</v>
      </c>
      <c r="E30" s="112" t="e">
        <f>'2 T'!G30</f>
        <v>#DIV/0!</v>
      </c>
      <c r="F30" s="112" t="e">
        <f>'3 T'!G30</f>
        <v>#DIV/0!</v>
      </c>
      <c r="G30" s="112" t="e">
        <f t="shared" si="2"/>
        <v>#DIV/0!</v>
      </c>
    </row>
    <row r="31" spans="1:8" ht="15.75" hidden="1" x14ac:dyDescent="0.25">
      <c r="A31" s="63"/>
      <c r="B31" s="44" t="s">
        <v>125</v>
      </c>
      <c r="C31" s="5" t="s">
        <v>127</v>
      </c>
      <c r="D31" s="112">
        <f>'1 T'!G31</f>
        <v>0</v>
      </c>
      <c r="E31" s="112">
        <f>'2 T'!G31</f>
        <v>0</v>
      </c>
      <c r="F31" s="112">
        <f>'3 T'!G31</f>
        <v>0</v>
      </c>
      <c r="G31" s="112">
        <f>SUM(D31:F31)</f>
        <v>0</v>
      </c>
    </row>
    <row r="32" spans="1:8" ht="15.75" x14ac:dyDescent="0.25">
      <c r="A32" s="58">
        <v>3</v>
      </c>
      <c r="B32" s="47" t="s">
        <v>10</v>
      </c>
      <c r="C32" s="5" t="s">
        <v>13</v>
      </c>
      <c r="D32" s="112">
        <f>'1 T'!G32</f>
        <v>4213.333333333333</v>
      </c>
      <c r="E32" s="112">
        <f>'2 T'!G32</f>
        <v>11740</v>
      </c>
      <c r="F32" s="112">
        <f>'3 T'!G32</f>
        <v>8994.6666666666661</v>
      </c>
      <c r="G32" s="112">
        <f t="shared" si="2"/>
        <v>8316</v>
      </c>
    </row>
    <row r="33" spans="1:8" ht="15.75" x14ac:dyDescent="0.25">
      <c r="A33" s="148">
        <v>4</v>
      </c>
      <c r="B33" s="47" t="s">
        <v>167</v>
      </c>
      <c r="C33" s="5" t="s">
        <v>168</v>
      </c>
      <c r="D33" s="112">
        <f>'1 T'!G33</f>
        <v>15784</v>
      </c>
      <c r="E33" s="112">
        <f>'2 T'!G33</f>
        <v>16937</v>
      </c>
      <c r="F33" s="112">
        <f>'3 T'!G33</f>
        <v>0</v>
      </c>
      <c r="G33" s="112">
        <f>F33</f>
        <v>0</v>
      </c>
    </row>
    <row r="34" spans="1:8" ht="15.75" x14ac:dyDescent="0.25">
      <c r="A34" s="58"/>
      <c r="B34" s="65"/>
      <c r="C34" s="28"/>
      <c r="D34" s="112"/>
      <c r="E34" s="112"/>
      <c r="F34" s="112"/>
      <c r="G34" s="112"/>
    </row>
    <row r="35" spans="1:8" ht="15.75" thickBot="1" x14ac:dyDescent="0.3">
      <c r="A35" s="48"/>
      <c r="B35" s="49" t="s">
        <v>114</v>
      </c>
      <c r="C35" s="50" t="s">
        <v>11</v>
      </c>
      <c r="D35" s="140">
        <f>D17+D28</f>
        <v>109571</v>
      </c>
      <c r="E35" s="141">
        <f t="shared" ref="E35:F35" si="4">E17+E28</f>
        <v>124115.66666666667</v>
      </c>
      <c r="F35" s="142">
        <f t="shared" si="4"/>
        <v>124941</v>
      </c>
      <c r="G35" s="142">
        <f t="shared" si="2"/>
        <v>119542.55555555556</v>
      </c>
    </row>
    <row r="36" spans="1:8" ht="15.75" thickTop="1" x14ac:dyDescent="0.25">
      <c r="A36" s="27" t="s">
        <v>54</v>
      </c>
      <c r="C36" s="28"/>
      <c r="D36" s="29"/>
      <c r="E36" s="29"/>
      <c r="F36" s="29"/>
      <c r="G36" s="28"/>
    </row>
    <row r="37" spans="1:8" x14ac:dyDescent="0.25">
      <c r="A37" s="27" t="s">
        <v>171</v>
      </c>
      <c r="C37" s="28"/>
      <c r="D37" s="29"/>
      <c r="E37" s="29"/>
      <c r="F37" s="29"/>
      <c r="G37" s="28"/>
      <c r="H37" s="28"/>
    </row>
    <row r="38" spans="1:8" x14ac:dyDescent="0.25">
      <c r="A38" s="27" t="s">
        <v>55</v>
      </c>
      <c r="C38" s="28"/>
      <c r="D38" s="29"/>
      <c r="E38" s="29"/>
      <c r="F38" s="29"/>
      <c r="G38" s="28"/>
      <c r="H38" s="28"/>
    </row>
    <row r="39" spans="1:8" x14ac:dyDescent="0.25">
      <c r="A39" s="31" t="s">
        <v>169</v>
      </c>
    </row>
    <row r="40" spans="1:8" x14ac:dyDescent="0.25">
      <c r="C40" s="28"/>
    </row>
    <row r="42" spans="1:8" x14ac:dyDescent="0.25">
      <c r="A42" s="158" t="s">
        <v>99</v>
      </c>
      <c r="B42" s="158"/>
      <c r="C42" s="158"/>
      <c r="D42" s="158"/>
      <c r="E42" s="158"/>
      <c r="F42" s="158"/>
    </row>
    <row r="43" spans="1:8" x14ac:dyDescent="0.25">
      <c r="A43" s="156" t="s">
        <v>101</v>
      </c>
      <c r="B43" s="156"/>
      <c r="C43" s="156"/>
      <c r="D43" s="156"/>
      <c r="E43" s="156"/>
      <c r="F43" s="156"/>
    </row>
    <row r="44" spans="1:8" x14ac:dyDescent="0.25">
      <c r="A44" s="158" t="s">
        <v>56</v>
      </c>
      <c r="B44" s="158"/>
      <c r="C44" s="158"/>
      <c r="D44" s="158"/>
      <c r="E44" s="158"/>
      <c r="F44" s="158"/>
    </row>
    <row r="45" spans="1:8" x14ac:dyDescent="0.25">
      <c r="A45" s="32"/>
      <c r="B45" s="33"/>
      <c r="C45" s="34"/>
      <c r="D45" s="34"/>
      <c r="E45" s="34"/>
      <c r="F45" s="34"/>
    </row>
    <row r="46" spans="1:8" ht="15.75" thickBot="1" x14ac:dyDescent="0.3">
      <c r="A46" s="36" t="s">
        <v>0</v>
      </c>
      <c r="B46" s="36" t="s">
        <v>122</v>
      </c>
      <c r="C46" s="36" t="s">
        <v>39</v>
      </c>
      <c r="D46" s="36" t="s">
        <v>40</v>
      </c>
      <c r="E46" s="36" t="s">
        <v>41</v>
      </c>
      <c r="F46" s="36" t="s">
        <v>62</v>
      </c>
    </row>
    <row r="47" spans="1:8" x14ac:dyDescent="0.25">
      <c r="A47" s="35"/>
      <c r="B47" s="66"/>
      <c r="C47" s="67"/>
      <c r="D47" s="67"/>
      <c r="E47" s="67"/>
      <c r="F47" s="67"/>
    </row>
    <row r="48" spans="1:8" x14ac:dyDescent="0.25">
      <c r="A48" s="35">
        <v>1</v>
      </c>
      <c r="B48" s="66" t="s">
        <v>57</v>
      </c>
      <c r="C48" s="108">
        <f>'1 T'!F48</f>
        <v>1071146663</v>
      </c>
      <c r="D48" s="108">
        <f>'2 T'!F48</f>
        <v>2516314964</v>
      </c>
      <c r="E48" s="108">
        <f>'3 T'!F48</f>
        <v>2283623299.8200002</v>
      </c>
      <c r="F48" s="108">
        <f>SUM(C48:E48)</f>
        <v>5871084926.8199997</v>
      </c>
    </row>
    <row r="49" spans="1:8" x14ac:dyDescent="0.25">
      <c r="A49" s="35">
        <v>2</v>
      </c>
      <c r="B49" s="66" t="s">
        <v>59</v>
      </c>
      <c r="C49" s="108">
        <f>'1 T'!F49</f>
        <v>900816060</v>
      </c>
      <c r="D49" s="108">
        <f>'2 T'!F49</f>
        <v>1393096620</v>
      </c>
      <c r="E49" s="108">
        <f>'3 T'!F49</f>
        <v>1188206160</v>
      </c>
      <c r="F49" s="108">
        <f t="shared" ref="F49:F66" si="5">SUM(C49:E49)</f>
        <v>3482118840</v>
      </c>
    </row>
    <row r="50" spans="1:8" x14ac:dyDescent="0.25">
      <c r="A50" s="35">
        <v>3</v>
      </c>
      <c r="B50" s="66" t="s">
        <v>58</v>
      </c>
      <c r="C50" s="108">
        <f>'1 T'!F50</f>
        <v>0</v>
      </c>
      <c r="D50" s="108">
        <f>'2 T'!F50</f>
        <v>0</v>
      </c>
      <c r="E50" s="108">
        <f>'3 T'!F50</f>
        <v>729755932</v>
      </c>
      <c r="F50" s="108">
        <f t="shared" si="5"/>
        <v>729755932</v>
      </c>
    </row>
    <row r="51" spans="1:8" x14ac:dyDescent="0.25">
      <c r="A51" s="35">
        <v>4</v>
      </c>
      <c r="B51" s="66" t="s">
        <v>60</v>
      </c>
      <c r="C51" s="108">
        <f>'1 T'!F51</f>
        <v>0</v>
      </c>
      <c r="D51" s="108">
        <f>'2 T'!F51</f>
        <v>0</v>
      </c>
      <c r="E51" s="108">
        <f>'3 T'!F51</f>
        <v>0</v>
      </c>
      <c r="F51" s="108">
        <f t="shared" si="5"/>
        <v>0</v>
      </c>
    </row>
    <row r="52" spans="1:8" x14ac:dyDescent="0.25">
      <c r="A52" s="35">
        <v>5</v>
      </c>
      <c r="B52" s="66" t="s">
        <v>44</v>
      </c>
      <c r="C52" s="108">
        <f>'1 T'!F52</f>
        <v>0</v>
      </c>
      <c r="D52" s="108">
        <f>'2 T'!F52</f>
        <v>0</v>
      </c>
      <c r="E52" s="108">
        <f>'3 T'!F52</f>
        <v>327530786.19999999</v>
      </c>
      <c r="F52" s="108">
        <f t="shared" si="5"/>
        <v>327530786.19999999</v>
      </c>
    </row>
    <row r="53" spans="1:8" x14ac:dyDescent="0.25">
      <c r="A53" s="71">
        <v>6</v>
      </c>
      <c r="B53" s="13" t="s">
        <v>67</v>
      </c>
      <c r="C53" s="108">
        <f>'1 T'!F53</f>
        <v>0</v>
      </c>
      <c r="D53" s="108">
        <f>'2 T'!F53</f>
        <v>0</v>
      </c>
      <c r="E53" s="108">
        <f>'3 T'!F53</f>
        <v>0</v>
      </c>
      <c r="F53" s="108">
        <f t="shared" si="5"/>
        <v>0</v>
      </c>
    </row>
    <row r="54" spans="1:8" x14ac:dyDescent="0.25">
      <c r="A54" s="84">
        <v>7</v>
      </c>
      <c r="B54" s="27" t="s">
        <v>128</v>
      </c>
      <c r="C54" s="108">
        <f>'1 T'!F54</f>
        <v>0</v>
      </c>
      <c r="D54" s="108">
        <f>'2 T'!F54</f>
        <v>0</v>
      </c>
      <c r="E54" s="108">
        <f>'3 T'!F54</f>
        <v>1798500</v>
      </c>
      <c r="F54" s="108">
        <f t="shared" si="5"/>
        <v>1798500</v>
      </c>
      <c r="H54" s="27"/>
    </row>
    <row r="55" spans="1:8" x14ac:dyDescent="0.25">
      <c r="A55" s="84">
        <v>8</v>
      </c>
      <c r="B55" s="27" t="s">
        <v>129</v>
      </c>
      <c r="C55" s="108">
        <f>'1 T'!F55</f>
        <v>0</v>
      </c>
      <c r="D55" s="108">
        <f>'2 T'!F55</f>
        <v>0</v>
      </c>
      <c r="E55" s="108">
        <f>'3 T'!F55</f>
        <v>0</v>
      </c>
      <c r="F55" s="108">
        <f t="shared" si="5"/>
        <v>0</v>
      </c>
      <c r="H55" s="27"/>
    </row>
    <row r="56" spans="1:8" x14ac:dyDescent="0.25">
      <c r="A56" s="84">
        <v>9</v>
      </c>
      <c r="B56" s="27" t="s">
        <v>130</v>
      </c>
      <c r="C56" s="108">
        <f>'1 T'!F56</f>
        <v>0</v>
      </c>
      <c r="D56" s="108">
        <f>'2 T'!F56</f>
        <v>0</v>
      </c>
      <c r="E56" s="108">
        <f>'3 T'!F56</f>
        <v>0</v>
      </c>
      <c r="F56" s="108">
        <f t="shared" si="5"/>
        <v>0</v>
      </c>
      <c r="H56" s="27"/>
    </row>
    <row r="57" spans="1:8" x14ac:dyDescent="0.25">
      <c r="A57" s="102">
        <v>10</v>
      </c>
      <c r="B57" s="27" t="s">
        <v>141</v>
      </c>
      <c r="C57" s="108">
        <f>'1 T'!F57</f>
        <v>0</v>
      </c>
      <c r="D57" s="108">
        <f>'2 T'!F57</f>
        <v>0</v>
      </c>
      <c r="E57" s="108">
        <f>'3 T'!F57</f>
        <v>3709035</v>
      </c>
      <c r="F57" s="108">
        <f t="shared" si="5"/>
        <v>3709035</v>
      </c>
      <c r="H57" s="27"/>
    </row>
    <row r="58" spans="1:8" x14ac:dyDescent="0.25">
      <c r="A58" s="102">
        <v>11</v>
      </c>
      <c r="B58" s="120" t="s">
        <v>143</v>
      </c>
      <c r="C58" s="108">
        <f>'1 T'!F58</f>
        <v>1103216</v>
      </c>
      <c r="D58" s="108">
        <f>'2 T'!F58</f>
        <v>0</v>
      </c>
      <c r="E58" s="108">
        <f>'3 T'!F58</f>
        <v>0</v>
      </c>
      <c r="F58" s="108">
        <f t="shared" si="5"/>
        <v>1103216</v>
      </c>
      <c r="H58" s="27"/>
    </row>
    <row r="59" spans="1:8" x14ac:dyDescent="0.25">
      <c r="A59" s="102">
        <v>12</v>
      </c>
      <c r="B59" s="120" t="s">
        <v>144</v>
      </c>
      <c r="C59" s="108">
        <f>'1 T'!F59</f>
        <v>0</v>
      </c>
      <c r="D59" s="108">
        <f>'2 T'!F59</f>
        <v>0</v>
      </c>
      <c r="E59" s="108">
        <f>'3 T'!F59</f>
        <v>431325948.20999998</v>
      </c>
      <c r="F59" s="108">
        <f t="shared" si="5"/>
        <v>431325948.20999998</v>
      </c>
      <c r="H59" s="27"/>
    </row>
    <row r="60" spans="1:8" x14ac:dyDescent="0.25">
      <c r="A60" s="102">
        <v>13</v>
      </c>
      <c r="B60" s="120" t="s">
        <v>145</v>
      </c>
      <c r="C60" s="108">
        <f>'1 T'!F60</f>
        <v>0</v>
      </c>
      <c r="D60" s="108">
        <f>'2 T'!F60</f>
        <v>0</v>
      </c>
      <c r="E60" s="108">
        <f>'3 T'!F60</f>
        <v>0</v>
      </c>
      <c r="F60" s="108">
        <f t="shared" si="5"/>
        <v>0</v>
      </c>
      <c r="H60" s="27"/>
    </row>
    <row r="61" spans="1:8" x14ac:dyDescent="0.25">
      <c r="A61" s="102">
        <v>14</v>
      </c>
      <c r="B61" s="120" t="s">
        <v>146</v>
      </c>
      <c r="C61" s="108">
        <f>'1 T'!F61</f>
        <v>0</v>
      </c>
      <c r="D61" s="108">
        <f>'2 T'!F61</f>
        <v>0</v>
      </c>
      <c r="E61" s="108">
        <f>'3 T'!F61</f>
        <v>0</v>
      </c>
      <c r="F61" s="108">
        <f t="shared" si="5"/>
        <v>0</v>
      </c>
      <c r="H61" s="27"/>
    </row>
    <row r="62" spans="1:8" x14ac:dyDescent="0.25">
      <c r="A62" s="102">
        <v>15</v>
      </c>
      <c r="B62" s="120" t="s">
        <v>147</v>
      </c>
      <c r="C62" s="108">
        <f>'1 T'!F62</f>
        <v>0</v>
      </c>
      <c r="D62" s="108">
        <f>'2 T'!F62</f>
        <v>0</v>
      </c>
      <c r="E62" s="108">
        <f>'3 T'!F62</f>
        <v>0</v>
      </c>
      <c r="F62" s="108">
        <f t="shared" si="5"/>
        <v>0</v>
      </c>
      <c r="H62" s="27"/>
    </row>
    <row r="63" spans="1:8" x14ac:dyDescent="0.25">
      <c r="A63" s="102">
        <v>16</v>
      </c>
      <c r="B63" s="120" t="s">
        <v>148</v>
      </c>
      <c r="C63" s="108">
        <f>'1 T'!F63</f>
        <v>0</v>
      </c>
      <c r="D63" s="108">
        <f>'2 T'!F63</f>
        <v>0</v>
      </c>
      <c r="E63" s="108">
        <f>'3 T'!F63</f>
        <v>3600000</v>
      </c>
      <c r="F63" s="108">
        <f t="shared" si="5"/>
        <v>3600000</v>
      </c>
      <c r="H63" s="27"/>
    </row>
    <row r="64" spans="1:8" x14ac:dyDescent="0.25">
      <c r="A64" s="110">
        <v>17</v>
      </c>
      <c r="B64" s="130" t="s">
        <v>155</v>
      </c>
      <c r="C64" s="108">
        <f>'1 T'!F64</f>
        <v>0</v>
      </c>
      <c r="D64" s="108">
        <f>'2 T'!F64</f>
        <v>0</v>
      </c>
      <c r="E64" s="108">
        <f>'3 T'!F64</f>
        <v>0</v>
      </c>
      <c r="F64" s="108">
        <f t="shared" si="5"/>
        <v>0</v>
      </c>
      <c r="H64" s="27"/>
    </row>
    <row r="65" spans="1:8" x14ac:dyDescent="0.25">
      <c r="A65" s="110">
        <v>18</v>
      </c>
      <c r="B65" s="130" t="s">
        <v>156</v>
      </c>
      <c r="C65" s="108">
        <f>'1 T'!F65</f>
        <v>0</v>
      </c>
      <c r="D65" s="108">
        <f>'2 T'!F65</f>
        <v>0</v>
      </c>
      <c r="E65" s="108">
        <f>'3 T'!F65</f>
        <v>0</v>
      </c>
      <c r="F65" s="108">
        <f t="shared" si="5"/>
        <v>0</v>
      </c>
      <c r="H65" s="27"/>
    </row>
    <row r="66" spans="1:8" x14ac:dyDescent="0.25">
      <c r="A66" s="110">
        <v>19</v>
      </c>
      <c r="B66" s="130" t="s">
        <v>157</v>
      </c>
      <c r="C66" s="108">
        <f>'1 T'!F66</f>
        <v>0</v>
      </c>
      <c r="D66" s="108">
        <f>'2 T'!F66</f>
        <v>0</v>
      </c>
      <c r="E66" s="108">
        <f>'3 T'!F66</f>
        <v>0</v>
      </c>
      <c r="F66" s="108">
        <f t="shared" si="5"/>
        <v>0</v>
      </c>
      <c r="H66" s="27"/>
    </row>
    <row r="67" spans="1:8" ht="15.75" thickBot="1" x14ac:dyDescent="0.3">
      <c r="A67" s="48"/>
      <c r="B67" s="49" t="s">
        <v>1</v>
      </c>
      <c r="C67" s="142">
        <f>SUM(C48:C66)</f>
        <v>1973065939</v>
      </c>
      <c r="D67" s="142">
        <f t="shared" ref="D67:F67" si="6">SUM(D48:D66)</f>
        <v>3909411584</v>
      </c>
      <c r="E67" s="142">
        <f t="shared" si="6"/>
        <v>4969549661.2300005</v>
      </c>
      <c r="F67" s="142">
        <f t="shared" si="6"/>
        <v>10852027184.23</v>
      </c>
    </row>
    <row r="68" spans="1:8" ht="15.75" thickTop="1" x14ac:dyDescent="0.25">
      <c r="A68" s="124" t="s">
        <v>177</v>
      </c>
      <c r="B68" s="137"/>
      <c r="C68" s="137"/>
      <c r="D68" s="137"/>
      <c r="E68" s="137"/>
      <c r="F68" s="137"/>
    </row>
    <row r="69" spans="1:8" x14ac:dyDescent="0.25">
      <c r="A69" s="123"/>
      <c r="B69" s="33"/>
      <c r="C69" s="34"/>
      <c r="D69" s="34"/>
      <c r="E69" s="34"/>
      <c r="F69" s="34"/>
    </row>
    <row r="70" spans="1:8" x14ac:dyDescent="0.25">
      <c r="A70" s="32"/>
      <c r="B70" s="32"/>
      <c r="C70" s="32"/>
      <c r="D70" s="32"/>
      <c r="E70" s="32"/>
      <c r="F70" s="32"/>
    </row>
    <row r="71" spans="1:8" x14ac:dyDescent="0.25">
      <c r="A71" s="158" t="s">
        <v>100</v>
      </c>
      <c r="B71" s="158"/>
      <c r="C71" s="158"/>
      <c r="D71" s="158"/>
      <c r="E71" s="158"/>
      <c r="F71" s="158"/>
    </row>
    <row r="72" spans="1:8" x14ac:dyDescent="0.25">
      <c r="A72" s="156" t="s">
        <v>102</v>
      </c>
      <c r="B72" s="156"/>
      <c r="C72" s="156"/>
      <c r="D72" s="156"/>
      <c r="E72" s="156"/>
      <c r="F72" s="156"/>
    </row>
    <row r="73" spans="1:8" x14ac:dyDescent="0.25">
      <c r="A73" s="152" t="s">
        <v>123</v>
      </c>
      <c r="B73" s="152"/>
      <c r="C73" s="152"/>
      <c r="D73" s="152"/>
      <c r="E73" s="152"/>
      <c r="F73" s="152"/>
    </row>
    <row r="74" spans="1:8" x14ac:dyDescent="0.25">
      <c r="A74" s="32"/>
      <c r="B74" s="33"/>
      <c r="C74" s="34"/>
      <c r="D74" s="34"/>
      <c r="E74" s="34"/>
      <c r="F74" s="34"/>
    </row>
    <row r="75" spans="1:8" ht="15.75" thickBot="1" x14ac:dyDescent="0.3">
      <c r="A75" s="36" t="s">
        <v>97</v>
      </c>
      <c r="B75" s="36" t="s">
        <v>98</v>
      </c>
      <c r="C75" s="36" t="str">
        <f>+C46</f>
        <v>I Trimestre</v>
      </c>
      <c r="D75" s="36" t="str">
        <f>+D46</f>
        <v>II Trimestre</v>
      </c>
      <c r="E75" s="36" t="str">
        <f>+E46</f>
        <v>III Trimestre</v>
      </c>
      <c r="F75" s="36" t="str">
        <f>+F46</f>
        <v xml:space="preserve">ACUMULADO </v>
      </c>
    </row>
    <row r="76" spans="1:8" x14ac:dyDescent="0.25">
      <c r="A76" s="35"/>
      <c r="B76" s="66"/>
      <c r="C76" s="68"/>
      <c r="D76" s="68"/>
      <c r="E76" s="68"/>
      <c r="F76" s="68"/>
    </row>
    <row r="77" spans="1:8" x14ac:dyDescent="0.25">
      <c r="A77" s="121" t="s">
        <v>149</v>
      </c>
      <c r="B77" s="127" t="s">
        <v>150</v>
      </c>
      <c r="C77" s="108">
        <f>'1 T'!F77</f>
        <v>0</v>
      </c>
      <c r="D77" s="108">
        <f>'2 T'!F77</f>
        <v>0</v>
      </c>
      <c r="E77" s="108">
        <f>'3 T'!F77</f>
        <v>3600000</v>
      </c>
      <c r="F77" s="108">
        <f t="shared" ref="F77:F102" si="7">SUM(C77:E77)</f>
        <v>3600000</v>
      </c>
    </row>
    <row r="78" spans="1:8" x14ac:dyDescent="0.25">
      <c r="A78" s="121" t="s">
        <v>151</v>
      </c>
      <c r="B78" s="127" t="s">
        <v>152</v>
      </c>
      <c r="C78" s="108">
        <f>'1 T'!F78</f>
        <v>0</v>
      </c>
      <c r="D78" s="108">
        <f>'2 T'!F78</f>
        <v>0</v>
      </c>
      <c r="E78" s="108">
        <f>'3 T'!F78</f>
        <v>1798500</v>
      </c>
      <c r="F78" s="108">
        <f t="shared" si="7"/>
        <v>1798500</v>
      </c>
    </row>
    <row r="79" spans="1:8" x14ac:dyDescent="0.25">
      <c r="A79" s="69" t="s">
        <v>3</v>
      </c>
      <c r="B79" s="70" t="s">
        <v>4</v>
      </c>
      <c r="C79" s="108">
        <f>'1 T'!F79</f>
        <v>0</v>
      </c>
      <c r="D79" s="108">
        <f>'2 T'!F79</f>
        <v>0</v>
      </c>
      <c r="E79" s="108">
        <f>'3 T'!F79</f>
        <v>729755932</v>
      </c>
      <c r="F79" s="108">
        <f t="shared" si="7"/>
        <v>729755932</v>
      </c>
    </row>
    <row r="80" spans="1:8" x14ac:dyDescent="0.25">
      <c r="A80" s="69" t="s">
        <v>5</v>
      </c>
      <c r="B80" s="70" t="s">
        <v>6</v>
      </c>
      <c r="C80" s="108">
        <f>'1 T'!F80</f>
        <v>900816060</v>
      </c>
      <c r="D80" s="108">
        <f>'2 T'!F80</f>
        <v>1393096620</v>
      </c>
      <c r="E80" s="108">
        <f>'3 T'!F80</f>
        <v>1188206160</v>
      </c>
      <c r="F80" s="108">
        <f t="shared" si="7"/>
        <v>3482118840</v>
      </c>
    </row>
    <row r="81" spans="1:6" x14ac:dyDescent="0.25">
      <c r="A81" s="121" t="s">
        <v>153</v>
      </c>
      <c r="B81" s="127" t="s">
        <v>154</v>
      </c>
      <c r="C81" s="108">
        <f>'1 T'!F81</f>
        <v>1103216</v>
      </c>
      <c r="D81" s="108">
        <f>'2 T'!F81</f>
        <v>0</v>
      </c>
      <c r="E81" s="108">
        <f>'3 T'!F81</f>
        <v>0</v>
      </c>
      <c r="F81" s="108">
        <f t="shared" si="7"/>
        <v>1103216</v>
      </c>
    </row>
    <row r="82" spans="1:6" x14ac:dyDescent="0.25">
      <c r="A82" s="69" t="s">
        <v>27</v>
      </c>
      <c r="B82" s="70" t="s">
        <v>28</v>
      </c>
      <c r="C82" s="108">
        <f>'1 T'!F82</f>
        <v>0</v>
      </c>
      <c r="D82" s="108">
        <f>'2 T'!F82</f>
        <v>0</v>
      </c>
      <c r="E82" s="108">
        <f>'3 T'!F82</f>
        <v>0</v>
      </c>
      <c r="F82" s="108">
        <f t="shared" si="7"/>
        <v>0</v>
      </c>
    </row>
    <row r="83" spans="1:6" x14ac:dyDescent="0.25">
      <c r="A83" s="69" t="s">
        <v>7</v>
      </c>
      <c r="B83" s="70" t="s">
        <v>8</v>
      </c>
      <c r="C83" s="108">
        <f>'1 T'!F83</f>
        <v>0</v>
      </c>
      <c r="D83" s="108">
        <f>'2 T'!F83</f>
        <v>0</v>
      </c>
      <c r="E83" s="108">
        <f>'3 T'!F83</f>
        <v>0</v>
      </c>
      <c r="F83" s="108">
        <f t="shared" si="7"/>
        <v>0</v>
      </c>
    </row>
    <row r="84" spans="1:6" x14ac:dyDescent="0.25">
      <c r="A84" s="69" t="s">
        <v>29</v>
      </c>
      <c r="B84" s="70" t="s">
        <v>30</v>
      </c>
      <c r="C84" s="108">
        <f>'1 T'!F84</f>
        <v>0</v>
      </c>
      <c r="D84" s="108">
        <f>'2 T'!F84</f>
        <v>0</v>
      </c>
      <c r="E84" s="108">
        <f>'3 T'!F84</f>
        <v>0</v>
      </c>
      <c r="F84" s="108">
        <f t="shared" si="7"/>
        <v>0</v>
      </c>
    </row>
    <row r="85" spans="1:6" x14ac:dyDescent="0.25">
      <c r="A85" s="121" t="s">
        <v>142</v>
      </c>
      <c r="B85" s="122" t="s">
        <v>141</v>
      </c>
      <c r="C85" s="108">
        <f>'1 T'!F85</f>
        <v>0</v>
      </c>
      <c r="D85" s="108">
        <f>'2 T'!F85</f>
        <v>0</v>
      </c>
      <c r="E85" s="108">
        <f>'3 T'!F85</f>
        <v>3709035</v>
      </c>
      <c r="F85" s="108">
        <f t="shared" si="7"/>
        <v>3709035</v>
      </c>
    </row>
    <row r="86" spans="1:6" x14ac:dyDescent="0.25">
      <c r="A86" s="69" t="s">
        <v>31</v>
      </c>
      <c r="B86" s="70" t="s">
        <v>32</v>
      </c>
      <c r="C86" s="108">
        <f>'1 T'!F86</f>
        <v>0</v>
      </c>
      <c r="D86" s="108">
        <f>'2 T'!F86</f>
        <v>0</v>
      </c>
      <c r="E86" s="108">
        <f>'3 T'!F86</f>
        <v>0</v>
      </c>
      <c r="F86" s="108">
        <f t="shared" si="7"/>
        <v>0</v>
      </c>
    </row>
    <row r="87" spans="1:6" x14ac:dyDescent="0.25">
      <c r="A87" s="69" t="s">
        <v>33</v>
      </c>
      <c r="B87" s="70" t="s">
        <v>34</v>
      </c>
      <c r="C87" s="108">
        <f>'1 T'!F87</f>
        <v>0</v>
      </c>
      <c r="D87" s="108">
        <f>'2 T'!F87</f>
        <v>0</v>
      </c>
      <c r="E87" s="108">
        <f>'3 T'!F87</f>
        <v>0</v>
      </c>
      <c r="F87" s="108">
        <f t="shared" si="7"/>
        <v>0</v>
      </c>
    </row>
    <row r="88" spans="1:6" x14ac:dyDescent="0.25">
      <c r="A88" s="69" t="s">
        <v>35</v>
      </c>
      <c r="B88" s="70" t="s">
        <v>36</v>
      </c>
      <c r="C88" s="108">
        <f>'1 T'!F88</f>
        <v>0</v>
      </c>
      <c r="D88" s="108">
        <f>'2 T'!F88</f>
        <v>0</v>
      </c>
      <c r="E88" s="108">
        <f>'3 T'!F88</f>
        <v>0</v>
      </c>
      <c r="F88" s="108">
        <f t="shared" si="7"/>
        <v>0</v>
      </c>
    </row>
    <row r="89" spans="1:6" x14ac:dyDescent="0.25">
      <c r="A89" s="69" t="s">
        <v>37</v>
      </c>
      <c r="B89" s="70" t="s">
        <v>38</v>
      </c>
      <c r="C89" s="108">
        <f>'1 T'!F89</f>
        <v>0</v>
      </c>
      <c r="D89" s="108">
        <f>'2 T'!F89</f>
        <v>0</v>
      </c>
      <c r="E89" s="108">
        <f>'3 T'!F89</f>
        <v>327530786.19999999</v>
      </c>
      <c r="F89" s="108">
        <f t="shared" si="7"/>
        <v>327530786.19999999</v>
      </c>
    </row>
    <row r="90" spans="1:6" x14ac:dyDescent="0.25">
      <c r="A90" s="69" t="s">
        <v>9</v>
      </c>
      <c r="B90" s="70" t="s">
        <v>63</v>
      </c>
      <c r="C90" s="108">
        <f>'1 T'!F90</f>
        <v>1071146663</v>
      </c>
      <c r="D90" s="108">
        <f>'2 T'!F90</f>
        <v>2516314964</v>
      </c>
      <c r="E90" s="108">
        <f>'3 T'!F90</f>
        <v>0</v>
      </c>
      <c r="F90" s="108">
        <f t="shared" si="7"/>
        <v>3587461627</v>
      </c>
    </row>
    <row r="91" spans="1:6" x14ac:dyDescent="0.25">
      <c r="A91" s="74" t="s">
        <v>69</v>
      </c>
      <c r="B91" s="75" t="s">
        <v>68</v>
      </c>
      <c r="C91" s="108">
        <f>'1 T'!F91</f>
        <v>0</v>
      </c>
      <c r="D91" s="108">
        <f>'2 T'!F91</f>
        <v>0</v>
      </c>
      <c r="E91" s="108">
        <f>'3 T'!F91</f>
        <v>0</v>
      </c>
      <c r="F91" s="108">
        <f t="shared" si="7"/>
        <v>0</v>
      </c>
    </row>
    <row r="92" spans="1:6" x14ac:dyDescent="0.25">
      <c r="A92" s="74" t="s">
        <v>70</v>
      </c>
      <c r="B92" s="75" t="s">
        <v>71</v>
      </c>
      <c r="C92" s="108">
        <f>'1 T'!F92</f>
        <v>0</v>
      </c>
      <c r="D92" s="108">
        <f>'2 T'!F92</f>
        <v>0</v>
      </c>
      <c r="E92" s="108">
        <f>'3 T'!F92</f>
        <v>0</v>
      </c>
      <c r="F92" s="108">
        <f t="shared" si="7"/>
        <v>0</v>
      </c>
    </row>
    <row r="93" spans="1:6" x14ac:dyDescent="0.25">
      <c r="A93" s="74" t="s">
        <v>72</v>
      </c>
      <c r="B93" s="75" t="s">
        <v>73</v>
      </c>
      <c r="C93" s="108">
        <f>'1 T'!F93</f>
        <v>0</v>
      </c>
      <c r="D93" s="108">
        <f>'2 T'!F93</f>
        <v>0</v>
      </c>
      <c r="E93" s="108">
        <f>'3 T'!F93</f>
        <v>0</v>
      </c>
      <c r="F93" s="108">
        <f t="shared" si="7"/>
        <v>0</v>
      </c>
    </row>
    <row r="94" spans="1:6" x14ac:dyDescent="0.25">
      <c r="A94" s="74" t="s">
        <v>75</v>
      </c>
      <c r="B94" s="75" t="s">
        <v>76</v>
      </c>
      <c r="C94" s="108">
        <f>'1 T'!F94</f>
        <v>0</v>
      </c>
      <c r="D94" s="108">
        <f>'2 T'!F94</f>
        <v>0</v>
      </c>
      <c r="E94" s="108">
        <f>'3 T'!F94</f>
        <v>0</v>
      </c>
      <c r="F94" s="108">
        <f t="shared" si="7"/>
        <v>0</v>
      </c>
    </row>
    <row r="95" spans="1:6" x14ac:dyDescent="0.25">
      <c r="A95" s="132" t="s">
        <v>158</v>
      </c>
      <c r="B95" s="133" t="s">
        <v>155</v>
      </c>
      <c r="C95" s="108">
        <f>'1 T'!F95</f>
        <v>0</v>
      </c>
      <c r="D95" s="108">
        <f>'2 T'!F95</f>
        <v>0</v>
      </c>
      <c r="E95" s="108">
        <f>'3 T'!F95</f>
        <v>0</v>
      </c>
      <c r="F95" s="108">
        <f t="shared" si="7"/>
        <v>0</v>
      </c>
    </row>
    <row r="96" spans="1:6" x14ac:dyDescent="0.25">
      <c r="A96" s="74" t="s">
        <v>77</v>
      </c>
      <c r="B96" s="75" t="s">
        <v>78</v>
      </c>
      <c r="C96" s="108">
        <f>'1 T'!F96</f>
        <v>0</v>
      </c>
      <c r="D96" s="108">
        <f>'2 T'!F96</f>
        <v>0</v>
      </c>
      <c r="E96" s="108">
        <f>'3 T'!F96</f>
        <v>0</v>
      </c>
      <c r="F96" s="108">
        <f t="shared" si="7"/>
        <v>0</v>
      </c>
    </row>
    <row r="97" spans="1:7" x14ac:dyDescent="0.25">
      <c r="A97" s="74" t="s">
        <v>79</v>
      </c>
      <c r="B97" s="75" t="s">
        <v>80</v>
      </c>
      <c r="C97" s="108">
        <f>'1 T'!F97</f>
        <v>0</v>
      </c>
      <c r="D97" s="108">
        <f>'2 T'!F97</f>
        <v>0</v>
      </c>
      <c r="E97" s="108">
        <f>'3 T'!F97</f>
        <v>0</v>
      </c>
      <c r="F97" s="108">
        <f t="shared" si="7"/>
        <v>0</v>
      </c>
    </row>
    <row r="98" spans="1:7" ht="30" x14ac:dyDescent="0.25">
      <c r="A98" s="74" t="s">
        <v>81</v>
      </c>
      <c r="B98" s="75" t="s">
        <v>82</v>
      </c>
      <c r="C98" s="108">
        <f>'1 T'!F98</f>
        <v>0</v>
      </c>
      <c r="D98" s="108">
        <f>'2 T'!F98</f>
        <v>0</v>
      </c>
      <c r="E98" s="108">
        <f>'3 T'!F98</f>
        <v>0</v>
      </c>
      <c r="F98" s="108">
        <f t="shared" si="7"/>
        <v>0</v>
      </c>
    </row>
    <row r="99" spans="1:7" x14ac:dyDescent="0.25">
      <c r="A99" s="74" t="s">
        <v>72</v>
      </c>
      <c r="B99" s="75" t="s">
        <v>73</v>
      </c>
      <c r="C99" s="108">
        <f>'1 T'!F99</f>
        <v>0</v>
      </c>
      <c r="D99" s="108">
        <f>'2 T'!F99</f>
        <v>0</v>
      </c>
      <c r="E99" s="108">
        <f>'3 T'!F99</f>
        <v>0</v>
      </c>
      <c r="F99" s="108">
        <f t="shared" si="7"/>
        <v>0</v>
      </c>
    </row>
    <row r="100" spans="1:7" x14ac:dyDescent="0.25">
      <c r="A100" s="74" t="s">
        <v>140</v>
      </c>
      <c r="B100" s="75" t="s">
        <v>139</v>
      </c>
      <c r="C100" s="108">
        <f>'1 T'!F100</f>
        <v>0</v>
      </c>
      <c r="D100" s="108">
        <f>'2 T'!F100</f>
        <v>0</v>
      </c>
      <c r="E100" s="108">
        <f>'3 T'!F100</f>
        <v>0</v>
      </c>
      <c r="F100" s="108">
        <f t="shared" si="7"/>
        <v>0</v>
      </c>
    </row>
    <row r="101" spans="1:7" x14ac:dyDescent="0.25">
      <c r="A101" s="21" t="s">
        <v>131</v>
      </c>
      <c r="B101" s="21" t="s">
        <v>132</v>
      </c>
      <c r="C101" s="108">
        <f>'1 T'!F101</f>
        <v>0</v>
      </c>
      <c r="D101" s="108">
        <f>'2 T'!F101</f>
        <v>0</v>
      </c>
      <c r="E101" s="108">
        <f>'3 T'!F101</f>
        <v>431325948.20999998</v>
      </c>
      <c r="F101" s="108">
        <f t="shared" si="7"/>
        <v>431325948.20999998</v>
      </c>
      <c r="G101" s="81"/>
    </row>
    <row r="102" spans="1:7" ht="30" x14ac:dyDescent="0.25">
      <c r="A102" s="74" t="s">
        <v>124</v>
      </c>
      <c r="B102" s="75" t="s">
        <v>74</v>
      </c>
      <c r="C102" s="108">
        <f>'1 T'!F102</f>
        <v>0</v>
      </c>
      <c r="D102" s="108">
        <f>'2 T'!F102</f>
        <v>0</v>
      </c>
      <c r="E102" s="108">
        <f>'3 T'!F102</f>
        <v>2283623299.8200002</v>
      </c>
      <c r="F102" s="108">
        <f t="shared" si="7"/>
        <v>2283623299.8200002</v>
      </c>
    </row>
    <row r="103" spans="1:7" ht="15.75" thickBot="1" x14ac:dyDescent="0.3">
      <c r="A103" s="48"/>
      <c r="B103" s="49" t="s">
        <v>1</v>
      </c>
      <c r="C103" s="109">
        <f>SUM(C77:C102)</f>
        <v>1973065939</v>
      </c>
      <c r="D103" s="109">
        <f t="shared" ref="D103:F103" si="8">SUM(D77:D102)</f>
        <v>3909411584</v>
      </c>
      <c r="E103" s="109">
        <f t="shared" si="8"/>
        <v>4969549661.2299995</v>
      </c>
      <c r="F103" s="109">
        <f t="shared" si="8"/>
        <v>10852027184.23</v>
      </c>
      <c r="G103" s="81"/>
    </row>
    <row r="104" spans="1:7" ht="15.75" thickTop="1" x14ac:dyDescent="0.25">
      <c r="A104" s="124" t="s">
        <v>177</v>
      </c>
      <c r="B104" s="66"/>
      <c r="C104" s="66"/>
      <c r="D104" s="66"/>
      <c r="E104" s="66"/>
      <c r="F104" s="66"/>
      <c r="G104" s="96"/>
    </row>
    <row r="105" spans="1:7" x14ac:dyDescent="0.25">
      <c r="A105" s="123"/>
      <c r="B105" s="33"/>
      <c r="C105" s="34"/>
      <c r="D105" s="34"/>
      <c r="E105" s="34"/>
      <c r="F105" s="34"/>
    </row>
    <row r="106" spans="1:7" x14ac:dyDescent="0.25">
      <c r="A106" s="88"/>
      <c r="B106" s="33"/>
      <c r="C106" s="34"/>
      <c r="D106" s="34"/>
      <c r="E106" s="34"/>
      <c r="F106" s="34"/>
    </row>
    <row r="107" spans="1:7" x14ac:dyDescent="0.25">
      <c r="A107" s="158" t="s">
        <v>111</v>
      </c>
      <c r="B107" s="158"/>
      <c r="C107" s="158"/>
      <c r="D107" s="158"/>
      <c r="E107" s="158"/>
      <c r="F107" s="158"/>
    </row>
    <row r="108" spans="1:7" x14ac:dyDescent="0.25">
      <c r="A108" s="156" t="s">
        <v>110</v>
      </c>
      <c r="B108" s="156"/>
      <c r="C108" s="156"/>
      <c r="D108" s="156"/>
      <c r="E108" s="156"/>
      <c r="F108" s="156"/>
    </row>
    <row r="109" spans="1:7" x14ac:dyDescent="0.25">
      <c r="A109" s="152" t="s">
        <v>123</v>
      </c>
      <c r="B109" s="152"/>
      <c r="C109" s="152"/>
      <c r="D109" s="152"/>
      <c r="E109" s="152"/>
      <c r="F109" s="152"/>
    </row>
    <row r="110" spans="1:7" x14ac:dyDescent="0.25">
      <c r="A110" s="32"/>
      <c r="B110" s="33"/>
      <c r="C110" s="34"/>
      <c r="D110" s="34"/>
      <c r="E110" s="34"/>
      <c r="F110" s="34"/>
    </row>
    <row r="111" spans="1:7" ht="15.75" thickBot="1" x14ac:dyDescent="0.3">
      <c r="A111" s="36" t="s">
        <v>0</v>
      </c>
      <c r="B111" s="36" t="s">
        <v>92</v>
      </c>
      <c r="C111" s="36" t="str">
        <f>+C75</f>
        <v>I Trimestre</v>
      </c>
      <c r="D111" s="36" t="str">
        <f>+D75</f>
        <v>II Trimestre</v>
      </c>
      <c r="E111" s="36" t="str">
        <f>+E75</f>
        <v>III Trimestre</v>
      </c>
      <c r="F111" s="36" t="str">
        <f>+F75</f>
        <v xml:space="preserve">ACUMULADO </v>
      </c>
    </row>
    <row r="112" spans="1:7" x14ac:dyDescent="0.25">
      <c r="A112" s="35"/>
      <c r="B112" s="66"/>
      <c r="C112" s="68"/>
      <c r="D112" s="68"/>
      <c r="E112" s="68"/>
      <c r="F112" s="68"/>
    </row>
    <row r="113" spans="1:9" x14ac:dyDescent="0.25">
      <c r="A113" s="35">
        <v>1</v>
      </c>
      <c r="B113" s="13" t="s">
        <v>104</v>
      </c>
      <c r="C113" s="108">
        <f>'1 T'!F113</f>
        <v>429989870.73000002</v>
      </c>
      <c r="D113" s="108">
        <f>'2 T'!F113</f>
        <v>2667495904.9799995</v>
      </c>
      <c r="E113" s="134">
        <f>'3 T'!F113</f>
        <v>2375516731.1899996</v>
      </c>
      <c r="F113" s="108">
        <f>C113</f>
        <v>429989870.73000002</v>
      </c>
      <c r="G113" s="81"/>
    </row>
    <row r="114" spans="1:9" x14ac:dyDescent="0.25">
      <c r="A114" s="35">
        <v>2</v>
      </c>
      <c r="B114" s="13" t="s">
        <v>105</v>
      </c>
      <c r="C114" s="108">
        <f>'1 T'!F114</f>
        <v>4210571973.25</v>
      </c>
      <c r="D114" s="108">
        <f>'2 T'!F114</f>
        <v>3617432410.21</v>
      </c>
      <c r="E114" s="134">
        <f>'3 T'!F114</f>
        <v>7675551790.0900002</v>
      </c>
      <c r="F114" s="108">
        <f>SUM(C114:E114)</f>
        <v>15503556173.549999</v>
      </c>
    </row>
    <row r="115" spans="1:9" x14ac:dyDescent="0.25">
      <c r="A115" s="91"/>
      <c r="B115" s="92" t="s">
        <v>133</v>
      </c>
      <c r="C115" s="108">
        <f>'1 T'!F115</f>
        <v>4210571973.25</v>
      </c>
      <c r="D115" s="108">
        <f>'2 T'!F115</f>
        <v>3617432410.21</v>
      </c>
      <c r="E115" s="134">
        <f>'3 T'!F115</f>
        <v>7675551790.0900002</v>
      </c>
      <c r="F115" s="108">
        <f t="shared" ref="F115:F116" si="9">SUM(C115:E115)</f>
        <v>15503556173.549999</v>
      </c>
    </row>
    <row r="116" spans="1:9" x14ac:dyDescent="0.25">
      <c r="A116" s="91"/>
      <c r="B116" s="92" t="s">
        <v>135</v>
      </c>
      <c r="C116" s="108">
        <f>'1 T'!F116</f>
        <v>0</v>
      </c>
      <c r="D116" s="108">
        <f>'2 T'!F116</f>
        <v>0</v>
      </c>
      <c r="E116" s="134">
        <f>'3 T'!F116</f>
        <v>0</v>
      </c>
      <c r="F116" s="108">
        <f t="shared" si="9"/>
        <v>0</v>
      </c>
    </row>
    <row r="117" spans="1:9" x14ac:dyDescent="0.25">
      <c r="A117" s="35">
        <v>3</v>
      </c>
      <c r="B117" s="13" t="s">
        <v>106</v>
      </c>
      <c r="C117" s="108">
        <f>'1 T'!F117</f>
        <v>4640561843.9799995</v>
      </c>
      <c r="D117" s="108">
        <f>'2 T'!F117</f>
        <v>6284928315.1899996</v>
      </c>
      <c r="E117" s="134">
        <f>'3 T'!F117</f>
        <v>10051068521.279999</v>
      </c>
      <c r="F117" s="108">
        <f>SUM(F113:F114)</f>
        <v>15933546044.279999</v>
      </c>
    </row>
    <row r="118" spans="1:9" x14ac:dyDescent="0.25">
      <c r="A118" s="35">
        <v>4</v>
      </c>
      <c r="B118" s="13" t="s">
        <v>107</v>
      </c>
      <c r="C118" s="108">
        <f>'1 T'!F118</f>
        <v>1973065939</v>
      </c>
      <c r="D118" s="108">
        <f>'2 T'!F118</f>
        <v>3909411584</v>
      </c>
      <c r="E118" s="134">
        <f>'3 T'!F118</f>
        <v>4969549661.2299995</v>
      </c>
      <c r="F118" s="108">
        <f>SUM(C118:E118)</f>
        <v>10852027184.23</v>
      </c>
    </row>
    <row r="119" spans="1:9" x14ac:dyDescent="0.25">
      <c r="A119" s="35">
        <v>5</v>
      </c>
      <c r="B119" s="13" t="s">
        <v>108</v>
      </c>
      <c r="C119" s="108">
        <f>'1 T'!F119</f>
        <v>2667495904.9799995</v>
      </c>
      <c r="D119" s="108">
        <f>'2 T'!F119</f>
        <v>2375516731.1899996</v>
      </c>
      <c r="E119" s="134">
        <f>'3 T'!F119</f>
        <v>5081518860.0499992</v>
      </c>
      <c r="F119" s="108">
        <f>+F117-F118</f>
        <v>5081518860.0499992</v>
      </c>
    </row>
    <row r="120" spans="1:9" ht="15.75" thickBot="1" x14ac:dyDescent="0.3">
      <c r="A120" s="48"/>
      <c r="B120" s="49"/>
      <c r="C120" s="50"/>
      <c r="D120" s="51"/>
      <c r="E120" s="52"/>
      <c r="F120" s="48"/>
    </row>
    <row r="121" spans="1:9" ht="15.75" thickTop="1" x14ac:dyDescent="0.25">
      <c r="A121" s="153" t="s">
        <v>175</v>
      </c>
      <c r="B121" s="153"/>
      <c r="C121" s="153"/>
      <c r="D121" s="153"/>
      <c r="E121" s="153"/>
      <c r="F121" s="153"/>
      <c r="G121" s="153"/>
      <c r="H121" s="153"/>
      <c r="I121" s="153"/>
    </row>
    <row r="122" spans="1:9" x14ac:dyDescent="0.25">
      <c r="A122" s="32"/>
      <c r="B122" s="33"/>
      <c r="C122" s="34"/>
      <c r="D122" s="34"/>
      <c r="E122" s="34"/>
      <c r="F122" s="34"/>
    </row>
    <row r="123" spans="1:9" x14ac:dyDescent="0.25">
      <c r="A123" s="111" t="s">
        <v>176</v>
      </c>
      <c r="B123" s="33"/>
      <c r="C123" s="34"/>
      <c r="D123" s="34"/>
      <c r="E123" s="34"/>
      <c r="F123" s="34"/>
    </row>
    <row r="124" spans="1:9" x14ac:dyDescent="0.25">
      <c r="A124" s="32"/>
      <c r="B124" s="33"/>
      <c r="C124" s="34"/>
      <c r="D124" s="34"/>
      <c r="E124" s="34"/>
      <c r="F124" s="34"/>
    </row>
    <row r="125" spans="1:9" x14ac:dyDescent="0.25">
      <c r="A125" s="32"/>
      <c r="B125" s="33"/>
      <c r="C125" s="34"/>
      <c r="D125" s="34"/>
      <c r="E125" s="34"/>
      <c r="F125" s="34"/>
    </row>
    <row r="126" spans="1:9" x14ac:dyDescent="0.25">
      <c r="A126" s="80"/>
      <c r="B126" s="33"/>
      <c r="C126" s="34"/>
      <c r="D126" s="34"/>
      <c r="E126" s="34"/>
      <c r="F126" s="34"/>
    </row>
    <row r="127" spans="1:9" x14ac:dyDescent="0.25">
      <c r="A127" s="80"/>
      <c r="B127" s="33"/>
      <c r="C127" s="34"/>
      <c r="D127" s="34"/>
      <c r="E127" s="34"/>
      <c r="F127" s="34"/>
    </row>
    <row r="128" spans="1:9" x14ac:dyDescent="0.25">
      <c r="A128" s="80"/>
      <c r="B128" s="33"/>
      <c r="C128" s="34"/>
      <c r="D128" s="34"/>
      <c r="E128" s="34"/>
      <c r="F128" s="34"/>
    </row>
    <row r="129" spans="1:6" x14ac:dyDescent="0.25">
      <c r="A129" s="32"/>
      <c r="B129" s="33"/>
      <c r="C129" s="34"/>
      <c r="D129" s="34"/>
      <c r="E129" s="34"/>
      <c r="F129" s="34"/>
    </row>
    <row r="130" spans="1:6" x14ac:dyDescent="0.25">
      <c r="A130" s="32"/>
      <c r="B130" s="33"/>
      <c r="C130" s="34"/>
      <c r="D130" s="34"/>
      <c r="E130" s="34"/>
      <c r="F130" s="34"/>
    </row>
    <row r="131" spans="1:6" x14ac:dyDescent="0.25">
      <c r="A131" s="32"/>
      <c r="B131" s="33"/>
      <c r="C131" s="34"/>
      <c r="D131" s="34"/>
      <c r="E131" s="34"/>
      <c r="F131" s="34"/>
    </row>
    <row r="132" spans="1:6" x14ac:dyDescent="0.25">
      <c r="A132" s="32"/>
      <c r="B132" s="33"/>
      <c r="C132" s="34"/>
      <c r="D132" s="34"/>
      <c r="E132" s="34"/>
      <c r="F132" s="34"/>
    </row>
    <row r="133" spans="1:6" x14ac:dyDescent="0.25">
      <c r="A133" s="32"/>
      <c r="B133" s="33"/>
      <c r="C133" s="34"/>
      <c r="D133" s="34"/>
      <c r="E133" s="34"/>
      <c r="F133" s="34"/>
    </row>
    <row r="134" spans="1:6" x14ac:dyDescent="0.25">
      <c r="A134" s="32"/>
      <c r="B134" s="33"/>
      <c r="C134" s="34"/>
      <c r="D134" s="34"/>
      <c r="E134" s="34"/>
      <c r="F134" s="34"/>
    </row>
    <row r="135" spans="1:6" x14ac:dyDescent="0.25">
      <c r="A135" s="32"/>
      <c r="B135" s="33"/>
      <c r="C135" s="34"/>
      <c r="D135" s="34"/>
      <c r="E135" s="34"/>
      <c r="F135" s="34"/>
    </row>
    <row r="136" spans="1:6" x14ac:dyDescent="0.25">
      <c r="A136" s="32"/>
      <c r="B136" s="33"/>
      <c r="C136" s="34"/>
      <c r="D136" s="34"/>
      <c r="E136" s="34"/>
      <c r="F136" s="34"/>
    </row>
    <row r="137" spans="1:6" x14ac:dyDescent="0.25">
      <c r="A137" s="32"/>
      <c r="B137" s="33"/>
      <c r="C137" s="34"/>
      <c r="D137" s="34"/>
      <c r="E137" s="34"/>
      <c r="F137" s="34"/>
    </row>
    <row r="138" spans="1:6" x14ac:dyDescent="0.25">
      <c r="A138" s="32"/>
      <c r="B138" s="33"/>
      <c r="C138" s="34"/>
      <c r="D138" s="34"/>
      <c r="E138" s="34"/>
      <c r="F138" s="34"/>
    </row>
    <row r="139" spans="1:6" x14ac:dyDescent="0.25">
      <c r="A139" s="32"/>
      <c r="B139" s="33"/>
      <c r="C139" s="34"/>
      <c r="D139" s="34"/>
      <c r="E139" s="34"/>
      <c r="F139" s="34"/>
    </row>
    <row r="140" spans="1:6" x14ac:dyDescent="0.25">
      <c r="A140" s="32"/>
      <c r="B140" s="33"/>
      <c r="C140" s="34"/>
      <c r="D140" s="34"/>
      <c r="E140" s="34"/>
      <c r="F140" s="34"/>
    </row>
    <row r="141" spans="1:6" x14ac:dyDescent="0.25">
      <c r="A141" s="32"/>
      <c r="B141" s="33"/>
      <c r="C141" s="34"/>
      <c r="D141" s="34"/>
      <c r="E141" s="34"/>
      <c r="F141" s="34"/>
    </row>
    <row r="142" spans="1:6" x14ac:dyDescent="0.25">
      <c r="A142" s="32"/>
      <c r="B142" s="33"/>
      <c r="C142" s="34"/>
      <c r="D142" s="34"/>
      <c r="E142" s="34"/>
      <c r="F142" s="34"/>
    </row>
    <row r="143" spans="1:6" x14ac:dyDescent="0.25">
      <c r="A143" s="32"/>
      <c r="B143" s="33"/>
      <c r="C143" s="34"/>
      <c r="D143" s="34"/>
      <c r="E143" s="34"/>
      <c r="F143" s="34"/>
    </row>
    <row r="144" spans="1:6" x14ac:dyDescent="0.25">
      <c r="A144" s="32"/>
      <c r="B144" s="33"/>
      <c r="C144" s="34"/>
      <c r="D144" s="34"/>
      <c r="E144" s="34"/>
      <c r="F144" s="34"/>
    </row>
    <row r="145" spans="1:6" x14ac:dyDescent="0.25">
      <c r="A145" s="32"/>
      <c r="B145" s="33"/>
      <c r="C145" s="34"/>
      <c r="D145" s="34"/>
      <c r="E145" s="34"/>
      <c r="F145" s="34"/>
    </row>
    <row r="146" spans="1:6" x14ac:dyDescent="0.25">
      <c r="A146" s="32"/>
      <c r="B146" s="33"/>
      <c r="C146" s="34"/>
      <c r="D146" s="34"/>
      <c r="E146" s="34"/>
      <c r="F146" s="34"/>
    </row>
    <row r="147" spans="1:6" x14ac:dyDescent="0.25">
      <c r="A147" s="32"/>
      <c r="B147" s="33"/>
      <c r="C147" s="34"/>
      <c r="D147" s="34"/>
      <c r="E147" s="34"/>
      <c r="F147" s="34"/>
    </row>
    <row r="148" spans="1:6" x14ac:dyDescent="0.25">
      <c r="A148" s="32"/>
      <c r="B148" s="33"/>
      <c r="C148" s="34"/>
      <c r="D148" s="34"/>
      <c r="E148" s="34"/>
      <c r="F148" s="34"/>
    </row>
    <row r="149" spans="1:6" x14ac:dyDescent="0.25">
      <c r="A149" s="32"/>
      <c r="B149" s="33"/>
      <c r="C149" s="34"/>
      <c r="D149" s="34"/>
      <c r="E149" s="34"/>
      <c r="F149" s="34"/>
    </row>
    <row r="150" spans="1:6" x14ac:dyDescent="0.25">
      <c r="A150" s="32"/>
      <c r="B150" s="33"/>
      <c r="C150" s="34"/>
      <c r="D150" s="34"/>
      <c r="E150" s="34"/>
      <c r="F150" s="34"/>
    </row>
    <row r="151" spans="1:6" x14ac:dyDescent="0.25">
      <c r="A151" s="32"/>
      <c r="B151" s="33"/>
      <c r="C151" s="34"/>
      <c r="D151" s="34"/>
      <c r="E151" s="34"/>
      <c r="F151" s="34"/>
    </row>
    <row r="152" spans="1:6" x14ac:dyDescent="0.25">
      <c r="A152" s="32"/>
      <c r="B152" s="33"/>
      <c r="C152" s="34"/>
      <c r="D152" s="34"/>
      <c r="E152" s="34"/>
      <c r="F152" s="34"/>
    </row>
    <row r="153" spans="1:6" x14ac:dyDescent="0.25">
      <c r="A153" s="32"/>
      <c r="B153" s="33"/>
      <c r="C153" s="34"/>
      <c r="D153" s="34"/>
      <c r="E153" s="34"/>
      <c r="F153" s="34"/>
    </row>
    <row r="154" spans="1:6" x14ac:dyDescent="0.25">
      <c r="A154" s="32"/>
      <c r="B154" s="33"/>
      <c r="C154" s="34"/>
      <c r="D154" s="34"/>
      <c r="E154" s="34"/>
      <c r="F154" s="34"/>
    </row>
    <row r="155" spans="1:6" x14ac:dyDescent="0.25">
      <c r="A155" s="32"/>
      <c r="B155" s="33"/>
      <c r="C155" s="34"/>
      <c r="D155" s="34"/>
      <c r="E155" s="34"/>
      <c r="F155" s="34"/>
    </row>
    <row r="156" spans="1:6" x14ac:dyDescent="0.25">
      <c r="A156" s="32"/>
      <c r="B156" s="33"/>
      <c r="C156" s="34"/>
      <c r="D156" s="34"/>
      <c r="E156" s="34"/>
      <c r="F156" s="34"/>
    </row>
    <row r="157" spans="1:6" x14ac:dyDescent="0.25">
      <c r="A157" s="32"/>
      <c r="B157" s="33"/>
      <c r="C157" s="34"/>
      <c r="D157" s="34"/>
      <c r="E157" s="34"/>
      <c r="F157" s="34"/>
    </row>
    <row r="158" spans="1:6" x14ac:dyDescent="0.25">
      <c r="A158" s="32"/>
      <c r="B158" s="33"/>
      <c r="C158" s="34"/>
      <c r="D158" s="34"/>
      <c r="E158" s="34"/>
      <c r="F158" s="34"/>
    </row>
    <row r="159" spans="1:6" x14ac:dyDescent="0.25">
      <c r="A159" s="32"/>
      <c r="B159" s="33"/>
      <c r="C159" s="34"/>
      <c r="D159" s="34"/>
      <c r="E159" s="34"/>
      <c r="F159" s="34"/>
    </row>
    <row r="160" spans="1:6" x14ac:dyDescent="0.25">
      <c r="A160" s="32"/>
      <c r="B160" s="33"/>
      <c r="C160" s="34"/>
      <c r="D160" s="34"/>
      <c r="E160" s="34"/>
      <c r="F160" s="34"/>
    </row>
    <row r="161" spans="1:6" x14ac:dyDescent="0.25">
      <c r="A161" s="32"/>
      <c r="B161" s="33"/>
      <c r="C161" s="34"/>
      <c r="D161" s="34"/>
      <c r="E161" s="34"/>
      <c r="F161" s="34"/>
    </row>
    <row r="162" spans="1:6" x14ac:dyDescent="0.25">
      <c r="A162" s="32"/>
      <c r="B162" s="33"/>
      <c r="C162" s="34"/>
      <c r="D162" s="34"/>
      <c r="E162" s="34"/>
      <c r="F162" s="34"/>
    </row>
    <row r="163" spans="1:6" x14ac:dyDescent="0.25">
      <c r="A163" s="32"/>
      <c r="B163" s="33"/>
      <c r="C163" s="34"/>
      <c r="D163" s="34"/>
      <c r="E163" s="34"/>
      <c r="F163" s="34"/>
    </row>
    <row r="164" spans="1:6" x14ac:dyDescent="0.25">
      <c r="A164" s="32"/>
      <c r="B164" s="33"/>
      <c r="C164" s="34"/>
      <c r="D164" s="34"/>
      <c r="E164" s="34"/>
      <c r="F164" s="34"/>
    </row>
    <row r="165" spans="1:6" x14ac:dyDescent="0.25">
      <c r="A165" s="32"/>
      <c r="B165" s="33"/>
      <c r="C165" s="34"/>
      <c r="D165" s="34"/>
      <c r="E165" s="34"/>
      <c r="F165" s="34"/>
    </row>
    <row r="166" spans="1:6" x14ac:dyDescent="0.25">
      <c r="A166" s="32"/>
      <c r="B166" s="33"/>
      <c r="C166" s="34"/>
      <c r="D166" s="34"/>
      <c r="E166" s="34"/>
      <c r="F166" s="34"/>
    </row>
    <row r="167" spans="1:6" x14ac:dyDescent="0.25">
      <c r="A167" s="32"/>
      <c r="B167" s="33"/>
      <c r="C167" s="34"/>
      <c r="D167" s="34"/>
      <c r="E167" s="34"/>
      <c r="F167" s="34"/>
    </row>
    <row r="168" spans="1:6" x14ac:dyDescent="0.25">
      <c r="A168" s="32"/>
      <c r="B168" s="33"/>
      <c r="C168" s="34"/>
      <c r="D168" s="34"/>
      <c r="E168" s="34"/>
      <c r="F168" s="34"/>
    </row>
    <row r="169" spans="1:6" x14ac:dyDescent="0.25">
      <c r="A169" s="32"/>
      <c r="B169" s="33"/>
      <c r="C169" s="34"/>
      <c r="D169" s="34"/>
      <c r="E169" s="34"/>
      <c r="F169" s="34"/>
    </row>
    <row r="170" spans="1:6" x14ac:dyDescent="0.25">
      <c r="A170" s="32"/>
      <c r="B170" s="33"/>
      <c r="C170" s="34"/>
      <c r="D170" s="34"/>
      <c r="E170" s="34"/>
      <c r="F170" s="34"/>
    </row>
    <row r="171" spans="1:6" x14ac:dyDescent="0.25">
      <c r="A171" s="32"/>
      <c r="B171" s="33"/>
      <c r="C171" s="34"/>
      <c r="D171" s="34"/>
      <c r="E171" s="34"/>
      <c r="F171" s="34"/>
    </row>
    <row r="172" spans="1:6" x14ac:dyDescent="0.25">
      <c r="A172" s="32"/>
      <c r="B172" s="33"/>
      <c r="C172" s="34"/>
      <c r="D172" s="34"/>
      <c r="E172" s="34"/>
      <c r="F172" s="34"/>
    </row>
    <row r="173" spans="1:6" x14ac:dyDescent="0.25">
      <c r="A173" s="32"/>
      <c r="B173" s="33"/>
      <c r="C173" s="34"/>
      <c r="D173" s="34"/>
      <c r="E173" s="34"/>
      <c r="F173" s="34"/>
    </row>
    <row r="174" spans="1:6" x14ac:dyDescent="0.25">
      <c r="A174" s="32"/>
      <c r="B174" s="33"/>
      <c r="C174" s="34"/>
      <c r="D174" s="34"/>
      <c r="E174" s="34"/>
      <c r="F174" s="34"/>
    </row>
    <row r="175" spans="1:6" x14ac:dyDescent="0.25">
      <c r="A175" s="32"/>
      <c r="B175" s="33"/>
      <c r="C175" s="34"/>
      <c r="D175" s="34"/>
      <c r="E175" s="34"/>
      <c r="F175" s="34"/>
    </row>
    <row r="176" spans="1:6" x14ac:dyDescent="0.25">
      <c r="A176" s="32"/>
      <c r="B176" s="33"/>
      <c r="C176" s="34"/>
      <c r="D176" s="34"/>
      <c r="E176" s="34"/>
      <c r="F176" s="34"/>
    </row>
    <row r="177" spans="1:6" x14ac:dyDescent="0.25">
      <c r="A177" s="32"/>
      <c r="B177" s="33"/>
      <c r="C177" s="34"/>
      <c r="D177" s="34"/>
      <c r="E177" s="34"/>
      <c r="F177" s="34"/>
    </row>
    <row r="178" spans="1:6" x14ac:dyDescent="0.25">
      <c r="A178" s="32"/>
      <c r="B178" s="33"/>
      <c r="C178" s="34"/>
      <c r="D178" s="34"/>
      <c r="E178" s="34"/>
      <c r="F178" s="34"/>
    </row>
    <row r="179" spans="1:6" x14ac:dyDescent="0.25">
      <c r="A179" s="32"/>
      <c r="B179" s="33"/>
      <c r="C179" s="34"/>
      <c r="D179" s="34"/>
      <c r="E179" s="34"/>
      <c r="F179" s="34"/>
    </row>
    <row r="180" spans="1:6" x14ac:dyDescent="0.25">
      <c r="A180" s="32"/>
      <c r="B180" s="33"/>
      <c r="C180" s="34"/>
      <c r="D180" s="34"/>
      <c r="E180" s="34"/>
      <c r="F180" s="34"/>
    </row>
    <row r="181" spans="1:6" x14ac:dyDescent="0.25">
      <c r="A181" s="32"/>
      <c r="B181" s="33"/>
      <c r="C181" s="34"/>
      <c r="D181" s="34"/>
      <c r="E181" s="34"/>
      <c r="F181" s="34"/>
    </row>
    <row r="182" spans="1:6" x14ac:dyDescent="0.25">
      <c r="A182" s="32"/>
      <c r="B182" s="33"/>
      <c r="C182" s="34"/>
      <c r="D182" s="34"/>
      <c r="E182" s="34"/>
      <c r="F182" s="34"/>
    </row>
    <row r="183" spans="1:6" x14ac:dyDescent="0.25">
      <c r="A183" s="32"/>
      <c r="B183" s="33"/>
      <c r="C183" s="34"/>
      <c r="D183" s="34"/>
      <c r="E183" s="34"/>
      <c r="F183" s="34"/>
    </row>
    <row r="184" spans="1:6" x14ac:dyDescent="0.25">
      <c r="A184" s="32"/>
      <c r="B184" s="33"/>
      <c r="C184" s="34"/>
      <c r="D184" s="34"/>
      <c r="E184" s="34"/>
      <c r="F184" s="34"/>
    </row>
    <row r="185" spans="1:6" x14ac:dyDescent="0.25">
      <c r="A185" s="32"/>
      <c r="B185" s="33"/>
      <c r="C185" s="34"/>
      <c r="D185" s="34"/>
      <c r="E185" s="34"/>
      <c r="F185" s="34"/>
    </row>
    <row r="186" spans="1:6" x14ac:dyDescent="0.25">
      <c r="A186" s="32"/>
      <c r="B186" s="33"/>
      <c r="C186" s="34"/>
      <c r="D186" s="34"/>
      <c r="E186" s="34"/>
      <c r="F186" s="34"/>
    </row>
    <row r="187" spans="1:6" x14ac:dyDescent="0.25">
      <c r="A187" s="32"/>
      <c r="B187" s="33"/>
      <c r="C187" s="34"/>
      <c r="D187" s="34"/>
      <c r="E187" s="34"/>
      <c r="F187" s="34"/>
    </row>
    <row r="188" spans="1:6" x14ac:dyDescent="0.25">
      <c r="A188" s="32"/>
      <c r="B188" s="33"/>
      <c r="C188" s="34"/>
      <c r="D188" s="34"/>
      <c r="E188" s="34"/>
      <c r="F188" s="34"/>
    </row>
    <row r="189" spans="1:6" x14ac:dyDescent="0.25">
      <c r="A189" s="32"/>
      <c r="B189" s="33"/>
      <c r="C189" s="34"/>
      <c r="D189" s="34"/>
      <c r="E189" s="34"/>
      <c r="F189" s="34"/>
    </row>
    <row r="190" spans="1:6" x14ac:dyDescent="0.25">
      <c r="A190" s="32"/>
      <c r="B190" s="33"/>
      <c r="C190" s="34"/>
      <c r="D190" s="34"/>
      <c r="E190" s="34"/>
      <c r="F190" s="34"/>
    </row>
    <row r="191" spans="1:6" x14ac:dyDescent="0.25">
      <c r="A191" s="32"/>
      <c r="B191" s="33"/>
      <c r="C191" s="34"/>
      <c r="D191" s="34"/>
      <c r="E191" s="34"/>
      <c r="F191" s="34"/>
    </row>
    <row r="192" spans="1:6" x14ac:dyDescent="0.25">
      <c r="A192" s="32"/>
      <c r="B192" s="33"/>
      <c r="C192" s="34"/>
      <c r="D192" s="34"/>
      <c r="E192" s="34"/>
      <c r="F192" s="34"/>
    </row>
    <row r="193" spans="1:6" x14ac:dyDescent="0.25">
      <c r="A193" s="32"/>
      <c r="B193" s="33"/>
      <c r="C193" s="34"/>
      <c r="D193" s="34"/>
      <c r="E193" s="34"/>
      <c r="F193" s="34"/>
    </row>
    <row r="194" spans="1:6" x14ac:dyDescent="0.25">
      <c r="A194" s="32"/>
      <c r="B194" s="33"/>
      <c r="C194" s="34"/>
      <c r="D194" s="34"/>
      <c r="E194" s="34"/>
      <c r="F194" s="34"/>
    </row>
    <row r="195" spans="1:6" x14ac:dyDescent="0.25">
      <c r="A195" s="32"/>
      <c r="B195" s="33"/>
      <c r="C195" s="34"/>
      <c r="D195" s="34"/>
      <c r="E195" s="34"/>
      <c r="F195" s="34"/>
    </row>
    <row r="196" spans="1:6" x14ac:dyDescent="0.25">
      <c r="A196" s="32"/>
      <c r="B196" s="33"/>
      <c r="C196" s="34"/>
      <c r="D196" s="34"/>
      <c r="E196" s="34"/>
      <c r="F196" s="34"/>
    </row>
    <row r="197" spans="1:6" x14ac:dyDescent="0.25">
      <c r="A197" s="32"/>
      <c r="B197" s="33"/>
      <c r="C197" s="34"/>
      <c r="D197" s="34"/>
      <c r="E197" s="34"/>
      <c r="F197" s="34"/>
    </row>
    <row r="198" spans="1:6" x14ac:dyDescent="0.25">
      <c r="A198" s="32"/>
      <c r="B198" s="33"/>
      <c r="C198" s="34"/>
      <c r="D198" s="34"/>
      <c r="E198" s="34"/>
      <c r="F198" s="34"/>
    </row>
    <row r="199" spans="1:6" x14ac:dyDescent="0.25">
      <c r="A199" s="32"/>
      <c r="B199" s="33"/>
      <c r="C199" s="34"/>
      <c r="D199" s="34"/>
      <c r="E199" s="34"/>
      <c r="F199" s="34"/>
    </row>
    <row r="200" spans="1:6" x14ac:dyDescent="0.25">
      <c r="A200" s="32"/>
      <c r="B200" s="33"/>
      <c r="C200" s="34"/>
      <c r="D200" s="34"/>
      <c r="E200" s="34"/>
      <c r="F200" s="34"/>
    </row>
    <row r="201" spans="1:6" x14ac:dyDescent="0.25">
      <c r="A201" s="32"/>
      <c r="B201" s="33"/>
      <c r="C201" s="34"/>
      <c r="D201" s="34"/>
      <c r="E201" s="34"/>
      <c r="F201" s="34"/>
    </row>
    <row r="202" spans="1:6" x14ac:dyDescent="0.25">
      <c r="A202" s="32"/>
      <c r="B202" s="33"/>
      <c r="C202" s="34"/>
      <c r="D202" s="34"/>
      <c r="E202" s="34"/>
      <c r="F202" s="34"/>
    </row>
    <row r="203" spans="1:6" x14ac:dyDescent="0.25">
      <c r="A203" s="32"/>
      <c r="B203" s="33"/>
      <c r="C203" s="34"/>
      <c r="D203" s="34"/>
      <c r="E203" s="34"/>
      <c r="F203" s="34"/>
    </row>
    <row r="204" spans="1:6" x14ac:dyDescent="0.25">
      <c r="A204" s="32"/>
      <c r="B204" s="33"/>
      <c r="C204" s="34"/>
      <c r="D204" s="34"/>
      <c r="E204" s="34"/>
      <c r="F204" s="34"/>
    </row>
    <row r="205" spans="1:6" x14ac:dyDescent="0.25">
      <c r="A205" s="32"/>
      <c r="B205" s="33"/>
      <c r="C205" s="34"/>
      <c r="D205" s="34"/>
      <c r="E205" s="34"/>
      <c r="F205" s="34"/>
    </row>
    <row r="206" spans="1:6" x14ac:dyDescent="0.25">
      <c r="A206" s="32"/>
      <c r="B206" s="33"/>
      <c r="C206" s="34"/>
      <c r="D206" s="34"/>
      <c r="E206" s="34"/>
      <c r="F206" s="34"/>
    </row>
    <row r="207" spans="1:6" x14ac:dyDescent="0.25">
      <c r="A207" s="32"/>
      <c r="B207" s="33"/>
      <c r="C207" s="34"/>
      <c r="D207" s="34"/>
      <c r="E207" s="34"/>
      <c r="F207" s="34"/>
    </row>
    <row r="208" spans="1:6" x14ac:dyDescent="0.25">
      <c r="A208" s="32"/>
      <c r="B208" s="33"/>
      <c r="C208" s="34"/>
      <c r="D208" s="34"/>
      <c r="E208" s="34"/>
      <c r="F208" s="34"/>
    </row>
    <row r="209" spans="1:6" x14ac:dyDescent="0.25">
      <c r="A209" s="32"/>
      <c r="B209" s="33"/>
      <c r="C209" s="34"/>
      <c r="D209" s="34"/>
      <c r="E209" s="34"/>
      <c r="F209" s="34"/>
    </row>
    <row r="210" spans="1:6" x14ac:dyDescent="0.25">
      <c r="A210" s="32"/>
      <c r="B210" s="33"/>
      <c r="C210" s="34"/>
      <c r="D210" s="34"/>
      <c r="E210" s="34"/>
      <c r="F210" s="34"/>
    </row>
    <row r="211" spans="1:6" x14ac:dyDescent="0.25">
      <c r="A211" s="32"/>
      <c r="B211" s="33"/>
      <c r="C211" s="34"/>
      <c r="D211" s="34"/>
      <c r="E211" s="34"/>
      <c r="F211" s="34"/>
    </row>
    <row r="212" spans="1:6" x14ac:dyDescent="0.25">
      <c r="A212" s="32"/>
      <c r="B212" s="33"/>
      <c r="C212" s="34"/>
      <c r="D212" s="34"/>
      <c r="E212" s="34"/>
      <c r="F212" s="34"/>
    </row>
    <row r="213" spans="1:6" x14ac:dyDescent="0.25">
      <c r="A213" s="32"/>
      <c r="B213" s="33"/>
      <c r="C213" s="34"/>
      <c r="D213" s="34"/>
      <c r="E213" s="34"/>
      <c r="F213" s="34"/>
    </row>
    <row r="214" spans="1:6" x14ac:dyDescent="0.25">
      <c r="A214" s="32"/>
      <c r="B214" s="33"/>
      <c r="C214" s="34"/>
      <c r="D214" s="34"/>
      <c r="E214" s="34"/>
      <c r="F214" s="34"/>
    </row>
    <row r="215" spans="1:6" x14ac:dyDescent="0.25">
      <c r="A215" s="32"/>
      <c r="B215" s="33"/>
      <c r="C215" s="34"/>
      <c r="D215" s="34"/>
      <c r="E215" s="34"/>
      <c r="F215" s="34"/>
    </row>
    <row r="216" spans="1:6" x14ac:dyDescent="0.25">
      <c r="A216" s="32"/>
      <c r="B216" s="33"/>
      <c r="C216" s="34"/>
      <c r="D216" s="34"/>
      <c r="E216" s="34"/>
      <c r="F216" s="34"/>
    </row>
    <row r="217" spans="1:6" x14ac:dyDescent="0.25">
      <c r="A217" s="32"/>
      <c r="B217" s="33"/>
      <c r="C217" s="34"/>
      <c r="D217" s="34"/>
      <c r="E217" s="34"/>
      <c r="F217" s="34"/>
    </row>
    <row r="218" spans="1:6" x14ac:dyDescent="0.25">
      <c r="A218" s="32"/>
      <c r="B218" s="33"/>
      <c r="C218" s="34"/>
      <c r="D218" s="34"/>
      <c r="E218" s="34"/>
      <c r="F218" s="34"/>
    </row>
    <row r="219" spans="1:6" x14ac:dyDescent="0.25">
      <c r="A219" s="32"/>
      <c r="B219" s="33"/>
      <c r="C219" s="34"/>
      <c r="D219" s="34"/>
      <c r="E219" s="34"/>
      <c r="F219" s="34"/>
    </row>
    <row r="220" spans="1:6" x14ac:dyDescent="0.25">
      <c r="A220" s="32"/>
      <c r="B220" s="33"/>
      <c r="C220" s="34"/>
      <c r="D220" s="34"/>
      <c r="E220" s="34"/>
      <c r="F220" s="34"/>
    </row>
    <row r="221" spans="1:6" x14ac:dyDescent="0.25">
      <c r="A221" s="32"/>
      <c r="B221" s="33"/>
      <c r="C221" s="34"/>
      <c r="D221" s="34"/>
      <c r="E221" s="34"/>
      <c r="F221" s="34"/>
    </row>
    <row r="222" spans="1:6" x14ac:dyDescent="0.25">
      <c r="A222" s="32"/>
      <c r="B222" s="33"/>
      <c r="C222" s="34"/>
      <c r="D222" s="34"/>
      <c r="E222" s="34"/>
      <c r="F222" s="34"/>
    </row>
    <row r="223" spans="1:6" x14ac:dyDescent="0.25">
      <c r="A223" s="32"/>
      <c r="B223" s="33"/>
      <c r="C223" s="34"/>
      <c r="D223" s="34"/>
      <c r="E223" s="34"/>
      <c r="F223" s="34"/>
    </row>
    <row r="224" spans="1:6" x14ac:dyDescent="0.25">
      <c r="A224" s="32"/>
      <c r="B224" s="33"/>
      <c r="C224" s="34"/>
      <c r="D224" s="34"/>
      <c r="E224" s="34"/>
      <c r="F224" s="34"/>
    </row>
    <row r="225" spans="1:6" x14ac:dyDescent="0.25">
      <c r="A225" s="32"/>
      <c r="B225" s="33"/>
      <c r="C225" s="34"/>
      <c r="D225" s="34"/>
      <c r="E225" s="34"/>
      <c r="F225" s="34"/>
    </row>
    <row r="226" spans="1:6" x14ac:dyDescent="0.25">
      <c r="A226" s="32"/>
      <c r="B226" s="33"/>
      <c r="C226" s="34"/>
      <c r="D226" s="34"/>
      <c r="E226" s="34"/>
      <c r="F226" s="34"/>
    </row>
    <row r="227" spans="1:6" x14ac:dyDescent="0.25">
      <c r="A227" s="32"/>
      <c r="B227" s="33"/>
      <c r="C227" s="34"/>
      <c r="D227" s="34"/>
      <c r="E227" s="34"/>
      <c r="F227" s="34"/>
    </row>
    <row r="228" spans="1:6" x14ac:dyDescent="0.25">
      <c r="A228" s="32"/>
      <c r="B228" s="33"/>
      <c r="C228" s="34"/>
      <c r="D228" s="34"/>
      <c r="E228" s="34"/>
      <c r="F228" s="34"/>
    </row>
    <row r="229" spans="1:6" x14ac:dyDescent="0.25">
      <c r="A229" s="32"/>
      <c r="B229" s="33"/>
      <c r="C229" s="34"/>
      <c r="D229" s="34"/>
      <c r="E229" s="34"/>
      <c r="F229" s="34"/>
    </row>
    <row r="230" spans="1:6" x14ac:dyDescent="0.25">
      <c r="A230" s="32"/>
      <c r="B230" s="33"/>
      <c r="C230" s="34"/>
      <c r="D230" s="34"/>
      <c r="E230" s="34"/>
      <c r="F230" s="34"/>
    </row>
    <row r="231" spans="1:6" x14ac:dyDescent="0.25">
      <c r="A231" s="32"/>
      <c r="B231" s="33"/>
      <c r="C231" s="34"/>
      <c r="D231" s="34"/>
      <c r="E231" s="34"/>
      <c r="F231" s="34"/>
    </row>
    <row r="232" spans="1:6" x14ac:dyDescent="0.25">
      <c r="A232" s="32"/>
      <c r="B232" s="33"/>
      <c r="C232" s="34"/>
      <c r="D232" s="34"/>
      <c r="E232" s="34"/>
      <c r="F232" s="34"/>
    </row>
    <row r="233" spans="1:6" x14ac:dyDescent="0.25">
      <c r="A233" s="32"/>
      <c r="B233" s="33"/>
      <c r="C233" s="34"/>
      <c r="D233" s="34"/>
      <c r="E233" s="34"/>
      <c r="F233" s="34"/>
    </row>
    <row r="234" spans="1:6" x14ac:dyDescent="0.25">
      <c r="A234" s="32"/>
      <c r="B234" s="33"/>
      <c r="C234" s="34"/>
      <c r="D234" s="34"/>
      <c r="E234" s="34"/>
      <c r="F234" s="34"/>
    </row>
    <row r="235" spans="1:6" x14ac:dyDescent="0.25">
      <c r="A235" s="32"/>
      <c r="B235" s="33"/>
      <c r="C235" s="34"/>
      <c r="D235" s="34"/>
      <c r="E235" s="34"/>
      <c r="F235" s="34"/>
    </row>
    <row r="236" spans="1:6" x14ac:dyDescent="0.25">
      <c r="A236" s="32"/>
      <c r="B236" s="33"/>
      <c r="C236" s="34"/>
      <c r="D236" s="34"/>
      <c r="E236" s="34"/>
      <c r="F236" s="34"/>
    </row>
  </sheetData>
  <mergeCells count="14">
    <mergeCell ref="A121:I121"/>
    <mergeCell ref="A72:F72"/>
    <mergeCell ref="A73:F73"/>
    <mergeCell ref="A107:F107"/>
    <mergeCell ref="A108:F108"/>
    <mergeCell ref="A109:F109"/>
    <mergeCell ref="A1:G1"/>
    <mergeCell ref="A71:F71"/>
    <mergeCell ref="A6:G6"/>
    <mergeCell ref="A8:G8"/>
    <mergeCell ref="A9:G9"/>
    <mergeCell ref="A42:F42"/>
    <mergeCell ref="A43:F43"/>
    <mergeCell ref="A44:F4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6"/>
  <sheetViews>
    <sheetView tabSelected="1" zoomScale="70" zoomScaleNormal="70" workbookViewId="0">
      <selection activeCell="I41" sqref="I41"/>
    </sheetView>
  </sheetViews>
  <sheetFormatPr baseColWidth="10" defaultColWidth="15.140625" defaultRowHeight="15" x14ac:dyDescent="0.25"/>
  <cols>
    <col min="1" max="1" width="15.140625" style="30"/>
    <col min="2" max="2" width="47.42578125" style="31" bestFit="1" customWidth="1"/>
    <col min="3" max="3" width="19" style="21" customWidth="1"/>
    <col min="4" max="4" width="16.85546875" style="21" bestFit="1" customWidth="1"/>
    <col min="5" max="5" width="16.42578125" style="21" bestFit="1" customWidth="1"/>
    <col min="6" max="6" width="16.85546875" style="21" bestFit="1" customWidth="1"/>
    <col min="7" max="7" width="17.85546875" style="21" customWidth="1"/>
    <col min="8" max="8" width="15.140625" style="21"/>
    <col min="9" max="9" width="42.85546875" style="21" customWidth="1"/>
    <col min="10" max="16384" width="15.140625" style="21"/>
  </cols>
  <sheetData>
    <row r="1" spans="1:8" x14ac:dyDescent="0.25">
      <c r="A1" s="152" t="s">
        <v>66</v>
      </c>
      <c r="B1" s="152"/>
      <c r="C1" s="152"/>
      <c r="D1" s="152"/>
      <c r="E1" s="152"/>
      <c r="F1" s="152"/>
      <c r="G1" s="152"/>
      <c r="H1" s="24"/>
    </row>
    <row r="2" spans="1:8" s="22" customFormat="1" x14ac:dyDescent="0.25">
      <c r="A2" s="9"/>
      <c r="B2" s="77" t="s">
        <v>84</v>
      </c>
      <c r="C2" s="9" t="s">
        <v>87</v>
      </c>
      <c r="D2" s="9"/>
      <c r="E2" s="9"/>
      <c r="F2" s="9"/>
      <c r="G2" s="9"/>
      <c r="H2" s="76"/>
    </row>
    <row r="3" spans="1:8" s="22" customFormat="1" x14ac:dyDescent="0.25">
      <c r="A3" s="9"/>
      <c r="B3" s="77" t="s">
        <v>85</v>
      </c>
      <c r="C3" s="9" t="s">
        <v>88</v>
      </c>
      <c r="D3" s="9"/>
      <c r="E3" s="9"/>
      <c r="F3" s="9"/>
      <c r="G3" s="9"/>
      <c r="H3" s="76"/>
    </row>
    <row r="4" spans="1:8" s="22" customFormat="1" x14ac:dyDescent="0.25">
      <c r="A4" s="9"/>
      <c r="B4" s="77" t="s">
        <v>86</v>
      </c>
      <c r="C4" s="9" t="s">
        <v>89</v>
      </c>
      <c r="D4" s="9"/>
      <c r="E4" s="9"/>
      <c r="F4" s="9"/>
      <c r="G4" s="9"/>
      <c r="H4" s="76"/>
    </row>
    <row r="5" spans="1:8" s="22" customFormat="1" x14ac:dyDescent="0.25">
      <c r="A5" s="9"/>
      <c r="B5" s="77" t="s">
        <v>83</v>
      </c>
      <c r="C5" s="8">
        <v>2016</v>
      </c>
      <c r="D5" s="9"/>
      <c r="E5" s="9"/>
      <c r="F5" s="9"/>
      <c r="G5" s="9"/>
      <c r="H5" s="76"/>
    </row>
    <row r="6" spans="1:8" s="22" customFormat="1" x14ac:dyDescent="0.25">
      <c r="A6" s="156"/>
      <c r="B6" s="156"/>
      <c r="C6" s="156"/>
      <c r="D6" s="156"/>
      <c r="E6" s="156"/>
      <c r="F6" s="156"/>
      <c r="G6" s="156"/>
    </row>
    <row r="7" spans="1:8" x14ac:dyDescent="0.25">
      <c r="A7" s="23"/>
      <c r="B7" s="24"/>
      <c r="C7" s="25"/>
      <c r="D7" s="25"/>
      <c r="E7" s="25"/>
      <c r="F7" s="25"/>
      <c r="G7" s="25"/>
    </row>
    <row r="8" spans="1:8" x14ac:dyDescent="0.25">
      <c r="A8" s="156" t="s">
        <v>91</v>
      </c>
      <c r="B8" s="156"/>
      <c r="C8" s="156"/>
      <c r="D8" s="156"/>
      <c r="E8" s="156"/>
      <c r="F8" s="156"/>
      <c r="G8" s="156"/>
    </row>
    <row r="9" spans="1:8" x14ac:dyDescent="0.25">
      <c r="A9" s="156" t="s">
        <v>112</v>
      </c>
      <c r="B9" s="156"/>
      <c r="C9" s="156"/>
      <c r="D9" s="156"/>
      <c r="E9" s="156"/>
      <c r="F9" s="156"/>
      <c r="G9" s="156"/>
    </row>
    <row r="10" spans="1:8" x14ac:dyDescent="0.25">
      <c r="A10" s="23"/>
      <c r="B10" s="24"/>
      <c r="C10" s="23"/>
      <c r="D10" s="23"/>
      <c r="E10" s="23"/>
      <c r="F10" s="23"/>
      <c r="G10" s="23"/>
    </row>
    <row r="11" spans="1:8" s="22" customFormat="1" ht="15.75" thickBot="1" x14ac:dyDescent="0.3">
      <c r="A11" s="36" t="s">
        <v>0</v>
      </c>
      <c r="B11" s="36" t="s">
        <v>122</v>
      </c>
      <c r="C11" s="36" t="s">
        <v>93</v>
      </c>
      <c r="D11" s="36" t="s">
        <v>39</v>
      </c>
      <c r="E11" s="36" t="s">
        <v>40</v>
      </c>
      <c r="F11" s="36" t="s">
        <v>41</v>
      </c>
      <c r="G11" s="36" t="s">
        <v>109</v>
      </c>
      <c r="H11" s="36" t="s">
        <v>121</v>
      </c>
    </row>
    <row r="12" spans="1:8" s="22" customFormat="1" x14ac:dyDescent="0.25">
      <c r="A12" s="41"/>
      <c r="B12" s="27"/>
      <c r="C12" s="41"/>
      <c r="D12" s="41"/>
      <c r="E12" s="41"/>
      <c r="F12" s="41"/>
      <c r="G12" s="41"/>
      <c r="H12" s="41"/>
    </row>
    <row r="13" spans="1:8" s="22" customFormat="1" hidden="1" x14ac:dyDescent="0.25">
      <c r="A13" s="55">
        <v>0</v>
      </c>
      <c r="B13" s="56" t="s">
        <v>64</v>
      </c>
      <c r="C13" s="26" t="s">
        <v>11</v>
      </c>
      <c r="D13" s="138" t="e">
        <f>'1 T'!G13</f>
        <v>#DIV/0!</v>
      </c>
      <c r="E13" s="138" t="e">
        <f>'2 T'!G13</f>
        <v>#DIV/0!</v>
      </c>
      <c r="F13" s="138" t="e">
        <f>'3 T'!G13</f>
        <v>#DIV/0!</v>
      </c>
      <c r="G13" s="138" t="e">
        <f>+'4 T'!G13</f>
        <v>#DIV/0!</v>
      </c>
      <c r="H13" s="112" t="e">
        <f t="shared" ref="H13:H14" si="0">AVERAGE(D13:G13)</f>
        <v>#DIV/0!</v>
      </c>
    </row>
    <row r="14" spans="1:8" s="22" customFormat="1" hidden="1" x14ac:dyDescent="0.25">
      <c r="A14" s="55"/>
      <c r="B14" s="57" t="s">
        <v>65</v>
      </c>
      <c r="C14" s="26" t="s">
        <v>11</v>
      </c>
      <c r="D14" s="138">
        <f>'1 T'!G14</f>
        <v>0</v>
      </c>
      <c r="E14" s="138" t="e">
        <f>'2 T'!G14</f>
        <v>#DIV/0!</v>
      </c>
      <c r="F14" s="138" t="e">
        <f>'3 T'!G14</f>
        <v>#DIV/0!</v>
      </c>
      <c r="G14" s="138" t="e">
        <f>+'4 T'!G14</f>
        <v>#DIV/0!</v>
      </c>
      <c r="H14" s="112" t="e">
        <f t="shared" si="0"/>
        <v>#DIV/0!</v>
      </c>
    </row>
    <row r="15" spans="1:8" s="22" customFormat="1" hidden="1" x14ac:dyDescent="0.25">
      <c r="A15" s="26"/>
      <c r="B15" s="27"/>
      <c r="C15" s="41"/>
      <c r="D15" s="138"/>
      <c r="E15" s="138"/>
      <c r="F15" s="138"/>
      <c r="G15" s="138"/>
      <c r="H15" s="112"/>
    </row>
    <row r="16" spans="1:8" s="22" customFormat="1" ht="15.75" x14ac:dyDescent="0.25">
      <c r="A16" s="58">
        <v>1</v>
      </c>
      <c r="B16" s="59" t="s">
        <v>45</v>
      </c>
      <c r="C16" s="28" t="s">
        <v>11</v>
      </c>
      <c r="D16" s="112">
        <f>D17+D22</f>
        <v>21729</v>
      </c>
      <c r="E16" s="112">
        <f t="shared" ref="E16:G16" si="1">E17+E22</f>
        <v>34394.333333333336</v>
      </c>
      <c r="F16" s="112">
        <f t="shared" si="1"/>
        <v>34853.666666666672</v>
      </c>
      <c r="G16" s="112">
        <f t="shared" si="1"/>
        <v>34595</v>
      </c>
      <c r="H16" s="112">
        <f>AVERAGE(D16:G16)</f>
        <v>31393</v>
      </c>
    </row>
    <row r="17" spans="1:9" s="22" customFormat="1" ht="15.75" x14ac:dyDescent="0.25">
      <c r="A17" s="58"/>
      <c r="B17" s="60" t="s">
        <v>46</v>
      </c>
      <c r="C17" s="28" t="s">
        <v>11</v>
      </c>
      <c r="D17" s="106">
        <f>'1 T'!G17</f>
        <v>18331</v>
      </c>
      <c r="E17" s="112">
        <f>'2 T'!G17</f>
        <v>25258.666666666668</v>
      </c>
      <c r="F17" s="112">
        <f>'3 T'!G17</f>
        <v>24649.666666666668</v>
      </c>
      <c r="G17" s="112">
        <f>'4 T'!G17</f>
        <v>24935.333333333332</v>
      </c>
      <c r="H17" s="112">
        <f t="shared" ref="H17:H35" si="2">AVERAGE(D17:G17)</f>
        <v>23293.666666666668</v>
      </c>
      <c r="I17" s="94"/>
    </row>
    <row r="18" spans="1:9" ht="15.75" hidden="1" x14ac:dyDescent="0.25">
      <c r="A18" s="58"/>
      <c r="B18" s="61" t="s">
        <v>47</v>
      </c>
      <c r="C18" s="28" t="s">
        <v>11</v>
      </c>
      <c r="D18" s="112" t="e">
        <f>'1 T'!G18</f>
        <v>#DIV/0!</v>
      </c>
      <c r="E18" s="112" t="e">
        <f>'2 T'!G18</f>
        <v>#DIV/0!</v>
      </c>
      <c r="F18" s="112" t="e">
        <f>'3 T'!G18</f>
        <v>#DIV/0!</v>
      </c>
      <c r="G18" s="138" t="e">
        <f>+'4 T'!G18</f>
        <v>#DIV/0!</v>
      </c>
      <c r="H18" s="112" t="e">
        <f t="shared" si="2"/>
        <v>#DIV/0!</v>
      </c>
    </row>
    <row r="19" spans="1:9" ht="15.75" hidden="1" x14ac:dyDescent="0.25">
      <c r="A19" s="58"/>
      <c r="B19" s="61" t="s">
        <v>48</v>
      </c>
      <c r="C19" s="28" t="s">
        <v>11</v>
      </c>
      <c r="D19" s="112" t="e">
        <f>'1 T'!G19</f>
        <v>#DIV/0!</v>
      </c>
      <c r="E19" s="112" t="e">
        <f>'2 T'!G19</f>
        <v>#DIV/0!</v>
      </c>
      <c r="F19" s="112" t="e">
        <f>'3 T'!G19</f>
        <v>#DIV/0!</v>
      </c>
      <c r="G19" s="138" t="e">
        <f>+'4 T'!G19</f>
        <v>#DIV/0!</v>
      </c>
      <c r="H19" s="112" t="e">
        <f t="shared" si="2"/>
        <v>#DIV/0!</v>
      </c>
    </row>
    <row r="20" spans="1:9" ht="15.75" hidden="1" x14ac:dyDescent="0.25">
      <c r="A20" s="58"/>
      <c r="B20" s="61" t="s">
        <v>52</v>
      </c>
      <c r="C20" s="28" t="s">
        <v>11</v>
      </c>
      <c r="D20" s="112" t="e">
        <f>'1 T'!G20</f>
        <v>#DIV/0!</v>
      </c>
      <c r="E20" s="112" t="e">
        <f>'2 T'!G20</f>
        <v>#DIV/0!</v>
      </c>
      <c r="F20" s="112" t="e">
        <f>'3 T'!G20</f>
        <v>#DIV/0!</v>
      </c>
      <c r="G20" s="138" t="e">
        <f>+'4 T'!G20</f>
        <v>#DIV/0!</v>
      </c>
      <c r="H20" s="112" t="e">
        <f t="shared" si="2"/>
        <v>#DIV/0!</v>
      </c>
    </row>
    <row r="21" spans="1:9" ht="15.75" hidden="1" x14ac:dyDescent="0.25">
      <c r="A21" s="58"/>
      <c r="B21" s="61" t="s">
        <v>51</v>
      </c>
      <c r="C21" s="28" t="s">
        <v>12</v>
      </c>
      <c r="D21" s="112" t="e">
        <f>'1 T'!G21</f>
        <v>#DIV/0!</v>
      </c>
      <c r="E21" s="112" t="e">
        <f>'2 T'!G21</f>
        <v>#DIV/0!</v>
      </c>
      <c r="F21" s="112" t="e">
        <f>'3 T'!G21</f>
        <v>#DIV/0!</v>
      </c>
      <c r="G21" s="138" t="e">
        <f>+'4 T'!G21</f>
        <v>#DIV/0!</v>
      </c>
      <c r="H21" s="112" t="e">
        <f t="shared" si="2"/>
        <v>#DIV/0!</v>
      </c>
    </row>
    <row r="22" spans="1:9" ht="15.75" x14ac:dyDescent="0.25">
      <c r="A22" s="58"/>
      <c r="B22" s="62" t="s">
        <v>14</v>
      </c>
      <c r="C22" s="28" t="s">
        <v>11</v>
      </c>
      <c r="D22" s="112">
        <f>'1 T'!G22</f>
        <v>3398</v>
      </c>
      <c r="E22" s="112">
        <f>'2 T'!G22</f>
        <v>9135.6666666666661</v>
      </c>
      <c r="F22" s="112">
        <f>'3 T'!G22</f>
        <v>10204</v>
      </c>
      <c r="G22" s="138">
        <f>+'4 T'!G22</f>
        <v>9659.6666666666661</v>
      </c>
      <c r="H22" s="112">
        <f t="shared" si="2"/>
        <v>8099.3333333333321</v>
      </c>
    </row>
    <row r="23" spans="1:9" ht="17.25" x14ac:dyDescent="0.25">
      <c r="A23" s="58">
        <v>2</v>
      </c>
      <c r="B23" s="46" t="s">
        <v>49</v>
      </c>
      <c r="C23" s="5" t="s">
        <v>53</v>
      </c>
      <c r="D23" s="112">
        <f>D24+D27+D28</f>
        <v>108651.33333333334</v>
      </c>
      <c r="E23" s="112">
        <f t="shared" ref="E23:G23" si="3">E24+E27+E28</f>
        <v>122830</v>
      </c>
      <c r="F23" s="112">
        <f t="shared" si="3"/>
        <v>123451</v>
      </c>
      <c r="G23" s="112">
        <f t="shared" si="3"/>
        <v>123140</v>
      </c>
      <c r="H23" s="112">
        <f>AVERAGE(D23:G23)</f>
        <v>119518.08333333334</v>
      </c>
    </row>
    <row r="24" spans="1:9" ht="15.75" x14ac:dyDescent="0.25">
      <c r="A24" s="58"/>
      <c r="B24" s="45" t="s">
        <v>136</v>
      </c>
      <c r="C24" s="5" t="s">
        <v>11</v>
      </c>
      <c r="D24" s="112">
        <f>'1 T'!G24</f>
        <v>14615.333333333334</v>
      </c>
      <c r="E24" s="112">
        <f>'2 T'!G24</f>
        <v>19827</v>
      </c>
      <c r="F24" s="112">
        <f>'3 T'!G24</f>
        <v>19351</v>
      </c>
      <c r="G24" s="138">
        <f>+'4 T'!G24</f>
        <v>19219</v>
      </c>
      <c r="H24" s="112">
        <f t="shared" si="2"/>
        <v>18253.083333333336</v>
      </c>
    </row>
    <row r="25" spans="1:9" ht="15.75" x14ac:dyDescent="0.25">
      <c r="A25" s="58"/>
      <c r="B25" s="45" t="s">
        <v>50</v>
      </c>
      <c r="C25" s="5" t="s">
        <v>11</v>
      </c>
      <c r="D25" s="112">
        <f>'1 T'!G25</f>
        <v>21140</v>
      </c>
      <c r="E25" s="112">
        <f>'2 T'!G25</f>
        <v>25071</v>
      </c>
      <c r="F25" s="112">
        <f>'3 T'!G25</f>
        <v>25130</v>
      </c>
      <c r="G25" s="138">
        <f>+'4 T'!G25</f>
        <v>25448.333333333332</v>
      </c>
      <c r="H25" s="112">
        <f t="shared" si="2"/>
        <v>24197.333333333332</v>
      </c>
    </row>
    <row r="26" spans="1:9" ht="15.75" hidden="1" x14ac:dyDescent="0.25">
      <c r="A26" s="58"/>
      <c r="B26" s="44" t="s">
        <v>126</v>
      </c>
      <c r="C26" s="5" t="s">
        <v>127</v>
      </c>
      <c r="D26" s="112"/>
      <c r="E26" s="112"/>
      <c r="F26" s="112"/>
      <c r="G26" s="138"/>
      <c r="H26" s="112"/>
    </row>
    <row r="27" spans="1:9" ht="15.75" x14ac:dyDescent="0.25">
      <c r="A27" s="58"/>
      <c r="B27" s="45" t="s">
        <v>137</v>
      </c>
      <c r="C27" s="5" t="s">
        <v>11</v>
      </c>
      <c r="D27" s="112">
        <f>'1 T'!G27</f>
        <v>2796</v>
      </c>
      <c r="E27" s="112">
        <f>'2 T'!G27</f>
        <v>4146</v>
      </c>
      <c r="F27" s="112">
        <f>'3 T'!G27</f>
        <v>3808.6666666666665</v>
      </c>
      <c r="G27" s="138">
        <f>+'4 T'!G27</f>
        <v>3973.3333333333335</v>
      </c>
      <c r="H27" s="112">
        <f t="shared" si="2"/>
        <v>3681</v>
      </c>
    </row>
    <row r="28" spans="1:9" ht="15.75" x14ac:dyDescent="0.25">
      <c r="A28" s="63"/>
      <c r="B28" s="45" t="s">
        <v>18</v>
      </c>
      <c r="C28" s="5" t="s">
        <v>11</v>
      </c>
      <c r="D28" s="112">
        <f>'1 T'!G28</f>
        <v>91240</v>
      </c>
      <c r="E28" s="112">
        <f>'2 T'!G28</f>
        <v>98857</v>
      </c>
      <c r="F28" s="112">
        <f>'3 T'!G28</f>
        <v>100291.33333333333</v>
      </c>
      <c r="G28" s="138">
        <f>+'4 T'!G28</f>
        <v>99947.666666666672</v>
      </c>
      <c r="H28" s="139">
        <f t="shared" si="2"/>
        <v>97584</v>
      </c>
      <c r="I28" s="81"/>
    </row>
    <row r="29" spans="1:9" ht="15.75" hidden="1" x14ac:dyDescent="0.25">
      <c r="A29" s="63"/>
      <c r="B29" s="44" t="s">
        <v>48</v>
      </c>
      <c r="C29" s="5" t="s">
        <v>11</v>
      </c>
      <c r="D29" s="112" t="e">
        <f>'1 T'!G29</f>
        <v>#DIV/0!</v>
      </c>
      <c r="E29" s="112" t="e">
        <f>'2 T'!G29</f>
        <v>#DIV/0!</v>
      </c>
      <c r="F29" s="112" t="e">
        <f>'3 T'!G29</f>
        <v>#DIV/0!</v>
      </c>
      <c r="G29" s="138" t="e">
        <f>+'4 T'!G29</f>
        <v>#DIV/0!</v>
      </c>
      <c r="H29" s="112" t="e">
        <f t="shared" si="2"/>
        <v>#DIV/0!</v>
      </c>
    </row>
    <row r="30" spans="1:9" ht="15.75" hidden="1" x14ac:dyDescent="0.25">
      <c r="A30" s="63"/>
      <c r="B30" s="44" t="s">
        <v>51</v>
      </c>
      <c r="C30" s="5" t="s">
        <v>11</v>
      </c>
      <c r="D30" s="112" t="e">
        <f>'1 T'!G30</f>
        <v>#DIV/0!</v>
      </c>
      <c r="E30" s="112" t="e">
        <f>'2 T'!G30</f>
        <v>#DIV/0!</v>
      </c>
      <c r="F30" s="112" t="e">
        <f>'3 T'!G30</f>
        <v>#DIV/0!</v>
      </c>
      <c r="G30" s="138" t="e">
        <f>+'4 T'!G30</f>
        <v>#DIV/0!</v>
      </c>
      <c r="H30" s="112" t="e">
        <f t="shared" si="2"/>
        <v>#DIV/0!</v>
      </c>
    </row>
    <row r="31" spans="1:9" ht="15.75" hidden="1" x14ac:dyDescent="0.25">
      <c r="A31" s="63"/>
      <c r="B31" s="44" t="s">
        <v>125</v>
      </c>
      <c r="C31" s="5" t="s">
        <v>127</v>
      </c>
      <c r="D31" s="112">
        <f>'1 T'!G31</f>
        <v>0</v>
      </c>
      <c r="E31" s="112">
        <f>'2 T'!G31</f>
        <v>0</v>
      </c>
      <c r="F31" s="112">
        <f>'3 T'!G31</f>
        <v>0</v>
      </c>
      <c r="G31" s="138">
        <f>+'4 T'!G31</f>
        <v>0</v>
      </c>
      <c r="H31" s="112">
        <f>SUM(D31:G31)</f>
        <v>0</v>
      </c>
    </row>
    <row r="32" spans="1:9" ht="15.75" x14ac:dyDescent="0.25">
      <c r="A32" s="58">
        <v>3</v>
      </c>
      <c r="B32" s="47" t="s">
        <v>10</v>
      </c>
      <c r="C32" s="5" t="s">
        <v>13</v>
      </c>
      <c r="D32" s="112">
        <f>'1 T'!G32</f>
        <v>4213.333333333333</v>
      </c>
      <c r="E32" s="112">
        <f>'2 T'!G32</f>
        <v>11740</v>
      </c>
      <c r="F32" s="112">
        <f>'3 T'!G32</f>
        <v>8994.6666666666661</v>
      </c>
      <c r="G32" s="138">
        <f>+'4 T'!G32</f>
        <v>11903.666666666666</v>
      </c>
      <c r="H32" s="112">
        <f t="shared" si="2"/>
        <v>9212.9166666666661</v>
      </c>
    </row>
    <row r="33" spans="1:9" ht="15.75" x14ac:dyDescent="0.25">
      <c r="A33" s="58">
        <v>4</v>
      </c>
      <c r="B33" s="47" t="s">
        <v>167</v>
      </c>
      <c r="C33" s="5" t="s">
        <v>168</v>
      </c>
      <c r="D33" s="112">
        <f>'1 T'!G33</f>
        <v>15784</v>
      </c>
      <c r="E33" s="112">
        <f>'2 T'!G33</f>
        <v>16937</v>
      </c>
      <c r="F33" s="112">
        <f>'3 T'!G33</f>
        <v>0</v>
      </c>
      <c r="G33" s="138">
        <f>+'4 T'!G33</f>
        <v>18630</v>
      </c>
      <c r="H33" s="112">
        <f>G33</f>
        <v>18630</v>
      </c>
    </row>
    <row r="34" spans="1:9" ht="15.75" x14ac:dyDescent="0.25">
      <c r="A34" s="58"/>
      <c r="B34" s="65"/>
      <c r="C34" s="28"/>
      <c r="D34" s="112"/>
      <c r="E34" s="112"/>
      <c r="F34" s="112"/>
      <c r="G34" s="112"/>
      <c r="H34" s="112"/>
    </row>
    <row r="35" spans="1:9" ht="15.75" thickBot="1" x14ac:dyDescent="0.3">
      <c r="A35" s="48"/>
      <c r="B35" s="49" t="s">
        <v>114</v>
      </c>
      <c r="C35" s="50" t="s">
        <v>11</v>
      </c>
      <c r="D35" s="140">
        <f>D17+D28</f>
        <v>109571</v>
      </c>
      <c r="E35" s="141">
        <f t="shared" ref="E35:G35" si="4">E17+E28</f>
        <v>124115.66666666667</v>
      </c>
      <c r="F35" s="141">
        <f t="shared" si="4"/>
        <v>124941</v>
      </c>
      <c r="G35" s="141">
        <f t="shared" si="4"/>
        <v>124883</v>
      </c>
      <c r="H35" s="142">
        <f t="shared" si="2"/>
        <v>120877.66666666667</v>
      </c>
    </row>
    <row r="36" spans="1:9" ht="15.75" thickTop="1" x14ac:dyDescent="0.25">
      <c r="A36" s="27" t="s">
        <v>54</v>
      </c>
      <c r="C36" s="28"/>
      <c r="D36" s="29"/>
      <c r="E36" s="29"/>
      <c r="F36" s="29"/>
      <c r="G36" s="28"/>
      <c r="H36" s="28"/>
    </row>
    <row r="37" spans="1:9" x14ac:dyDescent="0.25">
      <c r="A37" s="27" t="s">
        <v>171</v>
      </c>
      <c r="C37" s="28"/>
      <c r="D37" s="29"/>
      <c r="E37" s="29"/>
      <c r="F37" s="29"/>
      <c r="G37" s="28"/>
      <c r="H37" s="28"/>
      <c r="I37" s="28"/>
    </row>
    <row r="38" spans="1:9" x14ac:dyDescent="0.25">
      <c r="A38" s="27" t="s">
        <v>55</v>
      </c>
      <c r="C38" s="28"/>
      <c r="D38" s="29"/>
      <c r="E38" s="29"/>
      <c r="F38" s="29"/>
      <c r="G38" s="28"/>
      <c r="H38" s="28"/>
      <c r="I38" s="28"/>
    </row>
    <row r="39" spans="1:9" x14ac:dyDescent="0.25">
      <c r="A39" s="31" t="s">
        <v>138</v>
      </c>
    </row>
    <row r="40" spans="1:9" x14ac:dyDescent="0.25">
      <c r="C40" s="28"/>
    </row>
    <row r="42" spans="1:9" x14ac:dyDescent="0.25">
      <c r="A42" s="158" t="s">
        <v>99</v>
      </c>
      <c r="B42" s="158"/>
      <c r="C42" s="158"/>
      <c r="D42" s="158"/>
      <c r="E42" s="158"/>
      <c r="F42" s="158"/>
    </row>
    <row r="43" spans="1:9" x14ac:dyDescent="0.25">
      <c r="A43" s="156" t="s">
        <v>101</v>
      </c>
      <c r="B43" s="156"/>
      <c r="C43" s="156"/>
      <c r="D43" s="156"/>
      <c r="E43" s="156"/>
      <c r="F43" s="156"/>
    </row>
    <row r="44" spans="1:9" x14ac:dyDescent="0.25">
      <c r="A44" s="152" t="s">
        <v>123</v>
      </c>
      <c r="B44" s="152"/>
      <c r="C44" s="152"/>
      <c r="D44" s="152"/>
      <c r="E44" s="152"/>
      <c r="F44" s="152"/>
    </row>
    <row r="45" spans="1:9" x14ac:dyDescent="0.25">
      <c r="A45" s="32"/>
      <c r="B45" s="33"/>
      <c r="C45" s="34"/>
      <c r="D45" s="34"/>
      <c r="E45" s="34"/>
      <c r="F45" s="34"/>
    </row>
    <row r="46" spans="1:9" ht="15.75" thickBot="1" x14ac:dyDescent="0.3">
      <c r="A46" s="36" t="s">
        <v>0</v>
      </c>
      <c r="B46" s="36" t="s">
        <v>122</v>
      </c>
      <c r="C46" s="36" t="str">
        <f>+D11</f>
        <v>I Trimestre</v>
      </c>
      <c r="D46" s="36" t="str">
        <f>+E11</f>
        <v>II Trimestre</v>
      </c>
      <c r="E46" s="36" t="str">
        <f>+F11</f>
        <v>III Trimestre</v>
      </c>
      <c r="F46" s="36" t="str">
        <f>+G11</f>
        <v>IV Trimestre</v>
      </c>
      <c r="G46" s="36" t="s">
        <v>42</v>
      </c>
    </row>
    <row r="47" spans="1:9" x14ac:dyDescent="0.25">
      <c r="A47" s="35"/>
      <c r="B47" s="66"/>
      <c r="C47" s="67"/>
      <c r="D47" s="67"/>
      <c r="E47" s="67"/>
      <c r="F47" s="67"/>
      <c r="G47" s="28"/>
    </row>
    <row r="48" spans="1:9" x14ac:dyDescent="0.25">
      <c r="A48" s="35">
        <v>1</v>
      </c>
      <c r="B48" s="66" t="s">
        <v>57</v>
      </c>
      <c r="C48" s="108">
        <f>'1 T'!F48</f>
        <v>1071146663</v>
      </c>
      <c r="D48" s="108">
        <f>'2 T'!F48</f>
        <v>2516314964</v>
      </c>
      <c r="E48" s="108">
        <f>'3 T'!F48</f>
        <v>2283623299.8200002</v>
      </c>
      <c r="F48" s="108">
        <f>'4 T'!F48</f>
        <v>3538929447.1799998</v>
      </c>
      <c r="G48" s="108">
        <f>SUM(C48:F48)</f>
        <v>9410014374</v>
      </c>
    </row>
    <row r="49" spans="1:7" x14ac:dyDescent="0.25">
      <c r="A49" s="35">
        <v>2</v>
      </c>
      <c r="B49" s="66" t="s">
        <v>59</v>
      </c>
      <c r="C49" s="108">
        <f>'1 T'!F49</f>
        <v>900816060</v>
      </c>
      <c r="D49" s="108">
        <f>'2 T'!F49</f>
        <v>1393096620</v>
      </c>
      <c r="E49" s="108">
        <f>'3 T'!F49</f>
        <v>1188206160</v>
      </c>
      <c r="F49" s="108">
        <f>'4 T'!F49</f>
        <v>3236953510</v>
      </c>
      <c r="G49" s="108">
        <f t="shared" ref="G49:G66" si="5">SUM(C49:F49)</f>
        <v>6719072350</v>
      </c>
    </row>
    <row r="50" spans="1:7" x14ac:dyDescent="0.25">
      <c r="A50" s="35">
        <v>3</v>
      </c>
      <c r="B50" s="66" t="s">
        <v>58</v>
      </c>
      <c r="C50" s="108">
        <f>'1 T'!F50</f>
        <v>0</v>
      </c>
      <c r="D50" s="108">
        <f>'2 T'!F50</f>
        <v>0</v>
      </c>
      <c r="E50" s="108">
        <f>'3 T'!F50</f>
        <v>729755932</v>
      </c>
      <c r="F50" s="108">
        <f>'4 T'!F50</f>
        <v>1419530400</v>
      </c>
      <c r="G50" s="108">
        <f t="shared" si="5"/>
        <v>2149286332</v>
      </c>
    </row>
    <row r="51" spans="1:7" x14ac:dyDescent="0.25">
      <c r="A51" s="35">
        <v>4</v>
      </c>
      <c r="B51" s="66" t="s">
        <v>60</v>
      </c>
      <c r="C51" s="108">
        <f>'1 T'!F51</f>
        <v>0</v>
      </c>
      <c r="D51" s="108">
        <f>'2 T'!F51</f>
        <v>0</v>
      </c>
      <c r="E51" s="108">
        <f>'3 T'!F51</f>
        <v>0</v>
      </c>
      <c r="F51" s="108">
        <f>'4 T'!F51</f>
        <v>0</v>
      </c>
      <c r="G51" s="108">
        <f t="shared" si="5"/>
        <v>0</v>
      </c>
    </row>
    <row r="52" spans="1:7" x14ac:dyDescent="0.25">
      <c r="A52" s="35">
        <v>5</v>
      </c>
      <c r="B52" s="66" t="s">
        <v>44</v>
      </c>
      <c r="C52" s="108">
        <f>'1 T'!F52</f>
        <v>0</v>
      </c>
      <c r="D52" s="108">
        <f>'2 T'!F52</f>
        <v>0</v>
      </c>
      <c r="E52" s="108">
        <f>'3 T'!F52</f>
        <v>327530786.19999999</v>
      </c>
      <c r="F52" s="108">
        <f>'4 T'!F52</f>
        <v>0</v>
      </c>
      <c r="G52" s="108">
        <f t="shared" si="5"/>
        <v>327530786.19999999</v>
      </c>
    </row>
    <row r="53" spans="1:7" x14ac:dyDescent="0.25">
      <c r="A53" s="79">
        <v>6</v>
      </c>
      <c r="B53" s="13" t="s">
        <v>67</v>
      </c>
      <c r="C53" s="108">
        <f>'1 T'!F53</f>
        <v>0</v>
      </c>
      <c r="D53" s="108">
        <f>'2 T'!F53</f>
        <v>0</v>
      </c>
      <c r="E53" s="108">
        <f>'3 T'!F53</f>
        <v>0</v>
      </c>
      <c r="F53" s="108">
        <f>'4 T'!F53</f>
        <v>0</v>
      </c>
      <c r="G53" s="108">
        <f t="shared" si="5"/>
        <v>0</v>
      </c>
    </row>
    <row r="54" spans="1:7" x14ac:dyDescent="0.25">
      <c r="A54" s="84">
        <v>7</v>
      </c>
      <c r="B54" s="27" t="s">
        <v>128</v>
      </c>
      <c r="C54" s="108">
        <f>'1 T'!F54</f>
        <v>0</v>
      </c>
      <c r="D54" s="108">
        <f>'2 T'!F54</f>
        <v>0</v>
      </c>
      <c r="E54" s="108">
        <f>'3 T'!F54</f>
        <v>1798500</v>
      </c>
      <c r="F54" s="108">
        <f>'4 T'!F54</f>
        <v>0</v>
      </c>
      <c r="G54" s="108">
        <f t="shared" si="5"/>
        <v>1798500</v>
      </c>
    </row>
    <row r="55" spans="1:7" x14ac:dyDescent="0.25">
      <c r="A55" s="84">
        <v>8</v>
      </c>
      <c r="B55" s="27" t="s">
        <v>129</v>
      </c>
      <c r="C55" s="108">
        <f>'1 T'!F55</f>
        <v>0</v>
      </c>
      <c r="D55" s="108">
        <f>'2 T'!F55</f>
        <v>0</v>
      </c>
      <c r="E55" s="108">
        <f>'3 T'!F55</f>
        <v>0</v>
      </c>
      <c r="F55" s="108">
        <f>'4 T'!F55</f>
        <v>0</v>
      </c>
      <c r="G55" s="108">
        <f t="shared" si="5"/>
        <v>0</v>
      </c>
    </row>
    <row r="56" spans="1:7" x14ac:dyDescent="0.25">
      <c r="A56" s="84">
        <v>9</v>
      </c>
      <c r="B56" s="27" t="s">
        <v>130</v>
      </c>
      <c r="C56" s="108">
        <f>'1 T'!F56</f>
        <v>0</v>
      </c>
      <c r="D56" s="108">
        <f>'2 T'!F56</f>
        <v>0</v>
      </c>
      <c r="E56" s="108">
        <f>'3 T'!F56</f>
        <v>0</v>
      </c>
      <c r="F56" s="108">
        <f>'4 T'!F56</f>
        <v>0</v>
      </c>
      <c r="G56" s="108">
        <f t="shared" si="5"/>
        <v>0</v>
      </c>
    </row>
    <row r="57" spans="1:7" x14ac:dyDescent="0.25">
      <c r="A57" s="102">
        <v>10</v>
      </c>
      <c r="B57" s="27" t="s">
        <v>141</v>
      </c>
      <c r="C57" s="108">
        <f>'1 T'!F57</f>
        <v>0</v>
      </c>
      <c r="D57" s="108">
        <f>'2 T'!F57</f>
        <v>0</v>
      </c>
      <c r="E57" s="108">
        <f>'3 T'!F57</f>
        <v>3709035</v>
      </c>
      <c r="F57" s="108">
        <f>'4 T'!F57</f>
        <v>0</v>
      </c>
      <c r="G57" s="108">
        <f t="shared" si="5"/>
        <v>3709035</v>
      </c>
    </row>
    <row r="58" spans="1:7" x14ac:dyDescent="0.25">
      <c r="A58" s="102">
        <v>11</v>
      </c>
      <c r="B58" s="120" t="s">
        <v>143</v>
      </c>
      <c r="C58" s="108">
        <f>'1 T'!F58</f>
        <v>1103216</v>
      </c>
      <c r="D58" s="108">
        <f>'2 T'!F58</f>
        <v>0</v>
      </c>
      <c r="E58" s="108">
        <f>'3 T'!F58</f>
        <v>0</v>
      </c>
      <c r="F58" s="108">
        <f>'4 T'!F58</f>
        <v>0</v>
      </c>
      <c r="G58" s="108">
        <f t="shared" si="5"/>
        <v>1103216</v>
      </c>
    </row>
    <row r="59" spans="1:7" x14ac:dyDescent="0.25">
      <c r="A59" s="102">
        <v>12</v>
      </c>
      <c r="B59" s="120" t="s">
        <v>144</v>
      </c>
      <c r="C59" s="108">
        <f>'1 T'!F59</f>
        <v>0</v>
      </c>
      <c r="D59" s="108">
        <f>'2 T'!F59</f>
        <v>0</v>
      </c>
      <c r="E59" s="108">
        <f>'3 T'!F59</f>
        <v>431325948.20999998</v>
      </c>
      <c r="F59" s="108">
        <f>'4 T'!F59</f>
        <v>0</v>
      </c>
      <c r="G59" s="108">
        <f t="shared" si="5"/>
        <v>431325948.20999998</v>
      </c>
    </row>
    <row r="60" spans="1:7" x14ac:dyDescent="0.25">
      <c r="A60" s="102">
        <v>13</v>
      </c>
      <c r="B60" s="120" t="s">
        <v>145</v>
      </c>
      <c r="C60" s="108">
        <f>'1 T'!F60</f>
        <v>0</v>
      </c>
      <c r="D60" s="108">
        <f>'2 T'!F60</f>
        <v>0</v>
      </c>
      <c r="E60" s="108">
        <f>'3 T'!F60</f>
        <v>0</v>
      </c>
      <c r="F60" s="108">
        <f>'4 T'!F60</f>
        <v>0</v>
      </c>
      <c r="G60" s="108">
        <f t="shared" si="5"/>
        <v>0</v>
      </c>
    </row>
    <row r="61" spans="1:7" x14ac:dyDescent="0.25">
      <c r="A61" s="102">
        <v>14</v>
      </c>
      <c r="B61" s="120" t="s">
        <v>146</v>
      </c>
      <c r="C61" s="108">
        <f>'1 T'!F61</f>
        <v>0</v>
      </c>
      <c r="D61" s="108">
        <f>'2 T'!F61</f>
        <v>0</v>
      </c>
      <c r="E61" s="108">
        <f>'3 T'!F61</f>
        <v>0</v>
      </c>
      <c r="F61" s="108">
        <f>'4 T'!F61</f>
        <v>0</v>
      </c>
      <c r="G61" s="108">
        <f t="shared" si="5"/>
        <v>0</v>
      </c>
    </row>
    <row r="62" spans="1:7" x14ac:dyDescent="0.25">
      <c r="A62" s="102">
        <v>15</v>
      </c>
      <c r="B62" s="120" t="s">
        <v>147</v>
      </c>
      <c r="C62" s="108">
        <f>'1 T'!F62</f>
        <v>0</v>
      </c>
      <c r="D62" s="108">
        <f>'2 T'!F62</f>
        <v>0</v>
      </c>
      <c r="E62" s="108">
        <f>'3 T'!F62</f>
        <v>0</v>
      </c>
      <c r="F62" s="108">
        <f>'4 T'!F62</f>
        <v>0</v>
      </c>
      <c r="G62" s="108">
        <f t="shared" si="5"/>
        <v>0</v>
      </c>
    </row>
    <row r="63" spans="1:7" x14ac:dyDescent="0.25">
      <c r="A63" s="102">
        <v>16</v>
      </c>
      <c r="B63" s="120" t="s">
        <v>148</v>
      </c>
      <c r="C63" s="108">
        <f>'1 T'!F63</f>
        <v>0</v>
      </c>
      <c r="D63" s="108">
        <f>'2 T'!F63</f>
        <v>0</v>
      </c>
      <c r="E63" s="108">
        <f>'3 T'!F63</f>
        <v>3600000</v>
      </c>
      <c r="F63" s="108">
        <f>'4 T'!F63</f>
        <v>0</v>
      </c>
      <c r="G63" s="108">
        <f t="shared" si="5"/>
        <v>3600000</v>
      </c>
    </row>
    <row r="64" spans="1:7" x14ac:dyDescent="0.25">
      <c r="A64" s="110">
        <v>17</v>
      </c>
      <c r="B64" s="130" t="s">
        <v>155</v>
      </c>
      <c r="C64" s="108">
        <f>'1 T'!F64</f>
        <v>0</v>
      </c>
      <c r="D64" s="108">
        <f>'2 T'!F64</f>
        <v>0</v>
      </c>
      <c r="E64" s="108">
        <f>'3 T'!F64</f>
        <v>0</v>
      </c>
      <c r="F64" s="108">
        <f>'4 T'!F64</f>
        <v>0</v>
      </c>
      <c r="G64" s="108">
        <f t="shared" si="5"/>
        <v>0</v>
      </c>
    </row>
    <row r="65" spans="1:7" x14ac:dyDescent="0.25">
      <c r="A65" s="110">
        <v>18</v>
      </c>
      <c r="B65" s="130" t="s">
        <v>156</v>
      </c>
      <c r="C65" s="108">
        <f>'1 T'!F65</f>
        <v>0</v>
      </c>
      <c r="D65" s="108">
        <f>'2 T'!F65</f>
        <v>0</v>
      </c>
      <c r="E65" s="108">
        <f>'3 T'!F65</f>
        <v>0</v>
      </c>
      <c r="F65" s="108">
        <f>'4 T'!F65</f>
        <v>0</v>
      </c>
      <c r="G65" s="108">
        <f t="shared" si="5"/>
        <v>0</v>
      </c>
    </row>
    <row r="66" spans="1:7" x14ac:dyDescent="0.25">
      <c r="A66" s="110">
        <v>19</v>
      </c>
      <c r="B66" s="130" t="s">
        <v>157</v>
      </c>
      <c r="C66" s="108">
        <f>'1 T'!F66</f>
        <v>0</v>
      </c>
      <c r="D66" s="108">
        <f>'2 T'!F66</f>
        <v>0</v>
      </c>
      <c r="E66" s="108">
        <f>'3 T'!F66</f>
        <v>0</v>
      </c>
      <c r="F66" s="108">
        <f>'4 T'!F66</f>
        <v>81208854.789999992</v>
      </c>
      <c r="G66" s="108">
        <f t="shared" si="5"/>
        <v>81208854.789999992</v>
      </c>
    </row>
    <row r="67" spans="1:7" ht="15.75" thickBot="1" x14ac:dyDescent="0.3">
      <c r="A67" s="48"/>
      <c r="B67" s="49" t="s">
        <v>1</v>
      </c>
      <c r="C67" s="109">
        <f>SUM(C48:C66)</f>
        <v>1973065939</v>
      </c>
      <c r="D67" s="109">
        <f t="shared" ref="D67:G67" si="6">SUM(D48:D66)</f>
        <v>3909411584</v>
      </c>
      <c r="E67" s="109">
        <f t="shared" si="6"/>
        <v>4969549661.2300005</v>
      </c>
      <c r="F67" s="109">
        <f t="shared" si="6"/>
        <v>8276622211.9700003</v>
      </c>
      <c r="G67" s="109">
        <f t="shared" si="6"/>
        <v>19128649396.200001</v>
      </c>
    </row>
    <row r="68" spans="1:7" ht="15.75" thickTop="1" x14ac:dyDescent="0.25">
      <c r="A68" s="160" t="s">
        <v>178</v>
      </c>
      <c r="B68" s="160"/>
      <c r="C68" s="160"/>
      <c r="D68" s="160"/>
      <c r="E68" s="160"/>
      <c r="F68" s="160"/>
    </row>
    <row r="69" spans="1:7" x14ac:dyDescent="0.25">
      <c r="A69" s="32"/>
      <c r="B69" s="33"/>
      <c r="C69" s="34"/>
      <c r="D69" s="34"/>
      <c r="E69" s="34"/>
      <c r="F69" s="34"/>
      <c r="G69" s="34"/>
    </row>
    <row r="70" spans="1:7" x14ac:dyDescent="0.25">
      <c r="A70" s="32"/>
      <c r="B70" s="32"/>
      <c r="C70" s="32"/>
      <c r="D70" s="32"/>
      <c r="E70" s="32"/>
      <c r="F70" s="32"/>
    </row>
    <row r="71" spans="1:7" x14ac:dyDescent="0.25">
      <c r="A71" s="158" t="s">
        <v>100</v>
      </c>
      <c r="B71" s="158"/>
      <c r="C71" s="158"/>
      <c r="D71" s="158"/>
      <c r="E71" s="158"/>
      <c r="F71" s="158"/>
    </row>
    <row r="72" spans="1:7" x14ac:dyDescent="0.25">
      <c r="A72" s="156" t="s">
        <v>102</v>
      </c>
      <c r="B72" s="156"/>
      <c r="C72" s="156"/>
      <c r="D72" s="156"/>
      <c r="E72" s="156"/>
      <c r="F72" s="156"/>
    </row>
    <row r="73" spans="1:7" x14ac:dyDescent="0.25">
      <c r="A73" s="152" t="s">
        <v>123</v>
      </c>
      <c r="B73" s="152"/>
      <c r="C73" s="152"/>
      <c r="D73" s="152"/>
      <c r="E73" s="152"/>
      <c r="F73" s="152"/>
    </row>
    <row r="74" spans="1:7" x14ac:dyDescent="0.25">
      <c r="A74" s="32"/>
      <c r="B74" s="33"/>
      <c r="C74" s="34"/>
      <c r="D74" s="34"/>
      <c r="E74" s="34"/>
      <c r="F74" s="34"/>
    </row>
    <row r="75" spans="1:7" ht="15.75" thickBot="1" x14ac:dyDescent="0.3">
      <c r="A75" s="36" t="s">
        <v>97</v>
      </c>
      <c r="B75" s="36" t="s">
        <v>98</v>
      </c>
      <c r="C75" s="36" t="str">
        <f>+C46</f>
        <v>I Trimestre</v>
      </c>
      <c r="D75" s="36" t="str">
        <f>+D46</f>
        <v>II Trimestre</v>
      </c>
      <c r="E75" s="36" t="str">
        <f>+E46</f>
        <v>III Trimestre</v>
      </c>
      <c r="F75" s="36" t="str">
        <f>+F46</f>
        <v>IV Trimestre</v>
      </c>
      <c r="G75" s="36" t="s">
        <v>42</v>
      </c>
    </row>
    <row r="76" spans="1:7" x14ac:dyDescent="0.25">
      <c r="A76" s="35"/>
      <c r="B76" s="66"/>
      <c r="C76" s="68"/>
      <c r="D76" s="68"/>
      <c r="E76" s="68"/>
      <c r="F76" s="68"/>
      <c r="G76" s="28"/>
    </row>
    <row r="77" spans="1:7" x14ac:dyDescent="0.25">
      <c r="A77" s="121" t="s">
        <v>149</v>
      </c>
      <c r="B77" s="127" t="s">
        <v>150</v>
      </c>
      <c r="C77" s="108">
        <f>'1 T'!F77</f>
        <v>0</v>
      </c>
      <c r="D77" s="108">
        <f>'2 T'!F77</f>
        <v>0</v>
      </c>
      <c r="E77" s="108">
        <f>'3 T'!F77</f>
        <v>3600000</v>
      </c>
      <c r="F77" s="108">
        <f>'4 T'!F77</f>
        <v>0</v>
      </c>
      <c r="G77" s="108">
        <f t="shared" ref="G77:G102" si="7">SUM(C77:F77)</f>
        <v>3600000</v>
      </c>
    </row>
    <row r="78" spans="1:7" x14ac:dyDescent="0.25">
      <c r="A78" s="121" t="s">
        <v>151</v>
      </c>
      <c r="B78" s="127" t="s">
        <v>152</v>
      </c>
      <c r="C78" s="108">
        <f>'1 T'!F78</f>
        <v>0</v>
      </c>
      <c r="D78" s="108">
        <f>'2 T'!F78</f>
        <v>0</v>
      </c>
      <c r="E78" s="108">
        <f>'3 T'!F78</f>
        <v>1798500</v>
      </c>
      <c r="F78" s="108">
        <f>'4 T'!F78</f>
        <v>0</v>
      </c>
      <c r="G78" s="108">
        <f t="shared" si="7"/>
        <v>1798500</v>
      </c>
    </row>
    <row r="79" spans="1:7" x14ac:dyDescent="0.25">
      <c r="A79" s="69" t="s">
        <v>3</v>
      </c>
      <c r="B79" s="70" t="s">
        <v>4</v>
      </c>
      <c r="C79" s="108">
        <f>'1 T'!F79</f>
        <v>0</v>
      </c>
      <c r="D79" s="108">
        <f>'2 T'!F79</f>
        <v>0</v>
      </c>
      <c r="E79" s="108">
        <f>'3 T'!F79</f>
        <v>729755932</v>
      </c>
      <c r="F79" s="108">
        <f>'4 T'!F79</f>
        <v>1419530400</v>
      </c>
      <c r="G79" s="108">
        <f t="shared" si="7"/>
        <v>2149286332</v>
      </c>
    </row>
    <row r="80" spans="1:7" x14ac:dyDescent="0.25">
      <c r="A80" s="69" t="s">
        <v>5</v>
      </c>
      <c r="B80" s="70" t="s">
        <v>6</v>
      </c>
      <c r="C80" s="108">
        <f>'1 T'!F80</f>
        <v>900816060</v>
      </c>
      <c r="D80" s="108">
        <f>'2 T'!F80</f>
        <v>1393096620</v>
      </c>
      <c r="E80" s="108">
        <f>'3 T'!F80</f>
        <v>1188206160</v>
      </c>
      <c r="F80" s="108">
        <f>'4 T'!F80</f>
        <v>3236953510</v>
      </c>
      <c r="G80" s="108">
        <f t="shared" si="7"/>
        <v>6719072350</v>
      </c>
    </row>
    <row r="81" spans="1:7" x14ac:dyDescent="0.25">
      <c r="A81" s="121" t="s">
        <v>153</v>
      </c>
      <c r="B81" s="127" t="s">
        <v>154</v>
      </c>
      <c r="C81" s="108">
        <f>'1 T'!F81</f>
        <v>1103216</v>
      </c>
      <c r="D81" s="108">
        <f>'2 T'!F81</f>
        <v>0</v>
      </c>
      <c r="E81" s="108">
        <f>'3 T'!F81</f>
        <v>0</v>
      </c>
      <c r="F81" s="108">
        <f>'4 T'!F81</f>
        <v>0</v>
      </c>
      <c r="G81" s="108">
        <f t="shared" si="7"/>
        <v>1103216</v>
      </c>
    </row>
    <row r="82" spans="1:7" x14ac:dyDescent="0.25">
      <c r="A82" s="69" t="s">
        <v>27</v>
      </c>
      <c r="B82" s="70" t="s">
        <v>28</v>
      </c>
      <c r="C82" s="108">
        <f>'1 T'!F82</f>
        <v>0</v>
      </c>
      <c r="D82" s="108">
        <f>'2 T'!F82</f>
        <v>0</v>
      </c>
      <c r="E82" s="108">
        <f>'3 T'!F82</f>
        <v>0</v>
      </c>
      <c r="F82" s="108">
        <f>'4 T'!F82</f>
        <v>0</v>
      </c>
      <c r="G82" s="108">
        <f t="shared" si="7"/>
        <v>0</v>
      </c>
    </row>
    <row r="83" spans="1:7" x14ac:dyDescent="0.25">
      <c r="A83" s="69" t="s">
        <v>7</v>
      </c>
      <c r="B83" s="70" t="s">
        <v>8</v>
      </c>
      <c r="C83" s="108">
        <f>'1 T'!F83</f>
        <v>0</v>
      </c>
      <c r="D83" s="108">
        <f>'2 T'!F83</f>
        <v>0</v>
      </c>
      <c r="E83" s="108">
        <f>'3 T'!F83</f>
        <v>0</v>
      </c>
      <c r="F83" s="108">
        <f>'4 T'!F83</f>
        <v>0</v>
      </c>
      <c r="G83" s="108">
        <f t="shared" si="7"/>
        <v>0</v>
      </c>
    </row>
    <row r="84" spans="1:7" x14ac:dyDescent="0.25">
      <c r="A84" s="69" t="s">
        <v>29</v>
      </c>
      <c r="B84" s="70" t="s">
        <v>30</v>
      </c>
      <c r="C84" s="108">
        <f>'1 T'!F84</f>
        <v>0</v>
      </c>
      <c r="D84" s="108">
        <f>'2 T'!F84</f>
        <v>0</v>
      </c>
      <c r="E84" s="108">
        <f>'3 T'!F84</f>
        <v>0</v>
      </c>
      <c r="F84" s="108">
        <f>'4 T'!F84</f>
        <v>0</v>
      </c>
      <c r="G84" s="108">
        <f t="shared" si="7"/>
        <v>0</v>
      </c>
    </row>
    <row r="85" spans="1:7" x14ac:dyDescent="0.25">
      <c r="A85" s="121" t="s">
        <v>142</v>
      </c>
      <c r="B85" s="122" t="s">
        <v>141</v>
      </c>
      <c r="C85" s="108">
        <f>'1 T'!F85</f>
        <v>0</v>
      </c>
      <c r="D85" s="108">
        <f>'2 T'!F85</f>
        <v>0</v>
      </c>
      <c r="E85" s="108">
        <f>'3 T'!F85</f>
        <v>3709035</v>
      </c>
      <c r="F85" s="108">
        <f>'4 T'!F85</f>
        <v>0</v>
      </c>
      <c r="G85" s="108">
        <f t="shared" si="7"/>
        <v>3709035</v>
      </c>
    </row>
    <row r="86" spans="1:7" x14ac:dyDescent="0.25">
      <c r="A86" s="69" t="s">
        <v>31</v>
      </c>
      <c r="B86" s="70" t="s">
        <v>32</v>
      </c>
      <c r="C86" s="108">
        <f>'1 T'!F86</f>
        <v>0</v>
      </c>
      <c r="D86" s="108">
        <f>'2 T'!F86</f>
        <v>0</v>
      </c>
      <c r="E86" s="108">
        <f>'3 T'!F86</f>
        <v>0</v>
      </c>
      <c r="F86" s="108">
        <f>'4 T'!F86</f>
        <v>0</v>
      </c>
      <c r="G86" s="108">
        <f t="shared" si="7"/>
        <v>0</v>
      </c>
    </row>
    <row r="87" spans="1:7" x14ac:dyDescent="0.25">
      <c r="A87" s="69" t="s">
        <v>33</v>
      </c>
      <c r="B87" s="70" t="s">
        <v>34</v>
      </c>
      <c r="C87" s="108">
        <f>'1 T'!F87</f>
        <v>0</v>
      </c>
      <c r="D87" s="108">
        <f>'2 T'!F87</f>
        <v>0</v>
      </c>
      <c r="E87" s="108">
        <f>'3 T'!F87</f>
        <v>0</v>
      </c>
      <c r="F87" s="108">
        <f>'4 T'!F87</f>
        <v>0</v>
      </c>
      <c r="G87" s="108">
        <f t="shared" si="7"/>
        <v>0</v>
      </c>
    </row>
    <row r="88" spans="1:7" x14ac:dyDescent="0.25">
      <c r="A88" s="69" t="s">
        <v>35</v>
      </c>
      <c r="B88" s="70" t="s">
        <v>36</v>
      </c>
      <c r="C88" s="108">
        <f>'1 T'!F88</f>
        <v>0</v>
      </c>
      <c r="D88" s="108">
        <f>'2 T'!F88</f>
        <v>0</v>
      </c>
      <c r="E88" s="108">
        <f>'3 T'!F88</f>
        <v>0</v>
      </c>
      <c r="F88" s="108">
        <f>'4 T'!F88</f>
        <v>0</v>
      </c>
      <c r="G88" s="108">
        <f t="shared" si="7"/>
        <v>0</v>
      </c>
    </row>
    <row r="89" spans="1:7" x14ac:dyDescent="0.25">
      <c r="A89" s="69" t="s">
        <v>37</v>
      </c>
      <c r="B89" s="70" t="s">
        <v>38</v>
      </c>
      <c r="C89" s="108">
        <f>'1 T'!F89</f>
        <v>0</v>
      </c>
      <c r="D89" s="108">
        <f>'2 T'!F89</f>
        <v>0</v>
      </c>
      <c r="E89" s="108">
        <f>'3 T'!F89</f>
        <v>327530786.19999999</v>
      </c>
      <c r="F89" s="108">
        <f>'4 T'!F89</f>
        <v>81208854.789999992</v>
      </c>
      <c r="G89" s="108">
        <f t="shared" si="7"/>
        <v>408739640.99000001</v>
      </c>
    </row>
    <row r="90" spans="1:7" x14ac:dyDescent="0.25">
      <c r="A90" s="69" t="s">
        <v>9</v>
      </c>
      <c r="B90" s="70" t="s">
        <v>63</v>
      </c>
      <c r="C90" s="108">
        <f>'1 T'!F90</f>
        <v>1071146663</v>
      </c>
      <c r="D90" s="108">
        <f>'2 T'!F90</f>
        <v>2516314964</v>
      </c>
      <c r="E90" s="108">
        <f>'3 T'!F90</f>
        <v>0</v>
      </c>
      <c r="F90" s="108">
        <f>'4 T'!F90</f>
        <v>0</v>
      </c>
      <c r="G90" s="108">
        <f t="shared" si="7"/>
        <v>3587461627</v>
      </c>
    </row>
    <row r="91" spans="1:7" x14ac:dyDescent="0.25">
      <c r="A91" s="74" t="s">
        <v>69</v>
      </c>
      <c r="B91" s="75" t="s">
        <v>68</v>
      </c>
      <c r="C91" s="108">
        <f>'1 T'!F91</f>
        <v>0</v>
      </c>
      <c r="D91" s="108">
        <f>'2 T'!F91</f>
        <v>0</v>
      </c>
      <c r="E91" s="108">
        <f>'3 T'!F91</f>
        <v>0</v>
      </c>
      <c r="F91" s="108">
        <f>'4 T'!F91</f>
        <v>0</v>
      </c>
      <c r="G91" s="108">
        <f t="shared" si="7"/>
        <v>0</v>
      </c>
    </row>
    <row r="92" spans="1:7" x14ac:dyDescent="0.25">
      <c r="A92" s="74" t="s">
        <v>70</v>
      </c>
      <c r="B92" s="75" t="s">
        <v>71</v>
      </c>
      <c r="C92" s="108">
        <f>'1 T'!F92</f>
        <v>0</v>
      </c>
      <c r="D92" s="108">
        <f>'2 T'!F92</f>
        <v>0</v>
      </c>
      <c r="E92" s="108">
        <f>'3 T'!F92</f>
        <v>0</v>
      </c>
      <c r="F92" s="108">
        <f>'4 T'!F92</f>
        <v>0</v>
      </c>
      <c r="G92" s="108">
        <f t="shared" si="7"/>
        <v>0</v>
      </c>
    </row>
    <row r="93" spans="1:7" x14ac:dyDescent="0.25">
      <c r="A93" s="74" t="s">
        <v>72</v>
      </c>
      <c r="B93" s="75" t="s">
        <v>73</v>
      </c>
      <c r="C93" s="108">
        <f>'1 T'!F93</f>
        <v>0</v>
      </c>
      <c r="D93" s="108">
        <f>'2 T'!F93</f>
        <v>0</v>
      </c>
      <c r="E93" s="108">
        <f>'3 T'!F93</f>
        <v>0</v>
      </c>
      <c r="F93" s="108">
        <f>'4 T'!F93</f>
        <v>0</v>
      </c>
      <c r="G93" s="108">
        <f t="shared" si="7"/>
        <v>0</v>
      </c>
    </row>
    <row r="94" spans="1:7" x14ac:dyDescent="0.25">
      <c r="A94" s="74" t="s">
        <v>75</v>
      </c>
      <c r="B94" s="75" t="s">
        <v>76</v>
      </c>
      <c r="C94" s="108">
        <f>'1 T'!F94</f>
        <v>0</v>
      </c>
      <c r="D94" s="108">
        <f>'2 T'!F94</f>
        <v>0</v>
      </c>
      <c r="E94" s="108">
        <f>'3 T'!F94</f>
        <v>0</v>
      </c>
      <c r="F94" s="108">
        <f>'4 T'!F94</f>
        <v>0</v>
      </c>
      <c r="G94" s="108">
        <f t="shared" si="7"/>
        <v>0</v>
      </c>
    </row>
    <row r="95" spans="1:7" x14ac:dyDescent="0.25">
      <c r="A95" s="132" t="s">
        <v>158</v>
      </c>
      <c r="B95" s="133" t="s">
        <v>155</v>
      </c>
      <c r="C95" s="108">
        <f>'1 T'!F95</f>
        <v>0</v>
      </c>
      <c r="D95" s="108">
        <f>'2 T'!F95</f>
        <v>0</v>
      </c>
      <c r="E95" s="108">
        <f>'3 T'!F95</f>
        <v>0</v>
      </c>
      <c r="F95" s="108">
        <f>'4 T'!F95</f>
        <v>0</v>
      </c>
      <c r="G95" s="108">
        <f t="shared" si="7"/>
        <v>0</v>
      </c>
    </row>
    <row r="96" spans="1:7" x14ac:dyDescent="0.25">
      <c r="A96" s="74" t="s">
        <v>77</v>
      </c>
      <c r="B96" s="75" t="s">
        <v>78</v>
      </c>
      <c r="C96" s="108">
        <f>'1 T'!F96</f>
        <v>0</v>
      </c>
      <c r="D96" s="108">
        <f>'2 T'!F96</f>
        <v>0</v>
      </c>
      <c r="E96" s="108">
        <f>'3 T'!F96</f>
        <v>0</v>
      </c>
      <c r="F96" s="108">
        <f>'4 T'!F96</f>
        <v>0</v>
      </c>
      <c r="G96" s="108">
        <f t="shared" si="7"/>
        <v>0</v>
      </c>
    </row>
    <row r="97" spans="1:8" x14ac:dyDescent="0.25">
      <c r="A97" s="74" t="s">
        <v>79</v>
      </c>
      <c r="B97" s="75" t="s">
        <v>80</v>
      </c>
      <c r="C97" s="108">
        <f>'1 T'!F97</f>
        <v>0</v>
      </c>
      <c r="D97" s="108">
        <f>'2 T'!F97</f>
        <v>0</v>
      </c>
      <c r="E97" s="108">
        <f>'3 T'!F97</f>
        <v>0</v>
      </c>
      <c r="F97" s="108">
        <f>'4 T'!F97</f>
        <v>0</v>
      </c>
      <c r="G97" s="108">
        <f t="shared" si="7"/>
        <v>0</v>
      </c>
    </row>
    <row r="98" spans="1:8" ht="30" x14ac:dyDescent="0.25">
      <c r="A98" s="74" t="s">
        <v>81</v>
      </c>
      <c r="B98" s="75" t="s">
        <v>82</v>
      </c>
      <c r="C98" s="108">
        <f>'1 T'!F98</f>
        <v>0</v>
      </c>
      <c r="D98" s="108">
        <f>'2 T'!F98</f>
        <v>0</v>
      </c>
      <c r="E98" s="108">
        <f>'3 T'!F98</f>
        <v>0</v>
      </c>
      <c r="F98" s="108">
        <f>'4 T'!F98</f>
        <v>0</v>
      </c>
      <c r="G98" s="108">
        <f t="shared" si="7"/>
        <v>0</v>
      </c>
    </row>
    <row r="99" spans="1:8" x14ac:dyDescent="0.25">
      <c r="A99" s="74" t="s">
        <v>72</v>
      </c>
      <c r="B99" s="75" t="s">
        <v>73</v>
      </c>
      <c r="C99" s="108">
        <f>'1 T'!F99</f>
        <v>0</v>
      </c>
      <c r="D99" s="108">
        <f>'2 T'!F99</f>
        <v>0</v>
      </c>
      <c r="E99" s="108">
        <f>'3 T'!F99</f>
        <v>0</v>
      </c>
      <c r="F99" s="108">
        <f>'4 T'!F99</f>
        <v>0</v>
      </c>
      <c r="G99" s="108">
        <f t="shared" si="7"/>
        <v>0</v>
      </c>
    </row>
    <row r="100" spans="1:8" x14ac:dyDescent="0.25">
      <c r="A100" s="74" t="s">
        <v>140</v>
      </c>
      <c r="B100" s="75" t="s">
        <v>139</v>
      </c>
      <c r="C100" s="108">
        <f>'1 T'!F100</f>
        <v>0</v>
      </c>
      <c r="D100" s="108">
        <f>'2 T'!F100</f>
        <v>0</v>
      </c>
      <c r="E100" s="108">
        <f>'3 T'!F100</f>
        <v>0</v>
      </c>
      <c r="F100" s="108">
        <f>'4 T'!F100</f>
        <v>0</v>
      </c>
      <c r="G100" s="108">
        <f t="shared" si="7"/>
        <v>0</v>
      </c>
    </row>
    <row r="101" spans="1:8" x14ac:dyDescent="0.25">
      <c r="A101" s="21" t="s">
        <v>131</v>
      </c>
      <c r="B101" s="21" t="s">
        <v>132</v>
      </c>
      <c r="C101" s="108">
        <f>'1 T'!F101</f>
        <v>0</v>
      </c>
      <c r="D101" s="108">
        <f>'2 T'!F101</f>
        <v>0</v>
      </c>
      <c r="E101" s="108">
        <f>'3 T'!F101</f>
        <v>431325948.20999998</v>
      </c>
      <c r="F101" s="108">
        <f>'4 T'!F101</f>
        <v>0</v>
      </c>
      <c r="G101" s="108">
        <f t="shared" si="7"/>
        <v>431325948.20999998</v>
      </c>
      <c r="H101" s="81"/>
    </row>
    <row r="102" spans="1:8" ht="30" x14ac:dyDescent="0.25">
      <c r="A102" s="74" t="s">
        <v>124</v>
      </c>
      <c r="B102" s="75" t="s">
        <v>74</v>
      </c>
      <c r="C102" s="108">
        <f>'1 T'!F102</f>
        <v>0</v>
      </c>
      <c r="D102" s="108">
        <f>'2 T'!F102</f>
        <v>0</v>
      </c>
      <c r="E102" s="108">
        <f>'3 T'!F102</f>
        <v>2283623299.8200002</v>
      </c>
      <c r="F102" s="108">
        <f>'4 T'!F102</f>
        <v>3538929447.1799998</v>
      </c>
      <c r="G102" s="108">
        <f t="shared" si="7"/>
        <v>5822552747</v>
      </c>
      <c r="H102" s="81"/>
    </row>
    <row r="103" spans="1:8" ht="15.75" thickBot="1" x14ac:dyDescent="0.3">
      <c r="A103" s="48"/>
      <c r="B103" s="49" t="s">
        <v>1</v>
      </c>
      <c r="C103" s="109">
        <f>SUM(C77:C102)</f>
        <v>1973065939</v>
      </c>
      <c r="D103" s="109">
        <f t="shared" ref="D103:G103" si="8">SUM(D77:D102)</f>
        <v>3909411584</v>
      </c>
      <c r="E103" s="109">
        <f t="shared" si="8"/>
        <v>4969549661.2299995</v>
      </c>
      <c r="F103" s="109">
        <f t="shared" si="8"/>
        <v>8276622211.9699993</v>
      </c>
      <c r="G103" s="109">
        <f t="shared" si="8"/>
        <v>19128649396.199997</v>
      </c>
    </row>
    <row r="104" spans="1:8" ht="15.75" thickTop="1" x14ac:dyDescent="0.25">
      <c r="A104" s="160" t="s">
        <v>178</v>
      </c>
      <c r="B104" s="160"/>
      <c r="C104" s="160"/>
      <c r="D104" s="160"/>
      <c r="E104" s="160"/>
      <c r="F104" s="160"/>
    </row>
    <row r="105" spans="1:8" x14ac:dyDescent="0.25">
      <c r="B105" s="33"/>
      <c r="C105" s="34"/>
      <c r="D105" s="34"/>
      <c r="E105" s="34"/>
      <c r="F105" s="34"/>
    </row>
    <row r="106" spans="1:8" x14ac:dyDescent="0.25">
      <c r="B106" s="33"/>
      <c r="C106" s="34"/>
      <c r="D106" s="34"/>
      <c r="E106" s="34"/>
      <c r="F106" s="34"/>
    </row>
    <row r="107" spans="1:8" x14ac:dyDescent="0.25">
      <c r="A107" s="158" t="s">
        <v>111</v>
      </c>
      <c r="B107" s="158"/>
      <c r="C107" s="158"/>
      <c r="D107" s="158"/>
      <c r="E107" s="158"/>
      <c r="F107" s="158"/>
    </row>
    <row r="108" spans="1:8" x14ac:dyDescent="0.25">
      <c r="A108" s="156" t="s">
        <v>110</v>
      </c>
      <c r="B108" s="156"/>
      <c r="C108" s="156"/>
      <c r="D108" s="156"/>
      <c r="E108" s="156"/>
      <c r="F108" s="156"/>
    </row>
    <row r="109" spans="1:8" x14ac:dyDescent="0.25">
      <c r="A109" s="152" t="s">
        <v>123</v>
      </c>
      <c r="B109" s="152"/>
      <c r="C109" s="152"/>
      <c r="D109" s="152"/>
      <c r="E109" s="152"/>
      <c r="F109" s="152"/>
    </row>
    <row r="110" spans="1:8" x14ac:dyDescent="0.25">
      <c r="A110" s="32"/>
      <c r="B110" s="33"/>
      <c r="C110" s="34"/>
      <c r="D110" s="34"/>
      <c r="E110" s="34"/>
      <c r="F110" s="34"/>
    </row>
    <row r="111" spans="1:8" ht="15.75" thickBot="1" x14ac:dyDescent="0.3">
      <c r="A111" s="36" t="s">
        <v>0</v>
      </c>
      <c r="B111" s="36" t="s">
        <v>92</v>
      </c>
      <c r="C111" s="36" t="str">
        <f>+C75</f>
        <v>I Trimestre</v>
      </c>
      <c r="D111" s="36" t="str">
        <f>+D75</f>
        <v>II Trimestre</v>
      </c>
      <c r="E111" s="36" t="str">
        <f>+E75</f>
        <v>III Trimestre</v>
      </c>
      <c r="F111" s="36" t="str">
        <f>+F75</f>
        <v>IV Trimestre</v>
      </c>
      <c r="G111" s="36" t="s">
        <v>43</v>
      </c>
    </row>
    <row r="112" spans="1:8" x14ac:dyDescent="0.25">
      <c r="A112" s="35"/>
      <c r="B112" s="66"/>
      <c r="C112" s="68"/>
      <c r="D112" s="68"/>
      <c r="E112" s="68"/>
      <c r="F112" s="68"/>
      <c r="G112" s="28"/>
    </row>
    <row r="113" spans="1:8" x14ac:dyDescent="0.25">
      <c r="A113" s="35">
        <v>1</v>
      </c>
      <c r="B113" s="13" t="s">
        <v>104</v>
      </c>
      <c r="C113" s="108">
        <f>'1 T'!F113</f>
        <v>429989870.73000002</v>
      </c>
      <c r="D113" s="108">
        <f>'2 T'!F113</f>
        <v>2667495904.9799995</v>
      </c>
      <c r="E113" s="134">
        <f>'3 T'!F113</f>
        <v>2375516731.1899996</v>
      </c>
      <c r="F113" s="108">
        <f>'4 T'!F113</f>
        <v>5081518860.0499992</v>
      </c>
      <c r="G113" s="108">
        <f>C113</f>
        <v>429989870.73000002</v>
      </c>
      <c r="H113" s="81"/>
    </row>
    <row r="114" spans="1:8" x14ac:dyDescent="0.25">
      <c r="A114" s="35">
        <v>2</v>
      </c>
      <c r="B114" s="13" t="s">
        <v>105</v>
      </c>
      <c r="C114" s="108">
        <f>'1 T'!F114</f>
        <v>4210571973.25</v>
      </c>
      <c r="D114" s="108">
        <f>'2 T'!F114</f>
        <v>3617432410.21</v>
      </c>
      <c r="E114" s="134">
        <f>'3 T'!F114</f>
        <v>7675551790.0900002</v>
      </c>
      <c r="F114" s="108">
        <f>'4 T'!F114</f>
        <v>4575704297.5699997</v>
      </c>
      <c r="G114" s="108">
        <f>SUM(C114:F114)</f>
        <v>20079260471.119999</v>
      </c>
    </row>
    <row r="115" spans="1:8" x14ac:dyDescent="0.25">
      <c r="A115" s="91"/>
      <c r="B115" s="92" t="s">
        <v>133</v>
      </c>
      <c r="C115" s="108">
        <f>'1 T'!F115</f>
        <v>4210571973.25</v>
      </c>
      <c r="D115" s="108">
        <f>'2 T'!F115</f>
        <v>3617432410.21</v>
      </c>
      <c r="E115" s="134">
        <f>'3 T'!F115</f>
        <v>7675551790.0900002</v>
      </c>
      <c r="F115" s="108">
        <f>'4 T'!F115</f>
        <v>4575704297.5699997</v>
      </c>
      <c r="G115" s="108">
        <f t="shared" ref="G115:G116" si="9">SUM(C115:F115)</f>
        <v>20079260471.119999</v>
      </c>
    </row>
    <row r="116" spans="1:8" x14ac:dyDescent="0.25">
      <c r="A116" s="91"/>
      <c r="B116" s="92" t="s">
        <v>135</v>
      </c>
      <c r="C116" s="108">
        <f>'1 T'!F116</f>
        <v>0</v>
      </c>
      <c r="D116" s="108">
        <f>'2 T'!F116</f>
        <v>0</v>
      </c>
      <c r="E116" s="134">
        <f>'3 T'!F116</f>
        <v>0</v>
      </c>
      <c r="F116" s="108">
        <f>'4 T'!F116</f>
        <v>0</v>
      </c>
      <c r="G116" s="108">
        <f t="shared" si="9"/>
        <v>0</v>
      </c>
    </row>
    <row r="117" spans="1:8" x14ac:dyDescent="0.25">
      <c r="A117" s="35">
        <v>3</v>
      </c>
      <c r="B117" s="13" t="s">
        <v>106</v>
      </c>
      <c r="C117" s="108">
        <f>'1 T'!F117</f>
        <v>4640561843.9799995</v>
      </c>
      <c r="D117" s="108">
        <f>'2 T'!F117</f>
        <v>6284928315.1899996</v>
      </c>
      <c r="E117" s="134">
        <f>'3 T'!F117</f>
        <v>10051068521.279999</v>
      </c>
      <c r="F117" s="108">
        <f>'4 T'!F117</f>
        <v>9657223157.6199989</v>
      </c>
      <c r="G117" s="108">
        <f>SUM(G113:G114)</f>
        <v>20509250341.849998</v>
      </c>
    </row>
    <row r="118" spans="1:8" x14ac:dyDescent="0.25">
      <c r="A118" s="35">
        <v>4</v>
      </c>
      <c r="B118" s="13" t="s">
        <v>107</v>
      </c>
      <c r="C118" s="108">
        <f>'1 T'!F118</f>
        <v>1973065939</v>
      </c>
      <c r="D118" s="108">
        <f>'2 T'!F118</f>
        <v>3909411584</v>
      </c>
      <c r="E118" s="134">
        <f>'3 T'!F118</f>
        <v>4969549661.2299995</v>
      </c>
      <c r="F118" s="108">
        <f>'4 T'!F118</f>
        <v>8276622211.9700012</v>
      </c>
      <c r="G118" s="108">
        <f>SUM(C118:F118)</f>
        <v>19128649396.200001</v>
      </c>
    </row>
    <row r="119" spans="1:8" x14ac:dyDescent="0.25">
      <c r="A119" s="35">
        <v>5</v>
      </c>
      <c r="B119" s="13" t="s">
        <v>108</v>
      </c>
      <c r="C119" s="108">
        <f>'1 T'!F119</f>
        <v>2667495904.9799995</v>
      </c>
      <c r="D119" s="108">
        <f>'2 T'!F119</f>
        <v>2375516731.1899996</v>
      </c>
      <c r="E119" s="134">
        <f>'3 T'!F119</f>
        <v>5081518860.0499992</v>
      </c>
      <c r="F119" s="108">
        <f>'4 T'!F119</f>
        <v>1380600945.6499977</v>
      </c>
      <c r="G119" s="108">
        <f>+G117-G118</f>
        <v>1380600945.6499977</v>
      </c>
    </row>
    <row r="120" spans="1:8" ht="15.75" thickBot="1" x14ac:dyDescent="0.3">
      <c r="A120" s="48"/>
      <c r="B120" s="49"/>
      <c r="C120" s="50"/>
      <c r="D120" s="51"/>
      <c r="E120" s="52"/>
      <c r="F120" s="48"/>
      <c r="G120" s="48"/>
    </row>
    <row r="121" spans="1:8" ht="15.75" thickTop="1" x14ac:dyDescent="0.25">
      <c r="A121" s="160" t="s">
        <v>178</v>
      </c>
      <c r="B121" s="160"/>
      <c r="C121" s="160"/>
      <c r="D121" s="160"/>
      <c r="E121" s="160"/>
      <c r="F121" s="160"/>
    </row>
    <row r="122" spans="1:8" x14ac:dyDescent="0.25">
      <c r="A122" s="32"/>
      <c r="B122" s="33"/>
      <c r="C122" s="34"/>
      <c r="D122" s="34"/>
      <c r="E122" s="34"/>
      <c r="F122" s="34"/>
    </row>
    <row r="123" spans="1:8" x14ac:dyDescent="0.25">
      <c r="A123" s="136" t="s">
        <v>179</v>
      </c>
      <c r="B123" s="33"/>
      <c r="C123" s="34"/>
      <c r="D123" s="34"/>
      <c r="E123" s="34"/>
      <c r="F123" s="34"/>
    </row>
    <row r="124" spans="1:8" x14ac:dyDescent="0.25">
      <c r="A124" s="32"/>
      <c r="B124" s="33"/>
      <c r="C124" s="34"/>
      <c r="D124" s="34"/>
      <c r="E124" s="34"/>
      <c r="F124" s="34"/>
    </row>
    <row r="125" spans="1:8" x14ac:dyDescent="0.25">
      <c r="A125" s="32"/>
      <c r="B125" s="33"/>
      <c r="C125" s="34"/>
      <c r="D125" s="34"/>
      <c r="E125" s="34"/>
      <c r="F125" s="34"/>
    </row>
    <row r="126" spans="1:8" x14ac:dyDescent="0.25">
      <c r="A126" s="80"/>
      <c r="B126" s="33"/>
      <c r="C126" s="34"/>
      <c r="D126" s="34"/>
      <c r="E126" s="34"/>
      <c r="F126" s="34"/>
    </row>
    <row r="127" spans="1:8" x14ac:dyDescent="0.25">
      <c r="A127" s="80"/>
      <c r="B127" s="33"/>
      <c r="C127" s="34"/>
      <c r="D127" s="34"/>
      <c r="E127" s="34"/>
      <c r="F127" s="34"/>
    </row>
    <row r="128" spans="1:8" x14ac:dyDescent="0.25">
      <c r="A128" s="80"/>
      <c r="B128" s="33"/>
      <c r="C128" s="34"/>
      <c r="D128" s="34"/>
      <c r="E128" s="34"/>
      <c r="F128" s="34"/>
    </row>
    <row r="129" spans="1:6" x14ac:dyDescent="0.25">
      <c r="A129" s="32"/>
      <c r="B129" s="33"/>
      <c r="C129" s="34"/>
      <c r="D129" s="34"/>
      <c r="E129" s="34"/>
      <c r="F129" s="34"/>
    </row>
    <row r="130" spans="1:6" x14ac:dyDescent="0.25">
      <c r="A130" s="32"/>
      <c r="B130" s="33"/>
      <c r="C130" s="34"/>
      <c r="D130" s="34"/>
      <c r="E130" s="34"/>
      <c r="F130" s="34"/>
    </row>
    <row r="131" spans="1:6" x14ac:dyDescent="0.25">
      <c r="A131" s="32"/>
      <c r="B131" s="33"/>
      <c r="C131" s="34"/>
      <c r="D131" s="34"/>
      <c r="E131" s="34"/>
      <c r="F131" s="34"/>
    </row>
    <row r="132" spans="1:6" x14ac:dyDescent="0.25">
      <c r="A132" s="32"/>
      <c r="B132" s="33"/>
      <c r="C132" s="34"/>
      <c r="D132" s="34"/>
      <c r="E132" s="34"/>
      <c r="F132" s="34"/>
    </row>
    <row r="133" spans="1:6" x14ac:dyDescent="0.25">
      <c r="A133" s="32"/>
      <c r="B133" s="33"/>
      <c r="C133" s="34"/>
      <c r="D133" s="34"/>
      <c r="E133" s="34"/>
      <c r="F133" s="34"/>
    </row>
    <row r="134" spans="1:6" x14ac:dyDescent="0.25">
      <c r="A134" s="32"/>
      <c r="B134" s="33"/>
      <c r="C134" s="34"/>
      <c r="D134" s="34"/>
      <c r="E134" s="34"/>
      <c r="F134" s="34"/>
    </row>
    <row r="135" spans="1:6" x14ac:dyDescent="0.25">
      <c r="A135" s="32"/>
      <c r="B135" s="33"/>
      <c r="C135" s="34"/>
      <c r="D135" s="34"/>
      <c r="E135" s="34"/>
      <c r="F135" s="34"/>
    </row>
    <row r="136" spans="1:6" x14ac:dyDescent="0.25">
      <c r="A136" s="32"/>
      <c r="B136" s="33"/>
      <c r="C136" s="34"/>
      <c r="D136" s="34"/>
      <c r="E136" s="34"/>
      <c r="F136" s="34"/>
    </row>
    <row r="137" spans="1:6" x14ac:dyDescent="0.25">
      <c r="A137" s="32"/>
      <c r="B137" s="33"/>
      <c r="C137" s="34"/>
      <c r="D137" s="34"/>
      <c r="E137" s="34"/>
      <c r="F137" s="34"/>
    </row>
    <row r="138" spans="1:6" x14ac:dyDescent="0.25">
      <c r="A138" s="32"/>
      <c r="B138" s="33"/>
      <c r="C138" s="34"/>
      <c r="D138" s="34"/>
      <c r="E138" s="34"/>
      <c r="F138" s="34"/>
    </row>
    <row r="139" spans="1:6" x14ac:dyDescent="0.25">
      <c r="A139" s="32"/>
      <c r="B139" s="33"/>
      <c r="C139" s="34"/>
      <c r="D139" s="34"/>
      <c r="E139" s="34"/>
      <c r="F139" s="34"/>
    </row>
    <row r="140" spans="1:6" x14ac:dyDescent="0.25">
      <c r="A140" s="32"/>
      <c r="B140" s="33"/>
      <c r="C140" s="34"/>
      <c r="D140" s="34"/>
      <c r="E140" s="34"/>
      <c r="F140" s="34"/>
    </row>
    <row r="141" spans="1:6" x14ac:dyDescent="0.25">
      <c r="A141" s="32"/>
      <c r="B141" s="33"/>
      <c r="C141" s="34"/>
      <c r="D141" s="34"/>
      <c r="E141" s="34"/>
      <c r="F141" s="34"/>
    </row>
    <row r="142" spans="1:6" x14ac:dyDescent="0.25">
      <c r="A142" s="32"/>
      <c r="B142" s="33"/>
      <c r="C142" s="34"/>
      <c r="D142" s="34"/>
      <c r="E142" s="34"/>
      <c r="F142" s="34"/>
    </row>
    <row r="143" spans="1:6" x14ac:dyDescent="0.25">
      <c r="A143" s="32"/>
      <c r="B143" s="33"/>
      <c r="C143" s="34"/>
      <c r="D143" s="34"/>
      <c r="E143" s="34"/>
      <c r="F143" s="34"/>
    </row>
    <row r="144" spans="1:6" x14ac:dyDescent="0.25">
      <c r="A144" s="32"/>
      <c r="B144" s="33"/>
      <c r="C144" s="34"/>
      <c r="D144" s="34"/>
      <c r="E144" s="34"/>
      <c r="F144" s="34"/>
    </row>
    <row r="145" spans="1:6" x14ac:dyDescent="0.25">
      <c r="A145" s="32"/>
      <c r="B145" s="33"/>
      <c r="C145" s="34"/>
      <c r="D145" s="34"/>
      <c r="E145" s="34"/>
      <c r="F145" s="34"/>
    </row>
    <row r="146" spans="1:6" x14ac:dyDescent="0.25">
      <c r="A146" s="32"/>
      <c r="B146" s="33"/>
      <c r="C146" s="34"/>
      <c r="D146" s="34"/>
      <c r="E146" s="34"/>
      <c r="F146" s="34"/>
    </row>
    <row r="147" spans="1:6" x14ac:dyDescent="0.25">
      <c r="A147" s="32"/>
      <c r="B147" s="33"/>
      <c r="C147" s="34"/>
      <c r="D147" s="34"/>
      <c r="E147" s="34"/>
      <c r="F147" s="34"/>
    </row>
    <row r="148" spans="1:6" x14ac:dyDescent="0.25">
      <c r="A148" s="32"/>
      <c r="B148" s="33"/>
      <c r="C148" s="34"/>
      <c r="D148" s="34"/>
      <c r="E148" s="34"/>
      <c r="F148" s="34"/>
    </row>
    <row r="149" spans="1:6" x14ac:dyDescent="0.25">
      <c r="A149" s="32"/>
      <c r="B149" s="33"/>
      <c r="C149" s="34"/>
      <c r="D149" s="34"/>
      <c r="E149" s="34"/>
      <c r="F149" s="34"/>
    </row>
    <row r="150" spans="1:6" x14ac:dyDescent="0.25">
      <c r="A150" s="32"/>
      <c r="B150" s="33"/>
      <c r="C150" s="34"/>
      <c r="D150" s="34"/>
      <c r="E150" s="34"/>
      <c r="F150" s="34"/>
    </row>
    <row r="151" spans="1:6" x14ac:dyDescent="0.25">
      <c r="A151" s="32"/>
      <c r="B151" s="33"/>
      <c r="C151" s="34"/>
      <c r="D151" s="34"/>
      <c r="E151" s="34"/>
      <c r="F151" s="34"/>
    </row>
    <row r="152" spans="1:6" x14ac:dyDescent="0.25">
      <c r="A152" s="32"/>
      <c r="B152" s="33"/>
      <c r="C152" s="34"/>
      <c r="D152" s="34"/>
      <c r="E152" s="34"/>
      <c r="F152" s="34"/>
    </row>
    <row r="153" spans="1:6" x14ac:dyDescent="0.25">
      <c r="A153" s="32"/>
      <c r="B153" s="33"/>
      <c r="C153" s="34"/>
      <c r="D153" s="34"/>
      <c r="E153" s="34"/>
      <c r="F153" s="34"/>
    </row>
    <row r="154" spans="1:6" x14ac:dyDescent="0.25">
      <c r="A154" s="32"/>
      <c r="B154" s="33"/>
      <c r="C154" s="34"/>
      <c r="D154" s="34"/>
      <c r="E154" s="34"/>
      <c r="F154" s="34"/>
    </row>
    <row r="155" spans="1:6" x14ac:dyDescent="0.25">
      <c r="A155" s="32"/>
      <c r="B155" s="33"/>
      <c r="C155" s="34"/>
      <c r="D155" s="34"/>
      <c r="E155" s="34"/>
      <c r="F155" s="34"/>
    </row>
    <row r="156" spans="1:6" x14ac:dyDescent="0.25">
      <c r="A156" s="32"/>
      <c r="B156" s="33"/>
      <c r="C156" s="34"/>
      <c r="D156" s="34"/>
      <c r="E156" s="34"/>
      <c r="F156" s="34"/>
    </row>
    <row r="157" spans="1:6" x14ac:dyDescent="0.25">
      <c r="A157" s="32"/>
      <c r="B157" s="33"/>
      <c r="C157" s="34"/>
      <c r="D157" s="34"/>
      <c r="E157" s="34"/>
      <c r="F157" s="34"/>
    </row>
    <row r="158" spans="1:6" x14ac:dyDescent="0.25">
      <c r="A158" s="32"/>
      <c r="B158" s="33"/>
      <c r="C158" s="34"/>
      <c r="D158" s="34"/>
      <c r="E158" s="34"/>
      <c r="F158" s="34"/>
    </row>
    <row r="159" spans="1:6" x14ac:dyDescent="0.25">
      <c r="A159" s="32"/>
      <c r="B159" s="33"/>
      <c r="C159" s="34"/>
      <c r="D159" s="34"/>
      <c r="E159" s="34"/>
      <c r="F159" s="34"/>
    </row>
    <row r="160" spans="1:6" x14ac:dyDescent="0.25">
      <c r="A160" s="32"/>
      <c r="B160" s="33"/>
      <c r="C160" s="34"/>
      <c r="D160" s="34"/>
      <c r="E160" s="34"/>
      <c r="F160" s="34"/>
    </row>
    <row r="161" spans="1:6" x14ac:dyDescent="0.25">
      <c r="A161" s="32"/>
      <c r="B161" s="33"/>
      <c r="C161" s="34"/>
      <c r="D161" s="34"/>
      <c r="E161" s="34"/>
      <c r="F161" s="34"/>
    </row>
    <row r="162" spans="1:6" x14ac:dyDescent="0.25">
      <c r="A162" s="32"/>
      <c r="B162" s="33"/>
      <c r="C162" s="34"/>
      <c r="D162" s="34"/>
      <c r="E162" s="34"/>
      <c r="F162" s="34"/>
    </row>
    <row r="163" spans="1:6" x14ac:dyDescent="0.25">
      <c r="A163" s="32"/>
      <c r="B163" s="33"/>
      <c r="C163" s="34"/>
      <c r="D163" s="34"/>
      <c r="E163" s="34"/>
      <c r="F163" s="34"/>
    </row>
    <row r="164" spans="1:6" x14ac:dyDescent="0.25">
      <c r="A164" s="32"/>
      <c r="B164" s="33"/>
      <c r="C164" s="34"/>
      <c r="D164" s="34"/>
      <c r="E164" s="34"/>
      <c r="F164" s="34"/>
    </row>
    <row r="165" spans="1:6" x14ac:dyDescent="0.25">
      <c r="A165" s="32"/>
      <c r="B165" s="33"/>
      <c r="C165" s="34"/>
      <c r="D165" s="34"/>
      <c r="E165" s="34"/>
      <c r="F165" s="34"/>
    </row>
    <row r="166" spans="1:6" x14ac:dyDescent="0.25">
      <c r="A166" s="32"/>
      <c r="B166" s="33"/>
      <c r="C166" s="34"/>
      <c r="D166" s="34"/>
      <c r="E166" s="34"/>
      <c r="F166" s="34"/>
    </row>
    <row r="167" spans="1:6" x14ac:dyDescent="0.25">
      <c r="A167" s="32"/>
      <c r="B167" s="33"/>
      <c r="C167" s="34"/>
      <c r="D167" s="34"/>
      <c r="E167" s="34"/>
      <c r="F167" s="34"/>
    </row>
    <row r="168" spans="1:6" x14ac:dyDescent="0.25">
      <c r="A168" s="32"/>
      <c r="B168" s="33"/>
      <c r="C168" s="34"/>
      <c r="D168" s="34"/>
      <c r="E168" s="34"/>
      <c r="F168" s="34"/>
    </row>
    <row r="169" spans="1:6" x14ac:dyDescent="0.25">
      <c r="A169" s="32"/>
      <c r="B169" s="33"/>
      <c r="C169" s="34"/>
      <c r="D169" s="34"/>
      <c r="E169" s="34"/>
      <c r="F169" s="34"/>
    </row>
    <row r="170" spans="1:6" x14ac:dyDescent="0.25">
      <c r="A170" s="32"/>
      <c r="B170" s="33"/>
      <c r="C170" s="34"/>
      <c r="D170" s="34"/>
      <c r="E170" s="34"/>
      <c r="F170" s="34"/>
    </row>
    <row r="171" spans="1:6" x14ac:dyDescent="0.25">
      <c r="A171" s="32"/>
      <c r="B171" s="33"/>
      <c r="C171" s="34"/>
      <c r="D171" s="34"/>
      <c r="E171" s="34"/>
      <c r="F171" s="34"/>
    </row>
    <row r="172" spans="1:6" x14ac:dyDescent="0.25">
      <c r="A172" s="32"/>
      <c r="B172" s="33"/>
      <c r="C172" s="34"/>
      <c r="D172" s="34"/>
      <c r="E172" s="34"/>
      <c r="F172" s="34"/>
    </row>
    <row r="173" spans="1:6" x14ac:dyDescent="0.25">
      <c r="A173" s="32"/>
      <c r="B173" s="33"/>
      <c r="C173" s="34"/>
      <c r="D173" s="34"/>
      <c r="E173" s="34"/>
      <c r="F173" s="34"/>
    </row>
    <row r="174" spans="1:6" x14ac:dyDescent="0.25">
      <c r="A174" s="32"/>
      <c r="B174" s="33"/>
      <c r="C174" s="34"/>
      <c r="D174" s="34"/>
      <c r="E174" s="34"/>
      <c r="F174" s="34"/>
    </row>
    <row r="175" spans="1:6" x14ac:dyDescent="0.25">
      <c r="A175" s="32"/>
      <c r="B175" s="33"/>
      <c r="C175" s="34"/>
      <c r="D175" s="34"/>
      <c r="E175" s="34"/>
      <c r="F175" s="34"/>
    </row>
    <row r="176" spans="1:6" x14ac:dyDescent="0.25">
      <c r="A176" s="32"/>
      <c r="B176" s="33"/>
      <c r="C176" s="34"/>
      <c r="D176" s="34"/>
      <c r="E176" s="34"/>
      <c r="F176" s="34"/>
    </row>
    <row r="177" spans="1:6" x14ac:dyDescent="0.25">
      <c r="A177" s="32"/>
      <c r="B177" s="33"/>
      <c r="C177" s="34"/>
      <c r="D177" s="34"/>
      <c r="E177" s="34"/>
      <c r="F177" s="34"/>
    </row>
    <row r="178" spans="1:6" x14ac:dyDescent="0.25">
      <c r="A178" s="32"/>
      <c r="B178" s="33"/>
      <c r="C178" s="34"/>
      <c r="D178" s="34"/>
      <c r="E178" s="34"/>
      <c r="F178" s="34"/>
    </row>
    <row r="179" spans="1:6" x14ac:dyDescent="0.25">
      <c r="A179" s="32"/>
      <c r="B179" s="33"/>
      <c r="C179" s="34"/>
      <c r="D179" s="34"/>
      <c r="E179" s="34"/>
      <c r="F179" s="34"/>
    </row>
    <row r="180" spans="1:6" x14ac:dyDescent="0.25">
      <c r="A180" s="32"/>
      <c r="B180" s="33"/>
      <c r="C180" s="34"/>
      <c r="D180" s="34"/>
      <c r="E180" s="34"/>
      <c r="F180" s="34"/>
    </row>
    <row r="181" spans="1:6" x14ac:dyDescent="0.25">
      <c r="A181" s="32"/>
      <c r="B181" s="33"/>
      <c r="C181" s="34"/>
      <c r="D181" s="34"/>
      <c r="E181" s="34"/>
      <c r="F181" s="34"/>
    </row>
    <row r="182" spans="1:6" x14ac:dyDescent="0.25">
      <c r="A182" s="32"/>
      <c r="B182" s="33"/>
      <c r="C182" s="34"/>
      <c r="D182" s="34"/>
      <c r="E182" s="34"/>
      <c r="F182" s="34"/>
    </row>
    <row r="183" spans="1:6" x14ac:dyDescent="0.25">
      <c r="A183" s="32"/>
      <c r="B183" s="33"/>
      <c r="C183" s="34"/>
      <c r="D183" s="34"/>
      <c r="E183" s="34"/>
      <c r="F183" s="34"/>
    </row>
    <row r="184" spans="1:6" x14ac:dyDescent="0.25">
      <c r="A184" s="32"/>
      <c r="B184" s="33"/>
      <c r="C184" s="34"/>
      <c r="D184" s="34"/>
      <c r="E184" s="34"/>
      <c r="F184" s="34"/>
    </row>
    <row r="185" spans="1:6" x14ac:dyDescent="0.25">
      <c r="A185" s="32"/>
      <c r="B185" s="33"/>
      <c r="C185" s="34"/>
      <c r="D185" s="34"/>
      <c r="E185" s="34"/>
      <c r="F185" s="34"/>
    </row>
    <row r="186" spans="1:6" x14ac:dyDescent="0.25">
      <c r="A186" s="32"/>
      <c r="B186" s="33"/>
      <c r="C186" s="34"/>
      <c r="D186" s="34"/>
      <c r="E186" s="34"/>
      <c r="F186" s="34"/>
    </row>
    <row r="187" spans="1:6" x14ac:dyDescent="0.25">
      <c r="A187" s="32"/>
      <c r="B187" s="33"/>
      <c r="C187" s="34"/>
      <c r="D187" s="34"/>
      <c r="E187" s="34"/>
      <c r="F187" s="34"/>
    </row>
    <row r="188" spans="1:6" x14ac:dyDescent="0.25">
      <c r="A188" s="32"/>
      <c r="B188" s="33"/>
      <c r="C188" s="34"/>
      <c r="D188" s="34"/>
      <c r="E188" s="34"/>
      <c r="F188" s="34"/>
    </row>
    <row r="189" spans="1:6" x14ac:dyDescent="0.25">
      <c r="A189" s="32"/>
      <c r="B189" s="33"/>
      <c r="C189" s="34"/>
      <c r="D189" s="34"/>
      <c r="E189" s="34"/>
      <c r="F189" s="34"/>
    </row>
    <row r="190" spans="1:6" x14ac:dyDescent="0.25">
      <c r="A190" s="32"/>
      <c r="B190" s="33"/>
      <c r="C190" s="34"/>
      <c r="D190" s="34"/>
      <c r="E190" s="34"/>
      <c r="F190" s="34"/>
    </row>
    <row r="191" spans="1:6" x14ac:dyDescent="0.25">
      <c r="A191" s="32"/>
      <c r="B191" s="33"/>
      <c r="C191" s="34"/>
      <c r="D191" s="34"/>
      <c r="E191" s="34"/>
      <c r="F191" s="34"/>
    </row>
    <row r="192" spans="1:6" x14ac:dyDescent="0.25">
      <c r="A192" s="32"/>
      <c r="B192" s="33"/>
      <c r="C192" s="34"/>
      <c r="D192" s="34"/>
      <c r="E192" s="34"/>
      <c r="F192" s="34"/>
    </row>
    <row r="193" spans="1:6" x14ac:dyDescent="0.25">
      <c r="A193" s="32"/>
      <c r="B193" s="33"/>
      <c r="C193" s="34"/>
      <c r="D193" s="34"/>
      <c r="E193" s="34"/>
      <c r="F193" s="34"/>
    </row>
    <row r="194" spans="1:6" x14ac:dyDescent="0.25">
      <c r="A194" s="32"/>
      <c r="B194" s="33"/>
      <c r="C194" s="34"/>
      <c r="D194" s="34"/>
      <c r="E194" s="34"/>
      <c r="F194" s="34"/>
    </row>
    <row r="195" spans="1:6" x14ac:dyDescent="0.25">
      <c r="A195" s="32"/>
      <c r="B195" s="33"/>
      <c r="C195" s="34"/>
      <c r="D195" s="34"/>
      <c r="E195" s="34"/>
      <c r="F195" s="34"/>
    </row>
    <row r="196" spans="1:6" x14ac:dyDescent="0.25">
      <c r="A196" s="32"/>
      <c r="B196" s="33"/>
      <c r="C196" s="34"/>
      <c r="D196" s="34"/>
      <c r="E196" s="34"/>
      <c r="F196" s="34"/>
    </row>
    <row r="197" spans="1:6" x14ac:dyDescent="0.25">
      <c r="A197" s="32"/>
      <c r="B197" s="33"/>
      <c r="C197" s="34"/>
      <c r="D197" s="34"/>
      <c r="E197" s="34"/>
      <c r="F197" s="34"/>
    </row>
    <row r="198" spans="1:6" x14ac:dyDescent="0.25">
      <c r="A198" s="32"/>
      <c r="B198" s="33"/>
      <c r="C198" s="34"/>
      <c r="D198" s="34"/>
      <c r="E198" s="34"/>
      <c r="F198" s="34"/>
    </row>
    <row r="199" spans="1:6" x14ac:dyDescent="0.25">
      <c r="A199" s="32"/>
      <c r="B199" s="33"/>
      <c r="C199" s="34"/>
      <c r="D199" s="34"/>
      <c r="E199" s="34"/>
      <c r="F199" s="34"/>
    </row>
    <row r="200" spans="1:6" x14ac:dyDescent="0.25">
      <c r="A200" s="32"/>
      <c r="B200" s="33"/>
      <c r="C200" s="34"/>
      <c r="D200" s="34"/>
      <c r="E200" s="34"/>
      <c r="F200" s="34"/>
    </row>
    <row r="201" spans="1:6" x14ac:dyDescent="0.25">
      <c r="A201" s="32"/>
      <c r="B201" s="33"/>
      <c r="C201" s="34"/>
      <c r="D201" s="34"/>
      <c r="E201" s="34"/>
      <c r="F201" s="34"/>
    </row>
    <row r="202" spans="1:6" x14ac:dyDescent="0.25">
      <c r="A202" s="32"/>
      <c r="B202" s="33"/>
      <c r="C202" s="34"/>
      <c r="D202" s="34"/>
      <c r="E202" s="34"/>
      <c r="F202" s="34"/>
    </row>
    <row r="203" spans="1:6" x14ac:dyDescent="0.25">
      <c r="A203" s="32"/>
      <c r="B203" s="33"/>
      <c r="C203" s="34"/>
      <c r="D203" s="34"/>
      <c r="E203" s="34"/>
      <c r="F203" s="34"/>
    </row>
    <row r="204" spans="1:6" x14ac:dyDescent="0.25">
      <c r="A204" s="32"/>
      <c r="B204" s="33"/>
      <c r="C204" s="34"/>
      <c r="D204" s="34"/>
      <c r="E204" s="34"/>
      <c r="F204" s="34"/>
    </row>
    <row r="205" spans="1:6" x14ac:dyDescent="0.25">
      <c r="A205" s="32"/>
      <c r="B205" s="33"/>
      <c r="C205" s="34"/>
      <c r="D205" s="34"/>
      <c r="E205" s="34"/>
      <c r="F205" s="34"/>
    </row>
    <row r="206" spans="1:6" x14ac:dyDescent="0.25">
      <c r="A206" s="32"/>
      <c r="B206" s="33"/>
      <c r="C206" s="34"/>
      <c r="D206" s="34"/>
      <c r="E206" s="34"/>
      <c r="F206" s="34"/>
    </row>
    <row r="207" spans="1:6" x14ac:dyDescent="0.25">
      <c r="A207" s="32"/>
      <c r="B207" s="33"/>
      <c r="C207" s="34"/>
      <c r="D207" s="34"/>
      <c r="E207" s="34"/>
      <c r="F207" s="34"/>
    </row>
    <row r="208" spans="1:6" x14ac:dyDescent="0.25">
      <c r="A208" s="32"/>
      <c r="B208" s="33"/>
      <c r="C208" s="34"/>
      <c r="D208" s="34"/>
      <c r="E208" s="34"/>
      <c r="F208" s="34"/>
    </row>
    <row r="209" spans="1:6" x14ac:dyDescent="0.25">
      <c r="A209" s="32"/>
      <c r="B209" s="33"/>
      <c r="C209" s="34"/>
      <c r="D209" s="34"/>
      <c r="E209" s="34"/>
      <c r="F209" s="34"/>
    </row>
    <row r="210" spans="1:6" x14ac:dyDescent="0.25">
      <c r="A210" s="32"/>
      <c r="B210" s="33"/>
      <c r="C210" s="34"/>
      <c r="D210" s="34"/>
      <c r="E210" s="34"/>
      <c r="F210" s="34"/>
    </row>
    <row r="211" spans="1:6" x14ac:dyDescent="0.25">
      <c r="A211" s="32"/>
      <c r="B211" s="33"/>
      <c r="C211" s="34"/>
      <c r="D211" s="34"/>
      <c r="E211" s="34"/>
      <c r="F211" s="34"/>
    </row>
    <row r="212" spans="1:6" x14ac:dyDescent="0.25">
      <c r="A212" s="32"/>
      <c r="B212" s="33"/>
      <c r="C212" s="34"/>
      <c r="D212" s="34"/>
      <c r="E212" s="34"/>
      <c r="F212" s="34"/>
    </row>
    <row r="213" spans="1:6" x14ac:dyDescent="0.25">
      <c r="A213" s="32"/>
      <c r="B213" s="33"/>
      <c r="C213" s="34"/>
      <c r="D213" s="34"/>
      <c r="E213" s="34"/>
      <c r="F213" s="34"/>
    </row>
    <row r="214" spans="1:6" x14ac:dyDescent="0.25">
      <c r="A214" s="32"/>
      <c r="B214" s="33"/>
      <c r="C214" s="34"/>
      <c r="D214" s="34"/>
      <c r="E214" s="34"/>
      <c r="F214" s="34"/>
    </row>
    <row r="215" spans="1:6" x14ac:dyDescent="0.25">
      <c r="A215" s="32"/>
      <c r="B215" s="33"/>
      <c r="C215" s="34"/>
      <c r="D215" s="34"/>
      <c r="E215" s="34"/>
      <c r="F215" s="34"/>
    </row>
    <row r="216" spans="1:6" x14ac:dyDescent="0.25">
      <c r="A216" s="32"/>
      <c r="B216" s="33"/>
      <c r="C216" s="34"/>
      <c r="D216" s="34"/>
      <c r="E216" s="34"/>
      <c r="F216" s="34"/>
    </row>
    <row r="217" spans="1:6" x14ac:dyDescent="0.25">
      <c r="A217" s="32"/>
      <c r="B217" s="33"/>
      <c r="C217" s="34"/>
      <c r="D217" s="34"/>
      <c r="E217" s="34"/>
      <c r="F217" s="34"/>
    </row>
    <row r="218" spans="1:6" x14ac:dyDescent="0.25">
      <c r="A218" s="32"/>
      <c r="B218" s="33"/>
      <c r="C218" s="34"/>
      <c r="D218" s="34"/>
      <c r="E218" s="34"/>
      <c r="F218" s="34"/>
    </row>
    <row r="219" spans="1:6" x14ac:dyDescent="0.25">
      <c r="A219" s="32"/>
      <c r="B219" s="33"/>
      <c r="C219" s="34"/>
      <c r="D219" s="34"/>
      <c r="E219" s="34"/>
      <c r="F219" s="34"/>
    </row>
    <row r="220" spans="1:6" x14ac:dyDescent="0.25">
      <c r="A220" s="32"/>
      <c r="B220" s="33"/>
      <c r="C220" s="34"/>
      <c r="D220" s="34"/>
      <c r="E220" s="34"/>
      <c r="F220" s="34"/>
    </row>
    <row r="221" spans="1:6" x14ac:dyDescent="0.25">
      <c r="A221" s="32"/>
      <c r="B221" s="33"/>
      <c r="C221" s="34"/>
      <c r="D221" s="34"/>
      <c r="E221" s="34"/>
      <c r="F221" s="34"/>
    </row>
    <row r="222" spans="1:6" x14ac:dyDescent="0.25">
      <c r="A222" s="32"/>
      <c r="B222" s="33"/>
      <c r="C222" s="34"/>
      <c r="D222" s="34"/>
      <c r="E222" s="34"/>
      <c r="F222" s="34"/>
    </row>
    <row r="223" spans="1:6" x14ac:dyDescent="0.25">
      <c r="A223" s="32"/>
      <c r="B223" s="33"/>
      <c r="C223" s="34"/>
      <c r="D223" s="34"/>
      <c r="E223" s="34"/>
      <c r="F223" s="34"/>
    </row>
    <row r="224" spans="1:6" x14ac:dyDescent="0.25">
      <c r="A224" s="32"/>
      <c r="B224" s="33"/>
      <c r="C224" s="34"/>
      <c r="D224" s="34"/>
      <c r="E224" s="34"/>
      <c r="F224" s="34"/>
    </row>
    <row r="225" spans="1:6" x14ac:dyDescent="0.25">
      <c r="A225" s="32"/>
      <c r="B225" s="33"/>
      <c r="C225" s="34"/>
      <c r="D225" s="34"/>
      <c r="E225" s="34"/>
      <c r="F225" s="34"/>
    </row>
    <row r="226" spans="1:6" x14ac:dyDescent="0.25">
      <c r="A226" s="32"/>
      <c r="B226" s="33"/>
      <c r="C226" s="34"/>
      <c r="D226" s="34"/>
      <c r="E226" s="34"/>
      <c r="F226" s="34"/>
    </row>
    <row r="227" spans="1:6" x14ac:dyDescent="0.25">
      <c r="A227" s="32"/>
      <c r="B227" s="33"/>
      <c r="C227" s="34"/>
      <c r="D227" s="34"/>
      <c r="E227" s="34"/>
      <c r="F227" s="34"/>
    </row>
    <row r="228" spans="1:6" x14ac:dyDescent="0.25">
      <c r="A228" s="32"/>
      <c r="B228" s="33"/>
      <c r="C228" s="34"/>
      <c r="D228" s="34"/>
      <c r="E228" s="34"/>
      <c r="F228" s="34"/>
    </row>
    <row r="229" spans="1:6" x14ac:dyDescent="0.25">
      <c r="A229" s="32"/>
      <c r="B229" s="33"/>
      <c r="C229" s="34"/>
      <c r="D229" s="34"/>
      <c r="E229" s="34"/>
      <c r="F229" s="34"/>
    </row>
    <row r="230" spans="1:6" x14ac:dyDescent="0.25">
      <c r="A230" s="32"/>
      <c r="B230" s="33"/>
      <c r="C230" s="34"/>
      <c r="D230" s="34"/>
      <c r="E230" s="34"/>
      <c r="F230" s="34"/>
    </row>
    <row r="231" spans="1:6" x14ac:dyDescent="0.25">
      <c r="A231" s="32"/>
      <c r="B231" s="33"/>
      <c r="C231" s="34"/>
      <c r="D231" s="34"/>
      <c r="E231" s="34"/>
      <c r="F231" s="34"/>
    </row>
    <row r="232" spans="1:6" x14ac:dyDescent="0.25">
      <c r="A232" s="32"/>
      <c r="B232" s="33"/>
      <c r="C232" s="34"/>
      <c r="D232" s="34"/>
      <c r="E232" s="34"/>
      <c r="F232" s="34"/>
    </row>
    <row r="233" spans="1:6" x14ac:dyDescent="0.25">
      <c r="A233" s="32"/>
      <c r="B233" s="33"/>
      <c r="C233" s="34"/>
      <c r="D233" s="34"/>
      <c r="E233" s="34"/>
      <c r="F233" s="34"/>
    </row>
    <row r="234" spans="1:6" x14ac:dyDescent="0.25">
      <c r="A234" s="32"/>
      <c r="B234" s="33"/>
      <c r="C234" s="34"/>
      <c r="D234" s="34"/>
      <c r="E234" s="34"/>
      <c r="F234" s="34"/>
    </row>
    <row r="235" spans="1:6" x14ac:dyDescent="0.25">
      <c r="A235" s="32"/>
      <c r="B235" s="33"/>
      <c r="C235" s="34"/>
      <c r="D235" s="34"/>
      <c r="E235" s="34"/>
      <c r="F235" s="34"/>
    </row>
    <row r="236" spans="1:6" x14ac:dyDescent="0.25">
      <c r="A236" s="32"/>
      <c r="B236" s="33"/>
      <c r="C236" s="34"/>
      <c r="D236" s="34"/>
      <c r="E236" s="34"/>
      <c r="F236" s="34"/>
    </row>
  </sheetData>
  <mergeCells count="16">
    <mergeCell ref="A121:F121"/>
    <mergeCell ref="A72:F72"/>
    <mergeCell ref="A73:F73"/>
    <mergeCell ref="A104:F104"/>
    <mergeCell ref="A107:F107"/>
    <mergeCell ref="A108:F108"/>
    <mergeCell ref="A109:F109"/>
    <mergeCell ref="A1:G1"/>
    <mergeCell ref="A71:F71"/>
    <mergeCell ref="A6:G6"/>
    <mergeCell ref="A8:G8"/>
    <mergeCell ref="A9:G9"/>
    <mergeCell ref="A42:F42"/>
    <mergeCell ref="A43:F43"/>
    <mergeCell ref="A44:F44"/>
    <mergeCell ref="A68:F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 T</vt:lpstr>
      <vt:lpstr>2 T</vt:lpstr>
      <vt:lpstr>3 T</vt:lpstr>
      <vt:lpstr>4 T</vt:lpstr>
      <vt:lpstr>Semestral</vt:lpstr>
      <vt:lpstr>3 T acumulado</vt:lpstr>
      <vt:lpstr>Anual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Horacio Rodriguez</cp:lastModifiedBy>
  <cp:lastPrinted>2012-04-30T19:20:14Z</cp:lastPrinted>
  <dcterms:created xsi:type="dcterms:W3CDTF">2011-04-12T15:44:09Z</dcterms:created>
  <dcterms:modified xsi:type="dcterms:W3CDTF">2017-02-28T21:50:56Z</dcterms:modified>
</cp:coreProperties>
</file>