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6\Indicadores 2016\INAMU\Informes trimestrales\I trimestre\"/>
    </mc:Choice>
  </mc:AlternateContent>
  <bookViews>
    <workbookView xWindow="0" yWindow="0" windowWidth="21600" windowHeight="9735" activeTab="3"/>
  </bookViews>
  <sheets>
    <sheet name="1T" sheetId="4" r:id="rId1"/>
    <sheet name="2T" sheetId="6" r:id="rId2"/>
    <sheet name="3T" sheetId="8" r:id="rId3"/>
    <sheet name="4T" sheetId="10" r:id="rId4"/>
    <sheet name="Semestral" sheetId="12" r:id="rId5"/>
    <sheet name="3T Acumulado" sheetId="14" r:id="rId6"/>
    <sheet name="Anual" sheetId="16" r:id="rId7"/>
  </sheets>
  <calcPr calcId="152511"/>
</workbook>
</file>

<file path=xl/calcChain.xml><?xml version="1.0" encoding="utf-8"?>
<calcChain xmlns="http://schemas.openxmlformats.org/spreadsheetml/2006/main">
  <c r="D46" i="16" l="1"/>
  <c r="E36" i="8"/>
  <c r="D36" i="16" s="1"/>
  <c r="D46" i="14"/>
  <c r="E52" i="10"/>
  <c r="E36" i="10"/>
  <c r="E36" i="16" s="1"/>
  <c r="E46" i="10"/>
  <c r="E46" i="16" s="1"/>
  <c r="C53" i="10"/>
  <c r="D53" i="10"/>
  <c r="B53" i="10"/>
  <c r="F15" i="10"/>
  <c r="E65" i="10"/>
  <c r="E65" i="16" s="1"/>
  <c r="E65" i="8"/>
  <c r="D65" i="14" s="1"/>
  <c r="C53" i="8"/>
  <c r="D53" i="8"/>
  <c r="B53" i="8"/>
  <c r="E46" i="8"/>
  <c r="D36" i="14" l="1"/>
  <c r="D65" i="16"/>
  <c r="E46" i="6"/>
  <c r="C53" i="6"/>
  <c r="D53" i="6"/>
  <c r="B53" i="6"/>
  <c r="E65" i="6"/>
  <c r="E65" i="4"/>
  <c r="B66" i="4"/>
  <c r="E52" i="4"/>
  <c r="C53" i="4"/>
  <c r="D53" i="4"/>
  <c r="B53" i="4"/>
  <c r="E46" i="4"/>
  <c r="C37" i="4"/>
  <c r="D37" i="4"/>
  <c r="B37" i="4"/>
  <c r="E36" i="4"/>
  <c r="C65" i="16" l="1"/>
  <c r="C65" i="14"/>
  <c r="C65" i="12"/>
  <c r="C46" i="16"/>
  <c r="C46" i="14"/>
  <c r="C46" i="12"/>
  <c r="B65" i="16"/>
  <c r="B65" i="12"/>
  <c r="D65" i="12" s="1"/>
  <c r="B65" i="14"/>
  <c r="B46" i="16"/>
  <c r="B46" i="14"/>
  <c r="B46" i="12"/>
  <c r="B36" i="14"/>
  <c r="B36" i="16"/>
  <c r="F13" i="4"/>
  <c r="F17" i="6"/>
  <c r="E47" i="8"/>
  <c r="E49" i="8"/>
  <c r="D49" i="14" s="1"/>
  <c r="E50" i="8"/>
  <c r="D50" i="16" s="1"/>
  <c r="E51" i="8"/>
  <c r="D51" i="16" s="1"/>
  <c r="E52" i="8"/>
  <c r="D52" i="16" s="1"/>
  <c r="C67" i="8"/>
  <c r="D67" i="8"/>
  <c r="B67" i="8"/>
  <c r="C67" i="10"/>
  <c r="D67" i="10"/>
  <c r="B67" i="10"/>
  <c r="C67" i="6"/>
  <c r="D67" i="6"/>
  <c r="B67" i="6"/>
  <c r="E52" i="16"/>
  <c r="B52" i="16"/>
  <c r="B52" i="14"/>
  <c r="B52" i="12"/>
  <c r="B36" i="12"/>
  <c r="F15" i="8"/>
  <c r="E15" i="14" s="1"/>
  <c r="F17" i="8"/>
  <c r="E17" i="14" s="1"/>
  <c r="F19" i="8"/>
  <c r="F13" i="8"/>
  <c r="E47" i="6"/>
  <c r="C47" i="16" s="1"/>
  <c r="E52" i="6"/>
  <c r="C52" i="16" s="1"/>
  <c r="C37" i="6"/>
  <c r="D37" i="6"/>
  <c r="E36" i="6"/>
  <c r="F15" i="6"/>
  <c r="D15" i="14" s="1"/>
  <c r="F19" i="6"/>
  <c r="F13" i="6"/>
  <c r="C67" i="4"/>
  <c r="D67" i="4"/>
  <c r="B67" i="4"/>
  <c r="B68" i="4" s="1"/>
  <c r="C63" i="4" s="1"/>
  <c r="C66" i="4" s="1"/>
  <c r="E47" i="4"/>
  <c r="B47" i="16" s="1"/>
  <c r="F13" i="10"/>
  <c r="F13" i="16" s="1"/>
  <c r="F15" i="16"/>
  <c r="F17" i="10"/>
  <c r="F17" i="16" s="1"/>
  <c r="F19" i="10"/>
  <c r="F19" i="16" s="1"/>
  <c r="E31" i="10"/>
  <c r="E31" i="16"/>
  <c r="E32" i="10"/>
  <c r="E32" i="16" s="1"/>
  <c r="E33" i="10"/>
  <c r="E33" i="16" s="1"/>
  <c r="E34" i="10"/>
  <c r="E34" i="16" s="1"/>
  <c r="E35" i="10"/>
  <c r="E35" i="16" s="1"/>
  <c r="B37" i="10"/>
  <c r="C37" i="10"/>
  <c r="D37" i="10"/>
  <c r="E47" i="10"/>
  <c r="E48" i="10"/>
  <c r="E48" i="16" s="1"/>
  <c r="E49" i="10"/>
  <c r="E49" i="16" s="1"/>
  <c r="E50" i="10"/>
  <c r="E50" i="16" s="1"/>
  <c r="E51" i="10"/>
  <c r="E51" i="16" s="1"/>
  <c r="E64" i="10"/>
  <c r="E31" i="8"/>
  <c r="D31" i="14" s="1"/>
  <c r="E32" i="8"/>
  <c r="D32" i="14" s="1"/>
  <c r="E33" i="8"/>
  <c r="D33" i="14" s="1"/>
  <c r="E34" i="8"/>
  <c r="D34" i="16" s="1"/>
  <c r="E35" i="8"/>
  <c r="D35" i="14" s="1"/>
  <c r="B37" i="8"/>
  <c r="C37" i="8"/>
  <c r="D37" i="8"/>
  <c r="E48" i="8"/>
  <c r="E64" i="8"/>
  <c r="E31" i="6"/>
  <c r="C31" i="14" s="1"/>
  <c r="E32" i="6"/>
  <c r="C32" i="16" s="1"/>
  <c r="E33" i="6"/>
  <c r="C33" i="12" s="1"/>
  <c r="E34" i="6"/>
  <c r="C34" i="12" s="1"/>
  <c r="E35" i="6"/>
  <c r="C35" i="16" s="1"/>
  <c r="B37" i="6"/>
  <c r="E48" i="6"/>
  <c r="E49" i="6"/>
  <c r="C49" i="12" s="1"/>
  <c r="E50" i="6"/>
  <c r="C50" i="12" s="1"/>
  <c r="E51" i="6"/>
  <c r="C51" i="16" s="1"/>
  <c r="E64" i="6"/>
  <c r="C64" i="16" s="1"/>
  <c r="F15" i="4"/>
  <c r="F17" i="4"/>
  <c r="C17" i="14" s="1"/>
  <c r="F19" i="4"/>
  <c r="C19" i="14" s="1"/>
  <c r="E31" i="4"/>
  <c r="E32" i="4"/>
  <c r="B32" i="12" s="1"/>
  <c r="E33" i="4"/>
  <c r="B33" i="14" s="1"/>
  <c r="E34" i="4"/>
  <c r="B34" i="14" s="1"/>
  <c r="E35" i="4"/>
  <c r="E48" i="4"/>
  <c r="B48" i="16" s="1"/>
  <c r="E49" i="4"/>
  <c r="B49" i="16" s="1"/>
  <c r="E50" i="4"/>
  <c r="B50" i="12" s="1"/>
  <c r="E51" i="4"/>
  <c r="B51" i="16" s="1"/>
  <c r="E63" i="4"/>
  <c r="B63" i="14" s="1"/>
  <c r="E63" i="14" s="1"/>
  <c r="E64" i="4"/>
  <c r="B64" i="14" s="1"/>
  <c r="B34" i="16"/>
  <c r="B32" i="14"/>
  <c r="B35" i="12"/>
  <c r="B35" i="14"/>
  <c r="B35" i="16"/>
  <c r="B31" i="16"/>
  <c r="B31" i="14"/>
  <c r="C35" i="12"/>
  <c r="C31" i="12"/>
  <c r="C31" i="16"/>
  <c r="D32" i="16"/>
  <c r="D33" i="16"/>
  <c r="D48" i="16"/>
  <c r="D48" i="14"/>
  <c r="D49" i="16"/>
  <c r="C49" i="16"/>
  <c r="C49" i="14"/>
  <c r="C48" i="12"/>
  <c r="B51" i="12"/>
  <c r="B49" i="12"/>
  <c r="B31" i="12"/>
  <c r="D31" i="16" l="1"/>
  <c r="E17" i="16"/>
  <c r="C64" i="14"/>
  <c r="F65" i="16"/>
  <c r="C35" i="14"/>
  <c r="E37" i="6"/>
  <c r="C19" i="12"/>
  <c r="B48" i="12"/>
  <c r="B32" i="16"/>
  <c r="B33" i="12"/>
  <c r="D33" i="12" s="1"/>
  <c r="D47" i="16"/>
  <c r="D53" i="16" s="1"/>
  <c r="E53" i="8"/>
  <c r="E19" i="16"/>
  <c r="E19" i="14"/>
  <c r="E13" i="16"/>
  <c r="E13" i="14"/>
  <c r="E15" i="16"/>
  <c r="E65" i="14"/>
  <c r="C64" i="12"/>
  <c r="E53" i="6"/>
  <c r="C52" i="12"/>
  <c r="D52" i="12" s="1"/>
  <c r="C52" i="14"/>
  <c r="E36" i="14"/>
  <c r="C36" i="12"/>
  <c r="D36" i="12" s="1"/>
  <c r="C36" i="16"/>
  <c r="F36" i="16" s="1"/>
  <c r="C36" i="14"/>
  <c r="D19" i="16"/>
  <c r="D19" i="14"/>
  <c r="D17" i="16"/>
  <c r="D17" i="14"/>
  <c r="F17" i="14" s="1"/>
  <c r="D13" i="16"/>
  <c r="D13" i="14"/>
  <c r="E66" i="4"/>
  <c r="D46" i="12"/>
  <c r="E46" i="14"/>
  <c r="B50" i="14"/>
  <c r="F46" i="16"/>
  <c r="C19" i="16"/>
  <c r="C15" i="12"/>
  <c r="C15" i="14"/>
  <c r="F15" i="14" s="1"/>
  <c r="C13" i="12"/>
  <c r="C13" i="14"/>
  <c r="E64" i="16"/>
  <c r="E47" i="16"/>
  <c r="E53" i="16" s="1"/>
  <c r="E53" i="10"/>
  <c r="E37" i="10"/>
  <c r="E67" i="10"/>
  <c r="E67" i="16" s="1"/>
  <c r="D64" i="16"/>
  <c r="D47" i="14"/>
  <c r="E67" i="8"/>
  <c r="D67" i="14" s="1"/>
  <c r="D52" i="14"/>
  <c r="D51" i="14"/>
  <c r="D35" i="16"/>
  <c r="F35" i="16" s="1"/>
  <c r="E37" i="8"/>
  <c r="D50" i="14"/>
  <c r="D34" i="14"/>
  <c r="D37" i="14" s="1"/>
  <c r="D64" i="14"/>
  <c r="C47" i="14"/>
  <c r="C47" i="12"/>
  <c r="C51" i="12"/>
  <c r="D51" i="12" s="1"/>
  <c r="C33" i="14"/>
  <c r="E33" i="14" s="1"/>
  <c r="C32" i="14"/>
  <c r="D15" i="16"/>
  <c r="D15" i="12"/>
  <c r="D13" i="12"/>
  <c r="E67" i="6"/>
  <c r="C67" i="16" s="1"/>
  <c r="C50" i="14"/>
  <c r="C50" i="16"/>
  <c r="C33" i="16"/>
  <c r="D31" i="12"/>
  <c r="C32" i="12"/>
  <c r="D32" i="12" s="1"/>
  <c r="D17" i="12"/>
  <c r="D19" i="12"/>
  <c r="E19" i="12" s="1"/>
  <c r="E31" i="14"/>
  <c r="E35" i="14"/>
  <c r="E37" i="16"/>
  <c r="F49" i="16"/>
  <c r="D48" i="12"/>
  <c r="C48" i="14"/>
  <c r="D35" i="12"/>
  <c r="C34" i="14"/>
  <c r="C48" i="16"/>
  <c r="C51" i="14"/>
  <c r="C34" i="16"/>
  <c r="F51" i="16"/>
  <c r="D49" i="12"/>
  <c r="E32" i="14"/>
  <c r="D50" i="12"/>
  <c r="F52" i="16"/>
  <c r="C17" i="16"/>
  <c r="B64" i="12"/>
  <c r="D64" i="12" s="1"/>
  <c r="B64" i="16"/>
  <c r="B63" i="16"/>
  <c r="F63" i="16" s="1"/>
  <c r="B63" i="12"/>
  <c r="D63" i="12" s="1"/>
  <c r="B48" i="14"/>
  <c r="B51" i="14"/>
  <c r="E53" i="4"/>
  <c r="B49" i="14"/>
  <c r="E49" i="14" s="1"/>
  <c r="B50" i="16"/>
  <c r="B47" i="12"/>
  <c r="B53" i="12" s="1"/>
  <c r="C68" i="4"/>
  <c r="D63" i="4" s="1"/>
  <c r="B47" i="14"/>
  <c r="E47" i="14" s="1"/>
  <c r="E67" i="4"/>
  <c r="F32" i="16"/>
  <c r="B37" i="14"/>
  <c r="B34" i="12"/>
  <c r="F31" i="16"/>
  <c r="B33" i="16"/>
  <c r="B37" i="16" s="1"/>
  <c r="E37" i="4"/>
  <c r="C15" i="16"/>
  <c r="C13" i="16"/>
  <c r="C17" i="12"/>
  <c r="E17" i="12" s="1"/>
  <c r="F47" i="16" l="1"/>
  <c r="D53" i="14"/>
  <c r="E64" i="14"/>
  <c r="C53" i="12"/>
  <c r="E52" i="14"/>
  <c r="C53" i="14"/>
  <c r="C53" i="16"/>
  <c r="G17" i="16"/>
  <c r="E13" i="12"/>
  <c r="G19" i="16"/>
  <c r="E66" i="14"/>
  <c r="D67" i="16"/>
  <c r="D37" i="16"/>
  <c r="D66" i="12"/>
  <c r="F50" i="16"/>
  <c r="C37" i="14"/>
  <c r="C37" i="16"/>
  <c r="E15" i="12"/>
  <c r="G13" i="16"/>
  <c r="G15" i="16"/>
  <c r="B53" i="16"/>
  <c r="B53" i="14"/>
  <c r="F64" i="16"/>
  <c r="F66" i="16" s="1"/>
  <c r="E50" i="14"/>
  <c r="F19" i="14"/>
  <c r="C67" i="12"/>
  <c r="C67" i="14"/>
  <c r="C37" i="12"/>
  <c r="F13" i="14"/>
  <c r="E51" i="14"/>
  <c r="E34" i="14"/>
  <c r="E37" i="14" s="1"/>
  <c r="D66" i="4"/>
  <c r="D68" i="4" s="1"/>
  <c r="F48" i="16"/>
  <c r="F34" i="16"/>
  <c r="E48" i="14"/>
  <c r="B66" i="14"/>
  <c r="B66" i="16"/>
  <c r="B66" i="12"/>
  <c r="D47" i="12"/>
  <c r="D53" i="12" s="1"/>
  <c r="B67" i="14"/>
  <c r="E68" i="4"/>
  <c r="B67" i="12"/>
  <c r="B67" i="16"/>
  <c r="F33" i="16"/>
  <c r="D34" i="12"/>
  <c r="B37" i="12"/>
  <c r="F67" i="16" l="1"/>
  <c r="F68" i="16" s="1"/>
  <c r="E67" i="14"/>
  <c r="E68" i="14" s="1"/>
  <c r="F37" i="16"/>
  <c r="F53" i="16"/>
  <c r="E53" i="14"/>
  <c r="D67" i="12"/>
  <c r="D68" i="12" s="1"/>
  <c r="D37" i="12"/>
  <c r="B63" i="6"/>
  <c r="B66" i="6" s="1"/>
  <c r="B68" i="14"/>
  <c r="B68" i="16"/>
  <c r="B68" i="12"/>
  <c r="B68" i="6" l="1"/>
  <c r="C63" i="6" s="1"/>
  <c r="E63" i="6"/>
  <c r="E66" i="6" s="1"/>
  <c r="C66" i="6" l="1"/>
  <c r="C68" i="6" s="1"/>
  <c r="D63" i="6" s="1"/>
  <c r="D66" i="6" s="1"/>
  <c r="D68" i="6" s="1"/>
  <c r="C63" i="12"/>
  <c r="C63" i="14"/>
  <c r="C63" i="16"/>
  <c r="C66" i="14" l="1"/>
  <c r="C66" i="16"/>
  <c r="E68" i="6"/>
  <c r="C66" i="12"/>
  <c r="C68" i="16" l="1"/>
  <c r="C68" i="12"/>
  <c r="C68" i="14"/>
  <c r="B63" i="8"/>
  <c r="B66" i="8" s="1"/>
  <c r="B68" i="8" l="1"/>
  <c r="C63" i="8" s="1"/>
  <c r="E63" i="8"/>
  <c r="E66" i="8" s="1"/>
  <c r="C66" i="8" l="1"/>
  <c r="C68" i="8" s="1"/>
  <c r="D63" i="8" s="1"/>
  <c r="D66" i="8" s="1"/>
  <c r="D68" i="8" s="1"/>
  <c r="D63" i="16"/>
  <c r="D63" i="14"/>
  <c r="D66" i="14" l="1"/>
  <c r="E68" i="8"/>
  <c r="D66" i="16"/>
  <c r="D68" i="14" l="1"/>
  <c r="D68" i="16"/>
  <c r="B63" i="10"/>
  <c r="B66" i="10" s="1"/>
  <c r="E63" i="10" l="1"/>
  <c r="E66" i="10" s="1"/>
  <c r="B68" i="10"/>
  <c r="C63" i="10" s="1"/>
  <c r="C66" i="10" l="1"/>
  <c r="C68" i="10" s="1"/>
  <c r="D63" i="10" s="1"/>
  <c r="D66" i="10" s="1"/>
  <c r="D68" i="10" s="1"/>
  <c r="E63" i="16"/>
  <c r="E66" i="16" l="1"/>
  <c r="E68" i="10"/>
  <c r="E68" i="16" s="1"/>
</calcChain>
</file>

<file path=xl/sharedStrings.xml><?xml version="1.0" encoding="utf-8"?>
<sst xmlns="http://schemas.openxmlformats.org/spreadsheetml/2006/main" count="524" uniqueCount="82">
  <si>
    <t>I Trimestre</t>
  </si>
  <si>
    <t>Marzo</t>
  </si>
  <si>
    <t>Febrero</t>
  </si>
  <si>
    <t>Enero</t>
  </si>
  <si>
    <t>Rubro por objeto de gasto</t>
  </si>
  <si>
    <t>Unidad: Colones</t>
  </si>
  <si>
    <t>Reporte de ingresos efectivos girados por el Fondo de Desarrollo Social y Asignaciones Familiares</t>
  </si>
  <si>
    <t>Cuadro 4</t>
  </si>
  <si>
    <t>Total</t>
  </si>
  <si>
    <t>Reporte de gastos efectivos financiados por el Fondo de Desarrollo Social y Asignaciones Familiares</t>
  </si>
  <si>
    <t>Cuadro 3</t>
  </si>
  <si>
    <t>Cuadro 2</t>
  </si>
  <si>
    <t>Personas</t>
  </si>
  <si>
    <t>Unidad</t>
  </si>
  <si>
    <t>Reporte de beneficiarios efectivos financiados por el Fondo de Desarrollo Social y Asignaciones Familiares</t>
  </si>
  <si>
    <t>Cuadro 1</t>
  </si>
  <si>
    <t>Período:</t>
  </si>
  <si>
    <t>Unidad Ejecutora:</t>
  </si>
  <si>
    <t>Institución:</t>
  </si>
  <si>
    <t xml:space="preserve">Programa: </t>
  </si>
  <si>
    <t>FODESAF</t>
  </si>
  <si>
    <t>II Trimestre</t>
  </si>
  <si>
    <t>Junio</t>
  </si>
  <si>
    <t>Mayo</t>
  </si>
  <si>
    <t>Abril</t>
  </si>
  <si>
    <t>III Trimestre</t>
  </si>
  <si>
    <t>Septiembre</t>
  </si>
  <si>
    <t>Agosto</t>
  </si>
  <si>
    <t>Julio</t>
  </si>
  <si>
    <t>IIITrimestre</t>
  </si>
  <si>
    <t>IV Trimestre</t>
  </si>
  <si>
    <t>Diciembre</t>
  </si>
  <si>
    <t>Noviembre</t>
  </si>
  <si>
    <t>Octubre</t>
  </si>
  <si>
    <t>Primer Semestre</t>
  </si>
  <si>
    <t>II trimestre</t>
  </si>
  <si>
    <t>Acumulado</t>
  </si>
  <si>
    <t>III trimestre</t>
  </si>
  <si>
    <t>Anual</t>
  </si>
  <si>
    <t>IVTrimestre</t>
  </si>
  <si>
    <t>Beneficio</t>
  </si>
  <si>
    <t>Promoción y protección derechos de la mujeres (Programa Técnico)</t>
  </si>
  <si>
    <t>Instituto Nacional de las Mujeres (INAMU)</t>
  </si>
  <si>
    <t>INAMU</t>
  </si>
  <si>
    <t xml:space="preserve">1. Capacitación a mujeres </t>
  </si>
  <si>
    <t xml:space="preserve">2. Atención directa a mujeres </t>
  </si>
  <si>
    <t>3. Asistencia Técnica en género a funcionarios públicos</t>
  </si>
  <si>
    <t>4. Producción y difusión masiva de estudios</t>
  </si>
  <si>
    <t>2. Asistencia Técnica en género a funcionarios públicos</t>
  </si>
  <si>
    <t>1. Atención directa a mujeres</t>
  </si>
  <si>
    <t xml:space="preserve"> Remuneraciones y Prestaciones  - Programa Técnico</t>
  </si>
  <si>
    <t xml:space="preserve"> Gestión Administrativa - Programa  Administrativo</t>
  </si>
  <si>
    <t>0.    Remuneraciones</t>
  </si>
  <si>
    <t>1.    Servicios</t>
  </si>
  <si>
    <t>2.    Materiales y suministros</t>
  </si>
  <si>
    <t>3.    Interese y comisiones</t>
  </si>
  <si>
    <t>5.    Bienes Duraderos</t>
  </si>
  <si>
    <t>6.    Transferencias Corrientes</t>
  </si>
  <si>
    <t>7.    Transferencias de Capital</t>
  </si>
  <si>
    <r>
      <t>Fuente</t>
    </r>
    <r>
      <rPr>
        <sz val="11"/>
        <color indexed="8"/>
        <rFont val="Calibri"/>
        <family val="2"/>
        <scheme val="minor"/>
      </rPr>
      <t xml:space="preserve">: Área Financiera Contable. </t>
    </r>
  </si>
  <si>
    <t>2. Ingresos efectivos recibidos - Por Fodesaf</t>
  </si>
  <si>
    <t>3. Otros ingresos recibidos</t>
  </si>
  <si>
    <t>5. Egresos efectivos pagados</t>
  </si>
  <si>
    <t xml:space="preserve">1. Saldo en caja inicial  (5 t-1) </t>
  </si>
  <si>
    <t xml:space="preserve">4. Recursos disponibles (1+2+3) </t>
  </si>
  <si>
    <t xml:space="preserve">6. Saldo en caja final   (4-5) </t>
  </si>
  <si>
    <t>Segundo Trimestre 2016</t>
  </si>
  <si>
    <r>
      <t>Fuente</t>
    </r>
    <r>
      <rPr>
        <sz val="9"/>
        <color indexed="8"/>
        <rFont val="Calibri"/>
        <family val="2"/>
        <scheme val="minor"/>
      </rPr>
      <t xml:space="preserve">: INAMU. Área Financiera Contable. </t>
    </r>
  </si>
  <si>
    <t xml:space="preserve">Fuente: INAMU. Unidad de Planificación Institucional con  datos aportados en los informes de todas las áreas </t>
  </si>
  <si>
    <r>
      <t>Fuente</t>
    </r>
    <r>
      <rPr>
        <sz val="9"/>
        <color indexed="8"/>
        <rFont val="Calibri"/>
        <family val="2"/>
        <scheme val="minor"/>
      </rPr>
      <t>: INAMU. Área Financiera Contable.</t>
    </r>
  </si>
  <si>
    <t>Fuente: INAMU. Unidad de Planificación Institucional con  datos aportados en los informes de todas las áreas</t>
  </si>
  <si>
    <t>Cuarto Trimestre 2016</t>
  </si>
  <si>
    <t>Tercer Trimestre 2016</t>
  </si>
  <si>
    <t>Primer Trimestre 2016</t>
  </si>
  <si>
    <t>Tercer Trimestre Acumulado 2016</t>
  </si>
  <si>
    <t xml:space="preserve"> Primer Semestre 2016</t>
  </si>
  <si>
    <t xml:space="preserve">Fuente: INAMU. Unidad de Planificación Institucional con  datos aportados en los informes de todas las áreas al 31 de marzo. </t>
  </si>
  <si>
    <t>Fecha de actualización: 24/06/2016</t>
  </si>
  <si>
    <t>Fecha de actualización: 03/08/2016</t>
  </si>
  <si>
    <t xml:space="preserve">Fuente: INAMU. Unidad de Planificación Institucional con  datos aportados en los informes de todas las áreas al 30 de Setiembre del 2016. </t>
  </si>
  <si>
    <t>Fecha de actualización: 08/11/2016</t>
  </si>
  <si>
    <t>Fecha de actualización: 07/02/2016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</si>
</sst>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165" fontId="0" fillId="0" borderId="0" xfId="1" applyNumberFormat="1" applyFont="1"/>
    <xf numFmtId="165" fontId="3" fillId="0" borderId="0" xfId="1" applyNumberFormat="1" applyFont="1" applyFill="1" applyAlignment="1">
      <alignment horizontal="right"/>
    </xf>
    <xf numFmtId="165" fontId="3" fillId="0" borderId="0" xfId="1" applyNumberFormat="1" applyFont="1"/>
    <xf numFmtId="165" fontId="3" fillId="0" borderId="0" xfId="1" applyNumberFormat="1" applyFont="1" applyFill="1" applyBorder="1" applyAlignment="1">
      <alignment vertical="top" wrapText="1"/>
    </xf>
    <xf numFmtId="165" fontId="3" fillId="0" borderId="0" xfId="1" applyNumberFormat="1" applyFont="1" applyAlignme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right"/>
    </xf>
    <xf numFmtId="165" fontId="0" fillId="0" borderId="2" xfId="1" applyNumberFormat="1" applyFont="1" applyFill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0" xfId="1" applyNumberFormat="1" applyFont="1" applyFill="1" applyAlignment="1">
      <alignment horizontal="left"/>
    </xf>
    <xf numFmtId="165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1" applyNumberFormat="1" applyFont="1" applyFill="1" applyAlignment="1">
      <alignment horizontal="right"/>
    </xf>
    <xf numFmtId="165" fontId="0" fillId="0" borderId="1" xfId="1" applyNumberFormat="1" applyFont="1" applyFill="1" applyBorder="1"/>
    <xf numFmtId="165" fontId="0" fillId="0" borderId="1" xfId="1" applyNumberFormat="1" applyFont="1" applyBorder="1"/>
    <xf numFmtId="165" fontId="3" fillId="0" borderId="0" xfId="1" applyNumberFormat="1" applyFont="1" applyFill="1"/>
    <xf numFmtId="165" fontId="0" fillId="0" borderId="0" xfId="1" applyNumberFormat="1" applyFont="1" applyAlignment="1">
      <alignment horizontal="left"/>
    </xf>
    <xf numFmtId="165" fontId="3" fillId="0" borderId="0" xfId="1" applyNumberFormat="1" applyFont="1" applyFill="1" applyBorder="1"/>
    <xf numFmtId="165" fontId="5" fillId="0" borderId="0" xfId="1" applyNumberFormat="1" applyFont="1" applyFill="1" applyBorder="1" applyAlignment="1">
      <alignment vertical="top" wrapText="1"/>
    </xf>
    <xf numFmtId="165" fontId="4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left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4" fillId="0" borderId="0" xfId="1" applyNumberFormat="1" applyFont="1" applyFill="1" applyBorder="1" applyAlignment="1">
      <alignment vertical="top" wrapText="1"/>
    </xf>
    <xf numFmtId="165" fontId="0" fillId="0" borderId="0" xfId="1" applyNumberFormat="1" applyFont="1" applyAlignment="1"/>
    <xf numFmtId="1" fontId="3" fillId="0" borderId="0" xfId="1" applyNumberFormat="1" applyFont="1" applyAlignment="1">
      <alignment horizontal="left"/>
    </xf>
    <xf numFmtId="165" fontId="2" fillId="0" borderId="0" xfId="1" applyNumberFormat="1" applyFont="1"/>
    <xf numFmtId="3" fontId="0" fillId="0" borderId="0" xfId="0" applyNumberFormat="1" applyFont="1" applyFill="1"/>
    <xf numFmtId="165" fontId="6" fillId="0" borderId="0" xfId="1" applyNumberFormat="1" applyFont="1" applyFill="1"/>
    <xf numFmtId="165" fontId="6" fillId="0" borderId="0" xfId="1" applyNumberFormat="1" applyFont="1" applyFill="1" applyAlignment="1">
      <alignment horizontal="right"/>
    </xf>
    <xf numFmtId="165" fontId="7" fillId="0" borderId="0" xfId="1" applyNumberFormat="1" applyFont="1" applyFill="1"/>
    <xf numFmtId="165" fontId="8" fillId="0" borderId="1" xfId="1" applyNumberFormat="1" applyFont="1" applyBorder="1"/>
    <xf numFmtId="165" fontId="9" fillId="0" borderId="0" xfId="1" applyNumberFormat="1" applyFont="1" applyFill="1" applyBorder="1" applyAlignment="1">
      <alignment horizontal="left" vertical="top"/>
    </xf>
    <xf numFmtId="165" fontId="9" fillId="0" borderId="0" xfId="1" applyNumberFormat="1" applyFont="1" applyFill="1" applyAlignment="1"/>
    <xf numFmtId="0" fontId="10" fillId="0" borderId="0" xfId="0" applyFont="1" applyFill="1" applyBorder="1" applyAlignment="1">
      <alignment vertical="center"/>
    </xf>
    <xf numFmtId="165" fontId="11" fillId="0" borderId="0" xfId="1" applyNumberFormat="1" applyFont="1" applyFill="1"/>
    <xf numFmtId="165" fontId="10" fillId="0" borderId="0" xfId="1" applyNumberFormat="1" applyFont="1" applyFill="1" applyBorder="1" applyAlignment="1">
      <alignment vertical="center"/>
    </xf>
    <xf numFmtId="37" fontId="0" fillId="0" borderId="0" xfId="1" applyNumberFormat="1" applyFont="1"/>
    <xf numFmtId="37" fontId="0" fillId="0" borderId="1" xfId="1" applyNumberFormat="1" applyFont="1" applyBorder="1"/>
    <xf numFmtId="37" fontId="0" fillId="0" borderId="0" xfId="1" applyNumberFormat="1" applyFont="1" applyFill="1"/>
    <xf numFmtId="37" fontId="0" fillId="0" borderId="0" xfId="1" applyNumberFormat="1" applyFont="1" applyFill="1" applyBorder="1"/>
    <xf numFmtId="37" fontId="0" fillId="0" borderId="1" xfId="1" applyNumberFormat="1" applyFont="1" applyFill="1" applyBorder="1"/>
    <xf numFmtId="37" fontId="8" fillId="0" borderId="1" xfId="1" applyNumberFormat="1" applyFont="1" applyFill="1" applyBorder="1"/>
    <xf numFmtId="0" fontId="12" fillId="2" borderId="0" xfId="0" applyFont="1" applyFill="1" applyAlignment="1">
      <alignment horizontal="justify" vertical="center" wrapText="1"/>
    </xf>
    <xf numFmtId="165" fontId="3" fillId="0" borderId="0" xfId="1" applyNumberFormat="1" applyFont="1" applyFill="1" applyAlignment="1">
      <alignment horizontal="center"/>
    </xf>
    <xf numFmtId="165" fontId="9" fillId="0" borderId="0" xfId="1" applyNumberFormat="1" applyFont="1" applyFill="1" applyAlignment="1">
      <alignment horizontal="center"/>
    </xf>
    <xf numFmtId="165" fontId="3" fillId="0" borderId="0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zoomScale="90" zoomScaleNormal="90" workbookViewId="0">
      <selection activeCell="B63" sqref="B63:E68"/>
    </sheetView>
  </sheetViews>
  <sheetFormatPr baseColWidth="10" defaultColWidth="11.5703125" defaultRowHeight="15" x14ac:dyDescent="0.25"/>
  <cols>
    <col min="1" max="1" width="51.140625" style="11" customWidth="1"/>
    <col min="2" max="2" width="17.140625" style="1" customWidth="1"/>
    <col min="3" max="3" width="17.42578125" style="1" customWidth="1"/>
    <col min="4" max="4" width="15.85546875" style="1" customWidth="1"/>
    <col min="5" max="5" width="17.28515625" style="1" customWidth="1"/>
    <col min="6" max="6" width="13.140625" style="1" bestFit="1" customWidth="1"/>
    <col min="7" max="16384" width="11.5703125" style="1"/>
  </cols>
  <sheetData>
    <row r="1" spans="1:7" ht="15" customHeight="1" x14ac:dyDescent="0.25">
      <c r="A1" s="46" t="s">
        <v>20</v>
      </c>
      <c r="B1" s="46"/>
      <c r="C1" s="46"/>
      <c r="D1" s="46"/>
      <c r="E1" s="46"/>
      <c r="F1" s="46"/>
    </row>
    <row r="2" spans="1:7" s="3" customFormat="1" ht="15" customHeight="1" x14ac:dyDescent="0.25">
      <c r="A2" s="2" t="s">
        <v>19</v>
      </c>
      <c r="B2" s="34" t="s">
        <v>41</v>
      </c>
      <c r="D2" s="4"/>
    </row>
    <row r="3" spans="1:7" s="3" customFormat="1" ht="15" customHeight="1" x14ac:dyDescent="0.25">
      <c r="A3" s="2" t="s">
        <v>18</v>
      </c>
      <c r="B3" s="34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6" t="s">
        <v>73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47" t="s">
        <v>15</v>
      </c>
      <c r="B8" s="47"/>
      <c r="C8" s="47"/>
      <c r="D8" s="47"/>
      <c r="E8" s="47"/>
      <c r="F8" s="47"/>
    </row>
    <row r="9" spans="1:7" ht="15" customHeight="1" x14ac:dyDescent="0.25">
      <c r="A9" s="47" t="s">
        <v>14</v>
      </c>
      <c r="B9" s="47"/>
      <c r="C9" s="47"/>
      <c r="D9" s="47"/>
      <c r="E9" s="47"/>
      <c r="F9" s="47"/>
    </row>
    <row r="11" spans="1:7" ht="15" customHeight="1" thickBot="1" x14ac:dyDescent="0.3">
      <c r="A11" s="8" t="s">
        <v>40</v>
      </c>
      <c r="B11" s="9" t="s">
        <v>13</v>
      </c>
      <c r="C11" s="9" t="s">
        <v>3</v>
      </c>
      <c r="D11" s="9" t="s">
        <v>2</v>
      </c>
      <c r="E11" s="9" t="s">
        <v>1</v>
      </c>
      <c r="F11" s="9" t="s">
        <v>0</v>
      </c>
    </row>
    <row r="13" spans="1:7" s="11" customFormat="1" ht="15" customHeight="1" x14ac:dyDescent="0.25">
      <c r="A13" s="10" t="s">
        <v>44</v>
      </c>
      <c r="B13" s="11" t="s">
        <v>12</v>
      </c>
      <c r="C13" s="41">
        <v>343</v>
      </c>
      <c r="D13" s="41">
        <v>2087</v>
      </c>
      <c r="E13" s="41">
        <v>2994</v>
      </c>
      <c r="F13" s="41">
        <f>SUM(C13:E13)</f>
        <v>5424</v>
      </c>
    </row>
    <row r="14" spans="1:7" s="11" customFormat="1" ht="15" customHeight="1" x14ac:dyDescent="0.25">
      <c r="A14" s="10"/>
      <c r="C14" s="41"/>
      <c r="D14" s="41"/>
      <c r="E14" s="41"/>
      <c r="F14" s="41"/>
    </row>
    <row r="15" spans="1:7" s="11" customFormat="1" ht="15" customHeight="1" x14ac:dyDescent="0.25">
      <c r="A15" s="10" t="s">
        <v>45</v>
      </c>
      <c r="B15" s="11" t="s">
        <v>12</v>
      </c>
      <c r="C15" s="41">
        <v>777</v>
      </c>
      <c r="D15" s="41">
        <v>987</v>
      </c>
      <c r="E15" s="41">
        <v>849</v>
      </c>
      <c r="F15" s="41">
        <f t="shared" ref="F15:F19" si="0">SUM(C15:E15)</f>
        <v>2613</v>
      </c>
      <c r="G15" s="32"/>
    </row>
    <row r="16" spans="1:7" s="11" customFormat="1" ht="15" customHeight="1" x14ac:dyDescent="0.25">
      <c r="A16" s="10"/>
      <c r="C16" s="41"/>
      <c r="D16" s="41"/>
      <c r="E16" s="42"/>
      <c r="F16" s="41"/>
      <c r="G16" s="13"/>
    </row>
    <row r="17" spans="1:11" s="11" customFormat="1" x14ac:dyDescent="0.25">
      <c r="A17" s="10" t="s">
        <v>46</v>
      </c>
      <c r="B17" s="11" t="s">
        <v>12</v>
      </c>
      <c r="C17" s="41">
        <v>63</v>
      </c>
      <c r="D17" s="41">
        <v>278</v>
      </c>
      <c r="E17" s="41">
        <v>611</v>
      </c>
      <c r="F17" s="41">
        <f t="shared" si="0"/>
        <v>952</v>
      </c>
    </row>
    <row r="18" spans="1:11" s="11" customFormat="1" x14ac:dyDescent="0.25">
      <c r="A18" s="10"/>
      <c r="C18" s="41"/>
      <c r="D18" s="41"/>
      <c r="E18" s="41"/>
      <c r="F18" s="41"/>
    </row>
    <row r="19" spans="1:11" s="11" customFormat="1" x14ac:dyDescent="0.25">
      <c r="A19" s="10" t="s">
        <v>47</v>
      </c>
      <c r="B19" s="11" t="s">
        <v>12</v>
      </c>
      <c r="C19" s="41">
        <v>927</v>
      </c>
      <c r="D19" s="41">
        <v>913</v>
      </c>
      <c r="E19" s="41">
        <v>756</v>
      </c>
      <c r="F19" s="41">
        <f t="shared" si="0"/>
        <v>2596</v>
      </c>
    </row>
    <row r="20" spans="1:11" s="11" customFormat="1" x14ac:dyDescent="0.25">
      <c r="A20" s="10"/>
    </row>
    <row r="21" spans="1:11" ht="15.75" thickBot="1" x14ac:dyDescent="0.3">
      <c r="A21" s="14"/>
      <c r="B21" s="15"/>
      <c r="C21" s="15"/>
      <c r="D21" s="15"/>
      <c r="E21" s="15"/>
      <c r="F21" s="15"/>
    </row>
    <row r="22" spans="1:11" ht="17.25" customHeight="1" thickTop="1" x14ac:dyDescent="0.25">
      <c r="A22" s="37" t="s">
        <v>76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5" spans="1:11" x14ac:dyDescent="0.25">
      <c r="A25" s="48" t="s">
        <v>11</v>
      </c>
      <c r="B25" s="48"/>
      <c r="C25" s="48"/>
      <c r="D25" s="48"/>
      <c r="E25" s="48"/>
    </row>
    <row r="26" spans="1:11" x14ac:dyDescent="0.25">
      <c r="A26" s="46" t="s">
        <v>9</v>
      </c>
      <c r="B26" s="46"/>
      <c r="C26" s="46"/>
      <c r="D26" s="46"/>
      <c r="E26" s="46"/>
    </row>
    <row r="27" spans="1:11" x14ac:dyDescent="0.25">
      <c r="A27" s="46" t="s">
        <v>5</v>
      </c>
      <c r="B27" s="46"/>
      <c r="C27" s="46"/>
      <c r="D27" s="46"/>
      <c r="E27" s="46"/>
    </row>
    <row r="29" spans="1:11" ht="15.75" thickBot="1" x14ac:dyDescent="0.3">
      <c r="A29" s="8" t="s">
        <v>40</v>
      </c>
      <c r="B29" s="9" t="s">
        <v>3</v>
      </c>
      <c r="C29" s="9" t="s">
        <v>2</v>
      </c>
      <c r="D29" s="9" t="s">
        <v>1</v>
      </c>
      <c r="E29" s="9" t="s">
        <v>0</v>
      </c>
    </row>
    <row r="31" spans="1:11" x14ac:dyDescent="0.25">
      <c r="A31" s="17" t="s">
        <v>44</v>
      </c>
      <c r="B31" s="39">
        <v>2062999.67</v>
      </c>
      <c r="C31" s="39">
        <v>18921912.050000001</v>
      </c>
      <c r="D31" s="39">
        <v>20509583.960000001</v>
      </c>
      <c r="E31" s="39">
        <f t="shared" ref="E31:E36" si="1">SUM(B31:D31)</f>
        <v>41494495.68</v>
      </c>
    </row>
    <row r="32" spans="1:11" x14ac:dyDescent="0.25">
      <c r="A32" s="17" t="s">
        <v>49</v>
      </c>
      <c r="B32" s="39">
        <v>18073241</v>
      </c>
      <c r="C32" s="39">
        <v>31567970.100000001</v>
      </c>
      <c r="D32" s="39">
        <v>26797717.539999999</v>
      </c>
      <c r="E32" s="39">
        <f t="shared" si="1"/>
        <v>76438928.640000001</v>
      </c>
    </row>
    <row r="33" spans="1:5" x14ac:dyDescent="0.25">
      <c r="A33" s="17" t="s">
        <v>48</v>
      </c>
      <c r="B33" s="39">
        <v>346680</v>
      </c>
      <c r="C33" s="39">
        <v>1546315</v>
      </c>
      <c r="D33" s="39">
        <v>8941150</v>
      </c>
      <c r="E33" s="39">
        <f t="shared" si="1"/>
        <v>10834145</v>
      </c>
    </row>
    <row r="34" spans="1:5" x14ac:dyDescent="0.25">
      <c r="A34" s="17" t="s">
        <v>47</v>
      </c>
      <c r="B34" s="39">
        <v>58500</v>
      </c>
      <c r="C34" s="39">
        <v>95900</v>
      </c>
      <c r="D34" s="39">
        <v>1153746.71</v>
      </c>
      <c r="E34" s="39">
        <f t="shared" si="1"/>
        <v>1308146.71</v>
      </c>
    </row>
    <row r="35" spans="1:5" x14ac:dyDescent="0.25">
      <c r="A35" s="17" t="s">
        <v>50</v>
      </c>
      <c r="B35" s="39">
        <v>440909866.77999997</v>
      </c>
      <c r="C35" s="39">
        <v>253970528.84</v>
      </c>
      <c r="D35" s="39">
        <v>284832408.42000002</v>
      </c>
      <c r="E35" s="39">
        <f t="shared" si="1"/>
        <v>979712804.03999996</v>
      </c>
    </row>
    <row r="36" spans="1:5" x14ac:dyDescent="0.25">
      <c r="A36" s="11" t="s">
        <v>51</v>
      </c>
      <c r="B36" s="39">
        <v>225918507.03</v>
      </c>
      <c r="C36" s="39">
        <v>228495463.61000001</v>
      </c>
      <c r="D36" s="39">
        <v>388701796.10000002</v>
      </c>
      <c r="E36" s="39">
        <f t="shared" si="1"/>
        <v>843115766.74000001</v>
      </c>
    </row>
    <row r="37" spans="1:5" ht="15.75" thickBot="1" x14ac:dyDescent="0.3">
      <c r="A37" s="14" t="s">
        <v>8</v>
      </c>
      <c r="B37" s="40">
        <f>+SUM(B31:B36)</f>
        <v>687369794.48000002</v>
      </c>
      <c r="C37" s="40">
        <f t="shared" ref="C37:E37" si="2">+SUM(C31:C36)</f>
        <v>534598089.60000002</v>
      </c>
      <c r="D37" s="40">
        <f t="shared" si="2"/>
        <v>730936402.73000002</v>
      </c>
      <c r="E37" s="40">
        <f t="shared" si="2"/>
        <v>1952904286.8099999</v>
      </c>
    </row>
    <row r="38" spans="1:5" ht="15.75" thickTop="1" x14ac:dyDescent="0.25">
      <c r="A38" s="37" t="s">
        <v>59</v>
      </c>
    </row>
    <row r="41" spans="1:5" x14ac:dyDescent="0.25">
      <c r="A41" s="46" t="s">
        <v>10</v>
      </c>
      <c r="B41" s="46"/>
      <c r="C41" s="46"/>
      <c r="D41" s="46"/>
      <c r="E41" s="46"/>
    </row>
    <row r="42" spans="1:5" x14ac:dyDescent="0.25">
      <c r="A42" s="46" t="s">
        <v>9</v>
      </c>
      <c r="B42" s="46"/>
      <c r="C42" s="46"/>
      <c r="D42" s="46"/>
      <c r="E42" s="46"/>
    </row>
    <row r="43" spans="1:5" x14ac:dyDescent="0.25">
      <c r="A43" s="46" t="s">
        <v>5</v>
      </c>
      <c r="B43" s="46"/>
      <c r="C43" s="46"/>
      <c r="D43" s="46"/>
      <c r="E43" s="46"/>
    </row>
    <row r="45" spans="1:5" ht="15.75" thickBot="1" x14ac:dyDescent="0.3">
      <c r="A45" s="8" t="s">
        <v>4</v>
      </c>
      <c r="B45" s="9" t="s">
        <v>3</v>
      </c>
      <c r="C45" s="9" t="s">
        <v>2</v>
      </c>
      <c r="D45" s="9" t="s">
        <v>1</v>
      </c>
      <c r="E45" s="9" t="s">
        <v>0</v>
      </c>
    </row>
    <row r="46" spans="1:5" x14ac:dyDescent="0.25">
      <c r="A46" s="36" t="s">
        <v>52</v>
      </c>
      <c r="B46" s="39">
        <v>616198887.48000002</v>
      </c>
      <c r="C46" s="39">
        <v>314530831.54999995</v>
      </c>
      <c r="D46" s="39">
        <v>311192484.54000002</v>
      </c>
      <c r="E46" s="39">
        <f t="shared" ref="E46:E52" si="3">SUM(B46:D46)</f>
        <v>1241922203.5699999</v>
      </c>
    </row>
    <row r="47" spans="1:5" x14ac:dyDescent="0.25">
      <c r="A47" s="36" t="s">
        <v>53</v>
      </c>
      <c r="B47" s="39">
        <v>50750375.369999997</v>
      </c>
      <c r="C47" s="39">
        <v>171723648.57999998</v>
      </c>
      <c r="D47" s="39">
        <v>233236790.35000002</v>
      </c>
      <c r="E47" s="39">
        <f t="shared" si="3"/>
        <v>455710814.30000001</v>
      </c>
    </row>
    <row r="48" spans="1:5" x14ac:dyDescent="0.25">
      <c r="A48" s="36" t="s">
        <v>54</v>
      </c>
      <c r="B48" s="39">
        <v>2670989.5</v>
      </c>
      <c r="C48" s="39">
        <v>2445568.4</v>
      </c>
      <c r="D48" s="39">
        <v>12384187.199999999</v>
      </c>
      <c r="E48" s="39">
        <f t="shared" si="3"/>
        <v>17500745.100000001</v>
      </c>
    </row>
    <row r="49" spans="1:9" x14ac:dyDescent="0.25">
      <c r="A49" s="36" t="s">
        <v>55</v>
      </c>
      <c r="B49" s="39">
        <v>59.43</v>
      </c>
      <c r="C49" s="39">
        <v>1867.91</v>
      </c>
      <c r="D49" s="39">
        <v>67.92</v>
      </c>
      <c r="E49" s="39">
        <f t="shared" si="3"/>
        <v>1995.2600000000002</v>
      </c>
    </row>
    <row r="50" spans="1:9" x14ac:dyDescent="0.25">
      <c r="A50" s="36" t="s">
        <v>56</v>
      </c>
      <c r="B50" s="39">
        <v>133600</v>
      </c>
      <c r="C50" s="39">
        <v>10972641.51</v>
      </c>
      <c r="D50" s="39">
        <v>502000</v>
      </c>
      <c r="E50" s="39">
        <f t="shared" si="3"/>
        <v>11608241.51</v>
      </c>
    </row>
    <row r="51" spans="1:9" x14ac:dyDescent="0.25">
      <c r="A51" s="36" t="s">
        <v>57</v>
      </c>
      <c r="B51" s="39">
        <v>6556005.6999999993</v>
      </c>
      <c r="C51" s="39">
        <v>25567191.649999999</v>
      </c>
      <c r="D51" s="39">
        <v>173620872.72</v>
      </c>
      <c r="E51" s="39">
        <f t="shared" si="3"/>
        <v>205744070.06999999</v>
      </c>
    </row>
    <row r="52" spans="1:9" x14ac:dyDescent="0.25">
      <c r="A52" s="36" t="s">
        <v>58</v>
      </c>
      <c r="B52" s="39">
        <v>11059877</v>
      </c>
      <c r="C52" s="39">
        <v>9356340</v>
      </c>
      <c r="D52" s="39">
        <v>0</v>
      </c>
      <c r="E52" s="39">
        <f t="shared" si="3"/>
        <v>20416217</v>
      </c>
    </row>
    <row r="53" spans="1:9" ht="15.75" thickBot="1" x14ac:dyDescent="0.3">
      <c r="A53" s="14" t="s">
        <v>8</v>
      </c>
      <c r="B53" s="40">
        <f>+SUM(B46:B52)</f>
        <v>687369794.48000002</v>
      </c>
      <c r="C53" s="40">
        <f t="shared" ref="C53:E53" si="4">+SUM(C46:C52)</f>
        <v>534598089.5999999</v>
      </c>
      <c r="D53" s="40">
        <f t="shared" si="4"/>
        <v>730936402.73000014</v>
      </c>
      <c r="E53" s="40">
        <f t="shared" si="4"/>
        <v>1952904286.8099997</v>
      </c>
    </row>
    <row r="54" spans="1:9" ht="15.75" thickTop="1" x14ac:dyDescent="0.25">
      <c r="A54" s="37" t="s">
        <v>59</v>
      </c>
    </row>
    <row r="57" spans="1:9" x14ac:dyDescent="0.25">
      <c r="A57" s="46" t="s">
        <v>7</v>
      </c>
      <c r="B57" s="46"/>
      <c r="C57" s="46"/>
      <c r="D57" s="46"/>
      <c r="E57" s="46"/>
    </row>
    <row r="58" spans="1:9" x14ac:dyDescent="0.25">
      <c r="A58" s="46" t="s">
        <v>6</v>
      </c>
      <c r="B58" s="46"/>
      <c r="C58" s="46"/>
      <c r="D58" s="46"/>
      <c r="E58" s="46"/>
    </row>
    <row r="59" spans="1:9" x14ac:dyDescent="0.25">
      <c r="A59" s="46" t="s">
        <v>5</v>
      </c>
      <c r="B59" s="46"/>
      <c r="C59" s="46"/>
      <c r="D59" s="46"/>
      <c r="E59" s="46"/>
    </row>
    <row r="61" spans="1:9" ht="15.75" thickBot="1" x14ac:dyDescent="0.3">
      <c r="A61" s="8" t="s">
        <v>4</v>
      </c>
      <c r="B61" s="9" t="s">
        <v>3</v>
      </c>
      <c r="C61" s="9" t="s">
        <v>2</v>
      </c>
      <c r="D61" s="9" t="s">
        <v>1</v>
      </c>
      <c r="E61" s="9" t="s">
        <v>0</v>
      </c>
    </row>
    <row r="63" spans="1:9" x14ac:dyDescent="0.25">
      <c r="A63" s="38" t="s">
        <v>63</v>
      </c>
      <c r="B63" s="39">
        <v>9284247468</v>
      </c>
      <c r="C63" s="39">
        <f>B68</f>
        <v>8672299676.1800003</v>
      </c>
      <c r="D63" s="39">
        <f>C68</f>
        <v>8992958025.1900005</v>
      </c>
      <c r="E63" s="39">
        <f>B63</f>
        <v>9284247468</v>
      </c>
      <c r="G63" s="11"/>
      <c r="H63" s="11"/>
      <c r="I63" s="11"/>
    </row>
    <row r="64" spans="1:9" x14ac:dyDescent="0.25">
      <c r="A64" s="38" t="s">
        <v>60</v>
      </c>
      <c r="B64" s="39">
        <v>70003957.5</v>
      </c>
      <c r="C64" s="39">
        <v>848807030.12</v>
      </c>
      <c r="D64" s="39">
        <v>1336901003.1099999</v>
      </c>
      <c r="E64" s="39">
        <f>SUM(B64:D64)</f>
        <v>2255711990.73</v>
      </c>
      <c r="G64" s="29"/>
      <c r="H64" s="29"/>
      <c r="I64" s="29"/>
    </row>
    <row r="65" spans="1:9" x14ac:dyDescent="0.25">
      <c r="A65" s="38" t="s">
        <v>61</v>
      </c>
      <c r="B65" s="39">
        <v>5418045.1600000001</v>
      </c>
      <c r="C65" s="39">
        <v>6449408.4900000002</v>
      </c>
      <c r="D65" s="39">
        <v>927697.97</v>
      </c>
      <c r="E65" s="39">
        <f>SUM(B65:D65)</f>
        <v>12795151.620000001</v>
      </c>
      <c r="G65" s="29"/>
      <c r="H65" s="29"/>
      <c r="I65" s="29"/>
    </row>
    <row r="66" spans="1:9" x14ac:dyDescent="0.25">
      <c r="A66" s="38" t="s">
        <v>64</v>
      </c>
      <c r="B66" s="39">
        <f>SUM(B63:B65)</f>
        <v>9359669470.6599998</v>
      </c>
      <c r="C66" s="39">
        <f t="shared" ref="C66:E66" si="5">SUM(C63:C65)</f>
        <v>9527556114.7900009</v>
      </c>
      <c r="D66" s="39">
        <f t="shared" si="5"/>
        <v>10330786726.27</v>
      </c>
      <c r="E66" s="39">
        <f t="shared" si="5"/>
        <v>11552754610.35</v>
      </c>
      <c r="G66" s="11"/>
      <c r="H66" s="11"/>
      <c r="I66" s="11"/>
    </row>
    <row r="67" spans="1:9" x14ac:dyDescent="0.25">
      <c r="A67" s="38" t="s">
        <v>62</v>
      </c>
      <c r="B67" s="39">
        <f>B53</f>
        <v>687369794.48000002</v>
      </c>
      <c r="C67" s="39">
        <f t="shared" ref="C67:D67" si="6">C53</f>
        <v>534598089.5999999</v>
      </c>
      <c r="D67" s="39">
        <f t="shared" si="6"/>
        <v>730936402.73000014</v>
      </c>
      <c r="E67" s="39">
        <f>SUM(B67:D67)</f>
        <v>1952904286.8099999</v>
      </c>
    </row>
    <row r="68" spans="1:9" x14ac:dyDescent="0.25">
      <c r="A68" s="38" t="s">
        <v>65</v>
      </c>
      <c r="B68" s="39">
        <f>+B66-B67</f>
        <v>8672299676.1800003</v>
      </c>
      <c r="C68" s="39">
        <f t="shared" ref="C68:D68" si="7">+C66-C67</f>
        <v>8992958025.1900005</v>
      </c>
      <c r="D68" s="39">
        <f t="shared" si="7"/>
        <v>9599850323.5400009</v>
      </c>
      <c r="E68" s="39">
        <f>E66-E67</f>
        <v>9599850323.5400009</v>
      </c>
    </row>
    <row r="69" spans="1:9" ht="15.75" thickBot="1" x14ac:dyDescent="0.3">
      <c r="A69" s="15"/>
      <c r="B69" s="15"/>
      <c r="C69" s="15"/>
      <c r="D69" s="15"/>
      <c r="E69" s="15"/>
    </row>
    <row r="70" spans="1:9" ht="15.75" thickTop="1" x14ac:dyDescent="0.25">
      <c r="A70" s="37" t="s">
        <v>59</v>
      </c>
    </row>
    <row r="71" spans="1:9" x14ac:dyDescent="0.25">
      <c r="A71" s="45"/>
      <c r="B71" s="45"/>
      <c r="C71" s="45"/>
      <c r="D71" s="45"/>
      <c r="E71" s="45"/>
    </row>
    <row r="73" spans="1:9" x14ac:dyDescent="0.25">
      <c r="A73" s="11" t="s">
        <v>77</v>
      </c>
    </row>
  </sheetData>
  <mergeCells count="13">
    <mergeCell ref="A71:E71"/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opLeftCell="A13" zoomScale="90" zoomScaleNormal="90" workbookViewId="0">
      <selection activeCell="G23" sqref="G23"/>
    </sheetView>
  </sheetViews>
  <sheetFormatPr baseColWidth="10" defaultColWidth="11.5703125" defaultRowHeight="15" x14ac:dyDescent="0.25"/>
  <cols>
    <col min="1" max="1" width="51.140625" style="11" customWidth="1"/>
    <col min="2" max="2" width="17.7109375" style="1" customWidth="1"/>
    <col min="3" max="3" width="17.28515625" style="1" customWidth="1"/>
    <col min="4" max="4" width="15.85546875" style="1" customWidth="1"/>
    <col min="5" max="5" width="21.28515625" style="1" customWidth="1"/>
    <col min="6" max="16384" width="11.5703125" style="1"/>
  </cols>
  <sheetData>
    <row r="1" spans="1:7" ht="15" customHeight="1" x14ac:dyDescent="0.25">
      <c r="A1" s="46" t="s">
        <v>20</v>
      </c>
      <c r="B1" s="46"/>
      <c r="C1" s="46"/>
      <c r="D1" s="46"/>
      <c r="E1" s="46"/>
      <c r="F1" s="46"/>
    </row>
    <row r="2" spans="1:7" s="3" customFormat="1" ht="15" customHeight="1" x14ac:dyDescent="0.25">
      <c r="A2" s="2" t="s">
        <v>19</v>
      </c>
      <c r="B2" s="34" t="s">
        <v>41</v>
      </c>
      <c r="D2" s="19"/>
    </row>
    <row r="3" spans="1:7" s="3" customFormat="1" ht="15" customHeight="1" x14ac:dyDescent="0.25">
      <c r="A3" s="2" t="s">
        <v>18</v>
      </c>
      <c r="B3" s="34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6" t="s">
        <v>66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47" t="s">
        <v>15</v>
      </c>
      <c r="B8" s="47"/>
      <c r="C8" s="47"/>
      <c r="D8" s="47"/>
      <c r="E8" s="47"/>
      <c r="F8" s="47"/>
    </row>
    <row r="9" spans="1:7" ht="15" customHeight="1" x14ac:dyDescent="0.25">
      <c r="A9" s="47" t="s">
        <v>14</v>
      </c>
      <c r="B9" s="47"/>
      <c r="C9" s="47"/>
      <c r="D9" s="47"/>
      <c r="E9" s="47"/>
      <c r="F9" s="47"/>
    </row>
    <row r="11" spans="1:7" ht="15" customHeight="1" thickBot="1" x14ac:dyDescent="0.3">
      <c r="A11" s="8" t="s">
        <v>40</v>
      </c>
      <c r="B11" s="9" t="s">
        <v>13</v>
      </c>
      <c r="C11" s="9" t="s">
        <v>24</v>
      </c>
      <c r="D11" s="9" t="s">
        <v>23</v>
      </c>
      <c r="E11" s="9" t="s">
        <v>22</v>
      </c>
      <c r="F11" s="9" t="s">
        <v>21</v>
      </c>
    </row>
    <row r="13" spans="1:7" s="11" customFormat="1" ht="15" customHeight="1" x14ac:dyDescent="0.25">
      <c r="A13" s="10" t="s">
        <v>44</v>
      </c>
      <c r="B13" s="11" t="s">
        <v>12</v>
      </c>
      <c r="C13" s="41">
        <v>5066</v>
      </c>
      <c r="D13" s="41">
        <v>5031</v>
      </c>
      <c r="E13" s="41">
        <v>5385</v>
      </c>
      <c r="F13" s="41">
        <f>+SUM(C13:E13)</f>
        <v>15482</v>
      </c>
    </row>
    <row r="14" spans="1:7" s="11" customFormat="1" ht="15" customHeight="1" x14ac:dyDescent="0.25">
      <c r="A14" s="10"/>
      <c r="C14" s="41"/>
      <c r="D14" s="41"/>
      <c r="E14" s="41"/>
      <c r="F14" s="41"/>
    </row>
    <row r="15" spans="1:7" s="11" customFormat="1" ht="15" customHeight="1" x14ac:dyDescent="0.25">
      <c r="A15" s="10" t="s">
        <v>45</v>
      </c>
      <c r="B15" s="11" t="s">
        <v>12</v>
      </c>
      <c r="C15" s="41">
        <v>1206</v>
      </c>
      <c r="D15" s="41">
        <v>1076</v>
      </c>
      <c r="E15" s="41">
        <v>1371</v>
      </c>
      <c r="F15" s="41">
        <f t="shared" ref="F15:F19" si="0">+SUM(C15:E15)</f>
        <v>3653</v>
      </c>
      <c r="G15" s="32"/>
    </row>
    <row r="16" spans="1:7" s="11" customFormat="1" ht="15" customHeight="1" x14ac:dyDescent="0.25">
      <c r="A16" s="10"/>
      <c r="C16" s="41"/>
      <c r="D16" s="41"/>
      <c r="E16" s="41"/>
      <c r="F16" s="41"/>
      <c r="G16" s="13"/>
    </row>
    <row r="17" spans="1:8" s="11" customFormat="1" x14ac:dyDescent="0.25">
      <c r="A17" s="10" t="s">
        <v>46</v>
      </c>
      <c r="B17" s="11" t="s">
        <v>12</v>
      </c>
      <c r="C17" s="41">
        <v>797</v>
      </c>
      <c r="D17" s="41">
        <v>800</v>
      </c>
      <c r="E17" s="41">
        <v>1155</v>
      </c>
      <c r="F17" s="41">
        <f>+SUM(C17:E17)</f>
        <v>2752</v>
      </c>
    </row>
    <row r="18" spans="1:8" s="11" customFormat="1" x14ac:dyDescent="0.25">
      <c r="A18" s="10"/>
      <c r="C18" s="41"/>
      <c r="D18" s="41"/>
      <c r="E18" s="41"/>
      <c r="F18" s="41"/>
    </row>
    <row r="19" spans="1:8" s="11" customFormat="1" x14ac:dyDescent="0.25">
      <c r="A19" s="10" t="s">
        <v>47</v>
      </c>
      <c r="B19" s="11" t="s">
        <v>12</v>
      </c>
      <c r="C19" s="41">
        <v>1305</v>
      </c>
      <c r="D19" s="41">
        <v>1911</v>
      </c>
      <c r="E19" s="41">
        <v>1735</v>
      </c>
      <c r="F19" s="41">
        <f t="shared" si="0"/>
        <v>4951</v>
      </c>
    </row>
    <row r="20" spans="1:8" s="11" customFormat="1" x14ac:dyDescent="0.25">
      <c r="A20" s="20"/>
    </row>
    <row r="21" spans="1:8" ht="15.75" thickBot="1" x14ac:dyDescent="0.3">
      <c r="A21" s="14"/>
      <c r="B21" s="15"/>
      <c r="C21" s="15"/>
      <c r="D21" s="15"/>
      <c r="E21" s="15"/>
      <c r="F21" s="15"/>
    </row>
    <row r="22" spans="1:8" ht="17.25" customHeight="1" thickTop="1" x14ac:dyDescent="0.25">
      <c r="A22" s="35" t="s">
        <v>68</v>
      </c>
      <c r="B22" s="35"/>
      <c r="C22" s="35"/>
      <c r="D22" s="35"/>
      <c r="E22" s="35"/>
      <c r="F22" s="35"/>
      <c r="G22" s="35"/>
      <c r="H22" s="35"/>
    </row>
    <row r="25" spans="1:8" x14ac:dyDescent="0.25">
      <c r="A25" s="48" t="s">
        <v>11</v>
      </c>
      <c r="B25" s="48"/>
      <c r="C25" s="48"/>
      <c r="D25" s="48"/>
      <c r="E25" s="48"/>
    </row>
    <row r="26" spans="1:8" x14ac:dyDescent="0.25">
      <c r="A26" s="46" t="s">
        <v>9</v>
      </c>
      <c r="B26" s="46"/>
      <c r="C26" s="46"/>
      <c r="D26" s="46"/>
      <c r="E26" s="46"/>
    </row>
    <row r="27" spans="1:8" x14ac:dyDescent="0.25">
      <c r="A27" s="46" t="s">
        <v>5</v>
      </c>
      <c r="B27" s="46"/>
      <c r="C27" s="46"/>
      <c r="D27" s="46"/>
      <c r="E27" s="46"/>
    </row>
    <row r="29" spans="1:8" ht="15.75" thickBot="1" x14ac:dyDescent="0.3">
      <c r="A29" s="8" t="s">
        <v>40</v>
      </c>
      <c r="B29" s="9" t="s">
        <v>24</v>
      </c>
      <c r="C29" s="9" t="s">
        <v>23</v>
      </c>
      <c r="D29" s="9" t="s">
        <v>22</v>
      </c>
      <c r="E29" s="9" t="s">
        <v>21</v>
      </c>
    </row>
    <row r="31" spans="1:8" x14ac:dyDescent="0.25">
      <c r="A31" s="17" t="s">
        <v>44</v>
      </c>
      <c r="B31" s="39">
        <v>47441719.460000001</v>
      </c>
      <c r="C31" s="39">
        <v>32364561.329999998</v>
      </c>
      <c r="D31" s="39">
        <v>64581189.049999997</v>
      </c>
      <c r="E31" s="39">
        <f t="shared" ref="E31:E37" si="1">SUM(B31:D31)</f>
        <v>144387469.83999997</v>
      </c>
    </row>
    <row r="32" spans="1:8" x14ac:dyDescent="0.25">
      <c r="A32" s="17" t="s">
        <v>49</v>
      </c>
      <c r="B32" s="39">
        <v>61194278.119999997</v>
      </c>
      <c r="C32" s="39">
        <v>21386592.25</v>
      </c>
      <c r="D32" s="39">
        <v>51061252.359999999</v>
      </c>
      <c r="E32" s="39">
        <f t="shared" si="1"/>
        <v>133642122.73</v>
      </c>
    </row>
    <row r="33" spans="1:7" x14ac:dyDescent="0.25">
      <c r="A33" s="17" t="s">
        <v>48</v>
      </c>
      <c r="B33" s="39">
        <v>7212647</v>
      </c>
      <c r="C33" s="39">
        <v>5922325.9800000004</v>
      </c>
      <c r="D33" s="39">
        <v>10482018</v>
      </c>
      <c r="E33" s="39">
        <f t="shared" si="1"/>
        <v>23616990.98</v>
      </c>
    </row>
    <row r="34" spans="1:7" x14ac:dyDescent="0.25">
      <c r="A34" s="17" t="s">
        <v>47</v>
      </c>
      <c r="B34" s="39">
        <v>9987710</v>
      </c>
      <c r="C34" s="39">
        <v>14970600</v>
      </c>
      <c r="D34" s="39">
        <v>11085701</v>
      </c>
      <c r="E34" s="39">
        <f t="shared" si="1"/>
        <v>36044011</v>
      </c>
    </row>
    <row r="35" spans="1:7" x14ac:dyDescent="0.25">
      <c r="A35" s="17" t="s">
        <v>50</v>
      </c>
      <c r="B35" s="39">
        <v>41025112.390000001</v>
      </c>
      <c r="C35" s="39">
        <v>44722678.840000004</v>
      </c>
      <c r="D35" s="39">
        <v>81596082.829999998</v>
      </c>
      <c r="E35" s="39">
        <f t="shared" si="1"/>
        <v>167343874.06</v>
      </c>
      <c r="G35" s="28"/>
    </row>
    <row r="36" spans="1:7" x14ac:dyDescent="0.25">
      <c r="A36" s="11" t="s">
        <v>51</v>
      </c>
      <c r="B36" s="39">
        <v>461710563.25</v>
      </c>
      <c r="C36" s="39">
        <v>426355678.62</v>
      </c>
      <c r="D36" s="39">
        <v>543675671.34000003</v>
      </c>
      <c r="E36" s="39">
        <f t="shared" si="1"/>
        <v>1431741913.21</v>
      </c>
    </row>
    <row r="37" spans="1:7" ht="15.75" thickBot="1" x14ac:dyDescent="0.3">
      <c r="A37" s="14" t="s">
        <v>8</v>
      </c>
      <c r="B37" s="40">
        <f>SUM(B31:B36)</f>
        <v>628572030.22000003</v>
      </c>
      <c r="C37" s="40">
        <f t="shared" ref="C37:D37" si="2">SUM(C31:C36)</f>
        <v>545722437.01999998</v>
      </c>
      <c r="D37" s="40">
        <f t="shared" si="2"/>
        <v>762481914.58000004</v>
      </c>
      <c r="E37" s="43">
        <f t="shared" si="1"/>
        <v>1936776381.8200002</v>
      </c>
    </row>
    <row r="38" spans="1:7" ht="15.75" thickTop="1" x14ac:dyDescent="0.25">
      <c r="A38" s="37" t="s">
        <v>59</v>
      </c>
    </row>
    <row r="41" spans="1:7" x14ac:dyDescent="0.25">
      <c r="A41" s="46" t="s">
        <v>10</v>
      </c>
      <c r="B41" s="46"/>
      <c r="C41" s="46"/>
      <c r="D41" s="46"/>
      <c r="E41" s="46"/>
    </row>
    <row r="42" spans="1:7" x14ac:dyDescent="0.25">
      <c r="A42" s="46" t="s">
        <v>9</v>
      </c>
      <c r="B42" s="46"/>
      <c r="C42" s="46"/>
      <c r="D42" s="46"/>
      <c r="E42" s="46"/>
    </row>
    <row r="43" spans="1:7" x14ac:dyDescent="0.25">
      <c r="A43" s="46" t="s">
        <v>5</v>
      </c>
      <c r="B43" s="46"/>
      <c r="C43" s="46"/>
      <c r="D43" s="46"/>
      <c r="E43" s="46"/>
    </row>
    <row r="45" spans="1:7" ht="15.75" thickBot="1" x14ac:dyDescent="0.3">
      <c r="A45" s="8" t="s">
        <v>4</v>
      </c>
      <c r="B45" s="9" t="s">
        <v>24</v>
      </c>
      <c r="C45" s="9" t="s">
        <v>23</v>
      </c>
      <c r="D45" s="9" t="s">
        <v>22</v>
      </c>
      <c r="E45" s="9" t="s">
        <v>21</v>
      </c>
    </row>
    <row r="46" spans="1:7" x14ac:dyDescent="0.25">
      <c r="A46" s="36" t="s">
        <v>52</v>
      </c>
      <c r="B46" s="39">
        <v>314580059.73000002</v>
      </c>
      <c r="C46" s="39">
        <v>330537171.49000001</v>
      </c>
      <c r="D46" s="39">
        <v>338081468.10000002</v>
      </c>
      <c r="E46" s="39">
        <f t="shared" ref="E46:E52" si="3">SUM(B46:D46)</f>
        <v>983198699.32000005</v>
      </c>
    </row>
    <row r="47" spans="1:7" x14ac:dyDescent="0.25">
      <c r="A47" s="36" t="s">
        <v>53</v>
      </c>
      <c r="B47" s="39">
        <v>262650852.83000001</v>
      </c>
      <c r="C47" s="39">
        <v>186416101.55000001</v>
      </c>
      <c r="D47" s="39">
        <v>365241341.33999997</v>
      </c>
      <c r="E47" s="39">
        <f t="shared" si="3"/>
        <v>814308295.72000003</v>
      </c>
    </row>
    <row r="48" spans="1:7" x14ac:dyDescent="0.25">
      <c r="A48" s="36" t="s">
        <v>54</v>
      </c>
      <c r="B48" s="39">
        <v>42013964.710000001</v>
      </c>
      <c r="C48" s="39">
        <v>8483958.6099999994</v>
      </c>
      <c r="D48" s="39">
        <v>38123792.119999997</v>
      </c>
      <c r="E48" s="39">
        <f t="shared" si="3"/>
        <v>88621715.439999998</v>
      </c>
    </row>
    <row r="49" spans="1:9" x14ac:dyDescent="0.25">
      <c r="A49" s="36" t="s">
        <v>55</v>
      </c>
      <c r="B49" s="39">
        <v>0</v>
      </c>
      <c r="C49" s="39">
        <v>0</v>
      </c>
      <c r="D49" s="39">
        <v>0</v>
      </c>
      <c r="E49" s="39">
        <f t="shared" si="3"/>
        <v>0</v>
      </c>
    </row>
    <row r="50" spans="1:9" x14ac:dyDescent="0.25">
      <c r="A50" s="36" t="s">
        <v>56</v>
      </c>
      <c r="B50" s="39">
        <v>2155480</v>
      </c>
      <c r="C50" s="39">
        <v>7421532.04</v>
      </c>
      <c r="D50" s="39">
        <v>14731272.220000001</v>
      </c>
      <c r="E50" s="39">
        <f t="shared" si="3"/>
        <v>24308284.259999998</v>
      </c>
    </row>
    <row r="51" spans="1:9" x14ac:dyDescent="0.25">
      <c r="A51" s="36" t="s">
        <v>57</v>
      </c>
      <c r="B51" s="39">
        <v>7171672.9500000002</v>
      </c>
      <c r="C51" s="39">
        <v>12863673.33</v>
      </c>
      <c r="D51" s="39">
        <v>6304040.7999999998</v>
      </c>
      <c r="E51" s="39">
        <f t="shared" si="3"/>
        <v>26339387.080000002</v>
      </c>
    </row>
    <row r="52" spans="1:9" x14ac:dyDescent="0.25">
      <c r="A52" s="36" t="s">
        <v>58</v>
      </c>
      <c r="B52" s="39">
        <v>0</v>
      </c>
      <c r="C52" s="39">
        <v>0</v>
      </c>
      <c r="D52" s="39">
        <v>0</v>
      </c>
      <c r="E52" s="39">
        <f t="shared" si="3"/>
        <v>0</v>
      </c>
    </row>
    <row r="53" spans="1:9" ht="15.75" thickBot="1" x14ac:dyDescent="0.3">
      <c r="A53" s="14" t="s">
        <v>8</v>
      </c>
      <c r="B53" s="40">
        <f>SUM(B46:B52)</f>
        <v>628572030.22000015</v>
      </c>
      <c r="C53" s="40">
        <f t="shared" ref="C53:E53" si="4">SUM(C46:C52)</f>
        <v>545722437.0200001</v>
      </c>
      <c r="D53" s="40">
        <f t="shared" si="4"/>
        <v>762481914.58000004</v>
      </c>
      <c r="E53" s="40">
        <f t="shared" si="4"/>
        <v>1936776381.8199999</v>
      </c>
    </row>
    <row r="54" spans="1:9" ht="15.75" thickTop="1" x14ac:dyDescent="0.25">
      <c r="A54" s="37" t="s">
        <v>59</v>
      </c>
    </row>
    <row r="57" spans="1:9" x14ac:dyDescent="0.25">
      <c r="A57" s="46" t="s">
        <v>7</v>
      </c>
      <c r="B57" s="46"/>
      <c r="C57" s="46"/>
      <c r="D57" s="46"/>
      <c r="E57" s="46"/>
    </row>
    <row r="58" spans="1:9" x14ac:dyDescent="0.25">
      <c r="A58" s="46" t="s">
        <v>6</v>
      </c>
      <c r="B58" s="46"/>
      <c r="C58" s="46"/>
      <c r="D58" s="46"/>
      <c r="E58" s="46"/>
    </row>
    <row r="59" spans="1:9" x14ac:dyDescent="0.25">
      <c r="A59" s="46" t="s">
        <v>5</v>
      </c>
      <c r="B59" s="46"/>
      <c r="C59" s="46"/>
      <c r="D59" s="46"/>
      <c r="E59" s="46"/>
    </row>
    <row r="61" spans="1:9" ht="15.75" thickBot="1" x14ac:dyDescent="0.3">
      <c r="A61" s="8" t="s">
        <v>4</v>
      </c>
      <c r="B61" s="9" t="s">
        <v>24</v>
      </c>
      <c r="C61" s="9" t="s">
        <v>23</v>
      </c>
      <c r="D61" s="9" t="s">
        <v>22</v>
      </c>
      <c r="E61" s="9" t="s">
        <v>21</v>
      </c>
    </row>
    <row r="63" spans="1:9" x14ac:dyDescent="0.25">
      <c r="A63" s="38" t="s">
        <v>63</v>
      </c>
      <c r="B63" s="39">
        <f>'1T'!E68</f>
        <v>9599850323.5400009</v>
      </c>
      <c r="C63" s="39">
        <f>B68</f>
        <v>9725215876.4000015</v>
      </c>
      <c r="D63" s="39">
        <f>C68</f>
        <v>10119552311.290001</v>
      </c>
      <c r="E63" s="39">
        <f>B63</f>
        <v>9599850323.5400009</v>
      </c>
      <c r="G63" s="11"/>
      <c r="H63" s="11"/>
      <c r="I63" s="11"/>
    </row>
    <row r="64" spans="1:9" x14ac:dyDescent="0.25">
      <c r="A64" s="38" t="s">
        <v>60</v>
      </c>
      <c r="B64" s="39">
        <v>749314096.35000002</v>
      </c>
      <c r="C64" s="39">
        <v>908321999.36000001</v>
      </c>
      <c r="D64" s="39">
        <v>1279356359.22</v>
      </c>
      <c r="E64" s="39">
        <f>SUM(B64:D64)</f>
        <v>2936992454.9300003</v>
      </c>
      <c r="G64" s="29"/>
      <c r="H64" s="29"/>
      <c r="I64" s="29"/>
    </row>
    <row r="65" spans="1:9" x14ac:dyDescent="0.25">
      <c r="A65" s="38" t="s">
        <v>61</v>
      </c>
      <c r="B65" s="39">
        <v>4623486.7300000004</v>
      </c>
      <c r="C65" s="39">
        <v>31736872.550000001</v>
      </c>
      <c r="D65" s="39">
        <v>334090</v>
      </c>
      <c r="E65" s="39">
        <f>SUM(B65:D65)</f>
        <v>36694449.280000001</v>
      </c>
      <c r="G65" s="29"/>
      <c r="H65" s="29"/>
      <c r="I65" s="29"/>
    </row>
    <row r="66" spans="1:9" x14ac:dyDescent="0.25">
      <c r="A66" s="38" t="s">
        <v>64</v>
      </c>
      <c r="B66" s="39">
        <f>B64+B63+B65</f>
        <v>10353787906.620001</v>
      </c>
      <c r="C66" s="39">
        <f t="shared" ref="C66:E66" si="5">C64+C63+C65</f>
        <v>10665274748.310001</v>
      </c>
      <c r="D66" s="39">
        <f t="shared" si="5"/>
        <v>11399242760.51</v>
      </c>
      <c r="E66" s="39">
        <f t="shared" si="5"/>
        <v>12573537227.750002</v>
      </c>
    </row>
    <row r="67" spans="1:9" x14ac:dyDescent="0.25">
      <c r="A67" s="38" t="s">
        <v>62</v>
      </c>
      <c r="B67" s="39">
        <f>B53</f>
        <v>628572030.22000015</v>
      </c>
      <c r="C67" s="39">
        <f t="shared" ref="C67:D67" si="6">C53</f>
        <v>545722437.0200001</v>
      </c>
      <c r="D67" s="39">
        <f t="shared" si="6"/>
        <v>762481914.58000004</v>
      </c>
      <c r="E67" s="41">
        <f>SUM(B67:D67)</f>
        <v>1936776381.8200002</v>
      </c>
    </row>
    <row r="68" spans="1:9" x14ac:dyDescent="0.25">
      <c r="A68" s="38" t="s">
        <v>65</v>
      </c>
      <c r="B68" s="39">
        <f t="shared" ref="B68:D68" si="7">B66-B67</f>
        <v>9725215876.4000015</v>
      </c>
      <c r="C68" s="39">
        <f t="shared" si="7"/>
        <v>10119552311.290001</v>
      </c>
      <c r="D68" s="39">
        <f t="shared" si="7"/>
        <v>10636760845.93</v>
      </c>
      <c r="E68" s="39">
        <f>E66-E67</f>
        <v>10636760845.930002</v>
      </c>
    </row>
    <row r="69" spans="1:9" ht="15.75" thickBot="1" x14ac:dyDescent="0.3">
      <c r="A69" s="15"/>
      <c r="B69" s="15"/>
      <c r="C69" s="15"/>
      <c r="D69" s="15"/>
      <c r="E69" s="15"/>
    </row>
    <row r="70" spans="1:9" ht="15.75" thickTop="1" x14ac:dyDescent="0.25">
      <c r="A70" s="37" t="s">
        <v>67</v>
      </c>
    </row>
    <row r="71" spans="1:9" x14ac:dyDescent="0.25">
      <c r="A71" s="1"/>
    </row>
    <row r="73" spans="1:9" x14ac:dyDescent="0.25">
      <c r="A73" s="11" t="s">
        <v>78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opLeftCell="A49" zoomScale="90" zoomScaleNormal="90" workbookViewId="0">
      <selection activeCell="H26" sqref="H26"/>
    </sheetView>
  </sheetViews>
  <sheetFormatPr baseColWidth="10" defaultColWidth="11.5703125" defaultRowHeight="15" customHeight="1" x14ac:dyDescent="0.25"/>
  <cols>
    <col min="1" max="1" width="51.140625" style="11" customWidth="1"/>
    <col min="2" max="2" width="23.42578125" style="1" customWidth="1"/>
    <col min="3" max="3" width="20.7109375" style="1" customWidth="1"/>
    <col min="4" max="4" width="19.28515625" style="1" customWidth="1"/>
    <col min="5" max="5" width="22.7109375" style="1" customWidth="1"/>
    <col min="6" max="6" width="13.140625" style="1" bestFit="1" customWidth="1"/>
    <col min="7" max="9" width="12.5703125" style="1" bestFit="1" customWidth="1"/>
    <col min="10" max="16384" width="11.5703125" style="1"/>
  </cols>
  <sheetData>
    <row r="1" spans="1:7" ht="15" customHeight="1" x14ac:dyDescent="0.25">
      <c r="A1" s="46" t="s">
        <v>20</v>
      </c>
      <c r="B1" s="46"/>
      <c r="C1" s="46"/>
      <c r="D1" s="46"/>
      <c r="E1" s="46"/>
      <c r="F1" s="46"/>
    </row>
    <row r="2" spans="1:7" s="3" customFormat="1" ht="15" customHeight="1" x14ac:dyDescent="0.25">
      <c r="A2" s="2" t="s">
        <v>19</v>
      </c>
      <c r="B2" s="34" t="s">
        <v>41</v>
      </c>
      <c r="D2" s="4"/>
    </row>
    <row r="3" spans="1:7" s="3" customFormat="1" ht="15" customHeight="1" x14ac:dyDescent="0.25">
      <c r="A3" s="2" t="s">
        <v>18</v>
      </c>
      <c r="B3" s="34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6" t="s">
        <v>72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47" t="s">
        <v>15</v>
      </c>
      <c r="B8" s="47"/>
      <c r="C8" s="47"/>
      <c r="D8" s="47"/>
      <c r="E8" s="47"/>
      <c r="F8" s="47"/>
    </row>
    <row r="9" spans="1:7" ht="15" customHeight="1" x14ac:dyDescent="0.25">
      <c r="A9" s="47" t="s">
        <v>14</v>
      </c>
      <c r="B9" s="47"/>
      <c r="C9" s="47"/>
      <c r="D9" s="47"/>
      <c r="E9" s="47"/>
      <c r="F9" s="47"/>
    </row>
    <row r="11" spans="1:7" ht="15" customHeight="1" thickBot="1" x14ac:dyDescent="0.3">
      <c r="A11" s="8" t="s">
        <v>40</v>
      </c>
      <c r="B11" s="9" t="s">
        <v>13</v>
      </c>
      <c r="C11" s="9" t="s">
        <v>28</v>
      </c>
      <c r="D11" s="9" t="s">
        <v>27</v>
      </c>
      <c r="E11" s="9" t="s">
        <v>26</v>
      </c>
      <c r="F11" s="9" t="s">
        <v>25</v>
      </c>
    </row>
    <row r="13" spans="1:7" s="11" customFormat="1" ht="15" customHeight="1" x14ac:dyDescent="0.25">
      <c r="A13" s="10" t="s">
        <v>44</v>
      </c>
      <c r="B13" s="11" t="s">
        <v>12</v>
      </c>
      <c r="C13" s="41">
        <v>3718</v>
      </c>
      <c r="D13" s="41">
        <v>5915</v>
      </c>
      <c r="E13" s="41">
        <v>5175</v>
      </c>
      <c r="F13" s="41">
        <f>+SUM(C13:E13)</f>
        <v>14808</v>
      </c>
    </row>
    <row r="14" spans="1:7" s="11" customFormat="1" ht="15" customHeight="1" x14ac:dyDescent="0.25">
      <c r="A14" s="10"/>
      <c r="C14" s="41"/>
      <c r="D14" s="41"/>
      <c r="E14" s="41"/>
      <c r="F14" s="41"/>
    </row>
    <row r="15" spans="1:7" s="11" customFormat="1" ht="15" customHeight="1" x14ac:dyDescent="0.25">
      <c r="A15" s="10" t="s">
        <v>45</v>
      </c>
      <c r="B15" s="11" t="s">
        <v>12</v>
      </c>
      <c r="C15" s="41">
        <v>1288</v>
      </c>
      <c r="D15" s="41">
        <v>1208</v>
      </c>
      <c r="E15" s="41">
        <v>1329</v>
      </c>
      <c r="F15" s="41">
        <f t="shared" ref="F15:F19" si="0">+SUM(C15:E15)</f>
        <v>3825</v>
      </c>
    </row>
    <row r="16" spans="1:7" s="11" customFormat="1" ht="15" customHeight="1" x14ac:dyDescent="0.25">
      <c r="A16" s="10"/>
      <c r="C16" s="41"/>
      <c r="D16" s="41"/>
      <c r="E16" s="42"/>
      <c r="F16" s="41"/>
      <c r="G16" s="10"/>
    </row>
    <row r="17" spans="1:6" s="11" customFormat="1" ht="15" customHeight="1" x14ac:dyDescent="0.25">
      <c r="A17" s="10" t="s">
        <v>46</v>
      </c>
      <c r="B17" s="11" t="s">
        <v>12</v>
      </c>
      <c r="C17" s="41">
        <v>918</v>
      </c>
      <c r="D17" s="41">
        <v>889</v>
      </c>
      <c r="E17" s="41">
        <v>765</v>
      </c>
      <c r="F17" s="41">
        <f t="shared" si="0"/>
        <v>2572</v>
      </c>
    </row>
    <row r="18" spans="1:6" s="11" customFormat="1" ht="15" customHeight="1" x14ac:dyDescent="0.25">
      <c r="A18" s="10"/>
      <c r="C18" s="41"/>
      <c r="D18" s="41"/>
      <c r="E18" s="41"/>
      <c r="F18" s="41"/>
    </row>
    <row r="19" spans="1:6" s="11" customFormat="1" ht="15" customHeight="1" x14ac:dyDescent="0.25">
      <c r="A19" s="10" t="s">
        <v>47</v>
      </c>
      <c r="B19" s="11" t="s">
        <v>12</v>
      </c>
      <c r="C19" s="41">
        <v>1644</v>
      </c>
      <c r="D19" s="41">
        <v>1573</v>
      </c>
      <c r="E19" s="41">
        <v>3819</v>
      </c>
      <c r="F19" s="41">
        <f t="shared" si="0"/>
        <v>7036</v>
      </c>
    </row>
    <row r="20" spans="1:6" s="11" customFormat="1" ht="15" customHeight="1" x14ac:dyDescent="0.25">
      <c r="A20" s="10"/>
      <c r="C20" s="41"/>
      <c r="D20" s="41"/>
      <c r="E20" s="41"/>
      <c r="F20" s="41"/>
    </row>
    <row r="21" spans="1:6" ht="15" customHeight="1" thickBot="1" x14ac:dyDescent="0.3">
      <c r="A21" s="14"/>
      <c r="B21" s="15"/>
      <c r="C21" s="40"/>
      <c r="D21" s="40"/>
      <c r="E21" s="40"/>
      <c r="F21" s="40"/>
    </row>
    <row r="22" spans="1:6" ht="15" customHeight="1" thickTop="1" x14ac:dyDescent="0.25">
      <c r="A22" s="35" t="s">
        <v>79</v>
      </c>
      <c r="B22" s="35"/>
      <c r="C22" s="35"/>
      <c r="D22" s="35"/>
      <c r="E22" s="35"/>
      <c r="F22" s="35"/>
    </row>
    <row r="23" spans="1:6" ht="15" customHeight="1" x14ac:dyDescent="0.25">
      <c r="A23" s="16"/>
    </row>
    <row r="25" spans="1:6" ht="15" customHeight="1" x14ac:dyDescent="0.25">
      <c r="A25" s="48" t="s">
        <v>11</v>
      </c>
      <c r="B25" s="48"/>
      <c r="C25" s="48"/>
      <c r="D25" s="48"/>
      <c r="E25" s="48"/>
    </row>
    <row r="26" spans="1:6" ht="15" customHeight="1" x14ac:dyDescent="0.25">
      <c r="A26" s="46" t="s">
        <v>9</v>
      </c>
      <c r="B26" s="46"/>
      <c r="C26" s="46"/>
      <c r="D26" s="46"/>
      <c r="E26" s="46"/>
    </row>
    <row r="27" spans="1:6" ht="15" customHeight="1" x14ac:dyDescent="0.25">
      <c r="A27" s="46" t="s">
        <v>5</v>
      </c>
      <c r="B27" s="46"/>
      <c r="C27" s="46"/>
      <c r="D27" s="46"/>
      <c r="E27" s="46"/>
    </row>
    <row r="29" spans="1:6" ht="15" customHeight="1" thickBot="1" x14ac:dyDescent="0.3">
      <c r="A29" s="8" t="s">
        <v>40</v>
      </c>
      <c r="B29" s="9" t="s">
        <v>28</v>
      </c>
      <c r="C29" s="9" t="s">
        <v>27</v>
      </c>
      <c r="D29" s="9" t="s">
        <v>26</v>
      </c>
      <c r="E29" s="9" t="s">
        <v>29</v>
      </c>
    </row>
    <row r="31" spans="1:6" ht="15" customHeight="1" x14ac:dyDescent="0.25">
      <c r="A31" s="17" t="s">
        <v>44</v>
      </c>
      <c r="B31" s="39">
        <v>52934515.689999998</v>
      </c>
      <c r="C31" s="39">
        <v>198489830.25999999</v>
      </c>
      <c r="D31" s="39">
        <v>96072129.349999994</v>
      </c>
      <c r="E31" s="39">
        <f t="shared" ref="E31:E37" si="1">SUM(B31:D31)</f>
        <v>347496475.29999995</v>
      </c>
    </row>
    <row r="32" spans="1:6" ht="15" customHeight="1" x14ac:dyDescent="0.25">
      <c r="A32" s="17" t="s">
        <v>49</v>
      </c>
      <c r="B32" s="39">
        <v>40185179.109999999</v>
      </c>
      <c r="C32" s="39">
        <v>37600816.939999998</v>
      </c>
      <c r="D32" s="39">
        <v>127736479.28</v>
      </c>
      <c r="E32" s="39">
        <f t="shared" si="1"/>
        <v>205522475.32999998</v>
      </c>
    </row>
    <row r="33" spans="1:6" ht="15" customHeight="1" x14ac:dyDescent="0.25">
      <c r="A33" s="17" t="s">
        <v>48</v>
      </c>
      <c r="B33" s="39">
        <v>10004371.16</v>
      </c>
      <c r="C33" s="39">
        <v>7558954.71</v>
      </c>
      <c r="D33" s="39">
        <v>133070826.15000001</v>
      </c>
      <c r="E33" s="39">
        <f t="shared" si="1"/>
        <v>150634152.02000001</v>
      </c>
    </row>
    <row r="34" spans="1:6" ht="15" customHeight="1" x14ac:dyDescent="0.25">
      <c r="A34" s="17" t="s">
        <v>47</v>
      </c>
      <c r="B34" s="39">
        <v>14499650</v>
      </c>
      <c r="C34" s="39">
        <v>23967345</v>
      </c>
      <c r="D34" s="39">
        <v>16598772</v>
      </c>
      <c r="E34" s="39">
        <f t="shared" si="1"/>
        <v>55065767</v>
      </c>
    </row>
    <row r="35" spans="1:6" ht="15" customHeight="1" x14ac:dyDescent="0.25">
      <c r="A35" s="17" t="s">
        <v>50</v>
      </c>
      <c r="B35" s="39">
        <v>289134217.69999999</v>
      </c>
      <c r="C35" s="39">
        <v>339328584.19</v>
      </c>
      <c r="D35" s="39">
        <v>309946089.89999998</v>
      </c>
      <c r="E35" s="39">
        <f t="shared" si="1"/>
        <v>938408891.78999996</v>
      </c>
    </row>
    <row r="36" spans="1:6" ht="15" customHeight="1" x14ac:dyDescent="0.25">
      <c r="A36" s="11" t="s">
        <v>51</v>
      </c>
      <c r="B36" s="39">
        <v>295335536.45999998</v>
      </c>
      <c r="C36" s="39">
        <v>241195545.16999999</v>
      </c>
      <c r="D36" s="39">
        <v>312705236.75</v>
      </c>
      <c r="E36" s="39">
        <f t="shared" si="1"/>
        <v>849236318.38</v>
      </c>
    </row>
    <row r="37" spans="1:6" ht="15" customHeight="1" thickBot="1" x14ac:dyDescent="0.3">
      <c r="A37" s="14" t="s">
        <v>8</v>
      </c>
      <c r="B37" s="40">
        <f>SUM(B31:B36)</f>
        <v>702093470.11999989</v>
      </c>
      <c r="C37" s="40">
        <f>SUM(C31:C36)</f>
        <v>848141076.26999998</v>
      </c>
      <c r="D37" s="40">
        <f>SUM(D31:D36)</f>
        <v>996129533.42999995</v>
      </c>
      <c r="E37" s="44">
        <f t="shared" si="1"/>
        <v>2546364079.8199997</v>
      </c>
    </row>
    <row r="38" spans="1:6" ht="15" customHeight="1" thickTop="1" x14ac:dyDescent="0.25">
      <c r="A38" s="37" t="s">
        <v>59</v>
      </c>
    </row>
    <row r="41" spans="1:6" ht="15" customHeight="1" x14ac:dyDescent="0.25">
      <c r="A41" s="46" t="s">
        <v>10</v>
      </c>
      <c r="B41" s="46"/>
      <c r="C41" s="46"/>
      <c r="D41" s="46"/>
      <c r="E41" s="46"/>
      <c r="F41" s="28"/>
    </row>
    <row r="42" spans="1:6" ht="15" customHeight="1" x14ac:dyDescent="0.25">
      <c r="A42" s="46" t="s">
        <v>9</v>
      </c>
      <c r="B42" s="46"/>
      <c r="C42" s="46"/>
      <c r="D42" s="46"/>
      <c r="E42" s="46"/>
    </row>
    <row r="43" spans="1:6" ht="15" customHeight="1" x14ac:dyDescent="0.25">
      <c r="A43" s="46" t="s">
        <v>5</v>
      </c>
      <c r="B43" s="46"/>
      <c r="C43" s="46"/>
      <c r="D43" s="46"/>
      <c r="E43" s="46"/>
    </row>
    <row r="45" spans="1:6" ht="15" customHeight="1" thickBot="1" x14ac:dyDescent="0.3">
      <c r="A45" s="8" t="s">
        <v>4</v>
      </c>
      <c r="B45" s="9" t="s">
        <v>28</v>
      </c>
      <c r="C45" s="9" t="s">
        <v>27</v>
      </c>
      <c r="D45" s="9" t="s">
        <v>26</v>
      </c>
      <c r="E45" s="9" t="s">
        <v>25</v>
      </c>
    </row>
    <row r="46" spans="1:6" ht="15" customHeight="1" x14ac:dyDescent="0.25">
      <c r="A46" s="36" t="s">
        <v>52</v>
      </c>
      <c r="B46" s="39">
        <v>342133959.80000001</v>
      </c>
      <c r="C46" s="39">
        <v>346480889.94999999</v>
      </c>
      <c r="D46" s="39">
        <v>345070028.73000002</v>
      </c>
      <c r="E46" s="39">
        <f>SUM(B46:D46)</f>
        <v>1033684878.48</v>
      </c>
    </row>
    <row r="47" spans="1:6" ht="15" customHeight="1" x14ac:dyDescent="0.25">
      <c r="A47" s="36" t="s">
        <v>53</v>
      </c>
      <c r="B47" s="39">
        <v>319966284.56</v>
      </c>
      <c r="C47" s="39">
        <v>270784688.87</v>
      </c>
      <c r="D47" s="39">
        <v>521690748.68000001</v>
      </c>
      <c r="E47" s="39">
        <f>SUM(B47:D47)</f>
        <v>1112441722.1100001</v>
      </c>
    </row>
    <row r="48" spans="1:6" ht="15" customHeight="1" x14ac:dyDescent="0.25">
      <c r="A48" s="36" t="s">
        <v>54</v>
      </c>
      <c r="B48" s="39">
        <v>26987119.359999999</v>
      </c>
      <c r="C48" s="39">
        <v>17599260.600000001</v>
      </c>
      <c r="D48" s="39">
        <v>38770874.899999999</v>
      </c>
      <c r="E48" s="39">
        <f>SUM(B48:D48)</f>
        <v>83357254.859999999</v>
      </c>
    </row>
    <row r="49" spans="1:9" ht="15" customHeight="1" x14ac:dyDescent="0.25">
      <c r="A49" s="36" t="s">
        <v>55</v>
      </c>
      <c r="B49" s="39">
        <v>0</v>
      </c>
      <c r="C49" s="39">
        <v>0</v>
      </c>
      <c r="D49" s="39">
        <v>0</v>
      </c>
      <c r="E49" s="39">
        <f t="shared" ref="E49:E52" si="2">SUM(B49:D49)</f>
        <v>0</v>
      </c>
    </row>
    <row r="50" spans="1:9" ht="15" customHeight="1" x14ac:dyDescent="0.25">
      <c r="A50" s="36" t="s">
        <v>56</v>
      </c>
      <c r="B50" s="39">
        <v>7369888.2199999997</v>
      </c>
      <c r="C50" s="39">
        <v>33218753.780000001</v>
      </c>
      <c r="D50" s="39">
        <v>774916</v>
      </c>
      <c r="E50" s="39">
        <f t="shared" si="2"/>
        <v>41363558</v>
      </c>
    </row>
    <row r="51" spans="1:9" ht="15" customHeight="1" x14ac:dyDescent="0.25">
      <c r="A51" s="36" t="s">
        <v>57</v>
      </c>
      <c r="B51" s="39">
        <v>5636218.1799999997</v>
      </c>
      <c r="C51" s="39">
        <v>180057483.06999999</v>
      </c>
      <c r="D51" s="39">
        <v>59822965.119999997</v>
      </c>
      <c r="E51" s="39">
        <f t="shared" si="2"/>
        <v>245516666.37</v>
      </c>
    </row>
    <row r="52" spans="1:9" ht="15" customHeight="1" x14ac:dyDescent="0.25">
      <c r="A52" s="36" t="s">
        <v>58</v>
      </c>
      <c r="B52" s="39">
        <v>0</v>
      </c>
      <c r="C52" s="39">
        <v>0</v>
      </c>
      <c r="D52" s="39">
        <v>30000000</v>
      </c>
      <c r="E52" s="39">
        <f t="shared" si="2"/>
        <v>30000000</v>
      </c>
    </row>
    <row r="53" spans="1:9" ht="15" customHeight="1" thickBot="1" x14ac:dyDescent="0.3">
      <c r="A53" s="14" t="s">
        <v>8</v>
      </c>
      <c r="B53" s="40">
        <f>SUM(B46:B52)</f>
        <v>702093470.12</v>
      </c>
      <c r="C53" s="40">
        <f t="shared" ref="C53:E53" si="3">SUM(C46:C52)</f>
        <v>848141076.26999998</v>
      </c>
      <c r="D53" s="40">
        <f t="shared" si="3"/>
        <v>996129533.43000007</v>
      </c>
      <c r="E53" s="40">
        <f t="shared" si="3"/>
        <v>2546364079.8200002</v>
      </c>
    </row>
    <row r="54" spans="1:9" ht="15" customHeight="1" thickTop="1" x14ac:dyDescent="0.25">
      <c r="A54" s="37" t="s">
        <v>59</v>
      </c>
    </row>
    <row r="57" spans="1:9" ht="15" customHeight="1" x14ac:dyDescent="0.25">
      <c r="A57" s="46" t="s">
        <v>7</v>
      </c>
      <c r="B57" s="46"/>
      <c r="C57" s="46"/>
      <c r="D57" s="46"/>
      <c r="E57" s="46"/>
    </row>
    <row r="58" spans="1:9" ht="15" customHeight="1" x14ac:dyDescent="0.25">
      <c r="A58" s="46" t="s">
        <v>6</v>
      </c>
      <c r="B58" s="46"/>
      <c r="C58" s="46"/>
      <c r="D58" s="46"/>
      <c r="E58" s="46"/>
    </row>
    <row r="59" spans="1:9" ht="18" customHeight="1" x14ac:dyDescent="0.25">
      <c r="A59" s="46" t="s">
        <v>5</v>
      </c>
      <c r="B59" s="46"/>
      <c r="C59" s="46"/>
      <c r="D59" s="46"/>
      <c r="E59" s="46"/>
    </row>
    <row r="61" spans="1:9" ht="15" customHeight="1" thickBot="1" x14ac:dyDescent="0.3">
      <c r="A61" s="8" t="s">
        <v>4</v>
      </c>
      <c r="B61" s="9" t="s">
        <v>28</v>
      </c>
      <c r="C61" s="9" t="s">
        <v>27</v>
      </c>
      <c r="D61" s="9" t="s">
        <v>26</v>
      </c>
      <c r="E61" s="9" t="s">
        <v>25</v>
      </c>
    </row>
    <row r="63" spans="1:9" ht="15" customHeight="1" x14ac:dyDescent="0.25">
      <c r="A63" s="38" t="s">
        <v>63</v>
      </c>
      <c r="B63" s="1">
        <f>'2T'!E68</f>
        <v>10636760845.930002</v>
      </c>
      <c r="C63" s="1">
        <f>B68</f>
        <v>10866940886.720001</v>
      </c>
      <c r="D63" s="1">
        <f>C68</f>
        <v>10941345144.640001</v>
      </c>
      <c r="E63" s="1">
        <f>B63</f>
        <v>10636760845.930002</v>
      </c>
      <c r="G63" s="11"/>
      <c r="H63" s="11"/>
      <c r="I63" s="11"/>
    </row>
    <row r="64" spans="1:9" ht="15" customHeight="1" x14ac:dyDescent="0.25">
      <c r="A64" s="38" t="s">
        <v>60</v>
      </c>
      <c r="B64" s="1">
        <v>931496382.70000005</v>
      </c>
      <c r="C64" s="1">
        <v>920662570.60000002</v>
      </c>
      <c r="D64" s="1">
        <v>927578581.98000002</v>
      </c>
      <c r="E64" s="1">
        <f>SUM(B64:D64)</f>
        <v>2779737535.2800002</v>
      </c>
      <c r="G64" s="29"/>
      <c r="H64" s="29"/>
      <c r="I64" s="29"/>
    </row>
    <row r="65" spans="1:9" ht="15" customHeight="1" x14ac:dyDescent="0.25">
      <c r="A65" s="38" t="s">
        <v>61</v>
      </c>
      <c r="B65" s="1">
        <v>777128.20999991894</v>
      </c>
      <c r="C65" s="1">
        <v>1882763.5900000334</v>
      </c>
      <c r="D65" s="1">
        <v>190873.72000002861</v>
      </c>
      <c r="E65" s="1">
        <f>SUM(B65:D65)</f>
        <v>2850765.5199999809</v>
      </c>
      <c r="G65" s="29"/>
      <c r="H65" s="29"/>
      <c r="I65" s="29"/>
    </row>
    <row r="66" spans="1:9" ht="15" customHeight="1" x14ac:dyDescent="0.25">
      <c r="A66" s="38" t="s">
        <v>64</v>
      </c>
      <c r="B66" s="1">
        <f>+B63+B64+B65</f>
        <v>11569034356.840002</v>
      </c>
      <c r="C66" s="1">
        <f t="shared" ref="C66:E66" si="4">+C63+C64+C65</f>
        <v>11789486220.910002</v>
      </c>
      <c r="D66" s="1">
        <f t="shared" si="4"/>
        <v>11869114600.34</v>
      </c>
      <c r="E66" s="1">
        <f t="shared" si="4"/>
        <v>13419349146.730003</v>
      </c>
    </row>
    <row r="67" spans="1:9" ht="15" customHeight="1" x14ac:dyDescent="0.25">
      <c r="A67" s="38" t="s">
        <v>62</v>
      </c>
      <c r="B67" s="1">
        <f>B53</f>
        <v>702093470.12</v>
      </c>
      <c r="C67" s="1">
        <f t="shared" ref="C67:D67" si="5">C53</f>
        <v>848141076.26999998</v>
      </c>
      <c r="D67" s="1">
        <f t="shared" si="5"/>
        <v>996129533.43000007</v>
      </c>
      <c r="E67" s="1">
        <f>SUM(B67:D67)</f>
        <v>2546364079.8199997</v>
      </c>
    </row>
    <row r="68" spans="1:9" ht="15" customHeight="1" x14ac:dyDescent="0.25">
      <c r="A68" s="38" t="s">
        <v>65</v>
      </c>
      <c r="B68" s="1">
        <f t="shared" ref="B68:D68" si="6">B66-B67</f>
        <v>10866940886.720001</v>
      </c>
      <c r="C68" s="1">
        <f t="shared" si="6"/>
        <v>10941345144.640001</v>
      </c>
      <c r="D68" s="1">
        <f t="shared" si="6"/>
        <v>10872985066.91</v>
      </c>
      <c r="E68" s="1">
        <f>E66-E67</f>
        <v>10872985066.910004</v>
      </c>
    </row>
    <row r="69" spans="1:9" ht="15" customHeight="1" thickBot="1" x14ac:dyDescent="0.3">
      <c r="A69" s="15"/>
      <c r="B69" s="15"/>
      <c r="C69" s="15"/>
      <c r="D69" s="15"/>
      <c r="E69" s="15"/>
    </row>
    <row r="70" spans="1:9" ht="15" customHeight="1" thickTop="1" x14ac:dyDescent="0.25">
      <c r="A70" s="18" t="s">
        <v>69</v>
      </c>
    </row>
    <row r="71" spans="1:9" ht="15" customHeight="1" x14ac:dyDescent="0.25">
      <c r="A71" s="1"/>
    </row>
    <row r="74" spans="1:9" ht="15" customHeight="1" x14ac:dyDescent="0.25">
      <c r="A74" s="11" t="s">
        <v>80</v>
      </c>
    </row>
  </sheetData>
  <mergeCells count="12">
    <mergeCell ref="A59:E59"/>
    <mergeCell ref="A26:E26"/>
    <mergeCell ref="A27:E27"/>
    <mergeCell ref="A41:E41"/>
    <mergeCell ref="A42:E42"/>
    <mergeCell ref="A43:E43"/>
    <mergeCell ref="A57:E57"/>
    <mergeCell ref="A1:F1"/>
    <mergeCell ref="A8:F8"/>
    <mergeCell ref="A9:F9"/>
    <mergeCell ref="A25:E25"/>
    <mergeCell ref="A58:E58"/>
  </mergeCells>
  <printOptions horizontalCentered="1" verticalCentered="1"/>
  <pageMargins left="0.70866141732283472" right="1.18" top="0.3" bottom="0.2" header="0.31496062992125984" footer="0.31496062992125984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zoomScale="80" zoomScaleNormal="80" workbookViewId="0">
      <selection activeCell="B86" sqref="B86"/>
    </sheetView>
  </sheetViews>
  <sheetFormatPr baseColWidth="10" defaultColWidth="11.5703125" defaultRowHeight="15" x14ac:dyDescent="0.25"/>
  <cols>
    <col min="1" max="1" width="58.7109375" style="11" customWidth="1"/>
    <col min="2" max="2" width="18.28515625" style="1" customWidth="1"/>
    <col min="3" max="3" width="22.7109375" style="1" customWidth="1"/>
    <col min="4" max="4" width="15.85546875" style="1" customWidth="1"/>
    <col min="5" max="5" width="19.42578125" style="1" customWidth="1"/>
    <col min="6" max="6" width="11.5703125" style="1"/>
    <col min="7" max="8" width="12.5703125" style="1" bestFit="1" customWidth="1"/>
    <col min="9" max="9" width="14.28515625" style="1" bestFit="1" customWidth="1"/>
    <col min="10" max="16384" width="11.5703125" style="1"/>
  </cols>
  <sheetData>
    <row r="1" spans="1:7" ht="15" customHeight="1" x14ac:dyDescent="0.25">
      <c r="A1" s="46" t="s">
        <v>20</v>
      </c>
      <c r="B1" s="46"/>
      <c r="C1" s="46"/>
      <c r="D1" s="46"/>
      <c r="E1" s="46"/>
      <c r="F1" s="46"/>
    </row>
    <row r="2" spans="1:7" s="3" customFormat="1" ht="15" customHeight="1" x14ac:dyDescent="0.25">
      <c r="A2" s="2" t="s">
        <v>19</v>
      </c>
      <c r="B2" s="34" t="s">
        <v>41</v>
      </c>
      <c r="D2" s="4"/>
    </row>
    <row r="3" spans="1:7" s="3" customFormat="1" ht="15" customHeight="1" x14ac:dyDescent="0.25">
      <c r="A3" s="2" t="s">
        <v>18</v>
      </c>
      <c r="B3" s="34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6" t="s">
        <v>71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47" t="s">
        <v>15</v>
      </c>
      <c r="B8" s="47"/>
      <c r="C8" s="47"/>
      <c r="D8" s="47"/>
      <c r="E8" s="47"/>
      <c r="F8" s="47"/>
    </row>
    <row r="9" spans="1:7" ht="15" customHeight="1" x14ac:dyDescent="0.25">
      <c r="A9" s="47" t="s">
        <v>14</v>
      </c>
      <c r="B9" s="47"/>
      <c r="C9" s="47"/>
      <c r="D9" s="47"/>
      <c r="E9" s="47"/>
      <c r="F9" s="47"/>
    </row>
    <row r="11" spans="1:7" ht="15" customHeight="1" thickBot="1" x14ac:dyDescent="0.3">
      <c r="A11" s="8" t="s">
        <v>40</v>
      </c>
      <c r="B11" s="9" t="s">
        <v>13</v>
      </c>
      <c r="C11" s="9" t="s">
        <v>33</v>
      </c>
      <c r="D11" s="9" t="s">
        <v>32</v>
      </c>
      <c r="E11" s="9" t="s">
        <v>31</v>
      </c>
      <c r="F11" s="9" t="s">
        <v>30</v>
      </c>
    </row>
    <row r="13" spans="1:7" s="11" customFormat="1" ht="15" customHeight="1" x14ac:dyDescent="0.25">
      <c r="A13" s="10" t="s">
        <v>44</v>
      </c>
      <c r="B13" s="11" t="s">
        <v>12</v>
      </c>
      <c r="C13" s="11">
        <v>5497</v>
      </c>
      <c r="D13" s="11">
        <v>5805</v>
      </c>
      <c r="E13" s="11">
        <v>3431</v>
      </c>
      <c r="F13" s="11">
        <f t="shared" ref="F13:F19" si="0">SUM(C13:E13)</f>
        <v>14733</v>
      </c>
    </row>
    <row r="14" spans="1:7" s="11" customFormat="1" ht="15" customHeight="1" x14ac:dyDescent="0.25">
      <c r="A14" s="10"/>
    </row>
    <row r="15" spans="1:7" s="11" customFormat="1" ht="15" customHeight="1" x14ac:dyDescent="0.25">
      <c r="A15" s="10" t="s">
        <v>45</v>
      </c>
      <c r="B15" s="11" t="s">
        <v>12</v>
      </c>
      <c r="C15" s="11">
        <v>1531</v>
      </c>
      <c r="D15" s="11">
        <v>1423</v>
      </c>
      <c r="E15" s="11">
        <v>1313</v>
      </c>
      <c r="F15" s="11">
        <f t="shared" si="0"/>
        <v>4267</v>
      </c>
      <c r="G15" s="31"/>
    </row>
    <row r="16" spans="1:7" s="11" customFormat="1" ht="15" customHeight="1" x14ac:dyDescent="0.25">
      <c r="A16" s="10"/>
      <c r="E16" s="12"/>
      <c r="G16" s="31"/>
    </row>
    <row r="17" spans="1:6" s="11" customFormat="1" x14ac:dyDescent="0.25">
      <c r="A17" s="10" t="s">
        <v>46</v>
      </c>
      <c r="B17" s="11" t="s">
        <v>12</v>
      </c>
      <c r="C17" s="11">
        <v>717</v>
      </c>
      <c r="D17" s="11">
        <v>713</v>
      </c>
      <c r="E17" s="11">
        <v>281</v>
      </c>
      <c r="F17" s="11">
        <f t="shared" si="0"/>
        <v>1711</v>
      </c>
    </row>
    <row r="18" spans="1:6" s="11" customFormat="1" x14ac:dyDescent="0.25">
      <c r="A18" s="10"/>
    </row>
    <row r="19" spans="1:6" s="11" customFormat="1" x14ac:dyDescent="0.25">
      <c r="A19" s="10" t="s">
        <v>47</v>
      </c>
      <c r="B19" s="11" t="s">
        <v>12</v>
      </c>
      <c r="C19" s="11">
        <v>2005</v>
      </c>
      <c r="D19" s="11">
        <v>2498</v>
      </c>
      <c r="E19" s="11">
        <v>1620</v>
      </c>
      <c r="F19" s="11">
        <f t="shared" si="0"/>
        <v>6123</v>
      </c>
    </row>
    <row r="20" spans="1:6" s="11" customFormat="1" x14ac:dyDescent="0.25">
      <c r="A20" s="10"/>
    </row>
    <row r="21" spans="1:6" ht="15.75" thickBot="1" x14ac:dyDescent="0.3">
      <c r="A21" s="14"/>
      <c r="B21" s="15"/>
      <c r="C21" s="15"/>
      <c r="D21" s="15"/>
      <c r="E21" s="15"/>
      <c r="F21" s="15"/>
    </row>
    <row r="22" spans="1:6" ht="15.75" customHeight="1" thickTop="1" x14ac:dyDescent="0.25">
      <c r="A22" s="16" t="s">
        <v>70</v>
      </c>
    </row>
    <row r="23" spans="1:6" x14ac:dyDescent="0.25">
      <c r="A23" s="30"/>
    </row>
    <row r="24" spans="1:6" x14ac:dyDescent="0.25">
      <c r="A24" s="30"/>
    </row>
    <row r="25" spans="1:6" x14ac:dyDescent="0.25">
      <c r="A25" s="48" t="s">
        <v>11</v>
      </c>
      <c r="B25" s="48"/>
      <c r="C25" s="48"/>
      <c r="D25" s="48"/>
      <c r="E25" s="48"/>
    </row>
    <row r="26" spans="1:6" x14ac:dyDescent="0.25">
      <c r="A26" s="46" t="s">
        <v>9</v>
      </c>
      <c r="B26" s="46"/>
      <c r="C26" s="46"/>
      <c r="D26" s="46"/>
      <c r="E26" s="46"/>
    </row>
    <row r="27" spans="1:6" x14ac:dyDescent="0.25">
      <c r="A27" s="46" t="s">
        <v>5</v>
      </c>
      <c r="B27" s="46"/>
      <c r="C27" s="46"/>
      <c r="D27" s="46"/>
      <c r="E27" s="46"/>
    </row>
    <row r="29" spans="1:6" ht="15.75" thickBot="1" x14ac:dyDescent="0.3">
      <c r="A29" s="8" t="s">
        <v>40</v>
      </c>
      <c r="B29" s="9" t="s">
        <v>33</v>
      </c>
      <c r="C29" s="9" t="s">
        <v>32</v>
      </c>
      <c r="D29" s="9" t="s">
        <v>31</v>
      </c>
      <c r="E29" s="9" t="s">
        <v>30</v>
      </c>
    </row>
    <row r="31" spans="1:6" x14ac:dyDescent="0.25">
      <c r="A31" s="17" t="s">
        <v>44</v>
      </c>
      <c r="B31" s="1">
        <v>52380458.240000002</v>
      </c>
      <c r="C31" s="1">
        <v>107937480.56</v>
      </c>
      <c r="D31" s="1">
        <v>162104337.38</v>
      </c>
      <c r="E31" s="1">
        <f t="shared" ref="E31:E37" si="1">SUM(B31:D31)</f>
        <v>322422276.18000001</v>
      </c>
    </row>
    <row r="32" spans="1:6" x14ac:dyDescent="0.25">
      <c r="A32" s="17" t="s">
        <v>49</v>
      </c>
      <c r="B32" s="1">
        <v>42784990.659999996</v>
      </c>
      <c r="C32" s="1">
        <v>394981750.00999999</v>
      </c>
      <c r="D32" s="1">
        <v>1246576904.95</v>
      </c>
      <c r="E32" s="1">
        <f t="shared" si="1"/>
        <v>1684343645.6199999</v>
      </c>
    </row>
    <row r="33" spans="1:5" x14ac:dyDescent="0.25">
      <c r="A33" s="17" t="s">
        <v>48</v>
      </c>
      <c r="B33" s="1">
        <v>21617727.5</v>
      </c>
      <c r="C33" s="1">
        <v>59307730.259999998</v>
      </c>
      <c r="D33" s="1">
        <v>135403699.72</v>
      </c>
      <c r="E33" s="1">
        <f t="shared" si="1"/>
        <v>216329157.47999999</v>
      </c>
    </row>
    <row r="34" spans="1:5" x14ac:dyDescent="0.25">
      <c r="A34" s="17" t="s">
        <v>47</v>
      </c>
      <c r="B34" s="1">
        <v>25426415</v>
      </c>
      <c r="C34" s="1">
        <v>27044495.84</v>
      </c>
      <c r="D34" s="1">
        <v>70166085.150000006</v>
      </c>
      <c r="E34" s="1">
        <f t="shared" si="1"/>
        <v>122636995.99000001</v>
      </c>
    </row>
    <row r="35" spans="1:5" x14ac:dyDescent="0.25">
      <c r="A35" s="17" t="s">
        <v>50</v>
      </c>
      <c r="B35" s="1">
        <v>332095025.56</v>
      </c>
      <c r="C35" s="1">
        <v>319493393.88</v>
      </c>
      <c r="D35" s="1">
        <v>791021011.11000001</v>
      </c>
      <c r="E35" s="1">
        <f t="shared" si="1"/>
        <v>1442609430.5500002</v>
      </c>
    </row>
    <row r="36" spans="1:5" x14ac:dyDescent="0.25">
      <c r="A36" s="11" t="s">
        <v>51</v>
      </c>
      <c r="B36" s="1">
        <v>310057282.48999995</v>
      </c>
      <c r="C36" s="1">
        <v>384880217.91000003</v>
      </c>
      <c r="D36" s="1">
        <v>600888029.66999996</v>
      </c>
      <c r="E36" s="1">
        <f t="shared" si="1"/>
        <v>1295825530.0699999</v>
      </c>
    </row>
    <row r="37" spans="1:5" ht="15.75" thickBot="1" x14ac:dyDescent="0.3">
      <c r="A37" s="14" t="s">
        <v>8</v>
      </c>
      <c r="B37" s="15">
        <f>SUM(B31:B36)</f>
        <v>784361899.45000005</v>
      </c>
      <c r="C37" s="15">
        <f>SUM(C31:C36)</f>
        <v>1293645068.46</v>
      </c>
      <c r="D37" s="15">
        <f>SUM(D31:D36)</f>
        <v>3006160067.98</v>
      </c>
      <c r="E37" s="14">
        <f t="shared" si="1"/>
        <v>5084167035.8900003</v>
      </c>
    </row>
    <row r="38" spans="1:5" ht="15.75" thickTop="1" x14ac:dyDescent="0.25">
      <c r="A38" s="37" t="s">
        <v>59</v>
      </c>
    </row>
    <row r="41" spans="1:5" x14ac:dyDescent="0.25">
      <c r="A41" s="46" t="s">
        <v>10</v>
      </c>
      <c r="B41" s="46"/>
      <c r="C41" s="46"/>
      <c r="D41" s="46"/>
      <c r="E41" s="46"/>
    </row>
    <row r="42" spans="1:5" x14ac:dyDescent="0.25">
      <c r="A42" s="46" t="s">
        <v>9</v>
      </c>
      <c r="B42" s="46"/>
      <c r="C42" s="46"/>
      <c r="D42" s="46"/>
      <c r="E42" s="46"/>
    </row>
    <row r="43" spans="1:5" x14ac:dyDescent="0.25">
      <c r="A43" s="46" t="s">
        <v>5</v>
      </c>
      <c r="B43" s="46"/>
      <c r="C43" s="46"/>
      <c r="D43" s="46"/>
      <c r="E43" s="46"/>
    </row>
    <row r="45" spans="1:5" ht="15.75" thickBot="1" x14ac:dyDescent="0.3">
      <c r="A45" s="8" t="s">
        <v>4</v>
      </c>
      <c r="B45" s="9" t="s">
        <v>33</v>
      </c>
      <c r="C45" s="9" t="s">
        <v>32</v>
      </c>
      <c r="D45" s="9" t="s">
        <v>31</v>
      </c>
      <c r="E45" s="9" t="s">
        <v>30</v>
      </c>
    </row>
    <row r="46" spans="1:5" x14ac:dyDescent="0.25">
      <c r="A46" s="36" t="s">
        <v>52</v>
      </c>
      <c r="B46" s="1">
        <v>353151580.08999997</v>
      </c>
      <c r="C46" s="1">
        <v>351496602.35999995</v>
      </c>
      <c r="D46" s="1">
        <v>625774010.67999995</v>
      </c>
      <c r="E46" s="1">
        <f t="shared" ref="E46:E52" si="2">SUM(B46:D46)</f>
        <v>1330422193.1299999</v>
      </c>
    </row>
    <row r="47" spans="1:5" x14ac:dyDescent="0.25">
      <c r="A47" s="36" t="s">
        <v>53</v>
      </c>
      <c r="B47" s="1">
        <v>293405368.85000002</v>
      </c>
      <c r="C47" s="1">
        <v>544624581.69000006</v>
      </c>
      <c r="D47" s="1">
        <v>896542707.01999998</v>
      </c>
      <c r="E47" s="1">
        <f t="shared" si="2"/>
        <v>1734572657.5599999</v>
      </c>
    </row>
    <row r="48" spans="1:5" x14ac:dyDescent="0.25">
      <c r="A48" s="36" t="s">
        <v>54</v>
      </c>
      <c r="B48" s="1">
        <v>20833531.690000001</v>
      </c>
      <c r="C48" s="1">
        <v>17025460.34</v>
      </c>
      <c r="D48" s="1">
        <v>93662619.269999996</v>
      </c>
      <c r="E48" s="1">
        <f t="shared" si="2"/>
        <v>131521611.3</v>
      </c>
    </row>
    <row r="49" spans="1:9" x14ac:dyDescent="0.25">
      <c r="A49" s="36" t="s">
        <v>55</v>
      </c>
      <c r="B49" s="1">
        <v>0</v>
      </c>
      <c r="C49" s="1">
        <v>625.84</v>
      </c>
      <c r="D49" s="1">
        <v>0</v>
      </c>
      <c r="E49" s="1">
        <f t="shared" si="2"/>
        <v>625.84</v>
      </c>
      <c r="G49" s="28"/>
    </row>
    <row r="50" spans="1:9" x14ac:dyDescent="0.25">
      <c r="A50" s="36" t="s">
        <v>56</v>
      </c>
      <c r="B50" s="1">
        <v>100642505.8</v>
      </c>
      <c r="C50" s="1">
        <v>33589938.079999998</v>
      </c>
      <c r="D50" s="1">
        <v>276189941.08999997</v>
      </c>
      <c r="E50" s="1">
        <f t="shared" si="2"/>
        <v>410422384.96999997</v>
      </c>
    </row>
    <row r="51" spans="1:9" x14ac:dyDescent="0.25">
      <c r="A51" s="36" t="s">
        <v>57</v>
      </c>
      <c r="B51" s="1">
        <v>16328913.02</v>
      </c>
      <c r="C51" s="1">
        <v>7964754.1500000004</v>
      </c>
      <c r="D51" s="1">
        <v>55482787.920000002</v>
      </c>
      <c r="E51" s="1">
        <f t="shared" si="2"/>
        <v>79776455.090000004</v>
      </c>
    </row>
    <row r="52" spans="1:9" x14ac:dyDescent="0.25">
      <c r="A52" s="36" t="s">
        <v>58</v>
      </c>
      <c r="B52" s="1">
        <v>0</v>
      </c>
      <c r="C52" s="1">
        <v>338943106</v>
      </c>
      <c r="D52" s="1">
        <v>1058508002</v>
      </c>
      <c r="E52" s="1">
        <f t="shared" si="2"/>
        <v>1397451108</v>
      </c>
    </row>
    <row r="53" spans="1:9" ht="15.75" thickBot="1" x14ac:dyDescent="0.3">
      <c r="A53" s="14" t="s">
        <v>8</v>
      </c>
      <c r="B53" s="15">
        <f>SUM(B46:B52)</f>
        <v>784361899.45000005</v>
      </c>
      <c r="C53" s="15">
        <f t="shared" ref="C53:E53" si="3">SUM(C46:C52)</f>
        <v>1293645068.46</v>
      </c>
      <c r="D53" s="15">
        <f t="shared" si="3"/>
        <v>3006160067.9799995</v>
      </c>
      <c r="E53" s="15">
        <f t="shared" si="3"/>
        <v>5084167035.8899994</v>
      </c>
      <c r="F53" s="28"/>
    </row>
    <row r="54" spans="1:9" ht="15.75" thickTop="1" x14ac:dyDescent="0.25">
      <c r="A54" s="37" t="s">
        <v>59</v>
      </c>
    </row>
    <row r="57" spans="1:9" x14ac:dyDescent="0.25">
      <c r="A57" s="46" t="s">
        <v>7</v>
      </c>
      <c r="B57" s="46"/>
      <c r="C57" s="46"/>
      <c r="D57" s="46"/>
      <c r="E57" s="46"/>
    </row>
    <row r="58" spans="1:9" x14ac:dyDescent="0.25">
      <c r="A58" s="46" t="s">
        <v>6</v>
      </c>
      <c r="B58" s="46"/>
      <c r="C58" s="46"/>
      <c r="D58" s="46"/>
      <c r="E58" s="46"/>
    </row>
    <row r="59" spans="1:9" x14ac:dyDescent="0.25">
      <c r="A59" s="46" t="s">
        <v>5</v>
      </c>
      <c r="B59" s="46"/>
      <c r="C59" s="46"/>
      <c r="D59" s="46"/>
      <c r="E59" s="46"/>
    </row>
    <row r="61" spans="1:9" ht="15.75" thickBot="1" x14ac:dyDescent="0.3">
      <c r="A61" s="8" t="s">
        <v>4</v>
      </c>
      <c r="B61" s="9" t="s">
        <v>33</v>
      </c>
      <c r="C61" s="9" t="s">
        <v>32</v>
      </c>
      <c r="D61" s="9" t="s">
        <v>31</v>
      </c>
      <c r="E61" s="9" t="s">
        <v>30</v>
      </c>
    </row>
    <row r="63" spans="1:9" x14ac:dyDescent="0.25">
      <c r="A63" s="38" t="s">
        <v>63</v>
      </c>
      <c r="B63" s="1">
        <f>'3T'!E68</f>
        <v>10872985066.910004</v>
      </c>
      <c r="C63" s="1">
        <f>B68</f>
        <v>11023505359.750002</v>
      </c>
      <c r="D63" s="1">
        <f>C68</f>
        <v>11112262657.41</v>
      </c>
      <c r="E63" s="1">
        <f>B63</f>
        <v>10872985066.910004</v>
      </c>
    </row>
    <row r="64" spans="1:9" x14ac:dyDescent="0.25">
      <c r="A64" s="38" t="s">
        <v>60</v>
      </c>
      <c r="B64" s="1">
        <v>934718493.89999998</v>
      </c>
      <c r="C64" s="1">
        <v>1382272459.72</v>
      </c>
      <c r="D64" s="1">
        <v>985742436.20000005</v>
      </c>
      <c r="E64" s="1">
        <f>SUM(B64:D64)</f>
        <v>3302733389.8199997</v>
      </c>
      <c r="G64" s="29"/>
      <c r="H64" s="29"/>
      <c r="I64" s="29"/>
    </row>
    <row r="65" spans="1:9" x14ac:dyDescent="0.25">
      <c r="A65" s="38" t="s">
        <v>61</v>
      </c>
      <c r="B65" s="1">
        <v>163698.38999998569</v>
      </c>
      <c r="C65" s="1">
        <v>129906.39999985695</v>
      </c>
      <c r="D65" s="1">
        <v>20574321.559999973</v>
      </c>
      <c r="E65" s="1">
        <f>SUM(B65:D65)</f>
        <v>20867926.349999815</v>
      </c>
      <c r="G65" s="29"/>
      <c r="H65" s="29"/>
      <c r="I65" s="29"/>
    </row>
    <row r="66" spans="1:9" x14ac:dyDescent="0.25">
      <c r="A66" s="38" t="s">
        <v>64</v>
      </c>
      <c r="B66" s="1">
        <f>B64+B63+B65</f>
        <v>11807867259.200003</v>
      </c>
      <c r="C66" s="1">
        <f t="shared" ref="C66:E66" si="4">C64+C63+C65</f>
        <v>12405907725.870001</v>
      </c>
      <c r="D66" s="1">
        <f t="shared" si="4"/>
        <v>12118579415.17</v>
      </c>
      <c r="E66" s="1">
        <f t="shared" si="4"/>
        <v>14196586383.080004</v>
      </c>
    </row>
    <row r="67" spans="1:9" x14ac:dyDescent="0.25">
      <c r="A67" s="38" t="s">
        <v>62</v>
      </c>
      <c r="B67" s="1">
        <f>B53</f>
        <v>784361899.45000005</v>
      </c>
      <c r="C67" s="1">
        <f t="shared" ref="C67:D67" si="5">C53</f>
        <v>1293645068.46</v>
      </c>
      <c r="D67" s="1">
        <f t="shared" si="5"/>
        <v>3006160067.9799995</v>
      </c>
      <c r="E67" s="11">
        <f>SUM(B67:D67)</f>
        <v>5084167035.8899994</v>
      </c>
    </row>
    <row r="68" spans="1:9" x14ac:dyDescent="0.25">
      <c r="A68" s="38" t="s">
        <v>65</v>
      </c>
      <c r="B68" s="1">
        <f t="shared" ref="B68:D68" si="6">B66-B67</f>
        <v>11023505359.750002</v>
      </c>
      <c r="C68" s="1">
        <f t="shared" si="6"/>
        <v>11112262657.41</v>
      </c>
      <c r="D68" s="1">
        <f t="shared" si="6"/>
        <v>9112419347.1900005</v>
      </c>
      <c r="E68" s="1">
        <f>E66-E67</f>
        <v>9112419347.1900043</v>
      </c>
    </row>
    <row r="69" spans="1:9" ht="15.75" thickBot="1" x14ac:dyDescent="0.3">
      <c r="A69" s="15"/>
      <c r="B69" s="15"/>
      <c r="C69" s="15"/>
      <c r="D69" s="15"/>
      <c r="E69" s="15"/>
    </row>
    <row r="70" spans="1:9" ht="15.75" thickTop="1" x14ac:dyDescent="0.25">
      <c r="A70" s="37" t="s">
        <v>59</v>
      </c>
    </row>
    <row r="71" spans="1:9" x14ac:dyDescent="0.25">
      <c r="A71" s="1"/>
    </row>
    <row r="73" spans="1:9" x14ac:dyDescent="0.25">
      <c r="A73" s="11" t="s">
        <v>81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7" workbookViewId="0">
      <selection activeCell="G53" sqref="G53:G54"/>
    </sheetView>
  </sheetViews>
  <sheetFormatPr baseColWidth="10" defaultColWidth="11.5703125" defaultRowHeight="15" x14ac:dyDescent="0.25"/>
  <cols>
    <col min="1" max="1" width="51.140625" style="11" customWidth="1"/>
    <col min="2" max="2" width="15.28515625" style="1" customWidth="1"/>
    <col min="3" max="3" width="15.140625" style="1" bestFit="1" customWidth="1"/>
    <col min="4" max="4" width="15.85546875" style="1" customWidth="1"/>
    <col min="5" max="6" width="15.140625" style="1" bestFit="1" customWidth="1"/>
    <col min="7" max="16384" width="11.5703125" style="1"/>
  </cols>
  <sheetData>
    <row r="1" spans="1:6" ht="15" customHeight="1" x14ac:dyDescent="0.25">
      <c r="A1" s="46" t="s">
        <v>20</v>
      </c>
      <c r="B1" s="46"/>
      <c r="C1" s="46"/>
      <c r="D1" s="46"/>
      <c r="E1" s="46"/>
    </row>
    <row r="2" spans="1:6" s="3" customFormat="1" ht="15" customHeight="1" x14ac:dyDescent="0.25">
      <c r="A2" s="2" t="s">
        <v>19</v>
      </c>
      <c r="B2" s="34" t="s">
        <v>41</v>
      </c>
      <c r="D2" s="4"/>
    </row>
    <row r="3" spans="1:6" s="3" customFormat="1" ht="15" customHeight="1" x14ac:dyDescent="0.25">
      <c r="A3" s="2" t="s">
        <v>18</v>
      </c>
      <c r="B3" s="34" t="s">
        <v>42</v>
      </c>
    </row>
    <row r="4" spans="1:6" s="3" customFormat="1" ht="15" customHeight="1" x14ac:dyDescent="0.25">
      <c r="A4" s="2" t="s">
        <v>17</v>
      </c>
      <c r="B4" s="21" t="s">
        <v>43</v>
      </c>
      <c r="C4" s="5"/>
      <c r="D4" s="5"/>
    </row>
    <row r="5" spans="1:6" s="3" customFormat="1" ht="15" customHeight="1" x14ac:dyDescent="0.25">
      <c r="A5" s="2" t="s">
        <v>16</v>
      </c>
      <c r="B5" s="21" t="s">
        <v>75</v>
      </c>
    </row>
    <row r="6" spans="1:6" s="3" customFormat="1" ht="15" customHeight="1" x14ac:dyDescent="0.25">
      <c r="A6" s="2"/>
      <c r="B6" s="21"/>
    </row>
    <row r="8" spans="1:6" ht="15" customHeight="1" x14ac:dyDescent="0.25">
      <c r="A8" s="47" t="s">
        <v>15</v>
      </c>
      <c r="B8" s="47"/>
      <c r="C8" s="47"/>
      <c r="D8" s="47"/>
      <c r="E8" s="47"/>
    </row>
    <row r="9" spans="1:6" ht="15" customHeight="1" x14ac:dyDescent="0.25">
      <c r="A9" s="47" t="s">
        <v>14</v>
      </c>
      <c r="B9" s="47"/>
      <c r="C9" s="47"/>
      <c r="D9" s="47"/>
      <c r="E9" s="47"/>
    </row>
    <row r="11" spans="1:6" ht="15" customHeight="1" thickBot="1" x14ac:dyDescent="0.3">
      <c r="A11" s="8" t="s">
        <v>40</v>
      </c>
      <c r="B11" s="9" t="s">
        <v>13</v>
      </c>
      <c r="C11" s="9" t="s">
        <v>0</v>
      </c>
      <c r="D11" s="9" t="s">
        <v>35</v>
      </c>
      <c r="E11" s="9" t="s">
        <v>34</v>
      </c>
    </row>
    <row r="13" spans="1:6" ht="15" customHeight="1" x14ac:dyDescent="0.25">
      <c r="A13" s="10" t="s">
        <v>44</v>
      </c>
      <c r="B13" s="11" t="s">
        <v>12</v>
      </c>
      <c r="C13" s="41">
        <f>+'1T'!F13</f>
        <v>5424</v>
      </c>
      <c r="D13" s="41">
        <f>+'2T'!F13</f>
        <v>15482</v>
      </c>
      <c r="E13" s="41">
        <f t="shared" ref="E13:E19" si="0">SUM(C13:D13)</f>
        <v>20906</v>
      </c>
    </row>
    <row r="14" spans="1:6" ht="15" customHeight="1" x14ac:dyDescent="0.25">
      <c r="A14" s="10"/>
      <c r="B14" s="11"/>
      <c r="C14" s="41"/>
      <c r="D14" s="41"/>
      <c r="E14" s="41"/>
    </row>
    <row r="15" spans="1:6" ht="15" customHeight="1" x14ac:dyDescent="0.25">
      <c r="A15" s="10" t="s">
        <v>45</v>
      </c>
      <c r="B15" s="11" t="s">
        <v>12</v>
      </c>
      <c r="C15" s="41">
        <f>+'1T'!F15</f>
        <v>2613</v>
      </c>
      <c r="D15" s="41">
        <f>+'2T'!F15</f>
        <v>3653</v>
      </c>
      <c r="E15" s="41">
        <f t="shared" si="0"/>
        <v>6266</v>
      </c>
      <c r="F15" s="32"/>
    </row>
    <row r="16" spans="1:6" ht="15" customHeight="1" x14ac:dyDescent="0.25">
      <c r="A16" s="10"/>
      <c r="B16" s="11"/>
      <c r="C16" s="41"/>
      <c r="D16" s="41"/>
      <c r="E16" s="41"/>
      <c r="F16" s="22"/>
    </row>
    <row r="17" spans="1:5" x14ac:dyDescent="0.25">
      <c r="A17" s="10" t="s">
        <v>46</v>
      </c>
      <c r="B17" s="11" t="s">
        <v>12</v>
      </c>
      <c r="C17" s="41">
        <f>+'1T'!F17</f>
        <v>952</v>
      </c>
      <c r="D17" s="41">
        <f>+'2T'!F17</f>
        <v>2752</v>
      </c>
      <c r="E17" s="41">
        <f t="shared" si="0"/>
        <v>3704</v>
      </c>
    </row>
    <row r="18" spans="1:5" x14ac:dyDescent="0.25">
      <c r="A18" s="10"/>
      <c r="B18" s="11"/>
      <c r="C18" s="41"/>
      <c r="D18" s="41"/>
      <c r="E18" s="41"/>
    </row>
    <row r="19" spans="1:5" s="11" customFormat="1" x14ac:dyDescent="0.25">
      <c r="A19" s="10" t="s">
        <v>47</v>
      </c>
      <c r="B19" s="11" t="s">
        <v>12</v>
      </c>
      <c r="C19" s="41">
        <f>+'1T'!F19</f>
        <v>2596</v>
      </c>
      <c r="D19" s="41">
        <f>+'2T'!F19</f>
        <v>4951</v>
      </c>
      <c r="E19" s="41">
        <f t="shared" si="0"/>
        <v>7547</v>
      </c>
    </row>
    <row r="20" spans="1:5" s="11" customFormat="1" x14ac:dyDescent="0.25">
      <c r="A20" s="10"/>
      <c r="C20" s="41"/>
      <c r="D20" s="41"/>
      <c r="E20" s="41"/>
    </row>
    <row r="21" spans="1:5" ht="15.75" thickBot="1" x14ac:dyDescent="0.3">
      <c r="A21" s="14"/>
      <c r="B21" s="15"/>
      <c r="C21" s="15"/>
      <c r="D21" s="15"/>
      <c r="E21" s="15"/>
    </row>
    <row r="22" spans="1:5" ht="15.75" thickTop="1" x14ac:dyDescent="0.25">
      <c r="A22" s="35" t="s">
        <v>68</v>
      </c>
    </row>
    <row r="25" spans="1:5" x14ac:dyDescent="0.25">
      <c r="A25" s="48" t="s">
        <v>11</v>
      </c>
      <c r="B25" s="48"/>
      <c r="C25" s="48"/>
      <c r="D25" s="48"/>
    </row>
    <row r="26" spans="1:5" x14ac:dyDescent="0.25">
      <c r="A26" s="46" t="s">
        <v>9</v>
      </c>
      <c r="B26" s="46"/>
      <c r="C26" s="46"/>
      <c r="D26" s="46"/>
    </row>
    <row r="27" spans="1:5" x14ac:dyDescent="0.25">
      <c r="A27" s="46" t="s">
        <v>5</v>
      </c>
      <c r="B27" s="46"/>
      <c r="C27" s="46"/>
      <c r="D27" s="46"/>
      <c r="E27" s="23"/>
    </row>
    <row r="29" spans="1:5" ht="15.75" thickBot="1" x14ac:dyDescent="0.3">
      <c r="A29" s="8" t="s">
        <v>40</v>
      </c>
      <c r="B29" s="9" t="s">
        <v>0</v>
      </c>
      <c r="C29" s="9" t="s">
        <v>35</v>
      </c>
      <c r="D29" s="9" t="s">
        <v>34</v>
      </c>
    </row>
    <row r="31" spans="1:5" x14ac:dyDescent="0.25">
      <c r="A31" s="17" t="s">
        <v>44</v>
      </c>
      <c r="B31" s="39">
        <f>+'1T'!E31</f>
        <v>41494495.68</v>
      </c>
      <c r="C31" s="39">
        <f>+'2T'!E31</f>
        <v>144387469.83999997</v>
      </c>
      <c r="D31" s="39">
        <f t="shared" ref="D31:D37" si="1">SUM(B31:C31)</f>
        <v>185881965.51999998</v>
      </c>
    </row>
    <row r="32" spans="1:5" x14ac:dyDescent="0.25">
      <c r="A32" s="17" t="s">
        <v>49</v>
      </c>
      <c r="B32" s="39">
        <f>+'1T'!E32</f>
        <v>76438928.640000001</v>
      </c>
      <c r="C32" s="39">
        <f>+'2T'!E32</f>
        <v>133642122.73</v>
      </c>
      <c r="D32" s="39">
        <f t="shared" si="1"/>
        <v>210081051.37</v>
      </c>
    </row>
    <row r="33" spans="1:5" x14ac:dyDescent="0.25">
      <c r="A33" s="17" t="s">
        <v>48</v>
      </c>
      <c r="B33" s="39">
        <f>+'1T'!E33</f>
        <v>10834145</v>
      </c>
      <c r="C33" s="39">
        <f>+'2T'!E33</f>
        <v>23616990.98</v>
      </c>
      <c r="D33" s="39">
        <f t="shared" si="1"/>
        <v>34451135.980000004</v>
      </c>
    </row>
    <row r="34" spans="1:5" x14ac:dyDescent="0.25">
      <c r="A34" s="17" t="s">
        <v>47</v>
      </c>
      <c r="B34" s="39">
        <f>+'1T'!E34</f>
        <v>1308146.71</v>
      </c>
      <c r="C34" s="39">
        <f>+'2T'!E34</f>
        <v>36044011</v>
      </c>
      <c r="D34" s="39">
        <f t="shared" si="1"/>
        <v>37352157.710000001</v>
      </c>
    </row>
    <row r="35" spans="1:5" x14ac:dyDescent="0.25">
      <c r="A35" s="17" t="s">
        <v>50</v>
      </c>
      <c r="B35" s="39">
        <f>+'1T'!E35</f>
        <v>979712804.03999996</v>
      </c>
      <c r="C35" s="39">
        <f>+'2T'!E35</f>
        <v>167343874.06</v>
      </c>
      <c r="D35" s="39">
        <f t="shared" si="1"/>
        <v>1147056678.0999999</v>
      </c>
    </row>
    <row r="36" spans="1:5" x14ac:dyDescent="0.25">
      <c r="A36" s="11" t="s">
        <v>51</v>
      </c>
      <c r="B36" s="39">
        <f>+'1T'!E36</f>
        <v>843115766.74000001</v>
      </c>
      <c r="C36" s="39">
        <f>+'2T'!E36</f>
        <v>1431741913.21</v>
      </c>
      <c r="D36" s="39">
        <f t="shared" si="1"/>
        <v>2274857679.9499998</v>
      </c>
    </row>
    <row r="37" spans="1:5" ht="15.75" thickBot="1" x14ac:dyDescent="0.3">
      <c r="A37" s="14" t="s">
        <v>8</v>
      </c>
      <c r="B37" s="40">
        <f>SUM(B31:B36)</f>
        <v>1952904286.8099999</v>
      </c>
      <c r="C37" s="40">
        <f>SUM(C31:C36)</f>
        <v>1936776381.8200002</v>
      </c>
      <c r="D37" s="40">
        <f t="shared" si="1"/>
        <v>3889680668.6300001</v>
      </c>
    </row>
    <row r="38" spans="1:5" ht="15.75" thickTop="1" x14ac:dyDescent="0.25">
      <c r="A38" s="37" t="s">
        <v>59</v>
      </c>
    </row>
    <row r="41" spans="1:5" x14ac:dyDescent="0.25">
      <c r="A41" s="46" t="s">
        <v>10</v>
      </c>
      <c r="B41" s="46"/>
      <c r="C41" s="46"/>
      <c r="D41" s="46"/>
    </row>
    <row r="42" spans="1:5" x14ac:dyDescent="0.25">
      <c r="A42" s="46" t="s">
        <v>9</v>
      </c>
      <c r="B42" s="46"/>
      <c r="C42" s="46"/>
      <c r="D42" s="46"/>
    </row>
    <row r="43" spans="1:5" x14ac:dyDescent="0.25">
      <c r="A43" s="46" t="s">
        <v>5</v>
      </c>
      <c r="B43" s="46"/>
      <c r="C43" s="46"/>
      <c r="D43" s="46"/>
      <c r="E43" s="23"/>
    </row>
    <row r="45" spans="1:5" ht="15.75" thickBot="1" x14ac:dyDescent="0.3">
      <c r="A45" s="8" t="s">
        <v>4</v>
      </c>
      <c r="B45" s="9" t="s">
        <v>0</v>
      </c>
      <c r="C45" s="9" t="s">
        <v>35</v>
      </c>
      <c r="D45" s="9" t="s">
        <v>34</v>
      </c>
    </row>
    <row r="46" spans="1:5" x14ac:dyDescent="0.25">
      <c r="A46" s="36" t="s">
        <v>52</v>
      </c>
      <c r="B46" s="39">
        <f>+'1T'!E46</f>
        <v>1241922203.5699999</v>
      </c>
      <c r="C46" s="39">
        <f>+'2T'!E46</f>
        <v>983198699.32000005</v>
      </c>
      <c r="D46" s="39">
        <f>+SUM(B46:C46)</f>
        <v>2225120902.8899999</v>
      </c>
    </row>
    <row r="47" spans="1:5" x14ac:dyDescent="0.25">
      <c r="A47" s="36" t="s">
        <v>53</v>
      </c>
      <c r="B47" s="39">
        <f>+'1T'!E47</f>
        <v>455710814.30000001</v>
      </c>
      <c r="C47" s="39">
        <f>+'2T'!E47</f>
        <v>814308295.72000003</v>
      </c>
      <c r="D47" s="39">
        <f>+SUM(B47:C47)</f>
        <v>1270019110.02</v>
      </c>
    </row>
    <row r="48" spans="1:5" x14ac:dyDescent="0.25">
      <c r="A48" s="36" t="s">
        <v>54</v>
      </c>
      <c r="B48" s="39">
        <f>+'1T'!E48</f>
        <v>17500745.100000001</v>
      </c>
      <c r="C48" s="39">
        <f>+'2T'!E48</f>
        <v>88621715.439999998</v>
      </c>
      <c r="D48" s="39">
        <f t="shared" ref="D48:D52" si="2">+SUM(B48:C48)</f>
        <v>106122460.53999999</v>
      </c>
    </row>
    <row r="49" spans="1:5" x14ac:dyDescent="0.25">
      <c r="A49" s="36" t="s">
        <v>55</v>
      </c>
      <c r="B49" s="39">
        <f>+'1T'!E49</f>
        <v>1995.2600000000002</v>
      </c>
      <c r="C49" s="39">
        <f>+'2T'!E49</f>
        <v>0</v>
      </c>
      <c r="D49" s="39">
        <f t="shared" si="2"/>
        <v>1995.2600000000002</v>
      </c>
    </row>
    <row r="50" spans="1:5" x14ac:dyDescent="0.25">
      <c r="A50" s="36" t="s">
        <v>56</v>
      </c>
      <c r="B50" s="39">
        <f>+'1T'!E50</f>
        <v>11608241.51</v>
      </c>
      <c r="C50" s="39">
        <f>+'2T'!E50</f>
        <v>24308284.259999998</v>
      </c>
      <c r="D50" s="39">
        <f t="shared" si="2"/>
        <v>35916525.769999996</v>
      </c>
    </row>
    <row r="51" spans="1:5" x14ac:dyDescent="0.25">
      <c r="A51" s="36" t="s">
        <v>57</v>
      </c>
      <c r="B51" s="39">
        <f>+'1T'!E51</f>
        <v>205744070.06999999</v>
      </c>
      <c r="C51" s="39">
        <f>+'2T'!E51</f>
        <v>26339387.080000002</v>
      </c>
      <c r="D51" s="39">
        <f t="shared" si="2"/>
        <v>232083457.15000001</v>
      </c>
    </row>
    <row r="52" spans="1:5" x14ac:dyDescent="0.25">
      <c r="A52" s="36" t="s">
        <v>58</v>
      </c>
      <c r="B52" s="39">
        <f>+'1T'!E52</f>
        <v>20416217</v>
      </c>
      <c r="C52" s="39">
        <f>+'2T'!E52</f>
        <v>0</v>
      </c>
      <c r="D52" s="39">
        <f t="shared" si="2"/>
        <v>20416217</v>
      </c>
    </row>
    <row r="53" spans="1:5" ht="15.75" thickBot="1" x14ac:dyDescent="0.3">
      <c r="A53" s="14" t="s">
        <v>8</v>
      </c>
      <c r="B53" s="40">
        <f>SUM(B46:B52)</f>
        <v>1952904286.8099997</v>
      </c>
      <c r="C53" s="40">
        <f t="shared" ref="C53:D53" si="3">SUM(C46:C52)</f>
        <v>1936776381.8199999</v>
      </c>
      <c r="D53" s="40">
        <f t="shared" si="3"/>
        <v>3889680668.6300001</v>
      </c>
    </row>
    <row r="54" spans="1:5" ht="15.75" thickTop="1" x14ac:dyDescent="0.25">
      <c r="A54" s="37" t="s">
        <v>59</v>
      </c>
    </row>
    <row r="57" spans="1:5" x14ac:dyDescent="0.25">
      <c r="A57" s="46" t="s">
        <v>7</v>
      </c>
      <c r="B57" s="46"/>
      <c r="C57" s="46"/>
      <c r="D57" s="46"/>
    </row>
    <row r="58" spans="1:5" x14ac:dyDescent="0.25">
      <c r="A58" s="46" t="s">
        <v>6</v>
      </c>
      <c r="B58" s="46"/>
      <c r="C58" s="46"/>
      <c r="D58" s="46"/>
    </row>
    <row r="59" spans="1:5" x14ac:dyDescent="0.25">
      <c r="A59" s="46" t="s">
        <v>5</v>
      </c>
      <c r="B59" s="46"/>
      <c r="C59" s="46"/>
      <c r="D59" s="46"/>
      <c r="E59" s="23"/>
    </row>
    <row r="61" spans="1:5" ht="15.75" thickBot="1" x14ac:dyDescent="0.3">
      <c r="A61" s="8" t="s">
        <v>4</v>
      </c>
      <c r="B61" s="9" t="s">
        <v>0</v>
      </c>
      <c r="C61" s="9" t="s">
        <v>35</v>
      </c>
      <c r="D61" s="9" t="s">
        <v>34</v>
      </c>
    </row>
    <row r="63" spans="1:5" x14ac:dyDescent="0.25">
      <c r="A63" s="38" t="s">
        <v>63</v>
      </c>
      <c r="B63" s="39">
        <f>+'1T'!E63</f>
        <v>9284247468</v>
      </c>
      <c r="C63" s="39">
        <f>+'2T'!E63</f>
        <v>9599850323.5400009</v>
      </c>
      <c r="D63" s="39">
        <f>B63</f>
        <v>9284247468</v>
      </c>
    </row>
    <row r="64" spans="1:5" x14ac:dyDescent="0.25">
      <c r="A64" s="38" t="s">
        <v>60</v>
      </c>
      <c r="B64" s="39">
        <f>+'1T'!E64</f>
        <v>2255711990.73</v>
      </c>
      <c r="C64" s="39">
        <f>+'2T'!E64</f>
        <v>2936992454.9300003</v>
      </c>
      <c r="D64" s="39">
        <f>SUM(B64:C64)</f>
        <v>5192704445.6599998</v>
      </c>
    </row>
    <row r="65" spans="1:4" x14ac:dyDescent="0.25">
      <c r="A65" s="38" t="s">
        <v>61</v>
      </c>
      <c r="B65" s="39">
        <f>+'1T'!E65</f>
        <v>12795151.620000001</v>
      </c>
      <c r="C65" s="39">
        <f>+'2T'!E65</f>
        <v>36694449.280000001</v>
      </c>
      <c r="D65" s="39">
        <f>SUM(B65:C65)</f>
        <v>49489600.900000006</v>
      </c>
    </row>
    <row r="66" spans="1:4" x14ac:dyDescent="0.25">
      <c r="A66" s="38" t="s">
        <v>64</v>
      </c>
      <c r="B66" s="39">
        <f>+'1T'!E66</f>
        <v>11552754610.35</v>
      </c>
      <c r="C66" s="39">
        <f>+'2T'!E66</f>
        <v>12573537227.750002</v>
      </c>
      <c r="D66" s="39">
        <f>D64+D63+D65</f>
        <v>14526441514.559999</v>
      </c>
    </row>
    <row r="67" spans="1:4" x14ac:dyDescent="0.25">
      <c r="A67" s="38" t="s">
        <v>62</v>
      </c>
      <c r="B67" s="39">
        <f>+'1T'!E67</f>
        <v>1952904286.8099999</v>
      </c>
      <c r="C67" s="39">
        <f>+'2T'!E67</f>
        <v>1936776381.8200002</v>
      </c>
      <c r="D67" s="39">
        <f>SUM(B67:C67)</f>
        <v>3889680668.6300001</v>
      </c>
    </row>
    <row r="68" spans="1:4" x14ac:dyDescent="0.25">
      <c r="A68" s="38" t="s">
        <v>65</v>
      </c>
      <c r="B68" s="39">
        <f>+'1T'!E68</f>
        <v>9599850323.5400009</v>
      </c>
      <c r="C68" s="39">
        <f>+'2T'!E68</f>
        <v>10636760845.930002</v>
      </c>
      <c r="D68" s="39">
        <f>D66-D67</f>
        <v>10636760845.93</v>
      </c>
    </row>
    <row r="69" spans="1:4" ht="15.75" thickBot="1" x14ac:dyDescent="0.3">
      <c r="A69" s="15"/>
      <c r="B69" s="15"/>
      <c r="C69" s="15"/>
      <c r="D69" s="15"/>
    </row>
    <row r="70" spans="1:4" ht="15.75" thickTop="1" x14ac:dyDescent="0.25">
      <c r="A70" s="37" t="s">
        <v>67</v>
      </c>
    </row>
    <row r="71" spans="1:4" x14ac:dyDescent="0.25">
      <c r="A71" s="1"/>
    </row>
    <row r="73" spans="1:4" x14ac:dyDescent="0.25">
      <c r="A73" s="11" t="s">
        <v>78</v>
      </c>
    </row>
  </sheetData>
  <mergeCells count="12">
    <mergeCell ref="A57:D57"/>
    <mergeCell ref="A58:D58"/>
    <mergeCell ref="A59:D59"/>
    <mergeCell ref="A1:E1"/>
    <mergeCell ref="A8:E8"/>
    <mergeCell ref="A9:E9"/>
    <mergeCell ref="A25:D25"/>
    <mergeCell ref="A26:D26"/>
    <mergeCell ref="A27:D27"/>
    <mergeCell ref="A41:D41"/>
    <mergeCell ref="A42:D42"/>
    <mergeCell ref="A43:D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="80" zoomScaleNormal="80" workbookViewId="0">
      <selection activeCell="H25" sqref="H25"/>
    </sheetView>
  </sheetViews>
  <sheetFormatPr baseColWidth="10" defaultColWidth="11.5703125" defaultRowHeight="15" x14ac:dyDescent="0.25"/>
  <cols>
    <col min="1" max="1" width="51.140625" style="11" customWidth="1"/>
    <col min="2" max="2" width="20.7109375" style="1" customWidth="1"/>
    <col min="3" max="3" width="22.42578125" style="1" customWidth="1"/>
    <col min="4" max="4" width="15.85546875" style="1" customWidth="1"/>
    <col min="5" max="5" width="16.85546875" style="1" bestFit="1" customWidth="1"/>
    <col min="6" max="6" width="15.28515625" style="1" bestFit="1" customWidth="1"/>
    <col min="7" max="16384" width="11.5703125" style="1"/>
  </cols>
  <sheetData>
    <row r="1" spans="1:7" ht="15" customHeight="1" x14ac:dyDescent="0.25">
      <c r="A1" s="46" t="s">
        <v>20</v>
      </c>
      <c r="B1" s="46"/>
      <c r="C1" s="46"/>
      <c r="D1" s="46"/>
      <c r="E1" s="46"/>
      <c r="F1" s="46"/>
    </row>
    <row r="2" spans="1:7" s="3" customFormat="1" ht="15" customHeight="1" x14ac:dyDescent="0.25">
      <c r="A2" s="2" t="s">
        <v>19</v>
      </c>
      <c r="B2" s="34" t="s">
        <v>41</v>
      </c>
      <c r="D2" s="4"/>
    </row>
    <row r="3" spans="1:7" s="3" customFormat="1" ht="15" customHeight="1" x14ac:dyDescent="0.25">
      <c r="A3" s="2" t="s">
        <v>18</v>
      </c>
      <c r="B3" s="34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21" t="s">
        <v>74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47" t="s">
        <v>15</v>
      </c>
      <c r="B8" s="47"/>
      <c r="C8" s="47"/>
      <c r="D8" s="47"/>
      <c r="E8" s="47"/>
      <c r="F8" s="47"/>
    </row>
    <row r="9" spans="1:7" ht="15" customHeight="1" x14ac:dyDescent="0.25">
      <c r="A9" s="47" t="s">
        <v>14</v>
      </c>
      <c r="B9" s="47"/>
      <c r="C9" s="47"/>
      <c r="D9" s="47"/>
      <c r="E9" s="47"/>
      <c r="F9" s="47"/>
    </row>
    <row r="11" spans="1:7" ht="15" customHeight="1" thickBot="1" x14ac:dyDescent="0.3">
      <c r="A11" s="8" t="s">
        <v>40</v>
      </c>
      <c r="B11" s="9" t="s">
        <v>13</v>
      </c>
      <c r="C11" s="9" t="s">
        <v>0</v>
      </c>
      <c r="D11" s="9" t="s">
        <v>35</v>
      </c>
      <c r="E11" s="9" t="s">
        <v>37</v>
      </c>
      <c r="F11" s="9" t="s">
        <v>36</v>
      </c>
    </row>
    <row r="13" spans="1:7" ht="15" customHeight="1" x14ac:dyDescent="0.25">
      <c r="A13" s="10" t="s">
        <v>44</v>
      </c>
      <c r="B13" s="11" t="s">
        <v>12</v>
      </c>
      <c r="C13" s="11">
        <f>'1T'!F13</f>
        <v>5424</v>
      </c>
      <c r="D13" s="11">
        <f>'2T'!F13</f>
        <v>15482</v>
      </c>
      <c r="E13" s="11">
        <f>'3T'!F13</f>
        <v>14808</v>
      </c>
      <c r="F13" s="11">
        <f t="shared" ref="F13:F19" si="0">SUM(C13:E13)</f>
        <v>35714</v>
      </c>
    </row>
    <row r="14" spans="1:7" s="11" customFormat="1" ht="15" customHeight="1" x14ac:dyDescent="0.25">
      <c r="A14" s="10"/>
      <c r="G14" s="24"/>
    </row>
    <row r="15" spans="1:7" ht="15" customHeight="1" x14ac:dyDescent="0.25">
      <c r="A15" s="10" t="s">
        <v>45</v>
      </c>
      <c r="B15" s="11" t="s">
        <v>12</v>
      </c>
      <c r="C15" s="11">
        <f>'1T'!F15</f>
        <v>2613</v>
      </c>
      <c r="D15" s="11">
        <f>'2T'!F15</f>
        <v>3653</v>
      </c>
      <c r="E15" s="11">
        <f>'3T'!F15</f>
        <v>3825</v>
      </c>
      <c r="F15" s="11">
        <f t="shared" si="0"/>
        <v>10091</v>
      </c>
    </row>
    <row r="16" spans="1:7" ht="15" customHeight="1" x14ac:dyDescent="0.25">
      <c r="A16" s="10"/>
      <c r="B16" s="11"/>
      <c r="C16" s="11"/>
      <c r="D16" s="11"/>
      <c r="E16" s="11"/>
      <c r="F16" s="11"/>
      <c r="G16" s="22"/>
    </row>
    <row r="17" spans="1:6" x14ac:dyDescent="0.25">
      <c r="A17" s="10" t="s">
        <v>46</v>
      </c>
      <c r="B17" s="11" t="s">
        <v>12</v>
      </c>
      <c r="C17" s="11">
        <f>'1T'!F17</f>
        <v>952</v>
      </c>
      <c r="D17" s="11">
        <f>'2T'!F17</f>
        <v>2752</v>
      </c>
      <c r="E17" s="11">
        <f>'3T'!F17</f>
        <v>2572</v>
      </c>
      <c r="F17" s="11">
        <f t="shared" si="0"/>
        <v>6276</v>
      </c>
    </row>
    <row r="18" spans="1:6" x14ac:dyDescent="0.25">
      <c r="A18" s="10"/>
      <c r="B18" s="11"/>
      <c r="C18" s="11"/>
      <c r="D18" s="11"/>
      <c r="E18" s="11"/>
      <c r="F18" s="11"/>
    </row>
    <row r="19" spans="1:6" s="11" customFormat="1" x14ac:dyDescent="0.25">
      <c r="A19" s="10" t="s">
        <v>47</v>
      </c>
      <c r="B19" s="11" t="s">
        <v>12</v>
      </c>
      <c r="C19" s="11">
        <f>'1T'!F19</f>
        <v>2596</v>
      </c>
      <c r="D19" s="11">
        <f>'2T'!F19</f>
        <v>4951</v>
      </c>
      <c r="E19" s="11">
        <f>'3T'!F19</f>
        <v>7036</v>
      </c>
      <c r="F19" s="11">
        <f t="shared" si="0"/>
        <v>14583</v>
      </c>
    </row>
    <row r="20" spans="1:6" s="11" customFormat="1" x14ac:dyDescent="0.25">
      <c r="A20" s="10"/>
    </row>
    <row r="21" spans="1:6" ht="15.75" thickBot="1" x14ac:dyDescent="0.3">
      <c r="A21" s="14" t="s">
        <v>8</v>
      </c>
      <c r="B21" s="15"/>
      <c r="C21" s="15"/>
      <c r="D21" s="15"/>
      <c r="E21" s="15"/>
      <c r="F21" s="15"/>
    </row>
    <row r="22" spans="1:6" ht="15.75" thickTop="1" x14ac:dyDescent="0.25">
      <c r="A22" s="35" t="s">
        <v>79</v>
      </c>
    </row>
    <row r="25" spans="1:6" x14ac:dyDescent="0.25">
      <c r="A25" s="48" t="s">
        <v>11</v>
      </c>
      <c r="B25" s="48"/>
      <c r="C25" s="48"/>
      <c r="D25" s="48"/>
      <c r="E25" s="48"/>
    </row>
    <row r="26" spans="1:6" x14ac:dyDescent="0.25">
      <c r="A26" s="46" t="s">
        <v>9</v>
      </c>
      <c r="B26" s="46"/>
      <c r="C26" s="46"/>
      <c r="D26" s="46"/>
      <c r="E26" s="46"/>
    </row>
    <row r="27" spans="1:6" x14ac:dyDescent="0.25">
      <c r="A27" s="46" t="s">
        <v>5</v>
      </c>
      <c r="B27" s="46"/>
      <c r="C27" s="46"/>
      <c r="D27" s="46"/>
      <c r="E27" s="46"/>
    </row>
    <row r="29" spans="1:6" ht="15.75" thickBot="1" x14ac:dyDescent="0.3">
      <c r="A29" s="8" t="s">
        <v>40</v>
      </c>
      <c r="B29" s="9" t="s">
        <v>0</v>
      </c>
      <c r="C29" s="9" t="s">
        <v>35</v>
      </c>
      <c r="D29" s="9" t="s">
        <v>37</v>
      </c>
      <c r="E29" s="9" t="s">
        <v>36</v>
      </c>
    </row>
    <row r="31" spans="1:6" x14ac:dyDescent="0.25">
      <c r="A31" s="17" t="s">
        <v>44</v>
      </c>
      <c r="B31" s="1">
        <f>'1T'!E31</f>
        <v>41494495.68</v>
      </c>
      <c r="C31" s="1">
        <f>+'2T'!E31</f>
        <v>144387469.83999997</v>
      </c>
      <c r="D31" s="1">
        <f>+'3T'!E31</f>
        <v>347496475.29999995</v>
      </c>
      <c r="E31" s="1">
        <f t="shared" ref="E31:E36" si="1">SUM(B31:D31)</f>
        <v>533378440.81999993</v>
      </c>
    </row>
    <row r="32" spans="1:6" x14ac:dyDescent="0.25">
      <c r="A32" s="17" t="s">
        <v>49</v>
      </c>
      <c r="B32" s="1">
        <f>'1T'!E32</f>
        <v>76438928.640000001</v>
      </c>
      <c r="C32" s="1">
        <f>+'2T'!E32</f>
        <v>133642122.73</v>
      </c>
      <c r="D32" s="1">
        <f>+'3T'!E32</f>
        <v>205522475.32999998</v>
      </c>
      <c r="E32" s="1">
        <f t="shared" si="1"/>
        <v>415603526.69999999</v>
      </c>
    </row>
    <row r="33" spans="1:6" x14ac:dyDescent="0.25">
      <c r="A33" s="17" t="s">
        <v>48</v>
      </c>
      <c r="B33" s="1">
        <f>'1T'!E33</f>
        <v>10834145</v>
      </c>
      <c r="C33" s="1">
        <f>+'2T'!E33</f>
        <v>23616990.98</v>
      </c>
      <c r="D33" s="1">
        <f>+'3T'!E33</f>
        <v>150634152.02000001</v>
      </c>
      <c r="E33" s="1">
        <f t="shared" si="1"/>
        <v>185085288</v>
      </c>
    </row>
    <row r="34" spans="1:6" x14ac:dyDescent="0.25">
      <c r="A34" s="17" t="s">
        <v>47</v>
      </c>
      <c r="B34" s="1">
        <f>'1T'!E34</f>
        <v>1308146.71</v>
      </c>
      <c r="C34" s="1">
        <f>+'2T'!E34</f>
        <v>36044011</v>
      </c>
      <c r="D34" s="1">
        <f>+'3T'!E34</f>
        <v>55065767</v>
      </c>
      <c r="E34" s="1">
        <f t="shared" si="1"/>
        <v>92417924.710000008</v>
      </c>
    </row>
    <row r="35" spans="1:6" x14ac:dyDescent="0.25">
      <c r="A35" s="17" t="s">
        <v>50</v>
      </c>
      <c r="B35" s="1">
        <f>'1T'!E35</f>
        <v>979712804.03999996</v>
      </c>
      <c r="C35" s="1">
        <f>+'2T'!E35</f>
        <v>167343874.06</v>
      </c>
      <c r="D35" s="1">
        <f>+'3T'!E35</f>
        <v>938408891.78999996</v>
      </c>
      <c r="E35" s="1">
        <f t="shared" si="1"/>
        <v>2085465569.8899999</v>
      </c>
    </row>
    <row r="36" spans="1:6" x14ac:dyDescent="0.25">
      <c r="A36" s="11" t="s">
        <v>51</v>
      </c>
      <c r="B36" s="1">
        <f>'1T'!E36</f>
        <v>843115766.74000001</v>
      </c>
      <c r="C36" s="1">
        <f>+'2T'!E36</f>
        <v>1431741913.21</v>
      </c>
      <c r="D36" s="1">
        <f>+'3T'!E36</f>
        <v>849236318.38</v>
      </c>
      <c r="E36" s="1">
        <f t="shared" si="1"/>
        <v>3124093998.3299999</v>
      </c>
    </row>
    <row r="37" spans="1:6" ht="15.75" thickBot="1" x14ac:dyDescent="0.3">
      <c r="A37" s="14" t="s">
        <v>8</v>
      </c>
      <c r="B37" s="15">
        <f>SUM(B31:B36)</f>
        <v>1952904286.8099999</v>
      </c>
      <c r="C37" s="15">
        <f t="shared" ref="C37:E37" si="2">SUM(C31:C36)</f>
        <v>1936776381.8200002</v>
      </c>
      <c r="D37" s="15">
        <f t="shared" si="2"/>
        <v>2546364079.8199997</v>
      </c>
      <c r="E37" s="33">
        <f t="shared" si="2"/>
        <v>6436044748.4499998</v>
      </c>
      <c r="F37" s="28"/>
    </row>
    <row r="38" spans="1:6" ht="15.75" thickTop="1" x14ac:dyDescent="0.25">
      <c r="A38" s="37" t="s">
        <v>59</v>
      </c>
    </row>
    <row r="41" spans="1:6" x14ac:dyDescent="0.25">
      <c r="A41" s="46" t="s">
        <v>10</v>
      </c>
      <c r="B41" s="46"/>
      <c r="C41" s="46"/>
      <c r="D41" s="46"/>
      <c r="E41" s="46"/>
    </row>
    <row r="42" spans="1:6" x14ac:dyDescent="0.25">
      <c r="A42" s="46" t="s">
        <v>9</v>
      </c>
      <c r="B42" s="46"/>
      <c r="C42" s="46"/>
      <c r="D42" s="46"/>
      <c r="E42" s="46"/>
    </row>
    <row r="43" spans="1:6" x14ac:dyDescent="0.25">
      <c r="A43" s="46" t="s">
        <v>5</v>
      </c>
      <c r="B43" s="46"/>
      <c r="C43" s="46"/>
      <c r="D43" s="46"/>
      <c r="E43" s="46"/>
    </row>
    <row r="45" spans="1:6" ht="15.75" thickBot="1" x14ac:dyDescent="0.3">
      <c r="A45" s="8" t="s">
        <v>4</v>
      </c>
      <c r="B45" s="9" t="s">
        <v>0</v>
      </c>
      <c r="C45" s="9" t="s">
        <v>35</v>
      </c>
      <c r="D45" s="9" t="s">
        <v>37</v>
      </c>
      <c r="E45" s="9" t="s">
        <v>36</v>
      </c>
    </row>
    <row r="46" spans="1:6" x14ac:dyDescent="0.25">
      <c r="A46" s="36" t="s">
        <v>52</v>
      </c>
      <c r="B46" s="1">
        <f>+'1T'!E46</f>
        <v>1241922203.5699999</v>
      </c>
      <c r="C46" s="1">
        <f>+'2T'!E46</f>
        <v>983198699.32000005</v>
      </c>
      <c r="D46" s="1">
        <f>+'3T'!E46</f>
        <v>1033684878.48</v>
      </c>
      <c r="E46" s="1">
        <f>+SUM(B46:D46)</f>
        <v>3258805781.3699999</v>
      </c>
    </row>
    <row r="47" spans="1:6" x14ac:dyDescent="0.25">
      <c r="A47" s="36" t="s">
        <v>53</v>
      </c>
      <c r="B47" s="1">
        <f>+'1T'!E47</f>
        <v>455710814.30000001</v>
      </c>
      <c r="C47" s="1">
        <f>+'2T'!E47</f>
        <v>814308295.72000003</v>
      </c>
      <c r="D47" s="1">
        <f>+'3T'!E47</f>
        <v>1112441722.1100001</v>
      </c>
      <c r="E47" s="1">
        <f>+SUM(B47:D47)</f>
        <v>2382460832.1300001</v>
      </c>
    </row>
    <row r="48" spans="1:6" x14ac:dyDescent="0.25">
      <c r="A48" s="36" t="s">
        <v>54</v>
      </c>
      <c r="B48" s="1">
        <f>+'1T'!E48</f>
        <v>17500745.100000001</v>
      </c>
      <c r="C48" s="1">
        <f>+'2T'!E48</f>
        <v>88621715.439999998</v>
      </c>
      <c r="D48" s="1">
        <f>+'3T'!E48</f>
        <v>83357254.859999999</v>
      </c>
      <c r="E48" s="1">
        <f t="shared" ref="E48:E52" si="3">+SUM(B48:D48)</f>
        <v>189479715.39999998</v>
      </c>
    </row>
    <row r="49" spans="1:5" x14ac:dyDescent="0.25">
      <c r="A49" s="36" t="s">
        <v>55</v>
      </c>
      <c r="B49" s="1">
        <f>+'1T'!E49</f>
        <v>1995.2600000000002</v>
      </c>
      <c r="C49" s="1">
        <f>+'2T'!E49</f>
        <v>0</v>
      </c>
      <c r="D49" s="1">
        <f>+'3T'!E49</f>
        <v>0</v>
      </c>
      <c r="E49" s="1">
        <f t="shared" si="3"/>
        <v>1995.2600000000002</v>
      </c>
    </row>
    <row r="50" spans="1:5" x14ac:dyDescent="0.25">
      <c r="A50" s="36" t="s">
        <v>56</v>
      </c>
      <c r="B50" s="1">
        <f>+'1T'!E50</f>
        <v>11608241.51</v>
      </c>
      <c r="C50" s="1">
        <f>+'2T'!E50</f>
        <v>24308284.259999998</v>
      </c>
      <c r="D50" s="1">
        <f>+'3T'!E50</f>
        <v>41363558</v>
      </c>
      <c r="E50" s="1">
        <f t="shared" si="3"/>
        <v>77280083.769999996</v>
      </c>
    </row>
    <row r="51" spans="1:5" x14ac:dyDescent="0.25">
      <c r="A51" s="36" t="s">
        <v>57</v>
      </c>
      <c r="B51" s="1">
        <f>+'1T'!E51</f>
        <v>205744070.06999999</v>
      </c>
      <c r="C51" s="1">
        <f>+'2T'!E51</f>
        <v>26339387.080000002</v>
      </c>
      <c r="D51" s="1">
        <f>+'3T'!E51</f>
        <v>245516666.37</v>
      </c>
      <c r="E51" s="1">
        <f t="shared" si="3"/>
        <v>477600123.51999998</v>
      </c>
    </row>
    <row r="52" spans="1:5" x14ac:dyDescent="0.25">
      <c r="A52" s="36" t="s">
        <v>58</v>
      </c>
      <c r="B52" s="1">
        <f>+'1T'!E52</f>
        <v>20416217</v>
      </c>
      <c r="C52" s="1">
        <f>+'2T'!E52</f>
        <v>0</v>
      </c>
      <c r="D52" s="1">
        <f>+'3T'!E52</f>
        <v>30000000</v>
      </c>
      <c r="E52" s="1">
        <f t="shared" si="3"/>
        <v>50416217</v>
      </c>
    </row>
    <row r="53" spans="1:5" ht="15.75" thickBot="1" x14ac:dyDescent="0.3">
      <c r="A53" s="14" t="s">
        <v>8</v>
      </c>
      <c r="B53" s="15">
        <f>SUM(B46:B52)</f>
        <v>1952904286.8099997</v>
      </c>
      <c r="C53" s="15">
        <f t="shared" ref="C53:E53" si="4">SUM(C46:C52)</f>
        <v>1936776381.8199999</v>
      </c>
      <c r="D53" s="15">
        <f t="shared" si="4"/>
        <v>2546364079.8200002</v>
      </c>
      <c r="E53" s="15">
        <f t="shared" si="4"/>
        <v>6436044748.4500008</v>
      </c>
    </row>
    <row r="54" spans="1:5" ht="15.75" thickTop="1" x14ac:dyDescent="0.25">
      <c r="A54" s="37" t="s">
        <v>59</v>
      </c>
    </row>
    <row r="57" spans="1:5" x14ac:dyDescent="0.25">
      <c r="A57" s="46" t="s">
        <v>7</v>
      </c>
      <c r="B57" s="46"/>
      <c r="C57" s="46"/>
      <c r="D57" s="46"/>
      <c r="E57" s="46"/>
    </row>
    <row r="58" spans="1:5" x14ac:dyDescent="0.25">
      <c r="A58" s="46" t="s">
        <v>6</v>
      </c>
      <c r="B58" s="46"/>
      <c r="C58" s="46"/>
      <c r="D58" s="46"/>
      <c r="E58" s="46"/>
    </row>
    <row r="59" spans="1:5" x14ac:dyDescent="0.25">
      <c r="A59" s="46" t="s">
        <v>5</v>
      </c>
      <c r="B59" s="46"/>
      <c r="C59" s="46"/>
      <c r="D59" s="46"/>
      <c r="E59" s="46"/>
    </row>
    <row r="61" spans="1:5" ht="15.75" thickBot="1" x14ac:dyDescent="0.3">
      <c r="A61" s="8" t="s">
        <v>4</v>
      </c>
      <c r="B61" s="9" t="s">
        <v>0</v>
      </c>
      <c r="C61" s="9" t="s">
        <v>35</v>
      </c>
      <c r="D61" s="9" t="s">
        <v>37</v>
      </c>
      <c r="E61" s="9" t="s">
        <v>36</v>
      </c>
    </row>
    <row r="63" spans="1:5" x14ac:dyDescent="0.25">
      <c r="A63" s="38" t="s">
        <v>63</v>
      </c>
      <c r="B63" s="1">
        <f>+'1T'!E63</f>
        <v>9284247468</v>
      </c>
      <c r="C63" s="1">
        <f>+'2T'!E63</f>
        <v>9599850323.5400009</v>
      </c>
      <c r="D63" s="1">
        <f>+'3T'!E63</f>
        <v>10636760845.930002</v>
      </c>
      <c r="E63" s="1">
        <f>B63</f>
        <v>9284247468</v>
      </c>
    </row>
    <row r="64" spans="1:5" x14ac:dyDescent="0.25">
      <c r="A64" s="38" t="s">
        <v>60</v>
      </c>
      <c r="B64" s="1">
        <f>+'1T'!E64</f>
        <v>2255711990.73</v>
      </c>
      <c r="C64" s="1">
        <f>+'2T'!E64</f>
        <v>2936992454.9300003</v>
      </c>
      <c r="D64" s="1">
        <f>+'3T'!E64</f>
        <v>2779737535.2800002</v>
      </c>
      <c r="E64" s="1">
        <f>SUM(B64:D64)</f>
        <v>7972441980.9400005</v>
      </c>
    </row>
    <row r="65" spans="1:5" x14ac:dyDescent="0.25">
      <c r="A65" s="38" t="s">
        <v>61</v>
      </c>
      <c r="B65" s="1">
        <f>+'1T'!E65</f>
        <v>12795151.620000001</v>
      </c>
      <c r="C65" s="1">
        <f>+'2T'!E65</f>
        <v>36694449.280000001</v>
      </c>
      <c r="D65" s="1">
        <f>+'3T'!E65</f>
        <v>2850765.5199999809</v>
      </c>
      <c r="E65" s="1">
        <f>SUM(B65:D65)</f>
        <v>52340366.419999987</v>
      </c>
    </row>
    <row r="66" spans="1:5" x14ac:dyDescent="0.25">
      <c r="A66" s="38" t="s">
        <v>64</v>
      </c>
      <c r="B66" s="1">
        <f>+'1T'!E66</f>
        <v>11552754610.35</v>
      </c>
      <c r="C66" s="1">
        <f>+'2T'!E66</f>
        <v>12573537227.750002</v>
      </c>
      <c r="D66" s="1">
        <f>+'3T'!E66</f>
        <v>13419349146.730003</v>
      </c>
      <c r="E66" s="1">
        <f>E64+E63+E65</f>
        <v>17309029815.360001</v>
      </c>
    </row>
    <row r="67" spans="1:5" x14ac:dyDescent="0.25">
      <c r="A67" s="38" t="s">
        <v>62</v>
      </c>
      <c r="B67" s="1">
        <f>+'1T'!E67</f>
        <v>1952904286.8099999</v>
      </c>
      <c r="C67" s="1">
        <f>+'2T'!E67</f>
        <v>1936776381.8200002</v>
      </c>
      <c r="D67" s="1">
        <f>+'3T'!E67</f>
        <v>2546364079.8199997</v>
      </c>
      <c r="E67" s="1">
        <f>SUM(B67:D67)</f>
        <v>6436044748.4499998</v>
      </c>
    </row>
    <row r="68" spans="1:5" x14ac:dyDescent="0.25">
      <c r="A68" s="38" t="s">
        <v>65</v>
      </c>
      <c r="B68" s="1">
        <f>+'1T'!E68</f>
        <v>9599850323.5400009</v>
      </c>
      <c r="C68" s="1">
        <f>+'2T'!E68</f>
        <v>10636760845.930002</v>
      </c>
      <c r="D68" s="1">
        <f>+'3T'!E68</f>
        <v>10872985066.910004</v>
      </c>
      <c r="E68" s="1">
        <f>E66-E67</f>
        <v>10872985066.91</v>
      </c>
    </row>
    <row r="69" spans="1:5" ht="15.75" thickBot="1" x14ac:dyDescent="0.3">
      <c r="A69" s="15"/>
      <c r="B69" s="15"/>
      <c r="C69" s="15"/>
      <c r="D69" s="15"/>
      <c r="E69" s="15"/>
    </row>
    <row r="70" spans="1:5" ht="15.75" thickTop="1" x14ac:dyDescent="0.25">
      <c r="A70" s="18" t="s">
        <v>67</v>
      </c>
    </row>
    <row r="71" spans="1:5" x14ac:dyDescent="0.25">
      <c r="A71" s="1"/>
    </row>
    <row r="72" spans="1:5" x14ac:dyDescent="0.25">
      <c r="A72" s="11" t="s">
        <v>80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="80" zoomScaleNormal="80" workbookViewId="0">
      <selection activeCell="J58" sqref="J58"/>
    </sheetView>
  </sheetViews>
  <sheetFormatPr baseColWidth="10" defaultColWidth="11.5703125" defaultRowHeight="15" x14ac:dyDescent="0.25"/>
  <cols>
    <col min="1" max="1" width="51.140625" style="11" customWidth="1"/>
    <col min="2" max="2" width="17.42578125" style="1" customWidth="1"/>
    <col min="3" max="3" width="19.5703125" style="1" customWidth="1"/>
    <col min="4" max="4" width="15.85546875" style="1" customWidth="1"/>
    <col min="5" max="5" width="21" style="1" customWidth="1"/>
    <col min="6" max="6" width="16.85546875" style="1" bestFit="1" customWidth="1"/>
    <col min="7" max="7" width="13.140625" style="1" bestFit="1" customWidth="1"/>
    <col min="8" max="16384" width="11.5703125" style="1"/>
  </cols>
  <sheetData>
    <row r="1" spans="1:8" ht="15" customHeight="1" x14ac:dyDescent="0.25">
      <c r="A1" s="46" t="s">
        <v>20</v>
      </c>
      <c r="B1" s="46"/>
      <c r="C1" s="46"/>
      <c r="D1" s="46"/>
      <c r="E1" s="46"/>
      <c r="F1" s="46"/>
      <c r="G1" s="46"/>
    </row>
    <row r="2" spans="1:8" ht="15" customHeight="1" x14ac:dyDescent="0.25">
      <c r="A2" s="2" t="s">
        <v>19</v>
      </c>
      <c r="B2" s="34" t="s">
        <v>41</v>
      </c>
      <c r="C2" s="3"/>
      <c r="D2" s="25"/>
    </row>
    <row r="3" spans="1:8" ht="15" customHeight="1" x14ac:dyDescent="0.25">
      <c r="A3" s="2" t="s">
        <v>18</v>
      </c>
      <c r="B3" s="34" t="s">
        <v>42</v>
      </c>
      <c r="C3" s="3"/>
    </row>
    <row r="4" spans="1:8" ht="15" customHeight="1" x14ac:dyDescent="0.25">
      <c r="A4" s="2" t="s">
        <v>17</v>
      </c>
      <c r="B4" s="21" t="s">
        <v>43</v>
      </c>
      <c r="C4" s="5"/>
      <c r="D4" s="26"/>
    </row>
    <row r="5" spans="1:8" ht="15" customHeight="1" x14ac:dyDescent="0.25">
      <c r="A5" s="2" t="s">
        <v>16</v>
      </c>
      <c r="B5" s="27">
        <v>2016</v>
      </c>
      <c r="C5" s="3"/>
    </row>
    <row r="6" spans="1:8" ht="15" customHeight="1" x14ac:dyDescent="0.25">
      <c r="A6" s="13"/>
      <c r="B6" s="22"/>
    </row>
    <row r="8" spans="1:8" ht="15" customHeight="1" x14ac:dyDescent="0.25">
      <c r="A8" s="47" t="s">
        <v>15</v>
      </c>
      <c r="B8" s="47"/>
      <c r="C8" s="47"/>
      <c r="D8" s="47"/>
      <c r="E8" s="47"/>
      <c r="F8" s="47"/>
      <c r="G8" s="47"/>
    </row>
    <row r="9" spans="1:8" ht="15" customHeight="1" x14ac:dyDescent="0.25">
      <c r="A9" s="47" t="s">
        <v>14</v>
      </c>
      <c r="B9" s="47"/>
      <c r="C9" s="47"/>
      <c r="D9" s="47"/>
      <c r="E9" s="47"/>
      <c r="F9" s="47"/>
      <c r="G9" s="47"/>
    </row>
    <row r="11" spans="1:8" ht="15" customHeight="1" thickBot="1" x14ac:dyDescent="0.3">
      <c r="A11" s="8" t="s">
        <v>40</v>
      </c>
      <c r="B11" s="9" t="s">
        <v>13</v>
      </c>
      <c r="C11" s="9" t="s">
        <v>0</v>
      </c>
      <c r="D11" s="9" t="s">
        <v>35</v>
      </c>
      <c r="E11" s="9" t="s">
        <v>37</v>
      </c>
      <c r="F11" s="9" t="s">
        <v>39</v>
      </c>
      <c r="G11" s="9" t="s">
        <v>38</v>
      </c>
    </row>
    <row r="13" spans="1:8" ht="15" customHeight="1" x14ac:dyDescent="0.25">
      <c r="A13" s="10" t="s">
        <v>44</v>
      </c>
      <c r="B13" s="11" t="s">
        <v>12</v>
      </c>
      <c r="C13" s="11">
        <f>+'1T'!F13</f>
        <v>5424</v>
      </c>
      <c r="D13" s="11">
        <f>+'2T'!F13</f>
        <v>15482</v>
      </c>
      <c r="E13" s="11">
        <f>+'3T'!F13</f>
        <v>14808</v>
      </c>
      <c r="F13" s="11">
        <f>+'4T'!F13</f>
        <v>14733</v>
      </c>
      <c r="G13" s="11">
        <f t="shared" ref="G13:G19" si="0">SUM(C13:F13)</f>
        <v>50447</v>
      </c>
    </row>
    <row r="14" spans="1:8" s="11" customFormat="1" ht="15" customHeight="1" x14ac:dyDescent="0.25">
      <c r="A14" s="10"/>
      <c r="H14" s="24"/>
    </row>
    <row r="15" spans="1:8" ht="15" customHeight="1" x14ac:dyDescent="0.25">
      <c r="A15" s="10" t="s">
        <v>45</v>
      </c>
      <c r="B15" s="11" t="s">
        <v>12</v>
      </c>
      <c r="C15" s="11">
        <f>+'1T'!F15</f>
        <v>2613</v>
      </c>
      <c r="D15" s="11">
        <f>+'2T'!F15</f>
        <v>3653</v>
      </c>
      <c r="E15" s="11">
        <f>+'3T'!F15</f>
        <v>3825</v>
      </c>
      <c r="F15" s="11">
        <f>+'4T'!F15</f>
        <v>4267</v>
      </c>
      <c r="G15" s="11">
        <f t="shared" si="0"/>
        <v>14358</v>
      </c>
    </row>
    <row r="16" spans="1:8" ht="15" customHeight="1" x14ac:dyDescent="0.25">
      <c r="A16" s="10"/>
      <c r="B16" s="11"/>
      <c r="C16" s="11"/>
      <c r="D16" s="11"/>
      <c r="E16" s="11"/>
      <c r="F16" s="11"/>
      <c r="G16" s="11"/>
      <c r="H16" s="22"/>
    </row>
    <row r="17" spans="1:7" x14ac:dyDescent="0.25">
      <c r="A17" s="10" t="s">
        <v>46</v>
      </c>
      <c r="B17" s="11" t="s">
        <v>12</v>
      </c>
      <c r="C17" s="11">
        <f>+'1T'!F17</f>
        <v>952</v>
      </c>
      <c r="D17" s="11">
        <f>+'2T'!F17</f>
        <v>2752</v>
      </c>
      <c r="E17" s="11">
        <f>+'3T'!F17</f>
        <v>2572</v>
      </c>
      <c r="F17" s="11">
        <f>+'4T'!F17</f>
        <v>1711</v>
      </c>
      <c r="G17" s="11">
        <f t="shared" si="0"/>
        <v>7987</v>
      </c>
    </row>
    <row r="18" spans="1:7" x14ac:dyDescent="0.25">
      <c r="A18" s="10"/>
      <c r="B18" s="11"/>
      <c r="C18" s="11"/>
      <c r="D18" s="11"/>
      <c r="E18" s="11"/>
      <c r="F18" s="11"/>
      <c r="G18" s="11"/>
    </row>
    <row r="19" spans="1:7" s="11" customFormat="1" x14ac:dyDescent="0.25">
      <c r="A19" s="10" t="s">
        <v>47</v>
      </c>
      <c r="B19" s="11" t="s">
        <v>12</v>
      </c>
      <c r="C19" s="11">
        <f>+'1T'!F19</f>
        <v>2596</v>
      </c>
      <c r="D19" s="11">
        <f>+'2T'!F19</f>
        <v>4951</v>
      </c>
      <c r="E19" s="11">
        <f>+'3T'!F19</f>
        <v>7036</v>
      </c>
      <c r="F19" s="11">
        <f>+'4T'!F19</f>
        <v>6123</v>
      </c>
      <c r="G19" s="11">
        <f t="shared" si="0"/>
        <v>20706</v>
      </c>
    </row>
    <row r="20" spans="1:7" s="11" customFormat="1" x14ac:dyDescent="0.25">
      <c r="A20" s="20"/>
    </row>
    <row r="21" spans="1:7" ht="15.75" thickBot="1" x14ac:dyDescent="0.3">
      <c r="A21" s="14"/>
      <c r="B21" s="15"/>
      <c r="C21" s="15"/>
      <c r="D21" s="15"/>
      <c r="E21" s="15"/>
      <c r="F21" s="15"/>
      <c r="G21" s="15"/>
    </row>
    <row r="22" spans="1:7" ht="15.75" thickTop="1" x14ac:dyDescent="0.25">
      <c r="A22" s="16"/>
    </row>
    <row r="25" spans="1:7" x14ac:dyDescent="0.25">
      <c r="A25" s="48" t="s">
        <v>11</v>
      </c>
      <c r="B25" s="48"/>
      <c r="C25" s="48"/>
      <c r="D25" s="48"/>
      <c r="E25" s="48"/>
      <c r="F25" s="48"/>
    </row>
    <row r="26" spans="1:7" x14ac:dyDescent="0.25">
      <c r="A26" s="46" t="s">
        <v>9</v>
      </c>
      <c r="B26" s="46"/>
      <c r="C26" s="46"/>
      <c r="D26" s="46"/>
      <c r="E26" s="46"/>
      <c r="F26" s="46"/>
    </row>
    <row r="27" spans="1:7" x14ac:dyDescent="0.25">
      <c r="A27" s="46" t="s">
        <v>5</v>
      </c>
      <c r="B27" s="46"/>
      <c r="C27" s="46"/>
      <c r="D27" s="46"/>
      <c r="E27" s="46"/>
      <c r="F27" s="46"/>
    </row>
    <row r="29" spans="1:7" ht="15.75" thickBot="1" x14ac:dyDescent="0.3">
      <c r="A29" s="8" t="s">
        <v>40</v>
      </c>
      <c r="B29" s="9" t="s">
        <v>0</v>
      </c>
      <c r="C29" s="9" t="s">
        <v>35</v>
      </c>
      <c r="D29" s="9" t="s">
        <v>37</v>
      </c>
      <c r="E29" s="9" t="s">
        <v>30</v>
      </c>
      <c r="F29" s="9" t="s">
        <v>38</v>
      </c>
    </row>
    <row r="31" spans="1:7" x14ac:dyDescent="0.25">
      <c r="A31" s="17" t="s">
        <v>44</v>
      </c>
      <c r="B31" s="1">
        <f>'1T'!E31</f>
        <v>41494495.68</v>
      </c>
      <c r="C31" s="1">
        <f>+'2T'!E31</f>
        <v>144387469.83999997</v>
      </c>
      <c r="D31" s="1">
        <f>+'3T'!E31</f>
        <v>347496475.29999995</v>
      </c>
      <c r="E31" s="1">
        <f>+'4T'!E31</f>
        <v>322422276.18000001</v>
      </c>
      <c r="F31" s="1">
        <f t="shared" ref="F31:F37" si="1">SUM(B31:E31)</f>
        <v>855800717</v>
      </c>
    </row>
    <row r="32" spans="1:7" x14ac:dyDescent="0.25">
      <c r="A32" s="17" t="s">
        <v>49</v>
      </c>
      <c r="B32" s="1">
        <f>'1T'!E32</f>
        <v>76438928.640000001</v>
      </c>
      <c r="C32" s="1">
        <f>+'2T'!E32</f>
        <v>133642122.73</v>
      </c>
      <c r="D32" s="1">
        <f>+'3T'!E32</f>
        <v>205522475.32999998</v>
      </c>
      <c r="E32" s="1">
        <f>+'4T'!E32</f>
        <v>1684343645.6199999</v>
      </c>
      <c r="F32" s="1">
        <f t="shared" si="1"/>
        <v>2099947172.3199999</v>
      </c>
    </row>
    <row r="33" spans="1:6" x14ac:dyDescent="0.25">
      <c r="A33" s="17" t="s">
        <v>48</v>
      </c>
      <c r="B33" s="1">
        <f>'1T'!E33</f>
        <v>10834145</v>
      </c>
      <c r="C33" s="1">
        <f>+'2T'!E33</f>
        <v>23616990.98</v>
      </c>
      <c r="D33" s="1">
        <f>+'3T'!E33</f>
        <v>150634152.02000001</v>
      </c>
      <c r="E33" s="1">
        <f>+'4T'!E33</f>
        <v>216329157.47999999</v>
      </c>
      <c r="F33" s="1">
        <f t="shared" si="1"/>
        <v>401414445.48000002</v>
      </c>
    </row>
    <row r="34" spans="1:6" x14ac:dyDescent="0.25">
      <c r="A34" s="17" t="s">
        <v>47</v>
      </c>
      <c r="B34" s="1">
        <f>'1T'!E34</f>
        <v>1308146.71</v>
      </c>
      <c r="C34" s="1">
        <f>+'2T'!E34</f>
        <v>36044011</v>
      </c>
      <c r="D34" s="1">
        <f>+'3T'!E34</f>
        <v>55065767</v>
      </c>
      <c r="E34" s="1">
        <f>+'4T'!E34</f>
        <v>122636995.99000001</v>
      </c>
      <c r="F34" s="1">
        <f t="shared" si="1"/>
        <v>215054920.70000002</v>
      </c>
    </row>
    <row r="35" spans="1:6" x14ac:dyDescent="0.25">
      <c r="A35" s="17" t="s">
        <v>50</v>
      </c>
      <c r="B35" s="1">
        <f>'1T'!E35</f>
        <v>979712804.03999996</v>
      </c>
      <c r="C35" s="1">
        <f>+'2T'!E35</f>
        <v>167343874.06</v>
      </c>
      <c r="D35" s="1">
        <f>+'3T'!E35</f>
        <v>938408891.78999996</v>
      </c>
      <c r="E35" s="1">
        <f>+'4T'!E35</f>
        <v>1442609430.5500002</v>
      </c>
      <c r="F35" s="1">
        <f t="shared" si="1"/>
        <v>3528075000.4400001</v>
      </c>
    </row>
    <row r="36" spans="1:6" x14ac:dyDescent="0.25">
      <c r="A36" s="11" t="s">
        <v>51</v>
      </c>
      <c r="B36" s="1">
        <f>'1T'!E36</f>
        <v>843115766.74000001</v>
      </c>
      <c r="C36" s="1">
        <f>+'2T'!E36</f>
        <v>1431741913.21</v>
      </c>
      <c r="D36" s="1">
        <f>+'3T'!E36</f>
        <v>849236318.38</v>
      </c>
      <c r="E36" s="1">
        <f>+'4T'!E36</f>
        <v>1295825530.0699999</v>
      </c>
      <c r="F36" s="1">
        <f t="shared" si="1"/>
        <v>4419919528.3999996</v>
      </c>
    </row>
    <row r="37" spans="1:6" ht="15.75" thickBot="1" x14ac:dyDescent="0.3">
      <c r="A37" s="14" t="s">
        <v>8</v>
      </c>
      <c r="B37" s="15">
        <f>SUM(B31:B36)</f>
        <v>1952904286.8099999</v>
      </c>
      <c r="C37" s="15">
        <f>SUM(C31:C36)</f>
        <v>1936776381.8200002</v>
      </c>
      <c r="D37" s="15">
        <f>SUM(D31:D36)</f>
        <v>2546364079.8199997</v>
      </c>
      <c r="E37" s="15">
        <f>SUM(E31:E36)</f>
        <v>5084167035.8899994</v>
      </c>
      <c r="F37" s="14">
        <f t="shared" si="1"/>
        <v>11520211784.34</v>
      </c>
    </row>
    <row r="38" spans="1:6" ht="15.75" thickTop="1" x14ac:dyDescent="0.25">
      <c r="A38" s="37" t="s">
        <v>59</v>
      </c>
    </row>
    <row r="41" spans="1:6" x14ac:dyDescent="0.25">
      <c r="A41" s="46" t="s">
        <v>10</v>
      </c>
      <c r="B41" s="46"/>
      <c r="C41" s="46"/>
      <c r="D41" s="46"/>
      <c r="E41" s="46"/>
      <c r="F41" s="46"/>
    </row>
    <row r="42" spans="1:6" x14ac:dyDescent="0.25">
      <c r="A42" s="46" t="s">
        <v>9</v>
      </c>
      <c r="B42" s="46"/>
      <c r="C42" s="46"/>
      <c r="D42" s="46"/>
      <c r="E42" s="46"/>
      <c r="F42" s="46"/>
    </row>
    <row r="43" spans="1:6" x14ac:dyDescent="0.25">
      <c r="A43" s="46" t="s">
        <v>5</v>
      </c>
      <c r="B43" s="46"/>
      <c r="C43" s="46"/>
      <c r="D43" s="46"/>
      <c r="E43" s="46"/>
      <c r="F43" s="46"/>
    </row>
    <row r="45" spans="1:6" ht="15.75" thickBot="1" x14ac:dyDescent="0.3">
      <c r="A45" s="8" t="s">
        <v>4</v>
      </c>
      <c r="B45" s="9" t="s">
        <v>0</v>
      </c>
      <c r="C45" s="9" t="s">
        <v>35</v>
      </c>
      <c r="D45" s="9" t="s">
        <v>37</v>
      </c>
      <c r="E45" s="9" t="s">
        <v>30</v>
      </c>
      <c r="F45" s="9" t="s">
        <v>38</v>
      </c>
    </row>
    <row r="46" spans="1:6" x14ac:dyDescent="0.25">
      <c r="A46" s="36" t="s">
        <v>52</v>
      </c>
      <c r="B46" s="1">
        <f>+'1T'!E46</f>
        <v>1241922203.5699999</v>
      </c>
      <c r="C46" s="1">
        <f>+'2T'!E46</f>
        <v>983198699.32000005</v>
      </c>
      <c r="D46" s="1">
        <f>+'3T'!E46</f>
        <v>1033684878.48</v>
      </c>
      <c r="E46" s="1">
        <f>+'4T'!E46</f>
        <v>1330422193.1299999</v>
      </c>
      <c r="F46" s="1">
        <f>+SUM(B46:E46)</f>
        <v>4589227974.5</v>
      </c>
    </row>
    <row r="47" spans="1:6" x14ac:dyDescent="0.25">
      <c r="A47" s="36" t="s">
        <v>53</v>
      </c>
      <c r="B47" s="1">
        <f>+'1T'!E47</f>
        <v>455710814.30000001</v>
      </c>
      <c r="C47" s="1">
        <f>+'2T'!E47</f>
        <v>814308295.72000003</v>
      </c>
      <c r="D47" s="1">
        <f>+'3T'!E47</f>
        <v>1112441722.1100001</v>
      </c>
      <c r="E47" s="1">
        <f>+'4T'!E47</f>
        <v>1734572657.5599999</v>
      </c>
      <c r="F47" s="1">
        <f>+SUM(B47:E47)</f>
        <v>4117033489.6900001</v>
      </c>
    </row>
    <row r="48" spans="1:6" x14ac:dyDescent="0.25">
      <c r="A48" s="36" t="s">
        <v>54</v>
      </c>
      <c r="B48" s="1">
        <f>+'1T'!E48</f>
        <v>17500745.100000001</v>
      </c>
      <c r="C48" s="1">
        <f>+'2T'!E48</f>
        <v>88621715.439999998</v>
      </c>
      <c r="D48" s="1">
        <f>+'3T'!E48</f>
        <v>83357254.859999999</v>
      </c>
      <c r="E48" s="1">
        <f>+'4T'!E48</f>
        <v>131521611.3</v>
      </c>
      <c r="F48" s="1">
        <f t="shared" ref="F48:F52" si="2">+SUM(B48:E48)</f>
        <v>321001326.69999999</v>
      </c>
    </row>
    <row r="49" spans="1:7" x14ac:dyDescent="0.25">
      <c r="A49" s="36" t="s">
        <v>55</v>
      </c>
      <c r="B49" s="1">
        <f>+'1T'!E49</f>
        <v>1995.2600000000002</v>
      </c>
      <c r="C49" s="1">
        <f>+'2T'!E49</f>
        <v>0</v>
      </c>
      <c r="D49" s="1">
        <f>+'3T'!E49</f>
        <v>0</v>
      </c>
      <c r="E49" s="1">
        <f>+'4T'!E49</f>
        <v>625.84</v>
      </c>
      <c r="F49" s="1">
        <f t="shared" si="2"/>
        <v>2621.1000000000004</v>
      </c>
    </row>
    <row r="50" spans="1:7" x14ac:dyDescent="0.25">
      <c r="A50" s="36" t="s">
        <v>56</v>
      </c>
      <c r="B50" s="1">
        <f>+'1T'!E50</f>
        <v>11608241.51</v>
      </c>
      <c r="C50" s="1">
        <f>+'2T'!E50</f>
        <v>24308284.259999998</v>
      </c>
      <c r="D50" s="1">
        <f>+'3T'!E50</f>
        <v>41363558</v>
      </c>
      <c r="E50" s="1">
        <f>+'4T'!E50</f>
        <v>410422384.96999997</v>
      </c>
      <c r="F50" s="1">
        <f t="shared" si="2"/>
        <v>487702468.73999995</v>
      </c>
    </row>
    <row r="51" spans="1:7" x14ac:dyDescent="0.25">
      <c r="A51" s="36" t="s">
        <v>57</v>
      </c>
      <c r="B51" s="1">
        <f>+'1T'!E51</f>
        <v>205744070.06999999</v>
      </c>
      <c r="C51" s="1">
        <f>+'2T'!E51</f>
        <v>26339387.080000002</v>
      </c>
      <c r="D51" s="1">
        <f>+'3T'!E51</f>
        <v>245516666.37</v>
      </c>
      <c r="E51" s="1">
        <f>+'4T'!E51</f>
        <v>79776455.090000004</v>
      </c>
      <c r="F51" s="1">
        <f t="shared" si="2"/>
        <v>557376578.61000001</v>
      </c>
    </row>
    <row r="52" spans="1:7" x14ac:dyDescent="0.25">
      <c r="A52" s="36" t="s">
        <v>58</v>
      </c>
      <c r="B52" s="1">
        <f>+'1T'!E52</f>
        <v>20416217</v>
      </c>
      <c r="C52" s="1">
        <f>+'2T'!E52</f>
        <v>0</v>
      </c>
      <c r="D52" s="1">
        <f>+'3T'!E52</f>
        <v>30000000</v>
      </c>
      <c r="E52" s="1">
        <f>+'4T'!E52</f>
        <v>1397451108</v>
      </c>
      <c r="F52" s="1">
        <f t="shared" si="2"/>
        <v>1447867325</v>
      </c>
    </row>
    <row r="53" spans="1:7" ht="15.75" thickBot="1" x14ac:dyDescent="0.3">
      <c r="A53" s="14" t="s">
        <v>8</v>
      </c>
      <c r="B53" s="15">
        <f>SUM(B46:B52)</f>
        <v>1952904286.8099997</v>
      </c>
      <c r="C53" s="15">
        <f t="shared" ref="C53:F53" si="3">SUM(C46:C52)</f>
        <v>1936776381.8199999</v>
      </c>
      <c r="D53" s="15">
        <f t="shared" si="3"/>
        <v>2546364079.8200002</v>
      </c>
      <c r="E53" s="15">
        <f t="shared" si="3"/>
        <v>5084167035.8899994</v>
      </c>
      <c r="F53" s="15">
        <f t="shared" si="3"/>
        <v>11520211784.340002</v>
      </c>
      <c r="G53" s="28"/>
    </row>
    <row r="54" spans="1:7" ht="15.75" thickTop="1" x14ac:dyDescent="0.25">
      <c r="A54" s="37" t="s">
        <v>59</v>
      </c>
    </row>
    <row r="57" spans="1:7" x14ac:dyDescent="0.25">
      <c r="A57" s="46" t="s">
        <v>7</v>
      </c>
      <c r="B57" s="46"/>
      <c r="C57" s="46"/>
      <c r="D57" s="46"/>
      <c r="E57" s="46"/>
      <c r="F57" s="46"/>
    </row>
    <row r="58" spans="1:7" x14ac:dyDescent="0.25">
      <c r="A58" s="46" t="s">
        <v>6</v>
      </c>
      <c r="B58" s="46"/>
      <c r="C58" s="46"/>
      <c r="D58" s="46"/>
      <c r="E58" s="46"/>
      <c r="F58" s="46"/>
    </row>
    <row r="59" spans="1:7" x14ac:dyDescent="0.25">
      <c r="A59" s="46" t="s">
        <v>5</v>
      </c>
      <c r="B59" s="46"/>
      <c r="C59" s="46"/>
      <c r="D59" s="46"/>
      <c r="E59" s="46"/>
      <c r="F59" s="46"/>
    </row>
    <row r="61" spans="1:7" ht="15.75" thickBot="1" x14ac:dyDescent="0.3">
      <c r="A61" s="8" t="s">
        <v>4</v>
      </c>
      <c r="B61" s="9" t="s">
        <v>0</v>
      </c>
      <c r="C61" s="9" t="s">
        <v>35</v>
      </c>
      <c r="D61" s="9" t="s">
        <v>37</v>
      </c>
      <c r="E61" s="9" t="s">
        <v>30</v>
      </c>
      <c r="F61" s="9" t="s">
        <v>38</v>
      </c>
    </row>
    <row r="63" spans="1:7" x14ac:dyDescent="0.25">
      <c r="A63" s="38" t="s">
        <v>63</v>
      </c>
      <c r="B63" s="1">
        <f>'1T'!E63</f>
        <v>9284247468</v>
      </c>
      <c r="C63" s="1">
        <f>'2T'!E63</f>
        <v>9599850323.5400009</v>
      </c>
      <c r="D63" s="1">
        <f>+'3T'!E63</f>
        <v>10636760845.930002</v>
      </c>
      <c r="E63" s="1">
        <f>+'4T'!E63</f>
        <v>10872985066.910004</v>
      </c>
      <c r="F63" s="1">
        <f>B63</f>
        <v>9284247468</v>
      </c>
    </row>
    <row r="64" spans="1:7" x14ac:dyDescent="0.25">
      <c r="A64" s="38" t="s">
        <v>60</v>
      </c>
      <c r="B64" s="1">
        <f>'1T'!E64</f>
        <v>2255711990.73</v>
      </c>
      <c r="C64" s="1">
        <f>'2T'!E64</f>
        <v>2936992454.9300003</v>
      </c>
      <c r="D64" s="1">
        <f>+'3T'!E64</f>
        <v>2779737535.2800002</v>
      </c>
      <c r="E64" s="1">
        <f>+'4T'!E64</f>
        <v>3302733389.8199997</v>
      </c>
      <c r="F64" s="1">
        <f>SUM(B64:E64)</f>
        <v>11275175370.76</v>
      </c>
    </row>
    <row r="65" spans="1:6" x14ac:dyDescent="0.25">
      <c r="A65" s="38" t="s">
        <v>61</v>
      </c>
      <c r="B65" s="1">
        <f>'1T'!E65</f>
        <v>12795151.620000001</v>
      </c>
      <c r="C65" s="1">
        <f>'2T'!E65</f>
        <v>36694449.280000001</v>
      </c>
      <c r="D65" s="1">
        <f>+'3T'!E65</f>
        <v>2850765.5199999809</v>
      </c>
      <c r="E65" s="1">
        <f>+'4T'!E65</f>
        <v>20867926.349999815</v>
      </c>
      <c r="F65" s="1">
        <f>SUM(B65:E65)</f>
        <v>73208292.769999802</v>
      </c>
    </row>
    <row r="66" spans="1:6" x14ac:dyDescent="0.25">
      <c r="A66" s="38" t="s">
        <v>64</v>
      </c>
      <c r="B66" s="1">
        <f>'1T'!E66</f>
        <v>11552754610.35</v>
      </c>
      <c r="C66" s="1">
        <f>'2T'!E66</f>
        <v>12573537227.750002</v>
      </c>
      <c r="D66" s="1">
        <f>+'3T'!E66</f>
        <v>13419349146.730003</v>
      </c>
      <c r="E66" s="1">
        <f>+'4T'!E66</f>
        <v>14196586383.080004</v>
      </c>
      <c r="F66" s="1">
        <f>F64+F63+F65</f>
        <v>20632631131.530003</v>
      </c>
    </row>
    <row r="67" spans="1:6" x14ac:dyDescent="0.25">
      <c r="A67" s="38" t="s">
        <v>62</v>
      </c>
      <c r="B67" s="1">
        <f>'1T'!E67</f>
        <v>1952904286.8099999</v>
      </c>
      <c r="C67" s="1">
        <f>'2T'!E67</f>
        <v>1936776381.8200002</v>
      </c>
      <c r="D67" s="1">
        <f>+'3T'!E67</f>
        <v>2546364079.8199997</v>
      </c>
      <c r="E67" s="1">
        <f>+'4T'!E67</f>
        <v>5084167035.8899994</v>
      </c>
      <c r="F67" s="11">
        <f>SUM(B67:E67)</f>
        <v>11520211784.34</v>
      </c>
    </row>
    <row r="68" spans="1:6" x14ac:dyDescent="0.25">
      <c r="A68" s="38" t="s">
        <v>65</v>
      </c>
      <c r="B68" s="1">
        <f>'1T'!E68</f>
        <v>9599850323.5400009</v>
      </c>
      <c r="C68" s="1">
        <f>'2T'!E68</f>
        <v>10636760845.930002</v>
      </c>
      <c r="D68" s="1">
        <f>+'3T'!E68</f>
        <v>10872985066.910004</v>
      </c>
      <c r="E68" s="1">
        <f>+'4T'!E68</f>
        <v>9112419347.1900043</v>
      </c>
      <c r="F68" s="1">
        <f>F66-F67</f>
        <v>9112419347.1900024</v>
      </c>
    </row>
    <row r="69" spans="1:6" ht="15.75" thickBot="1" x14ac:dyDescent="0.3">
      <c r="A69" s="15"/>
      <c r="B69" s="15"/>
      <c r="C69" s="15"/>
      <c r="D69" s="15"/>
      <c r="E69" s="15"/>
      <c r="F69" s="15"/>
    </row>
    <row r="70" spans="1:6" ht="15.75" thickTop="1" x14ac:dyDescent="0.25">
      <c r="A70" s="37" t="s">
        <v>59</v>
      </c>
    </row>
    <row r="71" spans="1:6" x14ac:dyDescent="0.25">
      <c r="A71" s="1"/>
    </row>
    <row r="73" spans="1:6" x14ac:dyDescent="0.25">
      <c r="A73" s="11" t="s">
        <v>81</v>
      </c>
    </row>
  </sheetData>
  <mergeCells count="12">
    <mergeCell ref="A57:F57"/>
    <mergeCell ref="A58:F58"/>
    <mergeCell ref="A59:F59"/>
    <mergeCell ref="A1:G1"/>
    <mergeCell ref="A8:G8"/>
    <mergeCell ref="A9:G9"/>
    <mergeCell ref="A25:F25"/>
    <mergeCell ref="A26:F26"/>
    <mergeCell ref="A27:F27"/>
    <mergeCell ref="A41:F41"/>
    <mergeCell ref="A42:F42"/>
    <mergeCell ref="A43:F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Delgado</dc:creator>
  <cp:lastModifiedBy>Horacio Rodriguez</cp:lastModifiedBy>
  <cp:lastPrinted>2013-03-15T21:09:57Z</cp:lastPrinted>
  <dcterms:created xsi:type="dcterms:W3CDTF">2012-10-29T22:42:13Z</dcterms:created>
  <dcterms:modified xsi:type="dcterms:W3CDTF">2017-04-25T16:01:55Z</dcterms:modified>
</cp:coreProperties>
</file>