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G:\todo\2015\Indicadores 2015\Informes trimestrales 2015\II trimestre\PRONAE\"/>
    </mc:Choice>
  </mc:AlternateContent>
  <bookViews>
    <workbookView xWindow="0" yWindow="0" windowWidth="1950" windowHeight="0" activeTab="6"/>
  </bookViews>
  <sheets>
    <sheet name="1T" sheetId="1" r:id="rId1"/>
    <sheet name="2T" sheetId="3" r:id="rId2"/>
    <sheet name="3T" sheetId="6" r:id="rId3"/>
    <sheet name="4T" sheetId="7" r:id="rId4"/>
    <sheet name="Semestral" sheetId="4" r:id="rId5"/>
    <sheet name="3T Acumulado" sheetId="5" r:id="rId6"/>
    <sheet name="Anual" sheetId="8" r:id="rId7"/>
  </sheets>
  <calcPr calcId="152511"/>
</workbook>
</file>

<file path=xl/calcChain.xml><?xml version="1.0" encoding="utf-8"?>
<calcChain xmlns="http://schemas.openxmlformats.org/spreadsheetml/2006/main">
  <c r="D23" i="7" l="1"/>
  <c r="E23" i="7"/>
  <c r="D22" i="7"/>
  <c r="E22" i="7"/>
  <c r="E64" i="6"/>
  <c r="D23" i="6" l="1"/>
  <c r="E23" i="6"/>
  <c r="D22" i="6"/>
  <c r="E22" i="6"/>
  <c r="E34" i="3"/>
  <c r="E35" i="3"/>
  <c r="E36" i="3"/>
  <c r="E37" i="3"/>
  <c r="E33" i="3"/>
  <c r="D23" i="3"/>
  <c r="E23" i="3"/>
  <c r="D22" i="3"/>
  <c r="E22" i="3"/>
  <c r="F13" i="3"/>
  <c r="F14" i="3"/>
  <c r="F15" i="3"/>
  <c r="F16" i="3"/>
  <c r="F17" i="3"/>
  <c r="F18" i="3"/>
  <c r="F19" i="3"/>
  <c r="F20" i="3"/>
  <c r="F21" i="3"/>
  <c r="F12" i="3"/>
  <c r="F22" i="3" s="1"/>
  <c r="E63" i="1"/>
  <c r="F23" i="3" l="1"/>
  <c r="E38" i="3"/>
  <c r="D23" i="1"/>
  <c r="E23" i="1"/>
  <c r="C22" i="6" l="1"/>
  <c r="E64" i="1"/>
  <c r="E65" i="1" s="1"/>
  <c r="B64" i="8" l="1"/>
  <c r="B64" i="5"/>
  <c r="D49" i="4" l="1"/>
  <c r="D50" i="4"/>
  <c r="D51" i="4"/>
  <c r="D52" i="4"/>
  <c r="C23" i="7" l="1"/>
  <c r="C22" i="7"/>
  <c r="C23" i="3"/>
  <c r="C22" i="3"/>
  <c r="E22" i="1"/>
  <c r="C23" i="6" l="1"/>
  <c r="E33" i="1" l="1"/>
  <c r="B33" i="5" l="1"/>
  <c r="B33" i="4"/>
  <c r="B33" i="8"/>
  <c r="C38" i="1"/>
  <c r="C35" i="5" l="1"/>
  <c r="C34" i="5"/>
  <c r="C33" i="5"/>
  <c r="C38" i="3"/>
  <c r="C37" i="8"/>
  <c r="F20" i="7"/>
  <c r="F20" i="8" s="1"/>
  <c r="E37" i="7"/>
  <c r="E37" i="8" s="1"/>
  <c r="F21" i="7"/>
  <c r="F21" i="8" s="1"/>
  <c r="F14" i="7"/>
  <c r="E33" i="6"/>
  <c r="D33" i="5" l="1"/>
  <c r="E33" i="5" s="1"/>
  <c r="C36" i="8"/>
  <c r="C36" i="5"/>
  <c r="C37" i="5"/>
  <c r="C37" i="4"/>
  <c r="E37" i="6"/>
  <c r="F21" i="6"/>
  <c r="F20" i="6"/>
  <c r="C38" i="5" l="1"/>
  <c r="D37" i="8"/>
  <c r="D37" i="5"/>
  <c r="E21" i="5"/>
  <c r="E21" i="8"/>
  <c r="E20" i="5"/>
  <c r="E20" i="8"/>
  <c r="C53" i="3"/>
  <c r="C66" i="3" s="1"/>
  <c r="D20" i="4" l="1"/>
  <c r="D20" i="5"/>
  <c r="D20" i="8"/>
  <c r="D21" i="4"/>
  <c r="D21" i="5"/>
  <c r="D21" i="8"/>
  <c r="D14" i="4"/>
  <c r="D15" i="4"/>
  <c r="D16" i="4"/>
  <c r="D13" i="4" l="1"/>
  <c r="D12" i="4"/>
  <c r="E37" i="1"/>
  <c r="B37" i="5" s="1"/>
  <c r="E37" i="5" s="1"/>
  <c r="E36" i="1"/>
  <c r="B36" i="5" s="1"/>
  <c r="E35" i="1"/>
  <c r="B35" i="5" s="1"/>
  <c r="E34" i="1"/>
  <c r="D38" i="1"/>
  <c r="F21" i="1"/>
  <c r="C21" i="4" s="1"/>
  <c r="E21" i="4" s="1"/>
  <c r="F13" i="1"/>
  <c r="C13" i="4" s="1"/>
  <c r="F20" i="1"/>
  <c r="C20" i="4" s="1"/>
  <c r="E20" i="4" s="1"/>
  <c r="F19" i="1"/>
  <c r="C19" i="4" s="1"/>
  <c r="D22" i="1"/>
  <c r="C23" i="1"/>
  <c r="C22" i="1"/>
  <c r="B34" i="5" l="1"/>
  <c r="B38" i="5" s="1"/>
  <c r="E38" i="1"/>
  <c r="E13" i="4"/>
  <c r="C20" i="5"/>
  <c r="F20" i="5" s="1"/>
  <c r="C20" i="8"/>
  <c r="G20" i="8" s="1"/>
  <c r="C21" i="5"/>
  <c r="F21" i="5" s="1"/>
  <c r="C21" i="8"/>
  <c r="G21" i="8" s="1"/>
  <c r="B34" i="4"/>
  <c r="B34" i="8"/>
  <c r="B35" i="4"/>
  <c r="B35" i="8"/>
  <c r="B37" i="4"/>
  <c r="D37" i="4" s="1"/>
  <c r="B37" i="8"/>
  <c r="F37" i="8" s="1"/>
  <c r="B36" i="4"/>
  <c r="B36" i="8"/>
  <c r="D53" i="1"/>
  <c r="D66" i="1" s="1"/>
  <c r="B53" i="1"/>
  <c r="B66" i="1" s="1"/>
  <c r="C53" i="1"/>
  <c r="C66" i="1" l="1"/>
  <c r="B38" i="7"/>
  <c r="E48" i="1" l="1"/>
  <c r="E53" i="1" l="1"/>
  <c r="B48" i="5"/>
  <c r="B53" i="5" s="1"/>
  <c r="E64" i="3"/>
  <c r="B65" i="1"/>
  <c r="B48" i="4" l="1"/>
  <c r="C64" i="5"/>
  <c r="C64" i="8"/>
  <c r="D64" i="8"/>
  <c r="D64" i="5"/>
  <c r="B48" i="8"/>
  <c r="B53" i="8" s="1"/>
  <c r="E64" i="7"/>
  <c r="E64" i="8" s="1"/>
  <c r="B53" i="7"/>
  <c r="B66" i="7" s="1"/>
  <c r="D38" i="7"/>
  <c r="D53" i="7" s="1"/>
  <c r="D66" i="7" s="1"/>
  <c r="C38" i="7"/>
  <c r="E36" i="7"/>
  <c r="E35" i="7"/>
  <c r="E35" i="8" s="1"/>
  <c r="E34" i="7"/>
  <c r="E33" i="7"/>
  <c r="F19" i="7"/>
  <c r="F18" i="7"/>
  <c r="F17" i="7"/>
  <c r="F17" i="8" s="1"/>
  <c r="F16" i="7"/>
  <c r="F15" i="7"/>
  <c r="F15" i="8" s="1"/>
  <c r="F14" i="8"/>
  <c r="F13" i="7"/>
  <c r="F12" i="7"/>
  <c r="E33" i="8" l="1"/>
  <c r="E38" i="7"/>
  <c r="F16" i="8"/>
  <c r="F22" i="7"/>
  <c r="F23" i="7"/>
  <c r="E64" i="5"/>
  <c r="E34" i="8"/>
  <c r="F18" i="8"/>
  <c r="E36" i="8"/>
  <c r="F19" i="8"/>
  <c r="F13" i="8"/>
  <c r="F12" i="8"/>
  <c r="F23" i="8" l="1"/>
  <c r="F22" i="8"/>
  <c r="C53" i="7"/>
  <c r="C66" i="7" s="1"/>
  <c r="E66" i="7" s="1"/>
  <c r="E66" i="8" s="1"/>
  <c r="E48" i="7"/>
  <c r="E48" i="8" s="1"/>
  <c r="E53" i="8" s="1"/>
  <c r="E38" i="8"/>
  <c r="E53" i="7" l="1"/>
  <c r="D53" i="6"/>
  <c r="D66" i="6" s="1"/>
  <c r="C53" i="6"/>
  <c r="C66" i="6" s="1"/>
  <c r="B53" i="6"/>
  <c r="B66" i="6" s="1"/>
  <c r="E48" i="6"/>
  <c r="D38" i="6"/>
  <c r="C38" i="6"/>
  <c r="B38" i="6"/>
  <c r="E36" i="6"/>
  <c r="D36" i="5" s="1"/>
  <c r="E36" i="5" s="1"/>
  <c r="E35" i="6"/>
  <c r="D35" i="5" s="1"/>
  <c r="E35" i="5" s="1"/>
  <c r="E34" i="6"/>
  <c r="F19" i="6"/>
  <c r="F18" i="6"/>
  <c r="F17" i="6"/>
  <c r="F16" i="6"/>
  <c r="F15" i="6"/>
  <c r="F14" i="6"/>
  <c r="F13" i="6"/>
  <c r="F12" i="6"/>
  <c r="E66" i="6" l="1"/>
  <c r="D34" i="5"/>
  <c r="E34" i="5" s="1"/>
  <c r="E38" i="5" s="1"/>
  <c r="E38" i="6"/>
  <c r="D38" i="5"/>
  <c r="F22" i="6"/>
  <c r="F23" i="6"/>
  <c r="E12" i="8"/>
  <c r="E13" i="8"/>
  <c r="E14" i="5"/>
  <c r="E14" i="8"/>
  <c r="E16" i="5"/>
  <c r="E16" i="8"/>
  <c r="E18" i="5"/>
  <c r="E18" i="8"/>
  <c r="E15" i="5"/>
  <c r="E15" i="8"/>
  <c r="E17" i="5"/>
  <c r="E17" i="8"/>
  <c r="E19" i="5"/>
  <c r="E19" i="8"/>
  <c r="E53" i="6"/>
  <c r="D48" i="5"/>
  <c r="D53" i="5" s="1"/>
  <c r="D48" i="8"/>
  <c r="D53" i="8" s="1"/>
  <c r="D34" i="8"/>
  <c r="D36" i="8"/>
  <c r="F36" i="8" s="1"/>
  <c r="D33" i="8"/>
  <c r="D35" i="8"/>
  <c r="E13" i="5"/>
  <c r="E12" i="5"/>
  <c r="E22" i="5" l="1"/>
  <c r="E23" i="5"/>
  <c r="E23" i="8"/>
  <c r="E22" i="8"/>
  <c r="D66" i="8"/>
  <c r="D66" i="5"/>
  <c r="D38" i="8"/>
  <c r="B53" i="4"/>
  <c r="B64" i="4" l="1"/>
  <c r="F64" i="8"/>
  <c r="C64" i="4"/>
  <c r="D64" i="4" l="1"/>
  <c r="D19" i="4"/>
  <c r="E19" i="4" s="1"/>
  <c r="D17" i="4" l="1"/>
  <c r="D23" i="4" s="1"/>
  <c r="D18" i="4"/>
  <c r="D22" i="4" s="1"/>
  <c r="D12" i="8"/>
  <c r="D12" i="5"/>
  <c r="D14" i="8"/>
  <c r="D14" i="5"/>
  <c r="D18" i="8"/>
  <c r="D18" i="5"/>
  <c r="C33" i="8"/>
  <c r="C33" i="4"/>
  <c r="D13" i="8"/>
  <c r="D13" i="5"/>
  <c r="D15" i="8"/>
  <c r="D15" i="5"/>
  <c r="D17" i="5"/>
  <c r="D17" i="8"/>
  <c r="D19" i="5"/>
  <c r="D19" i="8"/>
  <c r="C34" i="8"/>
  <c r="F34" i="8" s="1"/>
  <c r="C34" i="4"/>
  <c r="D34" i="4" s="1"/>
  <c r="C36" i="4"/>
  <c r="D36" i="4" s="1"/>
  <c r="C35" i="8"/>
  <c r="F35" i="8" s="1"/>
  <c r="C35" i="4"/>
  <c r="D35" i="4" s="1"/>
  <c r="D16" i="8"/>
  <c r="D16" i="5"/>
  <c r="C13" i="8"/>
  <c r="D23" i="5" l="1"/>
  <c r="D22" i="5"/>
  <c r="D23" i="8"/>
  <c r="D22" i="8"/>
  <c r="G13" i="8"/>
  <c r="C38" i="8"/>
  <c r="F33" i="8"/>
  <c r="F38" i="8" s="1"/>
  <c r="C13" i="5"/>
  <c r="D38" i="3"/>
  <c r="B38" i="3"/>
  <c r="C19" i="8"/>
  <c r="G19" i="8" s="1"/>
  <c r="F18" i="1"/>
  <c r="C18" i="4" s="1"/>
  <c r="E18" i="4" s="1"/>
  <c r="F17" i="1"/>
  <c r="F16" i="1"/>
  <c r="F15" i="1"/>
  <c r="F14" i="1"/>
  <c r="F12" i="1"/>
  <c r="C12" i="4" s="1"/>
  <c r="B38" i="1"/>
  <c r="E66" i="1"/>
  <c r="E67" i="1" s="1"/>
  <c r="B63" i="3" s="1"/>
  <c r="E63" i="3" s="1"/>
  <c r="E65" i="3" s="1"/>
  <c r="F13" i="5" l="1"/>
  <c r="D53" i="3"/>
  <c r="D66" i="3" s="1"/>
  <c r="C14" i="8"/>
  <c r="G14" i="8" s="1"/>
  <c r="C14" i="4"/>
  <c r="E14" i="4" s="1"/>
  <c r="C16" i="8"/>
  <c r="G16" i="8" s="1"/>
  <c r="C16" i="4"/>
  <c r="E16" i="4" s="1"/>
  <c r="F23" i="1"/>
  <c r="C15" i="4"/>
  <c r="C17" i="8"/>
  <c r="G17" i="8" s="1"/>
  <c r="C17" i="4"/>
  <c r="E17" i="4" s="1"/>
  <c r="C12" i="8"/>
  <c r="F22" i="1"/>
  <c r="C15" i="8"/>
  <c r="C23" i="8" s="1"/>
  <c r="C18" i="8"/>
  <c r="G18" i="8" s="1"/>
  <c r="B67" i="1"/>
  <c r="D33" i="4"/>
  <c r="C12" i="5"/>
  <c r="E12" i="4"/>
  <c r="C15" i="5"/>
  <c r="F15" i="5" s="1"/>
  <c r="C17" i="5"/>
  <c r="F17" i="5" s="1"/>
  <c r="C19" i="5"/>
  <c r="F19" i="5" s="1"/>
  <c r="C14" i="5"/>
  <c r="F14" i="5" s="1"/>
  <c r="C16" i="5"/>
  <c r="F16" i="5" s="1"/>
  <c r="C18" i="5"/>
  <c r="F18" i="5" s="1"/>
  <c r="E22" i="4" l="1"/>
  <c r="F23" i="5"/>
  <c r="E15" i="4"/>
  <c r="E23" i="4" s="1"/>
  <c r="C23" i="4"/>
  <c r="C23" i="5"/>
  <c r="G12" i="8"/>
  <c r="G22" i="8" s="1"/>
  <c r="C22" i="8"/>
  <c r="F12" i="5"/>
  <c r="F22" i="5" s="1"/>
  <c r="C22" i="5"/>
  <c r="C22" i="4"/>
  <c r="B66" i="5"/>
  <c r="B66" i="8"/>
  <c r="B53" i="3"/>
  <c r="B66" i="3" s="1"/>
  <c r="E66" i="3" s="1"/>
  <c r="E67" i="3" s="1"/>
  <c r="B63" i="6" s="1"/>
  <c r="E63" i="6" s="1"/>
  <c r="E65" i="6" s="1"/>
  <c r="E67" i="6" s="1"/>
  <c r="E48" i="3"/>
  <c r="G15" i="8"/>
  <c r="G23" i="8" s="1"/>
  <c r="C63" i="1"/>
  <c r="C65" i="1" s="1"/>
  <c r="B38" i="8"/>
  <c r="B66" i="4"/>
  <c r="B38" i="4"/>
  <c r="C66" i="4" l="1"/>
  <c r="D66" i="4" s="1"/>
  <c r="C66" i="8"/>
  <c r="F66" i="8" s="1"/>
  <c r="C66" i="5"/>
  <c r="E66" i="5" s="1"/>
  <c r="E53" i="3"/>
  <c r="C48" i="8"/>
  <c r="C53" i="8" s="1"/>
  <c r="C48" i="5"/>
  <c r="C67" i="1"/>
  <c r="E48" i="5" l="1"/>
  <c r="E53" i="5" s="1"/>
  <c r="C53" i="5"/>
  <c r="C48" i="4"/>
  <c r="C53" i="4" s="1"/>
  <c r="F48" i="8"/>
  <c r="F53" i="8" s="1"/>
  <c r="D63" i="1"/>
  <c r="D48" i="4" l="1"/>
  <c r="D53" i="4" s="1"/>
  <c r="D65" i="1"/>
  <c r="D67" i="1" l="1"/>
  <c r="B65" i="4"/>
  <c r="B65" i="8" l="1"/>
  <c r="B65" i="5"/>
  <c r="B65" i="3"/>
  <c r="B63" i="4"/>
  <c r="D63" i="4" s="1"/>
  <c r="D65" i="4" s="1"/>
  <c r="D67" i="4" s="1"/>
  <c r="B67" i="4"/>
  <c r="B63" i="8" l="1"/>
  <c r="F63" i="8" s="1"/>
  <c r="F65" i="8" s="1"/>
  <c r="F67" i="8" s="1"/>
  <c r="B63" i="5"/>
  <c r="E63" i="5" s="1"/>
  <c r="E65" i="5" s="1"/>
  <c r="E67" i="5" s="1"/>
  <c r="B67" i="8"/>
  <c r="B67" i="5"/>
  <c r="B67" i="3"/>
  <c r="C63" i="3" l="1"/>
  <c r="C65" i="3" l="1"/>
  <c r="C67" i="3" l="1"/>
  <c r="C38" i="4" l="1"/>
  <c r="D63" i="3"/>
  <c r="D65" i="3" l="1"/>
  <c r="D67" i="3" l="1"/>
  <c r="C65" i="8" l="1"/>
  <c r="C65" i="5"/>
  <c r="D38" i="4"/>
  <c r="B65" i="6"/>
  <c r="B67" i="6" s="1"/>
  <c r="C65" i="4"/>
  <c r="C63" i="5" l="1"/>
  <c r="C63" i="8"/>
  <c r="C63" i="4"/>
  <c r="C67" i="8" l="1"/>
  <c r="C67" i="5"/>
  <c r="C67" i="4"/>
  <c r="C63" i="6"/>
  <c r="C65" i="6" l="1"/>
  <c r="C67" i="6" l="1"/>
  <c r="D63" i="6" l="1"/>
  <c r="D65" i="6" l="1"/>
  <c r="D67" i="6" l="1"/>
  <c r="D65" i="5"/>
  <c r="D65" i="8" l="1"/>
  <c r="D67" i="5"/>
  <c r="D63" i="5" l="1"/>
  <c r="D63" i="8"/>
  <c r="D67" i="8"/>
  <c r="B63" i="7"/>
  <c r="E63" i="7" s="1"/>
  <c r="B65" i="7" l="1"/>
  <c r="B67" i="7" s="1"/>
  <c r="C63" i="7" l="1"/>
  <c r="C65" i="7" s="1"/>
  <c r="C67" i="7" l="1"/>
  <c r="D63" i="7" l="1"/>
  <c r="D65" i="7" l="1"/>
  <c r="D67" i="7" s="1"/>
  <c r="E63" i="8" s="1"/>
  <c r="E65" i="7" l="1"/>
  <c r="E65" i="8" l="1"/>
  <c r="E67" i="7"/>
  <c r="E67" i="8" s="1"/>
</calcChain>
</file>

<file path=xl/sharedStrings.xml><?xml version="1.0" encoding="utf-8"?>
<sst xmlns="http://schemas.openxmlformats.org/spreadsheetml/2006/main" count="622" uniqueCount="95">
  <si>
    <t xml:space="preserve">Programa: </t>
  </si>
  <si>
    <t>Institución:</t>
  </si>
  <si>
    <t>Unidad</t>
  </si>
  <si>
    <t>Enero</t>
  </si>
  <si>
    <t>Febrero</t>
  </si>
  <si>
    <t>Marzo</t>
  </si>
  <si>
    <t>I Trimestre</t>
  </si>
  <si>
    <t>Personas</t>
  </si>
  <si>
    <t xml:space="preserve">4. </t>
  </si>
  <si>
    <t xml:space="preserve">5. </t>
  </si>
  <si>
    <t>Cuadro 1</t>
  </si>
  <si>
    <t>Reporte de gastos efectivos financiados por el Fondo de Desarrollo Social y Asignaciones Familiares</t>
  </si>
  <si>
    <t>Rubro por objeto de gasto</t>
  </si>
  <si>
    <t xml:space="preserve">2. </t>
  </si>
  <si>
    <t xml:space="preserve">3. </t>
  </si>
  <si>
    <t>Unidad Ejecutora:</t>
  </si>
  <si>
    <t>Reporte de beneficiarios efectivos financiados por el Fondo de Desarrollo Social y Asignaciones Familiares</t>
  </si>
  <si>
    <t>Total</t>
  </si>
  <si>
    <t>Cuadro 2</t>
  </si>
  <si>
    <t>Cuadro 3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</si>
  <si>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</si>
  <si>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</si>
  <si>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</si>
  <si>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</si>
  <si>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</si>
  <si>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Cuadro 4</t>
  </si>
  <si>
    <t>FODESAF</t>
  </si>
  <si>
    <t>Ministerio de Trabajo y Seguridad Social (MTSS)</t>
  </si>
  <si>
    <t>Programa Nacional de Empleo (PRONAE)</t>
  </si>
  <si>
    <t>Dirección Nacional de Empleo</t>
  </si>
  <si>
    <t>1. Obras comunales</t>
  </si>
  <si>
    <t>2. Capacitación</t>
  </si>
  <si>
    <t xml:space="preserve">3. Ideas productivas </t>
  </si>
  <si>
    <t>Subsidios</t>
  </si>
  <si>
    <t xml:space="preserve"> </t>
  </si>
  <si>
    <t>Abril</t>
  </si>
  <si>
    <t>Mayo</t>
  </si>
  <si>
    <t>II Trimestre</t>
  </si>
  <si>
    <t>Junio</t>
  </si>
  <si>
    <t>4. Auxilio para EMPLEATE</t>
  </si>
  <si>
    <t>4. Auxilio EMPLEATE</t>
  </si>
  <si>
    <t>Período:</t>
  </si>
  <si>
    <t>Unidad: Colones</t>
  </si>
  <si>
    <t>1.Transferencia a otras personas(auxilio a desempleados)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</si>
  <si>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Base de datos PRONAE</t>
    </r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</si>
  <si>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Base de datos PRONAE</t>
    </r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</si>
  <si>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</si>
  <si>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I Semestre</t>
  </si>
  <si>
    <t>Nota: Los beneficiarios de cada mes son las personas distintas que ingresan al programa, por esta razón se suman en el total del trimestre.</t>
  </si>
  <si>
    <t>Fuentes: Base de datos PRONAE (parte de gasto)</t>
  </si>
  <si>
    <t xml:space="preserve">                Área de Presupuesto, Desaf (parte de ingresos)</t>
  </si>
  <si>
    <t xml:space="preserve">Período: </t>
  </si>
  <si>
    <t>Julio</t>
  </si>
  <si>
    <t>Agosto</t>
  </si>
  <si>
    <t>Setiembre</t>
  </si>
  <si>
    <t>III Trimestre</t>
  </si>
  <si>
    <t>Fuente: Base de datos PRONAE</t>
  </si>
  <si>
    <t>1. Transferencia a personas(auxilio a desempleados)</t>
  </si>
  <si>
    <t>II trimestre</t>
  </si>
  <si>
    <t>Acumulado</t>
  </si>
  <si>
    <t>1. Transferencia a personas (auxilio a desempleados)</t>
  </si>
  <si>
    <t>Octubre</t>
  </si>
  <si>
    <t>Noviembre</t>
  </si>
  <si>
    <t>Diciembre</t>
  </si>
  <si>
    <t>IV Trimestre</t>
  </si>
  <si>
    <t>Anual</t>
  </si>
  <si>
    <t>I trimestre</t>
  </si>
  <si>
    <t>Notas:</t>
  </si>
  <si>
    <t>Beneficio</t>
  </si>
  <si>
    <t>5.Apoyo a Ingígenas</t>
  </si>
  <si>
    <t>5. Apoyo a Indígenas</t>
  </si>
  <si>
    <t>5, Apoyo a Indígenas</t>
  </si>
  <si>
    <t>4. EMPLEATE</t>
  </si>
  <si>
    <t>5.Apoyo a Indígenas</t>
  </si>
  <si>
    <t>3. Recursos disponibles (1+2) *</t>
  </si>
  <si>
    <t>5. Apoyoa Indígenas</t>
  </si>
  <si>
    <t>Diciembre*</t>
  </si>
  <si>
    <t xml:space="preserve"> Área de Presupuesto, Desaf (parte de ingresos)</t>
  </si>
  <si>
    <t>**Nota : El gasto es el reportado ante Dirección Financiera Planilla mensual</t>
  </si>
  <si>
    <t>Fuente: Programa Nacional de Empleo, con información  de la Dirección Financiera del MTSS</t>
  </si>
  <si>
    <t>2. Ingresos efectivos recibidos*</t>
  </si>
  <si>
    <t>Reporte de beneficiarios efectivos financiados por el Fondo de Desarrollo Social 
y Asignaciones Familiares</t>
  </si>
  <si>
    <t>Reporte de gastos efectivos financiados por el Fondo de Desarrollo Social y
 Asignaciones Familiares</t>
  </si>
  <si>
    <t>Reporte de ingresos efectivos girados por el Fondo de Desarrollo Social y 
Asignaciones Familiares</t>
  </si>
  <si>
    <t>Primer  Trimestre 2015</t>
  </si>
  <si>
    <t>Segundo Trimestre 2015</t>
  </si>
  <si>
    <t>Tercer Trimestre 2015</t>
  </si>
  <si>
    <t>Cuarto Trimestre 2015</t>
  </si>
  <si>
    <t>Primer Semestre 2015</t>
  </si>
  <si>
    <t>Tercer Trimestre Acumulado 2015</t>
  </si>
  <si>
    <t>* En marzo se anula el depósito en EMPLEATE a 12 jóvenes según oficio DNE-154-2015, realizado en la Dirección Financiera</t>
  </si>
  <si>
    <t>4. Auxilio para EMPLEATE*</t>
  </si>
  <si>
    <t>4. Empleate</t>
  </si>
  <si>
    <t>Fecha de actualización: 01/12/2015</t>
  </si>
  <si>
    <t>Fecha de actualización: 28/01/2016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</si>
</sst>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Fill="1" applyBorder="1" applyAlignment="1">
      <alignment vertical="top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2" xfId="0" applyFont="1" applyFill="1" applyBorder="1"/>
    <xf numFmtId="0" fontId="0" fillId="0" borderId="0" xfId="0" applyFont="1" applyFill="1"/>
    <xf numFmtId="0" fontId="0" fillId="0" borderId="2" xfId="0" applyFont="1" applyBorder="1"/>
    <xf numFmtId="0" fontId="0" fillId="0" borderId="0" xfId="0" applyFont="1"/>
    <xf numFmtId="0" fontId="0" fillId="0" borderId="0" xfId="0" applyFont="1" applyFill="1" applyAlignment="1">
      <alignment horizontal="left"/>
    </xf>
    <xf numFmtId="164" fontId="0" fillId="0" borderId="0" xfId="1" applyNumberFormat="1" applyFont="1" applyFill="1" applyAlignment="1">
      <alignment horizontal="left"/>
    </xf>
    <xf numFmtId="164" fontId="0" fillId="0" borderId="0" xfId="1" applyNumberFormat="1" applyFont="1"/>
    <xf numFmtId="164" fontId="0" fillId="0" borderId="0" xfId="1" applyNumberFormat="1" applyFont="1" applyFill="1"/>
    <xf numFmtId="164" fontId="0" fillId="0" borderId="0" xfId="1" applyNumberFormat="1" applyFont="1" applyFill="1" applyAlignment="1">
      <alignment horizontal="right"/>
    </xf>
    <xf numFmtId="164" fontId="0" fillId="0" borderId="2" xfId="1" applyNumberFormat="1" applyFont="1" applyFill="1" applyBorder="1"/>
    <xf numFmtId="164" fontId="0" fillId="0" borderId="2" xfId="0" applyNumberFormat="1" applyFont="1" applyFill="1" applyBorder="1"/>
    <xf numFmtId="164" fontId="0" fillId="0" borderId="2" xfId="1" applyNumberFormat="1" applyFont="1" applyBorder="1"/>
    <xf numFmtId="43" fontId="0" fillId="0" borderId="0" xfId="1" applyFont="1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/>
    <xf numFmtId="164" fontId="4" fillId="0" borderId="0" xfId="1" applyNumberFormat="1" applyFont="1" applyFill="1" applyBorder="1" applyAlignment="1">
      <alignment horizontal="right" vertical="center" wrapText="1"/>
    </xf>
    <xf numFmtId="164" fontId="0" fillId="0" borderId="0" xfId="1" applyNumberFormat="1" applyFont="1" applyFill="1" applyBorder="1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vertical="top"/>
    </xf>
    <xf numFmtId="164" fontId="2" fillId="0" borderId="0" xfId="1" applyNumberFormat="1" applyFont="1" applyFill="1"/>
    <xf numFmtId="164" fontId="2" fillId="0" borderId="0" xfId="1" applyNumberFormat="1" applyFont="1" applyFill="1" applyBorder="1" applyAlignment="1">
      <alignment vertical="top" wrapText="1"/>
    </xf>
    <xf numFmtId="164" fontId="2" fillId="0" borderId="0" xfId="1" applyNumberFormat="1" applyFont="1" applyFill="1" applyAlignment="1"/>
    <xf numFmtId="164" fontId="2" fillId="0" borderId="0" xfId="1" applyNumberFormat="1" applyFont="1" applyFill="1" applyAlignment="1">
      <alignment horizontal="left"/>
    </xf>
    <xf numFmtId="1" fontId="2" fillId="0" borderId="0" xfId="1" applyNumberFormat="1" applyFont="1" applyFill="1" applyAlignment="1">
      <alignment horizontal="left"/>
    </xf>
    <xf numFmtId="164" fontId="0" fillId="0" borderId="0" xfId="2" applyNumberFormat="1" applyFont="1" applyFill="1"/>
    <xf numFmtId="164" fontId="2" fillId="0" borderId="0" xfId="1" applyNumberFormat="1" applyFont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1" applyNumberFormat="1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0" xfId="1" applyFont="1"/>
    <xf numFmtId="164" fontId="2" fillId="0" borderId="2" xfId="1" applyNumberFormat="1" applyFont="1" applyBorder="1"/>
    <xf numFmtId="164" fontId="2" fillId="0" borderId="2" xfId="1" applyNumberFormat="1" applyFont="1" applyFill="1" applyBorder="1"/>
    <xf numFmtId="0" fontId="2" fillId="0" borderId="1" xfId="0" applyFont="1" applyFill="1" applyBorder="1" applyAlignment="1">
      <alignment horizontal="center"/>
    </xf>
    <xf numFmtId="164" fontId="2" fillId="0" borderId="2" xfId="0" applyNumberFormat="1" applyFont="1" applyFill="1" applyBorder="1"/>
    <xf numFmtId="164" fontId="2" fillId="0" borderId="1" xfId="1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0" fontId="2" fillId="0" borderId="2" xfId="0" applyFont="1" applyFill="1" applyBorder="1"/>
    <xf numFmtId="164" fontId="0" fillId="0" borderId="0" xfId="0" applyNumberFormat="1" applyFont="1"/>
    <xf numFmtId="164" fontId="5" fillId="0" borderId="0" xfId="1" applyNumberFormat="1" applyFont="1" applyBorder="1" applyAlignment="1">
      <alignment horizontal="right"/>
    </xf>
    <xf numFmtId="0" fontId="0" fillId="0" borderId="0" xfId="0" applyFont="1" applyFill="1" applyBorder="1"/>
    <xf numFmtId="164" fontId="5" fillId="0" borderId="0" xfId="1" applyNumberFormat="1" applyFont="1" applyFill="1" applyBorder="1"/>
    <xf numFmtId="0" fontId="0" fillId="0" borderId="0" xfId="0" applyFont="1" applyBorder="1"/>
    <xf numFmtId="164" fontId="5" fillId="0" borderId="0" xfId="1" applyNumberFormat="1" applyFont="1" applyBorder="1"/>
    <xf numFmtId="0" fontId="0" fillId="0" borderId="0" xfId="0" applyFont="1" applyFill="1" applyBorder="1" applyAlignment="1">
      <alignment horizontal="left"/>
    </xf>
    <xf numFmtId="164" fontId="1" fillId="0" borderId="0" xfId="1" applyNumberFormat="1" applyFont="1" applyFill="1" applyBorder="1"/>
    <xf numFmtId="164" fontId="1" fillId="0" borderId="0" xfId="1" applyNumberFormat="1" applyFont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/>
    <xf numFmtId="165" fontId="5" fillId="0" borderId="0" xfId="1" applyNumberFormat="1" applyFont="1" applyBorder="1" applyAlignment="1">
      <alignment horizontal="right" vertical="center" wrapText="1"/>
    </xf>
    <xf numFmtId="164" fontId="9" fillId="0" borderId="0" xfId="0" applyNumberFormat="1" applyFont="1"/>
    <xf numFmtId="0" fontId="0" fillId="0" borderId="0" xfId="0" applyFont="1" applyFill="1" applyAlignment="1">
      <alignment horizontal="left"/>
    </xf>
    <xf numFmtId="166" fontId="0" fillId="0" borderId="0" xfId="1" applyNumberFormat="1" applyFont="1"/>
    <xf numFmtId="164" fontId="2" fillId="0" borderId="0" xfId="0" applyNumberFormat="1" applyFont="1"/>
    <xf numFmtId="164" fontId="6" fillId="0" borderId="0" xfId="1" applyNumberFormat="1" applyFont="1" applyFill="1"/>
    <xf numFmtId="0" fontId="0" fillId="0" borderId="0" xfId="0" applyFont="1" applyFill="1" applyAlignment="1">
      <alignment horizontal="left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4" xfId="0" applyFont="1" applyBorder="1"/>
    <xf numFmtId="164" fontId="0" fillId="0" borderId="4" xfId="1" applyNumberFormat="1" applyFont="1" applyBorder="1"/>
    <xf numFmtId="164" fontId="2" fillId="0" borderId="4" xfId="1" applyNumberFormat="1" applyFont="1" applyBorder="1"/>
    <xf numFmtId="0" fontId="0" fillId="0" borderId="0" xfId="0" applyFont="1" applyFill="1" applyBorder="1" applyAlignment="1">
      <alignment horizontal="right"/>
    </xf>
    <xf numFmtId="164" fontId="0" fillId="0" borderId="4" xfId="1" applyNumberFormat="1" applyFont="1" applyFill="1" applyBorder="1"/>
    <xf numFmtId="164" fontId="2" fillId="0" borderId="4" xfId="1" applyNumberFormat="1" applyFont="1" applyFill="1" applyBorder="1"/>
    <xf numFmtId="0" fontId="2" fillId="0" borderId="0" xfId="0" applyFont="1" applyFill="1" applyBorder="1"/>
    <xf numFmtId="164" fontId="0" fillId="0" borderId="0" xfId="1" applyNumberFormat="1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164" fontId="0" fillId="0" borderId="5" xfId="1" applyNumberFormat="1" applyFont="1" applyFill="1" applyBorder="1" applyAlignment="1">
      <alignment horizontal="right"/>
    </xf>
    <xf numFmtId="164" fontId="2" fillId="0" borderId="5" xfId="1" applyNumberFormat="1" applyFont="1" applyFill="1" applyBorder="1"/>
    <xf numFmtId="0" fontId="0" fillId="0" borderId="5" xfId="0" applyFont="1" applyFill="1" applyBorder="1" applyAlignment="1">
      <alignment horizontal="left"/>
    </xf>
    <xf numFmtId="164" fontId="1" fillId="0" borderId="5" xfId="1" applyNumberFormat="1" applyFont="1" applyBorder="1"/>
    <xf numFmtId="164" fontId="1" fillId="0" borderId="2" xfId="1" applyNumberFormat="1" applyFont="1" applyBorder="1"/>
    <xf numFmtId="0" fontId="0" fillId="0" borderId="4" xfId="0" applyFont="1" applyFill="1" applyBorder="1"/>
    <xf numFmtId="0" fontId="0" fillId="0" borderId="0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2" fillId="0" borderId="4" xfId="0" applyFont="1" applyFill="1" applyBorder="1"/>
    <xf numFmtId="164" fontId="8" fillId="0" borderId="0" xfId="1" applyNumberFormat="1" applyFont="1" applyBorder="1" applyAlignment="1">
      <alignment horizontal="right" vertical="top"/>
    </xf>
    <xf numFmtId="43" fontId="0" fillId="0" borderId="0" xfId="1" applyFont="1" applyFill="1"/>
    <xf numFmtId="43" fontId="2" fillId="0" borderId="0" xfId="1" applyFont="1" applyFill="1"/>
    <xf numFmtId="0" fontId="0" fillId="0" borderId="0" xfId="0" applyFont="1" applyFill="1" applyAlignment="1">
      <alignment horizontal="right"/>
    </xf>
    <xf numFmtId="164" fontId="10" fillId="0" borderId="0" xfId="0" applyNumberFormat="1" applyFont="1"/>
    <xf numFmtId="0" fontId="0" fillId="0" borderId="0" xfId="0" applyFont="1" applyFill="1" applyAlignment="1">
      <alignment horizontal="left"/>
    </xf>
    <xf numFmtId="0" fontId="10" fillId="0" borderId="0" xfId="0" applyFont="1"/>
    <xf numFmtId="164" fontId="4" fillId="0" borderId="0" xfId="1" applyNumberFormat="1" applyFont="1" applyFill="1"/>
    <xf numFmtId="164" fontId="11" fillId="0" borderId="2" xfId="1" applyNumberFormat="1" applyFont="1" applyBorder="1"/>
    <xf numFmtId="164" fontId="4" fillId="0" borderId="2" xfId="1" applyNumberFormat="1" applyFont="1" applyBorder="1" applyAlignment="1">
      <alignment horizontal="right"/>
    </xf>
    <xf numFmtId="164" fontId="4" fillId="0" borderId="2" xfId="1" applyNumberFormat="1" applyFont="1" applyBorder="1"/>
    <xf numFmtId="164" fontId="4" fillId="0" borderId="2" xfId="0" applyNumberFormat="1" applyFont="1" applyFill="1" applyBorder="1"/>
    <xf numFmtId="164" fontId="11" fillId="0" borderId="2" xfId="1" applyNumberFormat="1" applyFont="1" applyFill="1" applyBorder="1"/>
    <xf numFmtId="164" fontId="0" fillId="2" borderId="0" xfId="1" applyNumberFormat="1" applyFont="1" applyFill="1"/>
    <xf numFmtId="164" fontId="2" fillId="2" borderId="0" xfId="1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left" wrapText="1"/>
    </xf>
    <xf numFmtId="164" fontId="2" fillId="0" borderId="0" xfId="1" applyNumberFormat="1" applyFont="1" applyFill="1" applyAlignment="1">
      <alignment horizontal="center"/>
    </xf>
    <xf numFmtId="164" fontId="1" fillId="0" borderId="0" xfId="1" applyNumberFormat="1" applyFont="1" applyFill="1" applyAlignment="1">
      <alignment horizontal="left"/>
    </xf>
    <xf numFmtId="164" fontId="2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left" wrapText="1"/>
    </xf>
  </cellXfs>
  <cellStyles count="7">
    <cellStyle name="Millares" xfId="1" builtinId="3"/>
    <cellStyle name="Millares 2" xfId="2"/>
    <cellStyle name="Millares 3" xfId="4"/>
    <cellStyle name="Normal" xfId="0" builtinId="0"/>
    <cellStyle name="Normal 2" xfId="3"/>
    <cellStyle name="Normal 3" xfId="5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58" workbookViewId="0">
      <selection activeCell="A74" sqref="A74"/>
    </sheetView>
  </sheetViews>
  <sheetFormatPr baseColWidth="10" defaultColWidth="11.5703125" defaultRowHeight="15" customHeight="1" x14ac:dyDescent="0.25"/>
  <cols>
    <col min="1" max="1" width="56.42578125" style="8" customWidth="1"/>
    <col min="2" max="2" width="21.85546875" style="10" customWidth="1"/>
    <col min="3" max="4" width="15.28515625" style="10" bestFit="1" customWidth="1"/>
    <col min="5" max="5" width="15.140625" style="10" bestFit="1" customWidth="1"/>
    <col min="6" max="7" width="14.140625" style="10" bestFit="1" customWidth="1"/>
    <col min="8" max="8" width="12.5703125" style="10" bestFit="1" customWidth="1"/>
    <col min="9" max="16384" width="11.5703125" style="10"/>
  </cols>
  <sheetData>
    <row r="1" spans="1:6" ht="15" customHeight="1" x14ac:dyDescent="0.25">
      <c r="A1" s="100" t="s">
        <v>26</v>
      </c>
      <c r="B1" s="100"/>
      <c r="C1" s="100"/>
      <c r="D1" s="100"/>
      <c r="E1" s="100"/>
      <c r="F1" s="100"/>
    </row>
    <row r="2" spans="1:6" ht="15" customHeight="1" x14ac:dyDescent="0.25">
      <c r="A2" s="1" t="s">
        <v>0</v>
      </c>
      <c r="B2" s="2" t="s">
        <v>28</v>
      </c>
      <c r="C2" s="3"/>
      <c r="D2" s="20"/>
      <c r="E2" s="3"/>
      <c r="F2" s="3"/>
    </row>
    <row r="3" spans="1:6" ht="15" customHeight="1" x14ac:dyDescent="0.25">
      <c r="A3" s="1" t="s">
        <v>1</v>
      </c>
      <c r="B3" s="4" t="s">
        <v>27</v>
      </c>
      <c r="C3" s="5"/>
      <c r="D3" s="5"/>
      <c r="E3" s="3"/>
      <c r="F3" s="3"/>
    </row>
    <row r="4" spans="1:6" ht="15" customHeight="1" x14ac:dyDescent="0.25">
      <c r="A4" s="1" t="s">
        <v>15</v>
      </c>
      <c r="B4" s="3" t="s">
        <v>29</v>
      </c>
      <c r="C4" s="5"/>
      <c r="D4" s="5"/>
      <c r="E4" s="3"/>
      <c r="F4" s="3"/>
    </row>
    <row r="5" spans="1:6" ht="15" customHeight="1" x14ac:dyDescent="0.25">
      <c r="A5" s="1" t="s">
        <v>41</v>
      </c>
      <c r="B5" s="6" t="s">
        <v>84</v>
      </c>
      <c r="C5" s="3"/>
      <c r="D5" s="3"/>
      <c r="E5" s="3"/>
      <c r="F5" s="3"/>
    </row>
    <row r="6" spans="1:6" ht="15" customHeight="1" x14ac:dyDescent="0.25">
      <c r="A6" s="1"/>
      <c r="B6" s="6"/>
      <c r="C6" s="3"/>
      <c r="D6" s="3"/>
      <c r="E6" s="3"/>
      <c r="F6" s="3"/>
    </row>
    <row r="7" spans="1:6" ht="15" customHeight="1" x14ac:dyDescent="0.25">
      <c r="A7" s="100" t="s">
        <v>10</v>
      </c>
      <c r="B7" s="100"/>
      <c r="C7" s="100"/>
      <c r="D7" s="100"/>
      <c r="E7" s="100"/>
      <c r="F7" s="100"/>
    </row>
    <row r="8" spans="1:6" ht="15" customHeight="1" x14ac:dyDescent="0.25">
      <c r="A8" s="100" t="s">
        <v>16</v>
      </c>
      <c r="B8" s="100"/>
      <c r="C8" s="100"/>
      <c r="D8" s="100"/>
      <c r="E8" s="100"/>
      <c r="F8" s="100"/>
    </row>
    <row r="10" spans="1:6" s="3" customFormat="1" ht="15" customHeight="1" thickBot="1" x14ac:dyDescent="0.3">
      <c r="A10" s="40" t="s">
        <v>68</v>
      </c>
      <c r="B10" s="36" t="s">
        <v>2</v>
      </c>
      <c r="C10" s="36" t="s">
        <v>3</v>
      </c>
      <c r="D10" s="36" t="s">
        <v>4</v>
      </c>
      <c r="E10" s="36" t="s">
        <v>5</v>
      </c>
      <c r="F10" s="36" t="s">
        <v>6</v>
      </c>
    </row>
    <row r="11" spans="1:6" ht="15" customHeight="1" x14ac:dyDescent="0.25">
      <c r="C11" s="19"/>
      <c r="D11" s="19"/>
      <c r="E11" s="19"/>
      <c r="F11" s="37"/>
    </row>
    <row r="12" spans="1:6" s="8" customFormat="1" ht="15" customHeight="1" x14ac:dyDescent="0.25">
      <c r="A12" s="11" t="s">
        <v>30</v>
      </c>
      <c r="B12" s="70" t="s">
        <v>7</v>
      </c>
      <c r="C12" s="70">
        <v>0</v>
      </c>
      <c r="D12" s="70">
        <v>25</v>
      </c>
      <c r="E12" s="70">
        <v>654</v>
      </c>
      <c r="F12" s="70">
        <f>SUM(C12:E12)</f>
        <v>679</v>
      </c>
    </row>
    <row r="13" spans="1:6" s="8" customFormat="1" ht="15" customHeight="1" x14ac:dyDescent="0.25">
      <c r="A13" s="11"/>
      <c r="B13" s="70" t="s">
        <v>33</v>
      </c>
      <c r="C13" s="70">
        <v>0</v>
      </c>
      <c r="D13" s="70">
        <v>25</v>
      </c>
      <c r="E13" s="70">
        <v>678</v>
      </c>
      <c r="F13" s="70">
        <f>SUM(C13:E13)</f>
        <v>703</v>
      </c>
    </row>
    <row r="14" spans="1:6" s="8" customFormat="1" ht="15" customHeight="1" x14ac:dyDescent="0.25">
      <c r="A14" s="11" t="s">
        <v>31</v>
      </c>
      <c r="B14" s="70" t="s">
        <v>7</v>
      </c>
      <c r="C14" s="70">
        <v>0</v>
      </c>
      <c r="D14" s="70">
        <v>15</v>
      </c>
      <c r="E14" s="70">
        <v>41</v>
      </c>
      <c r="F14" s="70">
        <f t="shared" ref="F14:F18" si="0">+C14+D14+E14</f>
        <v>56</v>
      </c>
    </row>
    <row r="15" spans="1:6" s="8" customFormat="1" ht="15" customHeight="1" x14ac:dyDescent="0.25">
      <c r="A15" s="11"/>
      <c r="B15" s="70" t="s">
        <v>33</v>
      </c>
      <c r="C15" s="70">
        <v>0</v>
      </c>
      <c r="D15" s="70">
        <v>15</v>
      </c>
      <c r="E15" s="70">
        <v>41</v>
      </c>
      <c r="F15" s="70">
        <f t="shared" si="0"/>
        <v>56</v>
      </c>
    </row>
    <row r="16" spans="1:6" s="8" customFormat="1" ht="15" customHeight="1" x14ac:dyDescent="0.25">
      <c r="A16" s="11" t="s">
        <v>32</v>
      </c>
      <c r="B16" s="70" t="s">
        <v>7</v>
      </c>
      <c r="C16" s="70">
        <v>0</v>
      </c>
      <c r="D16" s="70">
        <v>0</v>
      </c>
      <c r="E16" s="70">
        <v>74</v>
      </c>
      <c r="F16" s="70">
        <f t="shared" si="0"/>
        <v>74</v>
      </c>
    </row>
    <row r="17" spans="1:6" s="8" customFormat="1" ht="15" customHeight="1" x14ac:dyDescent="0.25">
      <c r="A17" s="11"/>
      <c r="B17" s="70" t="s">
        <v>33</v>
      </c>
      <c r="C17" s="70">
        <v>0</v>
      </c>
      <c r="D17" s="70">
        <v>0</v>
      </c>
      <c r="E17" s="70">
        <v>74</v>
      </c>
      <c r="F17" s="70">
        <f t="shared" si="0"/>
        <v>74</v>
      </c>
    </row>
    <row r="18" spans="1:6" s="8" customFormat="1" ht="15" customHeight="1" x14ac:dyDescent="0.25">
      <c r="A18" s="11" t="s">
        <v>91</v>
      </c>
      <c r="B18" s="70" t="s">
        <v>7</v>
      </c>
      <c r="C18" s="70">
        <v>42</v>
      </c>
      <c r="D18" s="70">
        <v>1271</v>
      </c>
      <c r="E18" s="70">
        <v>233</v>
      </c>
      <c r="F18" s="70">
        <f t="shared" si="0"/>
        <v>1546</v>
      </c>
    </row>
    <row r="19" spans="1:6" s="8" customFormat="1" ht="15" customHeight="1" x14ac:dyDescent="0.25">
      <c r="A19" s="11"/>
      <c r="B19" s="70" t="s">
        <v>33</v>
      </c>
      <c r="C19" s="70">
        <v>42</v>
      </c>
      <c r="D19" s="70">
        <v>1313</v>
      </c>
      <c r="E19" s="70">
        <v>1458</v>
      </c>
      <c r="F19" s="70">
        <f>+C19+D19+E19</f>
        <v>2813</v>
      </c>
    </row>
    <row r="20" spans="1:6" s="8" customFormat="1" ht="15" customHeight="1" x14ac:dyDescent="0.25">
      <c r="A20" s="11" t="s">
        <v>69</v>
      </c>
      <c r="B20" s="70" t="s">
        <v>7</v>
      </c>
      <c r="C20" s="70">
        <v>0</v>
      </c>
      <c r="D20" s="70">
        <v>24</v>
      </c>
      <c r="E20" s="70">
        <v>82</v>
      </c>
      <c r="F20" s="70">
        <f>+C20+D20+E20</f>
        <v>106</v>
      </c>
    </row>
    <row r="21" spans="1:6" ht="15" customHeight="1" x14ac:dyDescent="0.25">
      <c r="B21" s="75" t="s">
        <v>33</v>
      </c>
      <c r="C21" s="75">
        <v>0</v>
      </c>
      <c r="D21" s="75">
        <v>24</v>
      </c>
      <c r="E21" s="75">
        <v>106</v>
      </c>
      <c r="F21" s="75">
        <f>SUM(C21:E21)</f>
        <v>130</v>
      </c>
    </row>
    <row r="22" spans="1:6" ht="15" customHeight="1" thickBot="1" x14ac:dyDescent="0.3">
      <c r="A22" s="7" t="s">
        <v>17</v>
      </c>
      <c r="B22" s="67" t="s">
        <v>7</v>
      </c>
      <c r="C22" s="68">
        <f>+C12+C14+C16+C18+C20</f>
        <v>42</v>
      </c>
      <c r="D22" s="68">
        <f t="shared" ref="D22:E23" si="1">+D12+D14+D16+D18+D20</f>
        <v>1335</v>
      </c>
      <c r="E22" s="68">
        <f>+E12+E14+E16+E18+E20</f>
        <v>1084</v>
      </c>
      <c r="F22" s="69">
        <f>+F12+F14+F16+F18+F20</f>
        <v>2461</v>
      </c>
    </row>
    <row r="23" spans="1:6" ht="15" customHeight="1" thickTop="1" thickBot="1" x14ac:dyDescent="0.3">
      <c r="A23" s="7" t="s">
        <v>17</v>
      </c>
      <c r="B23" s="7" t="s">
        <v>33</v>
      </c>
      <c r="C23" s="16">
        <f>+C13+C15+C17+C19+C21</f>
        <v>42</v>
      </c>
      <c r="D23" s="16">
        <f t="shared" si="1"/>
        <v>1377</v>
      </c>
      <c r="E23" s="16">
        <f t="shared" si="1"/>
        <v>2357</v>
      </c>
      <c r="F23" s="39">
        <f>+F13+F15+F17+F19+F21</f>
        <v>3776</v>
      </c>
    </row>
    <row r="24" spans="1:6" ht="15" customHeight="1" thickTop="1" x14ac:dyDescent="0.25">
      <c r="A24" s="103" t="s">
        <v>48</v>
      </c>
      <c r="B24" s="103"/>
      <c r="C24" s="103"/>
      <c r="D24" s="103"/>
      <c r="E24" s="103"/>
      <c r="F24" s="103"/>
    </row>
    <row r="25" spans="1:6" ht="15" customHeight="1" x14ac:dyDescent="0.25">
      <c r="A25" s="8" t="s">
        <v>44</v>
      </c>
    </row>
    <row r="26" spans="1:6" ht="15" customHeight="1" x14ac:dyDescent="0.25">
      <c r="A26" s="104" t="s">
        <v>90</v>
      </c>
      <c r="B26" s="104"/>
      <c r="C26" s="104"/>
      <c r="D26" s="104"/>
      <c r="E26" s="104"/>
      <c r="F26" s="104"/>
    </row>
    <row r="27" spans="1:6" ht="15" customHeight="1" x14ac:dyDescent="0.25">
      <c r="A27" s="101" t="s">
        <v>18</v>
      </c>
      <c r="B27" s="101"/>
      <c r="C27" s="101"/>
      <c r="D27" s="101"/>
      <c r="E27" s="101"/>
    </row>
    <row r="28" spans="1:6" ht="15" customHeight="1" x14ac:dyDescent="0.25">
      <c r="A28" s="100" t="s">
        <v>11</v>
      </c>
      <c r="B28" s="100"/>
      <c r="C28" s="100"/>
      <c r="D28" s="100"/>
      <c r="E28" s="100"/>
    </row>
    <row r="29" spans="1:6" ht="15" customHeight="1" x14ac:dyDescent="0.25">
      <c r="A29" s="100" t="s">
        <v>42</v>
      </c>
      <c r="B29" s="100"/>
      <c r="C29" s="100"/>
      <c r="D29" s="100"/>
      <c r="E29" s="100"/>
    </row>
    <row r="31" spans="1:6" s="3" customFormat="1" ht="15" customHeight="1" thickBot="1" x14ac:dyDescent="0.3">
      <c r="A31" s="40" t="s">
        <v>68</v>
      </c>
      <c r="B31" s="40" t="s">
        <v>3</v>
      </c>
      <c r="C31" s="40" t="s">
        <v>4</v>
      </c>
      <c r="D31" s="40" t="s">
        <v>5</v>
      </c>
      <c r="E31" s="40" t="s">
        <v>6</v>
      </c>
    </row>
    <row r="32" spans="1:6" ht="15" customHeight="1" x14ac:dyDescent="0.25">
      <c r="B32" s="47"/>
      <c r="C32" s="47"/>
      <c r="D32" s="47"/>
      <c r="E32" s="73"/>
    </row>
    <row r="33" spans="1:7" ht="15" customHeight="1" x14ac:dyDescent="0.25">
      <c r="A33" s="11" t="s">
        <v>30</v>
      </c>
      <c r="B33" s="70">
        <v>0</v>
      </c>
      <c r="C33" s="74">
        <v>4625000</v>
      </c>
      <c r="D33" s="74">
        <v>125430000</v>
      </c>
      <c r="E33" s="74">
        <f>SUM(B33:D33)</f>
        <v>130055000</v>
      </c>
    </row>
    <row r="34" spans="1:7" ht="15" customHeight="1" x14ac:dyDescent="0.25">
      <c r="A34" s="11" t="s">
        <v>31</v>
      </c>
      <c r="B34" s="70">
        <v>0</v>
      </c>
      <c r="C34" s="74">
        <v>2775000</v>
      </c>
      <c r="D34" s="74">
        <v>7585000</v>
      </c>
      <c r="E34" s="74">
        <f t="shared" ref="E34:E37" si="2">SUM(B34:D34)</f>
        <v>10360000</v>
      </c>
    </row>
    <row r="35" spans="1:7" ht="15" customHeight="1" x14ac:dyDescent="0.25">
      <c r="A35" s="11" t="s">
        <v>32</v>
      </c>
      <c r="B35" s="70">
        <v>0</v>
      </c>
      <c r="C35" s="74">
        <v>0</v>
      </c>
      <c r="D35" s="74">
        <v>13690000</v>
      </c>
      <c r="E35" s="74">
        <f t="shared" si="2"/>
        <v>13690000</v>
      </c>
    </row>
    <row r="36" spans="1:7" ht="15" customHeight="1" x14ac:dyDescent="0.25">
      <c r="A36" s="11" t="s">
        <v>92</v>
      </c>
      <c r="B36" s="70">
        <v>8400000</v>
      </c>
      <c r="C36" s="74">
        <v>240400000</v>
      </c>
      <c r="D36" s="74">
        <v>265300000</v>
      </c>
      <c r="E36" s="74">
        <f t="shared" si="2"/>
        <v>514100000</v>
      </c>
      <c r="G36" s="45" t="s">
        <v>34</v>
      </c>
    </row>
    <row r="37" spans="1:7" ht="15" customHeight="1" x14ac:dyDescent="0.25">
      <c r="A37" s="11" t="s">
        <v>70</v>
      </c>
      <c r="B37" s="75">
        <v>0</v>
      </c>
      <c r="C37" s="76">
        <v>4440000</v>
      </c>
      <c r="D37" s="76">
        <v>19610000</v>
      </c>
      <c r="E37" s="76">
        <f t="shared" si="2"/>
        <v>24050000</v>
      </c>
      <c r="F37" s="45" t="s">
        <v>34</v>
      </c>
    </row>
    <row r="38" spans="1:7" ht="15" customHeight="1" thickBot="1" x14ac:dyDescent="0.3">
      <c r="A38" s="7" t="s">
        <v>17</v>
      </c>
      <c r="B38" s="71">
        <f>SUM(B33:B37)</f>
        <v>8400000</v>
      </c>
      <c r="C38" s="71">
        <f>SUM(C33:C37)</f>
        <v>252240000</v>
      </c>
      <c r="D38" s="71">
        <f>SUM(D33:D37)</f>
        <v>431615000</v>
      </c>
      <c r="E38" s="72">
        <f>SUM(E33:E37)</f>
        <v>692255000</v>
      </c>
    </row>
    <row r="39" spans="1:7" ht="15" customHeight="1" thickTop="1" x14ac:dyDescent="0.25">
      <c r="A39" s="8" t="s">
        <v>45</v>
      </c>
      <c r="E39" s="13"/>
    </row>
    <row r="40" spans="1:7" ht="15" customHeight="1" x14ac:dyDescent="0.25">
      <c r="A40" s="102"/>
      <c r="B40" s="102"/>
      <c r="C40" s="102"/>
      <c r="D40" s="102"/>
      <c r="E40" s="102"/>
    </row>
    <row r="41" spans="1:7" ht="15" customHeight="1" x14ac:dyDescent="0.25">
      <c r="C41" s="58" t="s">
        <v>34</v>
      </c>
    </row>
    <row r="42" spans="1:7" ht="15" customHeight="1" x14ac:dyDescent="0.25">
      <c r="A42" s="100" t="s">
        <v>19</v>
      </c>
      <c r="B42" s="100"/>
      <c r="C42" s="100"/>
      <c r="D42" s="100"/>
      <c r="E42" s="100"/>
    </row>
    <row r="43" spans="1:7" ht="15" customHeight="1" x14ac:dyDescent="0.25">
      <c r="A43" s="100" t="s">
        <v>11</v>
      </c>
      <c r="B43" s="100"/>
      <c r="C43" s="100"/>
      <c r="D43" s="100"/>
      <c r="E43" s="100"/>
    </row>
    <row r="44" spans="1:7" ht="15" customHeight="1" x14ac:dyDescent="0.25">
      <c r="A44" s="100" t="s">
        <v>42</v>
      </c>
      <c r="B44" s="100"/>
      <c r="C44" s="100"/>
      <c r="D44" s="100"/>
      <c r="E44" s="100"/>
    </row>
    <row r="46" spans="1:7" s="3" customFormat="1" ht="15" customHeight="1" thickBot="1" x14ac:dyDescent="0.3">
      <c r="A46" s="40" t="s">
        <v>12</v>
      </c>
      <c r="B46" s="40" t="s">
        <v>3</v>
      </c>
      <c r="C46" s="40" t="s">
        <v>4</v>
      </c>
      <c r="D46" s="40" t="s">
        <v>5</v>
      </c>
      <c r="E46" s="40" t="s">
        <v>6</v>
      </c>
    </row>
    <row r="47" spans="1:7" ht="15" customHeight="1" x14ac:dyDescent="0.25">
      <c r="B47" s="8"/>
      <c r="C47" s="8"/>
      <c r="D47" s="8"/>
      <c r="E47" s="21"/>
    </row>
    <row r="48" spans="1:7" ht="15" customHeight="1" x14ac:dyDescent="0.25">
      <c r="A48" s="8" t="s">
        <v>43</v>
      </c>
      <c r="B48" s="14">
        <v>8400000</v>
      </c>
      <c r="C48" s="14">
        <v>252240000</v>
      </c>
      <c r="D48" s="14">
        <v>431615000</v>
      </c>
      <c r="E48" s="26">
        <f>B48+C48+D48</f>
        <v>692255000</v>
      </c>
    </row>
    <row r="49" spans="1:7" ht="15" customHeight="1" x14ac:dyDescent="0.25">
      <c r="A49" s="8" t="s">
        <v>13</v>
      </c>
      <c r="B49" s="8"/>
      <c r="C49" s="8"/>
      <c r="D49" s="8"/>
      <c r="E49" s="21"/>
    </row>
    <row r="50" spans="1:7" ht="15" customHeight="1" x14ac:dyDescent="0.25">
      <c r="A50" s="8" t="s">
        <v>14</v>
      </c>
      <c r="B50" s="8"/>
      <c r="C50" s="8"/>
      <c r="D50" s="8"/>
      <c r="E50" s="21"/>
    </row>
    <row r="51" spans="1:7" ht="15" customHeight="1" x14ac:dyDescent="0.25">
      <c r="A51" s="8" t="s">
        <v>8</v>
      </c>
      <c r="B51" s="8"/>
      <c r="C51" s="8"/>
      <c r="D51" s="8"/>
      <c r="E51" s="21"/>
    </row>
    <row r="52" spans="1:7" ht="15" customHeight="1" x14ac:dyDescent="0.25">
      <c r="A52" s="8" t="s">
        <v>9</v>
      </c>
      <c r="B52" s="8"/>
      <c r="C52" s="8"/>
      <c r="D52" s="8"/>
      <c r="E52" s="21"/>
    </row>
    <row r="53" spans="1:7" ht="15" customHeight="1" thickBot="1" x14ac:dyDescent="0.3">
      <c r="A53" s="7" t="s">
        <v>17</v>
      </c>
      <c r="B53" s="17">
        <f>+B48+B49+B50+B51+B52</f>
        <v>8400000</v>
      </c>
      <c r="C53" s="17">
        <f>+C48+C49+C50+C51+C52</f>
        <v>252240000</v>
      </c>
      <c r="D53" s="17">
        <f>+D48+D49+D50+D51+D52</f>
        <v>431615000</v>
      </c>
      <c r="E53" s="41">
        <f>SUM(E48:E52)</f>
        <v>692255000</v>
      </c>
    </row>
    <row r="54" spans="1:7" ht="15" customHeight="1" thickTop="1" x14ac:dyDescent="0.25">
      <c r="A54" s="8" t="s">
        <v>45</v>
      </c>
      <c r="E54" s="45" t="s">
        <v>34</v>
      </c>
    </row>
    <row r="57" spans="1:7" ht="15" customHeight="1" x14ac:dyDescent="0.25">
      <c r="A57" s="100" t="s">
        <v>25</v>
      </c>
      <c r="B57" s="100"/>
      <c r="C57" s="100"/>
      <c r="D57" s="100"/>
      <c r="E57" s="100"/>
    </row>
    <row r="58" spans="1:7" ht="15" customHeight="1" x14ac:dyDescent="0.25">
      <c r="A58" s="100" t="s">
        <v>20</v>
      </c>
      <c r="B58" s="100"/>
      <c r="C58" s="100"/>
      <c r="D58" s="100"/>
      <c r="E58" s="100"/>
    </row>
    <row r="59" spans="1:7" ht="15" customHeight="1" x14ac:dyDescent="0.25">
      <c r="A59" s="100" t="s">
        <v>42</v>
      </c>
      <c r="B59" s="100"/>
      <c r="C59" s="100"/>
      <c r="D59" s="100"/>
      <c r="E59" s="100"/>
    </row>
    <row r="61" spans="1:7" s="3" customFormat="1" ht="15" customHeight="1" thickBot="1" x14ac:dyDescent="0.3">
      <c r="A61" s="40" t="s">
        <v>12</v>
      </c>
      <c r="B61" s="40" t="s">
        <v>3</v>
      </c>
      <c r="C61" s="40" t="s">
        <v>4</v>
      </c>
      <c r="D61" s="40" t="s">
        <v>5</v>
      </c>
      <c r="E61" s="40" t="s">
        <v>6</v>
      </c>
    </row>
    <row r="62" spans="1:7" ht="15" customHeight="1" x14ac:dyDescent="0.25">
      <c r="B62" s="8"/>
      <c r="C62" s="8"/>
      <c r="D62" s="8"/>
      <c r="E62" s="21"/>
    </row>
    <row r="63" spans="1:7" ht="15" customHeight="1" x14ac:dyDescent="0.25">
      <c r="A63" s="8" t="s">
        <v>46</v>
      </c>
      <c r="B63" s="14">
        <v>0</v>
      </c>
      <c r="C63" s="14">
        <f>B67</f>
        <v>7591060000</v>
      </c>
      <c r="D63" s="14">
        <f>+C67</f>
        <v>7338820000</v>
      </c>
      <c r="E63" s="26">
        <f>B63</f>
        <v>0</v>
      </c>
    </row>
    <row r="64" spans="1:7" ht="15" customHeight="1" x14ac:dyDescent="0.25">
      <c r="A64" s="8" t="s">
        <v>80</v>
      </c>
      <c r="B64" s="14">
        <v>7599460000</v>
      </c>
      <c r="C64" s="14">
        <v>0</v>
      </c>
      <c r="D64" s="14">
        <v>0</v>
      </c>
      <c r="E64" s="26">
        <f>+B64+C64+D64</f>
        <v>7599460000</v>
      </c>
      <c r="G64" s="45"/>
    </row>
    <row r="65" spans="1:6" ht="15" customHeight="1" x14ac:dyDescent="0.25">
      <c r="A65" s="8" t="s">
        <v>22</v>
      </c>
      <c r="B65" s="14">
        <f>B64+B63</f>
        <v>7599460000</v>
      </c>
      <c r="C65" s="14">
        <f t="shared" ref="C65" si="3">C64+C63</f>
        <v>7591060000</v>
      </c>
      <c r="D65" s="14">
        <f>D64+D63</f>
        <v>7338820000</v>
      </c>
      <c r="E65" s="26">
        <f>E63+E64</f>
        <v>7599460000</v>
      </c>
    </row>
    <row r="66" spans="1:6" ht="15" customHeight="1" x14ac:dyDescent="0.25">
      <c r="A66" s="8" t="s">
        <v>23</v>
      </c>
      <c r="B66" s="14">
        <f>+B53</f>
        <v>8400000</v>
      </c>
      <c r="C66" s="14">
        <f>+C53</f>
        <v>252240000</v>
      </c>
      <c r="D66" s="14">
        <f>+D53</f>
        <v>431615000</v>
      </c>
      <c r="E66" s="26">
        <f>SUM(B66:D66)</f>
        <v>692255000</v>
      </c>
      <c r="F66" s="91"/>
    </row>
    <row r="67" spans="1:6" ht="15" customHeight="1" x14ac:dyDescent="0.25">
      <c r="A67" s="8" t="s">
        <v>24</v>
      </c>
      <c r="B67" s="14">
        <f>+B65-B66</f>
        <v>7591060000</v>
      </c>
      <c r="C67" s="14">
        <f t="shared" ref="C67" si="4">+C65-C66</f>
        <v>7338820000</v>
      </c>
      <c r="D67" s="14">
        <f>+D65-D66</f>
        <v>6907205000</v>
      </c>
      <c r="E67" s="26">
        <f>E65-E66</f>
        <v>6907205000</v>
      </c>
      <c r="F67" s="45"/>
    </row>
    <row r="68" spans="1:6" ht="15" customHeight="1" thickBot="1" x14ac:dyDescent="0.3">
      <c r="A68" s="7"/>
      <c r="B68" s="7"/>
      <c r="C68" s="7"/>
      <c r="D68" s="7"/>
      <c r="E68" s="7"/>
    </row>
    <row r="69" spans="1:6" ht="15" customHeight="1" thickTop="1" x14ac:dyDescent="0.25">
      <c r="A69" s="8" t="s">
        <v>49</v>
      </c>
      <c r="B69" s="8"/>
      <c r="C69" s="8"/>
      <c r="D69" s="8"/>
      <c r="E69" s="8"/>
    </row>
    <row r="70" spans="1:6" ht="15" customHeight="1" x14ac:dyDescent="0.25">
      <c r="A70" s="47"/>
      <c r="B70" s="8"/>
      <c r="C70" s="8"/>
      <c r="D70" s="8"/>
      <c r="E70" s="14"/>
    </row>
    <row r="74" spans="1:6" ht="15" customHeight="1" x14ac:dyDescent="0.25">
      <c r="A74" s="31" t="s">
        <v>93</v>
      </c>
    </row>
    <row r="76" spans="1:6" ht="15" customHeight="1" x14ac:dyDescent="0.25">
      <c r="A76" s="31" t="s">
        <v>34</v>
      </c>
    </row>
    <row r="77" spans="1:6" ht="15" customHeight="1" x14ac:dyDescent="0.25">
      <c r="A77" s="31" t="s">
        <v>34</v>
      </c>
    </row>
    <row r="78" spans="1:6" ht="15" customHeight="1" x14ac:dyDescent="0.25">
      <c r="A78" s="31" t="s">
        <v>34</v>
      </c>
    </row>
  </sheetData>
  <mergeCells count="15">
    <mergeCell ref="A59:E59"/>
    <mergeCell ref="A1:F1"/>
    <mergeCell ref="A7:F7"/>
    <mergeCell ref="A8:F8"/>
    <mergeCell ref="A27:E27"/>
    <mergeCell ref="A28:E28"/>
    <mergeCell ref="A29:E29"/>
    <mergeCell ref="A42:E42"/>
    <mergeCell ref="A43:E43"/>
    <mergeCell ref="A44:E44"/>
    <mergeCell ref="A57:E57"/>
    <mergeCell ref="A58:E58"/>
    <mergeCell ref="A40:E40"/>
    <mergeCell ref="A24:F24"/>
    <mergeCell ref="A26:F26"/>
  </mergeCells>
  <printOptions horizontalCentered="1" verticalCentered="1"/>
  <pageMargins left="0.11811023622047245" right="0.59055118110236227" top="0.31496062992125984" bottom="0.19685039370078741" header="0.31496062992125984" footer="0.31496062992125984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opLeftCell="A52" workbookViewId="0">
      <selection activeCell="A74" sqref="A74"/>
    </sheetView>
  </sheetViews>
  <sheetFormatPr baseColWidth="10" defaultColWidth="11.5703125" defaultRowHeight="15" x14ac:dyDescent="0.25"/>
  <cols>
    <col min="1" max="1" width="49.28515625" style="8" customWidth="1"/>
    <col min="2" max="4" width="15.28515625" style="10" bestFit="1" customWidth="1"/>
    <col min="5" max="5" width="16.85546875" style="10" bestFit="1" customWidth="1"/>
    <col min="6" max="16384" width="11.5703125" style="10"/>
  </cols>
  <sheetData>
    <row r="1" spans="1:6" x14ac:dyDescent="0.25">
      <c r="A1" s="100" t="s">
        <v>26</v>
      </c>
      <c r="B1" s="100"/>
      <c r="C1" s="100"/>
      <c r="D1" s="100"/>
      <c r="E1" s="100"/>
      <c r="F1" s="100"/>
    </row>
    <row r="2" spans="1:6" x14ac:dyDescent="0.25">
      <c r="A2" s="1" t="s">
        <v>0</v>
      </c>
      <c r="B2" s="2" t="s">
        <v>28</v>
      </c>
      <c r="C2" s="3"/>
      <c r="D2" s="20"/>
      <c r="E2" s="3"/>
      <c r="F2" s="3"/>
    </row>
    <row r="3" spans="1:6" x14ac:dyDescent="0.25">
      <c r="A3" s="1" t="s">
        <v>1</v>
      </c>
      <c r="B3" s="4" t="s">
        <v>27</v>
      </c>
      <c r="C3" s="5"/>
      <c r="D3" s="5"/>
      <c r="E3" s="3"/>
      <c r="F3" s="3"/>
    </row>
    <row r="4" spans="1:6" x14ac:dyDescent="0.25">
      <c r="A4" s="1" t="s">
        <v>15</v>
      </c>
      <c r="B4" s="3" t="s">
        <v>29</v>
      </c>
      <c r="C4" s="5"/>
      <c r="D4" s="5"/>
      <c r="E4" s="3"/>
      <c r="F4" s="3"/>
    </row>
    <row r="5" spans="1:6" x14ac:dyDescent="0.25">
      <c r="A5" s="1" t="s">
        <v>41</v>
      </c>
      <c r="B5" s="6" t="s">
        <v>85</v>
      </c>
      <c r="C5" s="3"/>
      <c r="D5" s="3"/>
      <c r="E5" s="3"/>
      <c r="F5" s="3"/>
    </row>
    <row r="6" spans="1:6" x14ac:dyDescent="0.25">
      <c r="A6" s="1"/>
      <c r="B6" s="6"/>
      <c r="C6" s="3"/>
      <c r="D6" s="3"/>
      <c r="E6" s="3"/>
      <c r="F6" s="3"/>
    </row>
    <row r="7" spans="1:6" x14ac:dyDescent="0.25">
      <c r="A7" s="100" t="s">
        <v>10</v>
      </c>
      <c r="B7" s="100"/>
      <c r="C7" s="100"/>
      <c r="D7" s="100"/>
      <c r="E7" s="100"/>
      <c r="F7" s="100"/>
    </row>
    <row r="8" spans="1:6" x14ac:dyDescent="0.25">
      <c r="A8" s="100" t="s">
        <v>16</v>
      </c>
      <c r="B8" s="100"/>
      <c r="C8" s="100"/>
      <c r="D8" s="100"/>
      <c r="E8" s="100"/>
      <c r="F8" s="100"/>
    </row>
    <row r="10" spans="1:6" s="3" customFormat="1" ht="15.75" thickBot="1" x14ac:dyDescent="0.3">
      <c r="A10" s="40" t="s">
        <v>68</v>
      </c>
      <c r="B10" s="36" t="s">
        <v>2</v>
      </c>
      <c r="C10" s="36" t="s">
        <v>35</v>
      </c>
      <c r="D10" s="36" t="s">
        <v>36</v>
      </c>
      <c r="E10" s="36" t="s">
        <v>38</v>
      </c>
      <c r="F10" s="36" t="s">
        <v>37</v>
      </c>
    </row>
    <row r="11" spans="1:6" x14ac:dyDescent="0.25">
      <c r="C11" s="19"/>
      <c r="D11" s="19"/>
      <c r="E11" s="19"/>
      <c r="F11" s="37"/>
    </row>
    <row r="12" spans="1:6" s="8" customFormat="1" x14ac:dyDescent="0.25">
      <c r="A12" s="11" t="s">
        <v>30</v>
      </c>
      <c r="B12" s="70" t="s">
        <v>7</v>
      </c>
      <c r="C12" s="70">
        <v>770</v>
      </c>
      <c r="D12" s="70">
        <v>1106</v>
      </c>
      <c r="E12" s="70">
        <v>1350</v>
      </c>
      <c r="F12" s="70">
        <f>SUM(C12:E12)</f>
        <v>3226</v>
      </c>
    </row>
    <row r="13" spans="1:6" s="8" customFormat="1" x14ac:dyDescent="0.25">
      <c r="A13" s="11"/>
      <c r="B13" s="70" t="s">
        <v>33</v>
      </c>
      <c r="C13" s="70">
        <v>1433</v>
      </c>
      <c r="D13" s="70">
        <v>2489</v>
      </c>
      <c r="E13" s="70">
        <v>3403</v>
      </c>
      <c r="F13" s="70">
        <f t="shared" ref="F13:F21" si="0">SUM(C13:E13)</f>
        <v>7325</v>
      </c>
    </row>
    <row r="14" spans="1:6" s="8" customFormat="1" x14ac:dyDescent="0.25">
      <c r="A14" s="11" t="s">
        <v>31</v>
      </c>
      <c r="B14" s="70" t="s">
        <v>7</v>
      </c>
      <c r="C14" s="70">
        <v>54</v>
      </c>
      <c r="D14" s="70">
        <v>34</v>
      </c>
      <c r="E14" s="70">
        <v>18</v>
      </c>
      <c r="F14" s="70">
        <f t="shared" si="0"/>
        <v>106</v>
      </c>
    </row>
    <row r="15" spans="1:6" s="8" customFormat="1" x14ac:dyDescent="0.25">
      <c r="A15" s="11"/>
      <c r="B15" s="70" t="s">
        <v>33</v>
      </c>
      <c r="C15" s="70">
        <v>93</v>
      </c>
      <c r="D15" s="70">
        <v>120</v>
      </c>
      <c r="E15" s="70">
        <v>108</v>
      </c>
      <c r="F15" s="70">
        <f t="shared" si="0"/>
        <v>321</v>
      </c>
    </row>
    <row r="16" spans="1:6" s="8" customFormat="1" x14ac:dyDescent="0.25">
      <c r="A16" s="11" t="s">
        <v>32</v>
      </c>
      <c r="B16" s="70" t="s">
        <v>7</v>
      </c>
      <c r="C16" s="70">
        <v>233</v>
      </c>
      <c r="D16" s="70">
        <v>175</v>
      </c>
      <c r="E16" s="70">
        <v>132</v>
      </c>
      <c r="F16" s="70">
        <f t="shared" si="0"/>
        <v>540</v>
      </c>
    </row>
    <row r="17" spans="1:6" s="8" customFormat="1" x14ac:dyDescent="0.25">
      <c r="A17" s="11"/>
      <c r="B17" s="70" t="s">
        <v>33</v>
      </c>
      <c r="C17" s="70">
        <v>307</v>
      </c>
      <c r="D17" s="70">
        <v>510</v>
      </c>
      <c r="E17" s="70">
        <v>603</v>
      </c>
      <c r="F17" s="70">
        <f t="shared" si="0"/>
        <v>1420</v>
      </c>
    </row>
    <row r="18" spans="1:6" s="8" customFormat="1" x14ac:dyDescent="0.25">
      <c r="A18" s="11" t="s">
        <v>40</v>
      </c>
      <c r="B18" s="70" t="s">
        <v>7</v>
      </c>
      <c r="C18" s="70">
        <v>357</v>
      </c>
      <c r="D18" s="70">
        <v>397</v>
      </c>
      <c r="E18" s="70">
        <v>658</v>
      </c>
      <c r="F18" s="70">
        <f t="shared" si="0"/>
        <v>1412</v>
      </c>
    </row>
    <row r="19" spans="1:6" s="8" customFormat="1" x14ac:dyDescent="0.25">
      <c r="A19" s="11"/>
      <c r="B19" s="70" t="s">
        <v>33</v>
      </c>
      <c r="C19" s="70">
        <v>1702</v>
      </c>
      <c r="D19" s="70">
        <v>2034</v>
      </c>
      <c r="E19" s="70">
        <v>2561</v>
      </c>
      <c r="F19" s="70">
        <f t="shared" si="0"/>
        <v>6297</v>
      </c>
    </row>
    <row r="20" spans="1:6" s="8" customFormat="1" x14ac:dyDescent="0.25">
      <c r="A20" s="11" t="s">
        <v>71</v>
      </c>
      <c r="B20" s="70" t="s">
        <v>7</v>
      </c>
      <c r="C20" s="70">
        <v>214</v>
      </c>
      <c r="D20" s="70">
        <v>355</v>
      </c>
      <c r="E20" s="70">
        <v>177</v>
      </c>
      <c r="F20" s="70">
        <f t="shared" si="0"/>
        <v>746</v>
      </c>
    </row>
    <row r="21" spans="1:6" s="8" customFormat="1" x14ac:dyDescent="0.25">
      <c r="A21" s="11"/>
      <c r="B21" s="70" t="s">
        <v>33</v>
      </c>
      <c r="C21" s="70">
        <v>313</v>
      </c>
      <c r="D21" s="70">
        <v>657</v>
      </c>
      <c r="E21" s="70">
        <v>824</v>
      </c>
      <c r="F21" s="70">
        <f t="shared" si="0"/>
        <v>1794</v>
      </c>
    </row>
    <row r="22" spans="1:6" ht="15.75" thickBot="1" x14ac:dyDescent="0.3">
      <c r="A22" s="7" t="s">
        <v>17</v>
      </c>
      <c r="B22" s="9" t="s">
        <v>7</v>
      </c>
      <c r="C22" s="18">
        <f>+C12+C14+C16+C18+C20</f>
        <v>1628</v>
      </c>
      <c r="D22" s="18">
        <f t="shared" ref="D22:F22" si="1">+D12+D14+D16+D18+D20</f>
        <v>2067</v>
      </c>
      <c r="E22" s="18">
        <f t="shared" si="1"/>
        <v>2335</v>
      </c>
      <c r="F22" s="38">
        <f t="shared" si="1"/>
        <v>6030</v>
      </c>
    </row>
    <row r="23" spans="1:6" ht="16.5" thickTop="1" thickBot="1" x14ac:dyDescent="0.3">
      <c r="A23" s="7" t="s">
        <v>17</v>
      </c>
      <c r="B23" s="7" t="s">
        <v>33</v>
      </c>
      <c r="C23" s="16">
        <f>+C13+C15+C17+C19+C21</f>
        <v>3848</v>
      </c>
      <c r="D23" s="16">
        <f t="shared" ref="D23:F23" si="2">+D13+D15+D17+D19+D21</f>
        <v>5810</v>
      </c>
      <c r="E23" s="16">
        <f t="shared" si="2"/>
        <v>7499</v>
      </c>
      <c r="F23" s="39">
        <f t="shared" si="2"/>
        <v>17157</v>
      </c>
    </row>
    <row r="24" spans="1:6" ht="15.75" thickTop="1" x14ac:dyDescent="0.25">
      <c r="A24" s="8" t="s">
        <v>45</v>
      </c>
      <c r="C24" s="13"/>
      <c r="D24" s="13"/>
      <c r="E24" s="13"/>
      <c r="F24" s="13"/>
    </row>
    <row r="25" spans="1:6" x14ac:dyDescent="0.25">
      <c r="A25" s="8" t="s">
        <v>48</v>
      </c>
      <c r="F25" s="10" t="s">
        <v>34</v>
      </c>
    </row>
    <row r="27" spans="1:6" x14ac:dyDescent="0.25">
      <c r="A27" s="101" t="s">
        <v>18</v>
      </c>
      <c r="B27" s="101"/>
      <c r="C27" s="101"/>
      <c r="D27" s="101"/>
      <c r="E27" s="101"/>
    </row>
    <row r="28" spans="1:6" x14ac:dyDescent="0.25">
      <c r="A28" s="100" t="s">
        <v>11</v>
      </c>
      <c r="B28" s="100"/>
      <c r="C28" s="100"/>
      <c r="D28" s="100"/>
      <c r="E28" s="100"/>
    </row>
    <row r="29" spans="1:6" x14ac:dyDescent="0.25">
      <c r="A29" s="100" t="s">
        <v>42</v>
      </c>
      <c r="B29" s="100"/>
      <c r="C29" s="100"/>
      <c r="D29" s="100"/>
      <c r="E29" s="100"/>
    </row>
    <row r="31" spans="1:6" s="3" customFormat="1" ht="15.75" thickBot="1" x14ac:dyDescent="0.3">
      <c r="A31" s="40" t="s">
        <v>68</v>
      </c>
      <c r="B31" s="40" t="s">
        <v>35</v>
      </c>
      <c r="C31" s="40" t="s">
        <v>36</v>
      </c>
      <c r="D31" s="40" t="s">
        <v>38</v>
      </c>
      <c r="E31" s="40" t="s">
        <v>37</v>
      </c>
    </row>
    <row r="32" spans="1:6" x14ac:dyDescent="0.25">
      <c r="B32" s="8"/>
      <c r="C32" s="8"/>
      <c r="D32" s="8"/>
      <c r="E32" s="21"/>
    </row>
    <row r="33" spans="1:5" ht="15" customHeight="1" x14ac:dyDescent="0.25">
      <c r="A33" s="11" t="s">
        <v>30</v>
      </c>
      <c r="B33" s="14">
        <v>265375000</v>
      </c>
      <c r="C33" s="14">
        <v>460465000</v>
      </c>
      <c r="D33" s="15">
        <v>629555000</v>
      </c>
      <c r="E33" s="26">
        <f>SUM(B33:D33)</f>
        <v>1355395000</v>
      </c>
    </row>
    <row r="34" spans="1:5" ht="15" customHeight="1" x14ac:dyDescent="0.25">
      <c r="A34" s="11" t="s">
        <v>31</v>
      </c>
      <c r="B34" s="14">
        <v>17205000</v>
      </c>
      <c r="C34" s="14">
        <v>22200000</v>
      </c>
      <c r="D34" s="15">
        <v>19980000</v>
      </c>
      <c r="E34" s="26">
        <f t="shared" ref="E34:E37" si="3">SUM(B34:D34)</f>
        <v>59385000</v>
      </c>
    </row>
    <row r="35" spans="1:5" ht="15" customHeight="1" x14ac:dyDescent="0.25">
      <c r="A35" s="11" t="s">
        <v>32</v>
      </c>
      <c r="B35" s="14">
        <v>56795000</v>
      </c>
      <c r="C35" s="14">
        <v>94350000</v>
      </c>
      <c r="D35" s="14">
        <v>111555000</v>
      </c>
      <c r="E35" s="26">
        <f t="shared" si="3"/>
        <v>262700000</v>
      </c>
    </row>
    <row r="36" spans="1:5" ht="15" customHeight="1" x14ac:dyDescent="0.25">
      <c r="A36" s="11" t="s">
        <v>40</v>
      </c>
      <c r="B36" s="15">
        <v>318000000</v>
      </c>
      <c r="C36" s="15">
        <v>385900000</v>
      </c>
      <c r="D36" s="14">
        <v>487200000</v>
      </c>
      <c r="E36" s="26">
        <f t="shared" si="3"/>
        <v>1191100000</v>
      </c>
    </row>
    <row r="37" spans="1:5" ht="15" customHeight="1" x14ac:dyDescent="0.25">
      <c r="A37" s="11" t="s">
        <v>70</v>
      </c>
      <c r="B37" s="14">
        <v>57905000</v>
      </c>
      <c r="C37" s="14">
        <v>121545000</v>
      </c>
      <c r="D37" s="14">
        <v>152440000</v>
      </c>
      <c r="E37" s="77">
        <f t="shared" si="3"/>
        <v>331890000</v>
      </c>
    </row>
    <row r="38" spans="1:5" ht="15" customHeight="1" thickBot="1" x14ac:dyDescent="0.3">
      <c r="A38" s="7" t="s">
        <v>17</v>
      </c>
      <c r="B38" s="16">
        <f>SUM(B33:B37)</f>
        <v>715280000</v>
      </c>
      <c r="C38" s="16">
        <f>SUM(C33:C37)</f>
        <v>1084460000</v>
      </c>
      <c r="D38" s="16">
        <f>SUM(D33:D37)</f>
        <v>1400730000</v>
      </c>
      <c r="E38" s="39">
        <f>SUM(E33:E37)</f>
        <v>3200470000</v>
      </c>
    </row>
    <row r="39" spans="1:5" ht="15" customHeight="1" thickTop="1" x14ac:dyDescent="0.25">
      <c r="A39" s="8" t="s">
        <v>45</v>
      </c>
      <c r="E39" s="13"/>
    </row>
    <row r="40" spans="1:5" ht="15" customHeight="1" x14ac:dyDescent="0.25"/>
    <row r="41" spans="1:5" ht="15" customHeight="1" x14ac:dyDescent="0.25"/>
    <row r="42" spans="1:5" ht="15" customHeight="1" x14ac:dyDescent="0.25">
      <c r="A42" s="100" t="s">
        <v>19</v>
      </c>
      <c r="B42" s="100"/>
      <c r="C42" s="100"/>
      <c r="D42" s="100"/>
      <c r="E42" s="100"/>
    </row>
    <row r="43" spans="1:5" ht="15" customHeight="1" x14ac:dyDescent="0.25">
      <c r="A43" s="100" t="s">
        <v>11</v>
      </c>
      <c r="B43" s="100"/>
      <c r="C43" s="100"/>
      <c r="D43" s="100"/>
      <c r="E43" s="100"/>
    </row>
    <row r="44" spans="1:5" ht="15" customHeight="1" x14ac:dyDescent="0.25">
      <c r="A44" s="100" t="s">
        <v>42</v>
      </c>
      <c r="B44" s="100"/>
      <c r="C44" s="100"/>
      <c r="D44" s="100"/>
      <c r="E44" s="100"/>
    </row>
    <row r="45" spans="1:5" ht="15" customHeight="1" x14ac:dyDescent="0.25"/>
    <row r="46" spans="1:5" s="3" customFormat="1" ht="15" customHeight="1" thickBot="1" x14ac:dyDescent="0.3">
      <c r="A46" s="40" t="s">
        <v>12</v>
      </c>
      <c r="B46" s="40" t="s">
        <v>35</v>
      </c>
      <c r="C46" s="40" t="s">
        <v>36</v>
      </c>
      <c r="D46" s="40" t="s">
        <v>38</v>
      </c>
      <c r="E46" s="40" t="s">
        <v>37</v>
      </c>
    </row>
    <row r="47" spans="1:5" ht="15" customHeight="1" x14ac:dyDescent="0.25">
      <c r="B47" s="8"/>
      <c r="C47" s="8"/>
      <c r="D47" s="8"/>
      <c r="E47" s="21"/>
    </row>
    <row r="48" spans="1:5" ht="15" customHeight="1" x14ac:dyDescent="0.25">
      <c r="A48" s="8" t="s">
        <v>43</v>
      </c>
      <c r="B48" s="14">
        <v>715280000</v>
      </c>
      <c r="C48" s="14">
        <v>1084460000</v>
      </c>
      <c r="D48" s="14">
        <v>1400730000</v>
      </c>
      <c r="E48" s="26">
        <f>SUM(B48:D48)</f>
        <v>3200470000</v>
      </c>
    </row>
    <row r="49" spans="1:5" x14ac:dyDescent="0.25">
      <c r="A49" s="8" t="s">
        <v>13</v>
      </c>
      <c r="B49" s="8"/>
      <c r="C49" s="8"/>
      <c r="D49" s="8"/>
      <c r="E49" s="21"/>
    </row>
    <row r="50" spans="1:5" x14ac:dyDescent="0.25">
      <c r="A50" s="8" t="s">
        <v>14</v>
      </c>
      <c r="B50" s="8"/>
      <c r="C50" s="8"/>
      <c r="D50" s="8"/>
      <c r="E50" s="21"/>
    </row>
    <row r="51" spans="1:5" x14ac:dyDescent="0.25">
      <c r="A51" s="8" t="s">
        <v>8</v>
      </c>
      <c r="B51" s="8"/>
      <c r="C51" s="8"/>
      <c r="D51" s="8"/>
      <c r="E51" s="21"/>
    </row>
    <row r="52" spans="1:5" x14ac:dyDescent="0.25">
      <c r="A52" s="8" t="s">
        <v>9</v>
      </c>
      <c r="B52" s="8"/>
      <c r="C52" s="8"/>
      <c r="D52" s="8"/>
      <c r="E52" s="21"/>
    </row>
    <row r="53" spans="1:5" ht="15.75" thickBot="1" x14ac:dyDescent="0.3">
      <c r="A53" s="7" t="s">
        <v>17</v>
      </c>
      <c r="B53" s="17">
        <f>SUM(B48:B52)</f>
        <v>715280000</v>
      </c>
      <c r="C53" s="17">
        <f t="shared" ref="C53:E53" si="4">SUM(C48:C52)</f>
        <v>1084460000</v>
      </c>
      <c r="D53" s="17">
        <f t="shared" si="4"/>
        <v>1400730000</v>
      </c>
      <c r="E53" s="41">
        <f t="shared" si="4"/>
        <v>3200470000</v>
      </c>
    </row>
    <row r="54" spans="1:5" ht="15.75" thickTop="1" x14ac:dyDescent="0.25">
      <c r="A54" s="8" t="s">
        <v>45</v>
      </c>
    </row>
    <row r="57" spans="1:5" x14ac:dyDescent="0.25">
      <c r="A57" s="100" t="s">
        <v>25</v>
      </c>
      <c r="B57" s="100"/>
      <c r="C57" s="100"/>
      <c r="D57" s="100"/>
      <c r="E57" s="100"/>
    </row>
    <row r="58" spans="1:5" x14ac:dyDescent="0.25">
      <c r="A58" s="100" t="s">
        <v>20</v>
      </c>
      <c r="B58" s="100"/>
      <c r="C58" s="100"/>
      <c r="D58" s="100"/>
      <c r="E58" s="100"/>
    </row>
    <row r="59" spans="1:5" x14ac:dyDescent="0.25">
      <c r="A59" s="100" t="s">
        <v>42</v>
      </c>
      <c r="B59" s="100"/>
      <c r="C59" s="100"/>
      <c r="D59" s="100"/>
      <c r="E59" s="100"/>
    </row>
    <row r="61" spans="1:5" s="3" customFormat="1" ht="15.75" thickBot="1" x14ac:dyDescent="0.3">
      <c r="A61" s="40" t="s">
        <v>12</v>
      </c>
      <c r="B61" s="40" t="s">
        <v>35</v>
      </c>
      <c r="C61" s="40" t="s">
        <v>36</v>
      </c>
      <c r="D61" s="40" t="s">
        <v>38</v>
      </c>
      <c r="E61" s="40" t="s">
        <v>37</v>
      </c>
    </row>
    <row r="62" spans="1:5" x14ac:dyDescent="0.25">
      <c r="B62" s="8"/>
      <c r="C62" s="8"/>
      <c r="D62" s="8"/>
      <c r="E62" s="21"/>
    </row>
    <row r="63" spans="1:5" x14ac:dyDescent="0.25">
      <c r="A63" s="8" t="s">
        <v>46</v>
      </c>
      <c r="B63" s="14">
        <f>'1T'!E67</f>
        <v>6907205000</v>
      </c>
      <c r="C63" s="14">
        <f>B67</f>
        <v>6191925000</v>
      </c>
      <c r="D63" s="14">
        <f>C67</f>
        <v>5107465000</v>
      </c>
      <c r="E63" s="26">
        <f>B63</f>
        <v>6907205000</v>
      </c>
    </row>
    <row r="64" spans="1:5" x14ac:dyDescent="0.25">
      <c r="A64" s="8" t="s">
        <v>21</v>
      </c>
      <c r="B64" s="98">
        <v>0</v>
      </c>
      <c r="C64" s="98">
        <v>0</v>
      </c>
      <c r="D64" s="98">
        <v>0</v>
      </c>
      <c r="E64" s="99">
        <f>+B64+C64+D64</f>
        <v>0</v>
      </c>
    </row>
    <row r="65" spans="1:7" x14ac:dyDescent="0.25">
      <c r="A65" s="8" t="s">
        <v>22</v>
      </c>
      <c r="B65" s="14">
        <f>B63+B64</f>
        <v>6907205000</v>
      </c>
      <c r="C65" s="14">
        <f>C63+C64</f>
        <v>6191925000</v>
      </c>
      <c r="D65" s="14">
        <f t="shared" ref="D65" si="5">D63+D64</f>
        <v>5107465000</v>
      </c>
      <c r="E65" s="26">
        <f>E63+E64</f>
        <v>6907205000</v>
      </c>
      <c r="F65" s="10" t="s">
        <v>34</v>
      </c>
      <c r="G65" s="10" t="s">
        <v>34</v>
      </c>
    </row>
    <row r="66" spans="1:7" x14ac:dyDescent="0.25">
      <c r="A66" s="8" t="s">
        <v>23</v>
      </c>
      <c r="B66" s="92">
        <f>B53</f>
        <v>715280000</v>
      </c>
      <c r="C66" s="92">
        <f t="shared" ref="C66:D66" si="6">C53</f>
        <v>1084460000</v>
      </c>
      <c r="D66" s="92">
        <f t="shared" si="6"/>
        <v>1400730000</v>
      </c>
      <c r="E66" s="26">
        <f>SUM(B66:D66)</f>
        <v>3200470000</v>
      </c>
      <c r="F66" s="91"/>
    </row>
    <row r="67" spans="1:7" x14ac:dyDescent="0.25">
      <c r="A67" s="8" t="s">
        <v>24</v>
      </c>
      <c r="B67" s="14">
        <f>+B65-B66</f>
        <v>6191925000</v>
      </c>
      <c r="C67" s="14">
        <f t="shared" ref="C67:D67" si="7">+C65-C66</f>
        <v>5107465000</v>
      </c>
      <c r="D67" s="14">
        <f t="shared" si="7"/>
        <v>3706735000</v>
      </c>
      <c r="E67" s="26">
        <f>E65-E66</f>
        <v>3706735000</v>
      </c>
    </row>
    <row r="68" spans="1:7" ht="15.75" thickBot="1" x14ac:dyDescent="0.3">
      <c r="A68" s="7"/>
      <c r="B68" s="7"/>
      <c r="C68" s="7"/>
      <c r="D68" s="7"/>
      <c r="E68" s="7"/>
    </row>
    <row r="69" spans="1:7" ht="15.75" thickTop="1" x14ac:dyDescent="0.25">
      <c r="A69" s="8" t="s">
        <v>49</v>
      </c>
      <c r="B69" s="8"/>
      <c r="C69" s="8"/>
      <c r="D69" s="8"/>
      <c r="E69" s="8"/>
    </row>
    <row r="70" spans="1:7" x14ac:dyDescent="0.25">
      <c r="A70" s="47"/>
      <c r="B70" s="8"/>
      <c r="C70" s="8"/>
      <c r="D70" s="8"/>
      <c r="E70" s="14"/>
    </row>
    <row r="73" spans="1:7" x14ac:dyDescent="0.25">
      <c r="A73" s="31"/>
    </row>
    <row r="74" spans="1:7" x14ac:dyDescent="0.25">
      <c r="A74" s="31" t="s">
        <v>93</v>
      </c>
    </row>
    <row r="75" spans="1:7" x14ac:dyDescent="0.25">
      <c r="A75" s="31"/>
    </row>
  </sheetData>
  <mergeCells count="12">
    <mergeCell ref="A59:E59"/>
    <mergeCell ref="A1:F1"/>
    <mergeCell ref="A7:F7"/>
    <mergeCell ref="A8:F8"/>
    <mergeCell ref="A27:E27"/>
    <mergeCell ref="A28:E28"/>
    <mergeCell ref="A29:E29"/>
    <mergeCell ref="A42:E42"/>
    <mergeCell ref="A43:E43"/>
    <mergeCell ref="A44:E44"/>
    <mergeCell ref="A57:E57"/>
    <mergeCell ref="A58:E58"/>
  </mergeCells>
  <pageMargins left="0.70866141732283472" right="0.70866141732283472" top="0.74803149606299213" bottom="0.15748031496062992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opLeftCell="A52" workbookViewId="0">
      <selection activeCell="G63" sqref="G63"/>
    </sheetView>
  </sheetViews>
  <sheetFormatPr baseColWidth="10" defaultRowHeight="15" x14ac:dyDescent="0.25"/>
  <cols>
    <col min="1" max="1" width="53.85546875" style="8" customWidth="1"/>
    <col min="2" max="4" width="15.28515625" style="10" bestFit="1" customWidth="1"/>
    <col min="5" max="5" width="16.85546875" style="10" bestFit="1" customWidth="1"/>
    <col min="6" max="7" width="11.42578125" style="10"/>
    <col min="8" max="8" width="14.42578125" style="10" customWidth="1"/>
    <col min="9" max="9" width="15.85546875" style="10" customWidth="1"/>
    <col min="10" max="16384" width="11.42578125" style="10"/>
  </cols>
  <sheetData>
    <row r="1" spans="1:9" ht="15" customHeight="1" x14ac:dyDescent="0.25">
      <c r="A1" s="100" t="s">
        <v>26</v>
      </c>
      <c r="B1" s="100"/>
      <c r="C1" s="100"/>
      <c r="D1" s="100"/>
      <c r="E1" s="100"/>
      <c r="F1" s="100"/>
    </row>
    <row r="2" spans="1:9" ht="15" customHeight="1" x14ac:dyDescent="0.25">
      <c r="A2" s="1" t="s">
        <v>0</v>
      </c>
      <c r="B2" s="2" t="s">
        <v>28</v>
      </c>
      <c r="C2" s="3"/>
      <c r="D2" s="20"/>
      <c r="E2" s="3"/>
      <c r="F2" s="3"/>
    </row>
    <row r="3" spans="1:9" ht="15" customHeight="1" x14ac:dyDescent="0.25">
      <c r="A3" s="1" t="s">
        <v>1</v>
      </c>
      <c r="B3" s="4" t="s">
        <v>27</v>
      </c>
      <c r="C3" s="5"/>
      <c r="D3" s="5"/>
      <c r="E3" s="3"/>
      <c r="F3" s="3"/>
    </row>
    <row r="4" spans="1:9" ht="15" customHeight="1" x14ac:dyDescent="0.25">
      <c r="A4" s="1" t="s">
        <v>15</v>
      </c>
      <c r="B4" s="3" t="s">
        <v>29</v>
      </c>
      <c r="C4" s="5"/>
      <c r="D4" s="5"/>
      <c r="E4" s="3"/>
      <c r="F4" s="3"/>
    </row>
    <row r="5" spans="1:9" ht="15" customHeight="1" x14ac:dyDescent="0.25">
      <c r="A5" s="1" t="s">
        <v>51</v>
      </c>
      <c r="B5" s="6" t="s">
        <v>86</v>
      </c>
      <c r="C5" s="3"/>
      <c r="D5" s="3"/>
      <c r="E5" s="3"/>
      <c r="F5" s="3"/>
    </row>
    <row r="6" spans="1:9" ht="15" customHeight="1" x14ac:dyDescent="0.25">
      <c r="A6" s="1"/>
      <c r="B6" s="6"/>
      <c r="C6" s="3"/>
      <c r="D6" s="3"/>
      <c r="E6" s="3"/>
      <c r="F6" s="3"/>
    </row>
    <row r="7" spans="1:9" ht="15" customHeight="1" x14ac:dyDescent="0.25">
      <c r="A7" s="100" t="s">
        <v>10</v>
      </c>
      <c r="B7" s="100"/>
      <c r="C7" s="100"/>
      <c r="D7" s="100"/>
      <c r="E7" s="100"/>
      <c r="F7" s="100"/>
    </row>
    <row r="8" spans="1:9" ht="15" customHeight="1" x14ac:dyDescent="0.25">
      <c r="A8" s="100" t="s">
        <v>16</v>
      </c>
      <c r="B8" s="100"/>
      <c r="C8" s="100"/>
      <c r="D8" s="100"/>
      <c r="E8" s="100"/>
      <c r="F8" s="100"/>
    </row>
    <row r="10" spans="1:9" s="3" customFormat="1" ht="15" customHeight="1" thickBot="1" x14ac:dyDescent="0.3">
      <c r="A10" s="40" t="s">
        <v>68</v>
      </c>
      <c r="B10" s="36" t="s">
        <v>2</v>
      </c>
      <c r="C10" s="36" t="s">
        <v>52</v>
      </c>
      <c r="D10" s="36" t="s">
        <v>53</v>
      </c>
      <c r="E10" s="36" t="s">
        <v>54</v>
      </c>
      <c r="F10" s="36" t="s">
        <v>55</v>
      </c>
    </row>
    <row r="11" spans="1:9" x14ac:dyDescent="0.25">
      <c r="C11" s="19"/>
      <c r="D11" s="19"/>
      <c r="E11" s="19"/>
      <c r="F11" s="37"/>
    </row>
    <row r="12" spans="1:9" s="8" customFormat="1" ht="15" customHeight="1" x14ac:dyDescent="0.25">
      <c r="A12" s="11" t="s">
        <v>30</v>
      </c>
      <c r="B12" s="51" t="s">
        <v>7</v>
      </c>
      <c r="C12" s="70">
        <v>1269</v>
      </c>
      <c r="D12" s="70">
        <v>1159</v>
      </c>
      <c r="E12" s="70">
        <v>1533</v>
      </c>
      <c r="F12" s="70">
        <f>SUM(C12:E12)</f>
        <v>3961</v>
      </c>
      <c r="H12" s="47"/>
      <c r="I12" s="47"/>
    </row>
    <row r="13" spans="1:9" s="8" customFormat="1" ht="15" customHeight="1" x14ac:dyDescent="0.25">
      <c r="A13" s="11"/>
      <c r="B13" s="51" t="s">
        <v>33</v>
      </c>
      <c r="C13" s="70">
        <v>4237</v>
      </c>
      <c r="D13" s="70">
        <v>4467</v>
      </c>
      <c r="E13" s="70">
        <v>4878</v>
      </c>
      <c r="F13" s="70">
        <f t="shared" ref="F13:F21" si="0">+C13+D13+E13</f>
        <v>13582</v>
      </c>
      <c r="H13" s="47"/>
      <c r="I13" s="46"/>
    </row>
    <row r="14" spans="1:9" s="8" customFormat="1" ht="15" customHeight="1" x14ac:dyDescent="0.25">
      <c r="A14" s="11" t="s">
        <v>31</v>
      </c>
      <c r="B14" s="51" t="s">
        <v>7</v>
      </c>
      <c r="C14" s="70">
        <v>33</v>
      </c>
      <c r="D14" s="70">
        <v>18</v>
      </c>
      <c r="E14" s="70">
        <v>53</v>
      </c>
      <c r="F14" s="70">
        <f>+C14+D14+E14</f>
        <v>104</v>
      </c>
      <c r="H14" s="47"/>
      <c r="I14" s="46"/>
    </row>
    <row r="15" spans="1:9" s="8" customFormat="1" ht="15" customHeight="1" x14ac:dyDescent="0.25">
      <c r="A15" s="11"/>
      <c r="B15" s="51" t="s">
        <v>33</v>
      </c>
      <c r="C15" s="70">
        <v>117</v>
      </c>
      <c r="D15" s="70">
        <v>149</v>
      </c>
      <c r="E15" s="70">
        <v>198</v>
      </c>
      <c r="F15" s="70">
        <f>+C15+D15+E15</f>
        <v>464</v>
      </c>
      <c r="H15" s="48"/>
      <c r="I15" s="46"/>
    </row>
    <row r="16" spans="1:9" s="8" customFormat="1" ht="15" customHeight="1" x14ac:dyDescent="0.25">
      <c r="A16" s="11" t="s">
        <v>32</v>
      </c>
      <c r="B16" s="51" t="s">
        <v>7</v>
      </c>
      <c r="C16" s="70">
        <v>227</v>
      </c>
      <c r="D16" s="70">
        <v>56</v>
      </c>
      <c r="E16" s="70">
        <v>154</v>
      </c>
      <c r="F16" s="70">
        <f t="shared" si="0"/>
        <v>437</v>
      </c>
      <c r="H16" s="50"/>
      <c r="I16" s="47"/>
    </row>
    <row r="17" spans="1:13" s="8" customFormat="1" ht="15" customHeight="1" x14ac:dyDescent="0.25">
      <c r="A17" s="11"/>
      <c r="B17" s="51" t="s">
        <v>33</v>
      </c>
      <c r="C17" s="70">
        <v>680</v>
      </c>
      <c r="D17" s="70">
        <v>647</v>
      </c>
      <c r="E17" s="70">
        <v>671</v>
      </c>
      <c r="F17" s="70">
        <f t="shared" si="0"/>
        <v>1998</v>
      </c>
      <c r="H17" s="52"/>
      <c r="I17" s="47"/>
    </row>
    <row r="18" spans="1:13" s="8" customFormat="1" ht="15" customHeight="1" x14ac:dyDescent="0.25">
      <c r="A18" s="11" t="s">
        <v>72</v>
      </c>
      <c r="B18" s="51" t="s">
        <v>7</v>
      </c>
      <c r="C18" s="70">
        <v>588</v>
      </c>
      <c r="D18" s="70">
        <v>629</v>
      </c>
      <c r="E18" s="70">
        <v>508</v>
      </c>
      <c r="F18" s="70">
        <f t="shared" si="0"/>
        <v>1725</v>
      </c>
      <c r="H18" s="53"/>
      <c r="I18" s="47"/>
    </row>
    <row r="19" spans="1:13" s="8" customFormat="1" ht="15" customHeight="1" x14ac:dyDescent="0.25">
      <c r="A19" s="11"/>
      <c r="B19" s="51" t="s">
        <v>33</v>
      </c>
      <c r="C19" s="70">
        <v>3057</v>
      </c>
      <c r="D19" s="70">
        <v>3538</v>
      </c>
      <c r="E19" s="70">
        <v>3806</v>
      </c>
      <c r="F19" s="70">
        <f t="shared" si="0"/>
        <v>10401</v>
      </c>
      <c r="H19" s="50"/>
      <c r="I19" s="47"/>
    </row>
    <row r="20" spans="1:13" s="8" customFormat="1" ht="15" customHeight="1" x14ac:dyDescent="0.25">
      <c r="A20" s="11" t="s">
        <v>73</v>
      </c>
      <c r="B20" s="51" t="s">
        <v>7</v>
      </c>
      <c r="C20" s="70">
        <v>588</v>
      </c>
      <c r="D20" s="70">
        <v>629</v>
      </c>
      <c r="E20" s="70">
        <v>508</v>
      </c>
      <c r="F20" s="70">
        <f t="shared" si="0"/>
        <v>1725</v>
      </c>
      <c r="H20" s="50"/>
      <c r="I20" s="47"/>
    </row>
    <row r="21" spans="1:13" ht="15" customHeight="1" x14ac:dyDescent="0.25">
      <c r="B21" s="78" t="s">
        <v>33</v>
      </c>
      <c r="C21" s="75">
        <v>916</v>
      </c>
      <c r="D21" s="75">
        <v>783</v>
      </c>
      <c r="E21" s="75">
        <v>937</v>
      </c>
      <c r="F21" s="75">
        <f t="shared" si="0"/>
        <v>2636</v>
      </c>
      <c r="H21" s="50"/>
      <c r="I21" s="49"/>
    </row>
    <row r="22" spans="1:13" ht="15" customHeight="1" thickBot="1" x14ac:dyDescent="0.3">
      <c r="A22" s="7" t="s">
        <v>17</v>
      </c>
      <c r="B22" s="67" t="s">
        <v>7</v>
      </c>
      <c r="C22" s="68">
        <f>+C12+C14+C16+C18+C20</f>
        <v>2705</v>
      </c>
      <c r="D22" s="68">
        <f t="shared" ref="D22:F22" si="1">+D12+D14+D16+D18+D20</f>
        <v>2491</v>
      </c>
      <c r="E22" s="68">
        <f t="shared" si="1"/>
        <v>2756</v>
      </c>
      <c r="F22" s="69">
        <f t="shared" si="1"/>
        <v>7952</v>
      </c>
      <c r="H22" s="49"/>
      <c r="I22" s="49"/>
    </row>
    <row r="23" spans="1:13" ht="15" customHeight="1" thickTop="1" thickBot="1" x14ac:dyDescent="0.3">
      <c r="A23" s="7" t="s">
        <v>17</v>
      </c>
      <c r="B23" s="7" t="s">
        <v>33</v>
      </c>
      <c r="C23" s="16">
        <f>+C13+C15+C17+C19+C21</f>
        <v>9007</v>
      </c>
      <c r="D23" s="16">
        <f t="shared" ref="D23:F23" si="2">+D13+D15+D17+D19+D21</f>
        <v>9584</v>
      </c>
      <c r="E23" s="16">
        <f t="shared" si="2"/>
        <v>10490</v>
      </c>
      <c r="F23" s="39">
        <f t="shared" si="2"/>
        <v>29081</v>
      </c>
    </row>
    <row r="24" spans="1:13" ht="15" customHeight="1" thickTop="1" x14ac:dyDescent="0.25">
      <c r="A24" s="8" t="s">
        <v>56</v>
      </c>
      <c r="C24" s="13"/>
      <c r="D24" s="13"/>
      <c r="E24" s="13"/>
      <c r="F24" s="13" t="s">
        <v>34</v>
      </c>
    </row>
    <row r="25" spans="1:13" ht="15" customHeight="1" x14ac:dyDescent="0.25">
      <c r="A25" s="8" t="s">
        <v>48</v>
      </c>
    </row>
    <row r="27" spans="1:13" ht="15" customHeight="1" x14ac:dyDescent="0.25">
      <c r="A27" s="101" t="s">
        <v>18</v>
      </c>
      <c r="B27" s="101"/>
      <c r="C27" s="101"/>
      <c r="D27" s="101"/>
      <c r="E27" s="101"/>
      <c r="H27" s="49"/>
      <c r="I27" s="49"/>
      <c r="J27" s="49"/>
      <c r="K27" s="49"/>
      <c r="L27" s="49"/>
      <c r="M27" s="49"/>
    </row>
    <row r="28" spans="1:13" ht="15" customHeight="1" x14ac:dyDescent="0.25">
      <c r="A28" s="100" t="s">
        <v>11</v>
      </c>
      <c r="B28" s="100"/>
      <c r="C28" s="100"/>
      <c r="D28" s="100"/>
      <c r="E28" s="100"/>
      <c r="H28" s="49"/>
      <c r="I28" s="49"/>
      <c r="J28" s="49"/>
      <c r="K28" s="49"/>
      <c r="L28" s="49"/>
      <c r="M28" s="49"/>
    </row>
    <row r="29" spans="1:13" ht="15" customHeight="1" x14ac:dyDescent="0.25">
      <c r="A29" s="100" t="s">
        <v>42</v>
      </c>
      <c r="B29" s="100"/>
      <c r="C29" s="100"/>
      <c r="D29" s="100"/>
      <c r="E29" s="100"/>
      <c r="H29" s="49"/>
      <c r="I29" s="49"/>
      <c r="J29" s="49"/>
      <c r="K29" s="49"/>
      <c r="L29" s="49"/>
      <c r="M29" s="49"/>
    </row>
    <row r="30" spans="1:13" x14ac:dyDescent="0.25">
      <c r="H30" s="49"/>
      <c r="I30" s="49"/>
      <c r="J30" s="49"/>
      <c r="K30" s="49"/>
      <c r="L30" s="49"/>
      <c r="M30" s="49"/>
    </row>
    <row r="31" spans="1:13" s="3" customFormat="1" ht="15" customHeight="1" thickBot="1" x14ac:dyDescent="0.3">
      <c r="A31" s="40" t="s">
        <v>68</v>
      </c>
      <c r="B31" s="40" t="s">
        <v>52</v>
      </c>
      <c r="C31" s="40" t="s">
        <v>53</v>
      </c>
      <c r="D31" s="40" t="s">
        <v>54</v>
      </c>
      <c r="E31" s="40" t="s">
        <v>55</v>
      </c>
      <c r="H31" s="56"/>
      <c r="I31" s="56"/>
      <c r="J31" s="56"/>
      <c r="K31" s="56"/>
      <c r="L31" s="56"/>
      <c r="M31" s="56"/>
    </row>
    <row r="32" spans="1:13" x14ac:dyDescent="0.25">
      <c r="B32" s="8"/>
      <c r="C32" s="8"/>
      <c r="D32" s="8"/>
      <c r="E32" s="21"/>
      <c r="H32" s="57"/>
      <c r="I32" s="53"/>
      <c r="J32" s="49"/>
      <c r="K32" s="49"/>
      <c r="L32" s="49"/>
      <c r="M32" s="49"/>
    </row>
    <row r="33" spans="1:13" ht="15" customHeight="1" x14ac:dyDescent="0.25">
      <c r="A33" s="11" t="s">
        <v>30</v>
      </c>
      <c r="B33" s="53">
        <v>783532500</v>
      </c>
      <c r="C33" s="53">
        <v>826082500</v>
      </c>
      <c r="D33" s="53">
        <v>902102500</v>
      </c>
      <c r="E33" s="43">
        <f>SUM(B33:D33)</f>
        <v>2511717500</v>
      </c>
      <c r="H33" s="57"/>
      <c r="I33" s="53"/>
      <c r="J33" s="49"/>
      <c r="K33" s="49"/>
      <c r="L33" s="49"/>
      <c r="M33" s="49"/>
    </row>
    <row r="34" spans="1:13" ht="15" customHeight="1" x14ac:dyDescent="0.25">
      <c r="A34" s="11" t="s">
        <v>31</v>
      </c>
      <c r="B34" s="53">
        <v>21645000</v>
      </c>
      <c r="C34" s="53">
        <v>27835000</v>
      </c>
      <c r="D34" s="53">
        <v>34865000</v>
      </c>
      <c r="E34" s="43">
        <f t="shared" ref="E34:E37" si="3">SUM(B34:D34)</f>
        <v>84345000</v>
      </c>
      <c r="H34" s="57"/>
      <c r="I34" s="53"/>
      <c r="J34" s="49"/>
      <c r="K34" s="49"/>
      <c r="L34" s="49"/>
      <c r="M34" s="49"/>
    </row>
    <row r="35" spans="1:13" ht="15" customHeight="1" x14ac:dyDescent="0.25">
      <c r="A35" s="11" t="s">
        <v>32</v>
      </c>
      <c r="B35" s="53">
        <v>125800000</v>
      </c>
      <c r="C35" s="53">
        <v>119695000</v>
      </c>
      <c r="D35" s="53">
        <v>122470000</v>
      </c>
      <c r="E35" s="43">
        <f t="shared" si="3"/>
        <v>367965000</v>
      </c>
      <c r="H35" s="49"/>
      <c r="I35" s="49"/>
      <c r="J35" s="49"/>
      <c r="K35" s="49"/>
      <c r="L35" s="49"/>
      <c r="M35" s="49"/>
    </row>
    <row r="36" spans="1:13" ht="15" customHeight="1" x14ac:dyDescent="0.25">
      <c r="A36" s="11" t="s">
        <v>72</v>
      </c>
      <c r="B36" s="53">
        <v>582700000</v>
      </c>
      <c r="C36" s="53">
        <v>670000000</v>
      </c>
      <c r="D36" s="53">
        <v>726100000</v>
      </c>
      <c r="E36" s="43">
        <f t="shared" si="3"/>
        <v>1978800000</v>
      </c>
      <c r="H36" s="49"/>
      <c r="I36" s="49"/>
      <c r="J36" s="49"/>
      <c r="K36" s="49"/>
      <c r="L36" s="49"/>
      <c r="M36" s="49"/>
    </row>
    <row r="37" spans="1:13" ht="15" customHeight="1" x14ac:dyDescent="0.25">
      <c r="A37" s="51" t="s">
        <v>73</v>
      </c>
      <c r="B37" s="79">
        <v>169460000</v>
      </c>
      <c r="C37" s="79">
        <v>144855000</v>
      </c>
      <c r="D37" s="79">
        <v>173345000</v>
      </c>
      <c r="E37" s="79">
        <f t="shared" si="3"/>
        <v>487660000</v>
      </c>
      <c r="H37" s="49"/>
      <c r="I37" s="49"/>
      <c r="J37" s="49"/>
      <c r="K37" s="49"/>
      <c r="L37" s="49"/>
      <c r="M37" s="49"/>
    </row>
    <row r="38" spans="1:13" ht="15" customHeight="1" thickBot="1" x14ac:dyDescent="0.3">
      <c r="A38" s="7" t="s">
        <v>17</v>
      </c>
      <c r="B38" s="80">
        <f>SUM(B33:B37)</f>
        <v>1683137500</v>
      </c>
      <c r="C38" s="80">
        <f>SUM(C33:C37)</f>
        <v>1788467500</v>
      </c>
      <c r="D38" s="80">
        <f>SUM(D33:D37)</f>
        <v>1958882500</v>
      </c>
      <c r="E38" s="39">
        <f>SUM(E33:E37)</f>
        <v>5430487500</v>
      </c>
      <c r="H38" s="49"/>
      <c r="I38" s="49"/>
      <c r="J38" s="49"/>
      <c r="K38" s="49"/>
      <c r="L38" s="49"/>
      <c r="M38" s="49"/>
    </row>
    <row r="39" spans="1:13" ht="15" customHeight="1" thickTop="1" x14ac:dyDescent="0.25">
      <c r="A39" s="8" t="s">
        <v>56</v>
      </c>
      <c r="E39" s="13"/>
      <c r="H39" s="49"/>
      <c r="I39" s="49"/>
      <c r="J39" s="49"/>
      <c r="K39" s="49"/>
      <c r="L39" s="49"/>
      <c r="M39" s="49"/>
    </row>
    <row r="40" spans="1:13" ht="15" customHeight="1" x14ac:dyDescent="0.25">
      <c r="H40" s="49"/>
      <c r="I40" s="49"/>
      <c r="J40" s="49"/>
      <c r="K40" s="49"/>
      <c r="L40" s="49"/>
      <c r="M40" s="49"/>
    </row>
    <row r="41" spans="1:13" ht="15" customHeight="1" x14ac:dyDescent="0.25">
      <c r="H41" s="49"/>
      <c r="I41" s="49"/>
      <c r="J41" s="49"/>
      <c r="K41" s="49"/>
      <c r="L41" s="49"/>
      <c r="M41" s="49"/>
    </row>
    <row r="42" spans="1:13" ht="15" customHeight="1" x14ac:dyDescent="0.25">
      <c r="A42" s="100" t="s">
        <v>19</v>
      </c>
      <c r="B42" s="100"/>
      <c r="C42" s="100"/>
      <c r="D42" s="100"/>
      <c r="E42" s="100"/>
      <c r="H42" s="49"/>
      <c r="I42" s="49"/>
      <c r="J42" s="49"/>
      <c r="K42" s="49"/>
      <c r="L42" s="49"/>
      <c r="M42" s="49"/>
    </row>
    <row r="43" spans="1:13" ht="15" customHeight="1" x14ac:dyDescent="0.25">
      <c r="A43" s="100" t="s">
        <v>11</v>
      </c>
      <c r="B43" s="100"/>
      <c r="C43" s="100"/>
      <c r="D43" s="100"/>
      <c r="E43" s="100"/>
      <c r="H43" s="49"/>
      <c r="I43" s="49"/>
      <c r="J43" s="49"/>
      <c r="K43" s="49"/>
      <c r="L43" s="49"/>
      <c r="M43" s="49"/>
    </row>
    <row r="44" spans="1:13" ht="15" customHeight="1" x14ac:dyDescent="0.25">
      <c r="A44" s="100" t="s">
        <v>42</v>
      </c>
      <c r="B44" s="100"/>
      <c r="C44" s="100"/>
      <c r="D44" s="100"/>
      <c r="E44" s="100"/>
    </row>
    <row r="45" spans="1:13" ht="15" customHeight="1" x14ac:dyDescent="0.25"/>
    <row r="46" spans="1:13" s="3" customFormat="1" ht="15" customHeight="1" thickBot="1" x14ac:dyDescent="0.3">
      <c r="A46" s="40" t="s">
        <v>12</v>
      </c>
      <c r="B46" s="40" t="s">
        <v>52</v>
      </c>
      <c r="C46" s="40" t="s">
        <v>53</v>
      </c>
      <c r="D46" s="40" t="s">
        <v>54</v>
      </c>
      <c r="E46" s="40" t="s">
        <v>55</v>
      </c>
    </row>
    <row r="47" spans="1:13" ht="15" customHeight="1" x14ac:dyDescent="0.25">
      <c r="B47" s="8"/>
      <c r="C47" s="8"/>
      <c r="D47" s="8"/>
      <c r="E47" s="21"/>
    </row>
    <row r="48" spans="1:13" ht="15" customHeight="1" x14ac:dyDescent="0.25">
      <c r="A48" s="8" t="s">
        <v>57</v>
      </c>
      <c r="B48" s="14">
        <v>1683137500</v>
      </c>
      <c r="C48" s="14">
        <v>1788467500</v>
      </c>
      <c r="D48" s="14">
        <v>1958882500</v>
      </c>
      <c r="E48" s="26">
        <f>SUM(B48:D48)</f>
        <v>5430487500</v>
      </c>
    </row>
    <row r="49" spans="1:5" x14ac:dyDescent="0.25">
      <c r="A49" s="8" t="s">
        <v>13</v>
      </c>
      <c r="B49" s="8"/>
      <c r="C49" s="8"/>
      <c r="D49" s="8"/>
      <c r="E49" s="21"/>
    </row>
    <row r="50" spans="1:5" x14ac:dyDescent="0.25">
      <c r="A50" s="8" t="s">
        <v>14</v>
      </c>
      <c r="B50" s="8"/>
      <c r="C50" s="8"/>
      <c r="D50" s="8"/>
      <c r="E50" s="21"/>
    </row>
    <row r="51" spans="1:5" x14ac:dyDescent="0.25">
      <c r="A51" s="8" t="s">
        <v>8</v>
      </c>
      <c r="B51" s="8"/>
      <c r="C51" s="8"/>
      <c r="D51" s="8"/>
      <c r="E51" s="21"/>
    </row>
    <row r="52" spans="1:5" x14ac:dyDescent="0.25">
      <c r="A52" s="8" t="s">
        <v>9</v>
      </c>
      <c r="B52" s="8"/>
      <c r="C52" s="8"/>
      <c r="D52" s="8"/>
      <c r="E52" s="21"/>
    </row>
    <row r="53" spans="1:5" ht="15.75" thickBot="1" x14ac:dyDescent="0.3">
      <c r="A53" s="7" t="s">
        <v>17</v>
      </c>
      <c r="B53" s="17">
        <f>SUM(B48:B52)</f>
        <v>1683137500</v>
      </c>
      <c r="C53" s="17">
        <f t="shared" ref="C53:E53" si="4">SUM(C48:C52)</f>
        <v>1788467500</v>
      </c>
      <c r="D53" s="17">
        <f t="shared" si="4"/>
        <v>1958882500</v>
      </c>
      <c r="E53" s="41">
        <f t="shared" si="4"/>
        <v>5430487500</v>
      </c>
    </row>
    <row r="54" spans="1:5" ht="15.75" thickTop="1" x14ac:dyDescent="0.25">
      <c r="A54" s="8" t="s">
        <v>56</v>
      </c>
    </row>
    <row r="57" spans="1:5" x14ac:dyDescent="0.25">
      <c r="A57" s="100" t="s">
        <v>25</v>
      </c>
      <c r="B57" s="100"/>
      <c r="C57" s="100"/>
      <c r="D57" s="100"/>
      <c r="E57" s="100"/>
    </row>
    <row r="58" spans="1:5" x14ac:dyDescent="0.25">
      <c r="A58" s="100" t="s">
        <v>20</v>
      </c>
      <c r="B58" s="100"/>
      <c r="C58" s="100"/>
      <c r="D58" s="100"/>
      <c r="E58" s="100"/>
    </row>
    <row r="59" spans="1:5" x14ac:dyDescent="0.25">
      <c r="A59" s="100" t="s">
        <v>42</v>
      </c>
      <c r="B59" s="100"/>
      <c r="C59" s="100"/>
      <c r="D59" s="100"/>
      <c r="E59" s="100"/>
    </row>
    <row r="61" spans="1:5" s="3" customFormat="1" ht="15.75" thickBot="1" x14ac:dyDescent="0.3">
      <c r="A61" s="40" t="s">
        <v>12</v>
      </c>
      <c r="B61" s="40" t="s">
        <v>52</v>
      </c>
      <c r="C61" s="40" t="s">
        <v>53</v>
      </c>
      <c r="D61" s="40" t="s">
        <v>54</v>
      </c>
      <c r="E61" s="40" t="s">
        <v>55</v>
      </c>
    </row>
    <row r="62" spans="1:5" x14ac:dyDescent="0.25">
      <c r="B62" s="8"/>
      <c r="C62" s="8"/>
      <c r="D62" s="8"/>
      <c r="E62" s="21"/>
    </row>
    <row r="63" spans="1:5" x14ac:dyDescent="0.25">
      <c r="A63" s="8" t="s">
        <v>46</v>
      </c>
      <c r="B63" s="14">
        <f>'2T'!E67</f>
        <v>3706735000</v>
      </c>
      <c r="C63" s="14">
        <f>B67</f>
        <v>9640382500</v>
      </c>
      <c r="D63" s="14">
        <f>C67</f>
        <v>7851915000</v>
      </c>
      <c r="E63" s="26">
        <f>B63</f>
        <v>3706735000</v>
      </c>
    </row>
    <row r="64" spans="1:5" x14ac:dyDescent="0.25">
      <c r="A64" s="8" t="s">
        <v>21</v>
      </c>
      <c r="B64" s="14">
        <v>7616785000</v>
      </c>
      <c r="C64" s="14">
        <v>0</v>
      </c>
      <c r="D64" s="14">
        <v>0</v>
      </c>
      <c r="E64" s="26">
        <f>SUM(B64:D64)</f>
        <v>7616785000</v>
      </c>
    </row>
    <row r="65" spans="1:5" x14ac:dyDescent="0.25">
      <c r="A65" s="8" t="s">
        <v>74</v>
      </c>
      <c r="B65" s="14">
        <f>+B63+B64</f>
        <v>11323520000</v>
      </c>
      <c r="C65" s="14">
        <f t="shared" ref="C65:D65" si="5">C64+C63</f>
        <v>9640382500</v>
      </c>
      <c r="D65" s="14">
        <f t="shared" si="5"/>
        <v>7851915000</v>
      </c>
      <c r="E65" s="26">
        <f>E63+E64</f>
        <v>11323520000</v>
      </c>
    </row>
    <row r="66" spans="1:5" x14ac:dyDescent="0.25">
      <c r="A66" s="8" t="s">
        <v>23</v>
      </c>
      <c r="B66" s="14">
        <f>B53</f>
        <v>1683137500</v>
      </c>
      <c r="C66" s="14">
        <f t="shared" ref="C66:D66" si="6">C53</f>
        <v>1788467500</v>
      </c>
      <c r="D66" s="14">
        <f t="shared" si="6"/>
        <v>1958882500</v>
      </c>
      <c r="E66" s="26">
        <f>SUM(B66:D66)</f>
        <v>5430487500</v>
      </c>
    </row>
    <row r="67" spans="1:5" x14ac:dyDescent="0.25">
      <c r="A67" s="8" t="s">
        <v>24</v>
      </c>
      <c r="B67" s="14">
        <f>B65-B66</f>
        <v>9640382500</v>
      </c>
      <c r="C67" s="14">
        <f>+C65-C66</f>
        <v>7851915000</v>
      </c>
      <c r="D67" s="14">
        <f>D65-D66</f>
        <v>5893032500</v>
      </c>
      <c r="E67" s="26">
        <f>E65-E66</f>
        <v>5893032500</v>
      </c>
    </row>
    <row r="68" spans="1:5" ht="15.75" thickBot="1" x14ac:dyDescent="0.3">
      <c r="A68" s="7"/>
      <c r="B68" s="7"/>
      <c r="C68" s="7"/>
      <c r="D68" s="7"/>
      <c r="E68" s="7"/>
    </row>
    <row r="69" spans="1:5" ht="15.75" thickTop="1" x14ac:dyDescent="0.25">
      <c r="A69" s="8" t="s">
        <v>49</v>
      </c>
      <c r="B69" s="8"/>
      <c r="C69" s="8"/>
      <c r="D69" s="8"/>
      <c r="E69" s="8"/>
    </row>
    <row r="70" spans="1:5" x14ac:dyDescent="0.25">
      <c r="A70" s="63"/>
      <c r="B70" s="8"/>
      <c r="C70" s="8"/>
      <c r="D70" s="8"/>
      <c r="E70" s="14"/>
    </row>
    <row r="74" spans="1:5" x14ac:dyDescent="0.25">
      <c r="A74" s="31" t="s">
        <v>93</v>
      </c>
    </row>
  </sheetData>
  <mergeCells count="12">
    <mergeCell ref="A59:E59"/>
    <mergeCell ref="A1:F1"/>
    <mergeCell ref="A7:F7"/>
    <mergeCell ref="A8:F8"/>
    <mergeCell ref="A27:E27"/>
    <mergeCell ref="A28:E28"/>
    <mergeCell ref="A29:E29"/>
    <mergeCell ref="A42:E42"/>
    <mergeCell ref="A43:E43"/>
    <mergeCell ref="A44:E44"/>
    <mergeCell ref="A57:E57"/>
    <mergeCell ref="A58:E58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52" workbookViewId="0">
      <selection activeCell="A74" sqref="A74"/>
    </sheetView>
  </sheetViews>
  <sheetFormatPr baseColWidth="10" defaultColWidth="11.5703125" defaultRowHeight="15" x14ac:dyDescent="0.25"/>
  <cols>
    <col min="1" max="1" width="56.42578125" style="8" customWidth="1"/>
    <col min="2" max="2" width="18.140625" style="10" customWidth="1"/>
    <col min="3" max="3" width="18" style="10" customWidth="1"/>
    <col min="4" max="4" width="20.140625" style="10" customWidth="1"/>
    <col min="5" max="5" width="19.5703125" style="10" customWidth="1"/>
    <col min="6" max="16384" width="11.5703125" style="10"/>
  </cols>
  <sheetData>
    <row r="1" spans="1:6" ht="15" customHeight="1" x14ac:dyDescent="0.25">
      <c r="A1" s="100" t="s">
        <v>26</v>
      </c>
      <c r="B1" s="100"/>
      <c r="C1" s="100"/>
      <c r="D1" s="100"/>
      <c r="E1" s="100"/>
      <c r="F1" s="100"/>
    </row>
    <row r="2" spans="1:6" ht="15" customHeight="1" x14ac:dyDescent="0.25">
      <c r="A2" s="1" t="s">
        <v>0</v>
      </c>
      <c r="B2" s="2" t="s">
        <v>28</v>
      </c>
      <c r="C2" s="3"/>
      <c r="D2" s="20"/>
      <c r="E2" s="3"/>
      <c r="F2" s="3"/>
    </row>
    <row r="3" spans="1:6" ht="15" customHeight="1" x14ac:dyDescent="0.25">
      <c r="A3" s="1" t="s">
        <v>1</v>
      </c>
      <c r="B3" s="4" t="s">
        <v>27</v>
      </c>
      <c r="C3" s="5"/>
      <c r="D3" s="5"/>
      <c r="E3" s="3"/>
      <c r="F3" s="3"/>
    </row>
    <row r="4" spans="1:6" ht="15" customHeight="1" x14ac:dyDescent="0.25">
      <c r="A4" s="1" t="s">
        <v>15</v>
      </c>
      <c r="B4" s="3" t="s">
        <v>29</v>
      </c>
      <c r="C4" s="5"/>
      <c r="D4" s="5"/>
      <c r="E4" s="3"/>
      <c r="F4" s="3"/>
    </row>
    <row r="5" spans="1:6" ht="15" customHeight="1" x14ac:dyDescent="0.25">
      <c r="A5" s="1" t="s">
        <v>41</v>
      </c>
      <c r="B5" s="6" t="s">
        <v>87</v>
      </c>
      <c r="C5" s="3"/>
      <c r="D5" s="3"/>
      <c r="E5" s="3"/>
      <c r="F5" s="3"/>
    </row>
    <row r="6" spans="1:6" ht="15" customHeight="1" x14ac:dyDescent="0.25">
      <c r="A6" s="1"/>
      <c r="B6" s="6"/>
      <c r="C6" s="3"/>
      <c r="D6" s="3"/>
      <c r="E6" s="3"/>
      <c r="F6" s="3"/>
    </row>
    <row r="7" spans="1:6" ht="15" customHeight="1" x14ac:dyDescent="0.25">
      <c r="A7" s="100" t="s">
        <v>10</v>
      </c>
      <c r="B7" s="100"/>
      <c r="C7" s="100"/>
      <c r="D7" s="100"/>
      <c r="E7" s="100"/>
      <c r="F7" s="100"/>
    </row>
    <row r="8" spans="1:6" ht="15" customHeight="1" x14ac:dyDescent="0.25">
      <c r="A8" s="100" t="s">
        <v>16</v>
      </c>
      <c r="B8" s="100"/>
      <c r="C8" s="100"/>
      <c r="D8" s="100"/>
      <c r="E8" s="100"/>
      <c r="F8" s="100"/>
    </row>
    <row r="10" spans="1:6" s="3" customFormat="1" ht="15" customHeight="1" thickBot="1" x14ac:dyDescent="0.3">
      <c r="A10" s="40" t="s">
        <v>68</v>
      </c>
      <c r="B10" s="36" t="s">
        <v>2</v>
      </c>
      <c r="C10" s="36" t="s">
        <v>61</v>
      </c>
      <c r="D10" s="36" t="s">
        <v>62</v>
      </c>
      <c r="E10" s="36" t="s">
        <v>76</v>
      </c>
      <c r="F10" s="36" t="s">
        <v>64</v>
      </c>
    </row>
    <row r="11" spans="1:6" x14ac:dyDescent="0.25">
      <c r="C11" s="19"/>
      <c r="D11" s="19"/>
      <c r="E11" s="19"/>
      <c r="F11" s="37"/>
    </row>
    <row r="12" spans="1:6" s="8" customFormat="1" ht="15" customHeight="1" x14ac:dyDescent="0.25">
      <c r="A12" s="11" t="s">
        <v>30</v>
      </c>
      <c r="B12" s="51" t="s">
        <v>7</v>
      </c>
      <c r="C12" s="82">
        <v>4935</v>
      </c>
      <c r="D12" s="82">
        <v>622</v>
      </c>
      <c r="E12" s="82">
        <v>35</v>
      </c>
      <c r="F12" s="74">
        <f>SUM(C12:E12)</f>
        <v>5592</v>
      </c>
    </row>
    <row r="13" spans="1:6" s="8" customFormat="1" ht="15" customHeight="1" x14ac:dyDescent="0.25">
      <c r="A13" s="11"/>
      <c r="B13" s="51" t="s">
        <v>33</v>
      </c>
      <c r="C13" s="82">
        <v>4940</v>
      </c>
      <c r="D13" s="82">
        <v>4201</v>
      </c>
      <c r="E13" s="82">
        <v>1986</v>
      </c>
      <c r="F13" s="74">
        <f t="shared" ref="F13:F21" si="0">+C13+D13+E13</f>
        <v>11127</v>
      </c>
    </row>
    <row r="14" spans="1:6" s="8" customFormat="1" ht="15" customHeight="1" x14ac:dyDescent="0.25">
      <c r="A14" s="11" t="s">
        <v>31</v>
      </c>
      <c r="B14" s="51" t="s">
        <v>7</v>
      </c>
      <c r="C14" s="82">
        <v>238</v>
      </c>
      <c r="D14" s="82"/>
      <c r="E14" s="82">
        <v>80</v>
      </c>
      <c r="F14" s="74">
        <f t="shared" si="0"/>
        <v>318</v>
      </c>
    </row>
    <row r="15" spans="1:6" s="8" customFormat="1" ht="15" customHeight="1" x14ac:dyDescent="0.25">
      <c r="A15" s="11"/>
      <c r="B15" s="51" t="s">
        <v>33</v>
      </c>
      <c r="C15" s="82">
        <v>238</v>
      </c>
      <c r="D15" s="82">
        <v>137</v>
      </c>
      <c r="E15" s="82">
        <v>163</v>
      </c>
      <c r="F15" s="74">
        <f>+C15+D15+E15</f>
        <v>538</v>
      </c>
    </row>
    <row r="16" spans="1:6" s="8" customFormat="1" ht="15" customHeight="1" x14ac:dyDescent="0.25">
      <c r="A16" s="11" t="s">
        <v>32</v>
      </c>
      <c r="B16" s="51" t="s">
        <v>7</v>
      </c>
      <c r="C16" s="82">
        <v>544</v>
      </c>
      <c r="D16" s="82">
        <v>93</v>
      </c>
      <c r="E16" s="82"/>
      <c r="F16" s="74">
        <f t="shared" si="0"/>
        <v>637</v>
      </c>
    </row>
    <row r="17" spans="1:6" s="8" customFormat="1" ht="15" customHeight="1" x14ac:dyDescent="0.25">
      <c r="A17" s="11"/>
      <c r="B17" s="51" t="s">
        <v>33</v>
      </c>
      <c r="C17" s="82">
        <v>546</v>
      </c>
      <c r="D17" s="82">
        <v>504</v>
      </c>
      <c r="E17" s="82">
        <v>201</v>
      </c>
      <c r="F17" s="74">
        <f t="shared" si="0"/>
        <v>1251</v>
      </c>
    </row>
    <row r="18" spans="1:6" s="8" customFormat="1" ht="15" customHeight="1" x14ac:dyDescent="0.25">
      <c r="A18" s="11" t="s">
        <v>39</v>
      </c>
      <c r="B18" s="51" t="s">
        <v>7</v>
      </c>
      <c r="C18" s="82">
        <v>4025</v>
      </c>
      <c r="D18" s="82">
        <v>429</v>
      </c>
      <c r="E18" s="82">
        <v>137</v>
      </c>
      <c r="F18" s="74">
        <f t="shared" si="0"/>
        <v>4591</v>
      </c>
    </row>
    <row r="19" spans="1:6" s="8" customFormat="1" ht="15" customHeight="1" x14ac:dyDescent="0.25">
      <c r="A19" s="11"/>
      <c r="B19" s="51" t="s">
        <v>33</v>
      </c>
      <c r="C19" s="82">
        <v>4061</v>
      </c>
      <c r="D19" s="82">
        <v>4310</v>
      </c>
      <c r="E19" s="82">
        <v>4063</v>
      </c>
      <c r="F19" s="74">
        <f t="shared" si="0"/>
        <v>12434</v>
      </c>
    </row>
    <row r="20" spans="1:6" s="8" customFormat="1" ht="15" customHeight="1" x14ac:dyDescent="0.25">
      <c r="A20" s="11" t="s">
        <v>73</v>
      </c>
      <c r="B20" s="51" t="s">
        <v>7</v>
      </c>
      <c r="C20" s="82">
        <v>946</v>
      </c>
      <c r="D20" s="82">
        <v>58</v>
      </c>
      <c r="E20" s="82">
        <v>1</v>
      </c>
      <c r="F20" s="74">
        <f>+C20+D20+E20</f>
        <v>1005</v>
      </c>
    </row>
    <row r="21" spans="1:6" ht="15" customHeight="1" x14ac:dyDescent="0.25">
      <c r="B21" s="78" t="s">
        <v>33</v>
      </c>
      <c r="C21" s="83">
        <v>946</v>
      </c>
      <c r="D21" s="83">
        <v>855</v>
      </c>
      <c r="E21" s="83">
        <v>359</v>
      </c>
      <c r="F21" s="76">
        <f t="shared" si="0"/>
        <v>2160</v>
      </c>
    </row>
    <row r="22" spans="1:6" ht="15" customHeight="1" thickBot="1" x14ac:dyDescent="0.3">
      <c r="A22" s="7" t="s">
        <v>17</v>
      </c>
      <c r="B22" s="81" t="s">
        <v>7</v>
      </c>
      <c r="C22" s="81">
        <f t="shared" ref="C22:F23" si="1">+C12+C14+C16+C18+C20</f>
        <v>10688</v>
      </c>
      <c r="D22" s="81">
        <f t="shared" si="1"/>
        <v>1202</v>
      </c>
      <c r="E22" s="81">
        <f t="shared" si="1"/>
        <v>253</v>
      </c>
      <c r="F22" s="84">
        <f t="shared" si="1"/>
        <v>12143</v>
      </c>
    </row>
    <row r="23" spans="1:6" ht="15" customHeight="1" thickTop="1" thickBot="1" x14ac:dyDescent="0.3">
      <c r="A23" s="7" t="s">
        <v>17</v>
      </c>
      <c r="B23" s="81" t="s">
        <v>33</v>
      </c>
      <c r="C23" s="71">
        <f t="shared" si="1"/>
        <v>10731</v>
      </c>
      <c r="D23" s="71">
        <f t="shared" si="1"/>
        <v>10007</v>
      </c>
      <c r="E23" s="71">
        <f t="shared" si="1"/>
        <v>6772</v>
      </c>
      <c r="F23" s="72">
        <f t="shared" si="1"/>
        <v>27510</v>
      </c>
    </row>
    <row r="24" spans="1:6" ht="15" customHeight="1" thickTop="1" x14ac:dyDescent="0.25">
      <c r="A24" s="8" t="s">
        <v>56</v>
      </c>
      <c r="C24" s="13"/>
      <c r="D24" s="13"/>
      <c r="E24" s="13"/>
      <c r="F24" s="13" t="s">
        <v>34</v>
      </c>
    </row>
    <row r="25" spans="1:6" ht="15" customHeight="1" x14ac:dyDescent="0.25">
      <c r="A25" s="8" t="s">
        <v>48</v>
      </c>
    </row>
    <row r="27" spans="1:6" ht="15" customHeight="1" x14ac:dyDescent="0.25">
      <c r="A27" s="101" t="s">
        <v>18</v>
      </c>
      <c r="B27" s="101"/>
      <c r="C27" s="101"/>
      <c r="D27" s="101"/>
      <c r="E27" s="101"/>
    </row>
    <row r="28" spans="1:6" ht="15" customHeight="1" x14ac:dyDescent="0.25">
      <c r="A28" s="100" t="s">
        <v>11</v>
      </c>
      <c r="B28" s="100"/>
      <c r="C28" s="100"/>
      <c r="D28" s="100"/>
      <c r="E28" s="100"/>
    </row>
    <row r="29" spans="1:6" ht="15" customHeight="1" x14ac:dyDescent="0.25">
      <c r="A29" s="100" t="s">
        <v>42</v>
      </c>
      <c r="B29" s="100"/>
      <c r="C29" s="100"/>
      <c r="D29" s="100"/>
      <c r="E29" s="100"/>
    </row>
    <row r="31" spans="1:6" s="3" customFormat="1" ht="15" customHeight="1" thickBot="1" x14ac:dyDescent="0.3">
      <c r="A31" s="40" t="s">
        <v>68</v>
      </c>
      <c r="B31" s="40" t="s">
        <v>61</v>
      </c>
      <c r="C31" s="40" t="s">
        <v>62</v>
      </c>
      <c r="D31" s="40" t="s">
        <v>63</v>
      </c>
      <c r="E31" s="40" t="s">
        <v>64</v>
      </c>
    </row>
    <row r="32" spans="1:6" x14ac:dyDescent="0.25">
      <c r="B32" s="8"/>
      <c r="C32" s="8"/>
      <c r="D32" s="8"/>
      <c r="E32" s="21"/>
    </row>
    <row r="33" spans="1:5" ht="15" customHeight="1" x14ac:dyDescent="0.25">
      <c r="A33" s="51" t="s">
        <v>30</v>
      </c>
      <c r="B33" s="53">
        <v>913900000</v>
      </c>
      <c r="C33" s="53">
        <v>777185000</v>
      </c>
      <c r="D33" s="53">
        <v>367410000</v>
      </c>
      <c r="E33" s="43">
        <f t="shared" ref="E33:E37" si="2">SUM(B33:D33)</f>
        <v>2058495000</v>
      </c>
    </row>
    <row r="34" spans="1:5" ht="15" customHeight="1" x14ac:dyDescent="0.25">
      <c r="A34" s="51" t="s">
        <v>31</v>
      </c>
      <c r="B34" s="57">
        <v>42265000</v>
      </c>
      <c r="C34" s="53">
        <v>25600000</v>
      </c>
      <c r="D34" s="53">
        <v>30410000</v>
      </c>
      <c r="E34" s="43">
        <f t="shared" si="2"/>
        <v>98275000</v>
      </c>
    </row>
    <row r="35" spans="1:5" ht="15" customHeight="1" x14ac:dyDescent="0.25">
      <c r="A35" s="51" t="s">
        <v>32</v>
      </c>
      <c r="B35" s="57">
        <v>97587500</v>
      </c>
      <c r="C35" s="57">
        <v>89817500</v>
      </c>
      <c r="D35" s="57">
        <v>35427500</v>
      </c>
      <c r="E35" s="43">
        <f t="shared" si="2"/>
        <v>222832500</v>
      </c>
    </row>
    <row r="36" spans="1:5" ht="15" customHeight="1" x14ac:dyDescent="0.25">
      <c r="A36" s="51" t="s">
        <v>39</v>
      </c>
      <c r="B36" s="53">
        <v>775000000</v>
      </c>
      <c r="C36" s="53">
        <v>825300000</v>
      </c>
      <c r="D36" s="53">
        <v>796600000</v>
      </c>
      <c r="E36" s="43">
        <f t="shared" si="2"/>
        <v>2396900000</v>
      </c>
    </row>
    <row r="37" spans="1:5" ht="15" customHeight="1" x14ac:dyDescent="0.25">
      <c r="A37" s="51" t="s">
        <v>70</v>
      </c>
      <c r="B37" s="85">
        <v>175010000</v>
      </c>
      <c r="C37" s="85">
        <v>158175000</v>
      </c>
      <c r="D37" s="85">
        <v>66415000</v>
      </c>
      <c r="E37" s="43">
        <f t="shared" si="2"/>
        <v>399600000</v>
      </c>
    </row>
    <row r="38" spans="1:5" ht="15" customHeight="1" thickBot="1" x14ac:dyDescent="0.3">
      <c r="A38" s="7" t="s">
        <v>17</v>
      </c>
      <c r="B38" s="16">
        <f>SUM(B33:B37)</f>
        <v>2003762500</v>
      </c>
      <c r="C38" s="16">
        <f>SUM(C33:C37)</f>
        <v>1876077500</v>
      </c>
      <c r="D38" s="16">
        <f>SUM(D33:D37)</f>
        <v>1296262500</v>
      </c>
      <c r="E38" s="39">
        <f>SUM(E33:E37)</f>
        <v>5176102500</v>
      </c>
    </row>
    <row r="39" spans="1:5" ht="15" customHeight="1" thickTop="1" x14ac:dyDescent="0.25">
      <c r="A39" s="8" t="s">
        <v>56</v>
      </c>
      <c r="E39" s="13"/>
    </row>
    <row r="40" spans="1:5" ht="15" customHeight="1" x14ac:dyDescent="0.25">
      <c r="D40" s="13" t="s">
        <v>34</v>
      </c>
    </row>
    <row r="41" spans="1:5" ht="15" customHeight="1" x14ac:dyDescent="0.25"/>
    <row r="42" spans="1:5" ht="15" customHeight="1" x14ac:dyDescent="0.25">
      <c r="A42" s="100" t="s">
        <v>19</v>
      </c>
      <c r="B42" s="100"/>
      <c r="C42" s="100"/>
      <c r="D42" s="100"/>
      <c r="E42" s="100"/>
    </row>
    <row r="43" spans="1:5" ht="15" customHeight="1" x14ac:dyDescent="0.25">
      <c r="A43" s="100" t="s">
        <v>11</v>
      </c>
      <c r="B43" s="100"/>
      <c r="C43" s="100"/>
      <c r="D43" s="100"/>
      <c r="E43" s="100"/>
    </row>
    <row r="44" spans="1:5" ht="15" customHeight="1" x14ac:dyDescent="0.25">
      <c r="A44" s="100" t="s">
        <v>42</v>
      </c>
      <c r="B44" s="100"/>
      <c r="C44" s="100"/>
      <c r="D44" s="100"/>
      <c r="E44" s="100"/>
    </row>
    <row r="45" spans="1:5" ht="15" customHeight="1" x14ac:dyDescent="0.25"/>
    <row r="46" spans="1:5" s="3" customFormat="1" ht="15" customHeight="1" thickBot="1" x14ac:dyDescent="0.3">
      <c r="A46" s="40" t="s">
        <v>12</v>
      </c>
      <c r="B46" s="40" t="s">
        <v>61</v>
      </c>
      <c r="C46" s="40" t="s">
        <v>62</v>
      </c>
      <c r="D46" s="40" t="s">
        <v>63</v>
      </c>
      <c r="E46" s="40" t="s">
        <v>64</v>
      </c>
    </row>
    <row r="47" spans="1:5" ht="15" customHeight="1" x14ac:dyDescent="0.25">
      <c r="B47" s="8"/>
      <c r="C47" s="8"/>
      <c r="D47" s="8"/>
      <c r="E47" s="21"/>
    </row>
    <row r="48" spans="1:5" ht="15" customHeight="1" x14ac:dyDescent="0.25">
      <c r="A48" s="8" t="s">
        <v>57</v>
      </c>
      <c r="B48" s="14">
        <v>2003762500</v>
      </c>
      <c r="C48" s="14">
        <v>1876077500</v>
      </c>
      <c r="D48" s="14">
        <v>1296262500</v>
      </c>
      <c r="E48" s="26">
        <f>SUM(B48:D48)</f>
        <v>5176102500</v>
      </c>
    </row>
    <row r="49" spans="1:5" x14ac:dyDescent="0.25">
      <c r="A49" s="8" t="s">
        <v>13</v>
      </c>
      <c r="B49" s="8"/>
      <c r="C49" s="8"/>
      <c r="D49" s="8"/>
      <c r="E49" s="21"/>
    </row>
    <row r="50" spans="1:5" x14ac:dyDescent="0.25">
      <c r="A50" s="8" t="s">
        <v>14</v>
      </c>
      <c r="B50" s="8"/>
      <c r="C50" s="8"/>
      <c r="D50" s="8"/>
      <c r="E50" s="21"/>
    </row>
    <row r="51" spans="1:5" x14ac:dyDescent="0.25">
      <c r="A51" s="8" t="s">
        <v>8</v>
      </c>
      <c r="B51" s="8"/>
      <c r="C51" s="8"/>
      <c r="D51" s="8"/>
      <c r="E51" s="21"/>
    </row>
    <row r="52" spans="1:5" x14ac:dyDescent="0.25">
      <c r="A52" s="8" t="s">
        <v>9</v>
      </c>
      <c r="B52" s="8"/>
      <c r="C52" s="8"/>
      <c r="D52" s="8"/>
      <c r="E52" s="21"/>
    </row>
    <row r="53" spans="1:5" ht="15.75" thickBot="1" x14ac:dyDescent="0.3">
      <c r="A53" s="7" t="s">
        <v>17</v>
      </c>
      <c r="B53" s="17">
        <f>SUM(B48:B52)</f>
        <v>2003762500</v>
      </c>
      <c r="C53" s="17">
        <f t="shared" ref="C53:E53" si="3">SUM(C48:C52)</f>
        <v>1876077500</v>
      </c>
      <c r="D53" s="17">
        <f t="shared" si="3"/>
        <v>1296262500</v>
      </c>
      <c r="E53" s="41">
        <f t="shared" si="3"/>
        <v>5176102500</v>
      </c>
    </row>
    <row r="54" spans="1:5" ht="15.75" thickTop="1" x14ac:dyDescent="0.25">
      <c r="A54" s="8" t="s">
        <v>56</v>
      </c>
    </row>
    <row r="57" spans="1:5" x14ac:dyDescent="0.25">
      <c r="A57" s="100" t="s">
        <v>25</v>
      </c>
      <c r="B57" s="100"/>
      <c r="C57" s="100"/>
      <c r="D57" s="100"/>
      <c r="E57" s="100"/>
    </row>
    <row r="58" spans="1:5" x14ac:dyDescent="0.25">
      <c r="A58" s="100" t="s">
        <v>20</v>
      </c>
      <c r="B58" s="100"/>
      <c r="C58" s="100"/>
      <c r="D58" s="100"/>
      <c r="E58" s="100"/>
    </row>
    <row r="59" spans="1:5" x14ac:dyDescent="0.25">
      <c r="A59" s="100" t="s">
        <v>42</v>
      </c>
      <c r="B59" s="100"/>
      <c r="C59" s="100"/>
      <c r="D59" s="100"/>
      <c r="E59" s="100"/>
    </row>
    <row r="61" spans="1:5" s="3" customFormat="1" ht="15.75" thickBot="1" x14ac:dyDescent="0.3">
      <c r="A61" s="40" t="s">
        <v>12</v>
      </c>
      <c r="B61" s="40" t="s">
        <v>61</v>
      </c>
      <c r="C61" s="40" t="s">
        <v>62</v>
      </c>
      <c r="D61" s="40" t="s">
        <v>63</v>
      </c>
      <c r="E61" s="40" t="s">
        <v>64</v>
      </c>
    </row>
    <row r="62" spans="1:5" x14ac:dyDescent="0.25">
      <c r="B62" s="8"/>
      <c r="C62" s="8"/>
      <c r="D62" s="8"/>
      <c r="E62" s="21"/>
    </row>
    <row r="63" spans="1:5" x14ac:dyDescent="0.25">
      <c r="A63" s="8" t="s">
        <v>46</v>
      </c>
      <c r="B63" s="14">
        <f>+'3T'!E67</f>
        <v>5893032500</v>
      </c>
      <c r="C63" s="14">
        <f>B67</f>
        <v>3889270000</v>
      </c>
      <c r="D63" s="14">
        <f>C67</f>
        <v>2013192500</v>
      </c>
      <c r="E63" s="26">
        <f>B63</f>
        <v>5893032500</v>
      </c>
    </row>
    <row r="64" spans="1:5" x14ac:dyDescent="0.25">
      <c r="A64" s="8" t="s">
        <v>21</v>
      </c>
      <c r="B64" s="14">
        <v>0</v>
      </c>
      <c r="C64" s="14">
        <v>0</v>
      </c>
      <c r="D64" s="14">
        <v>0</v>
      </c>
      <c r="E64" s="26">
        <f>SUM(B64:D64)</f>
        <v>0</v>
      </c>
    </row>
    <row r="65" spans="1:5" x14ac:dyDescent="0.25">
      <c r="A65" s="8" t="s">
        <v>22</v>
      </c>
      <c r="B65" s="14">
        <f>+B63+B64</f>
        <v>5893032500</v>
      </c>
      <c r="C65" s="14">
        <f t="shared" ref="C65:E65" si="4">+C63+C64</f>
        <v>3889270000</v>
      </c>
      <c r="D65" s="14">
        <f t="shared" si="4"/>
        <v>2013192500</v>
      </c>
      <c r="E65" s="26">
        <f t="shared" si="4"/>
        <v>5893032500</v>
      </c>
    </row>
    <row r="66" spans="1:5" x14ac:dyDescent="0.25">
      <c r="A66" s="8" t="s">
        <v>23</v>
      </c>
      <c r="B66" s="14">
        <f>B53</f>
        <v>2003762500</v>
      </c>
      <c r="C66" s="14">
        <f t="shared" ref="C66:D66" si="5">C53</f>
        <v>1876077500</v>
      </c>
      <c r="D66" s="14">
        <f t="shared" si="5"/>
        <v>1296262500</v>
      </c>
      <c r="E66" s="26">
        <f>SUM(B66:D66)</f>
        <v>5176102500</v>
      </c>
    </row>
    <row r="67" spans="1:5" x14ac:dyDescent="0.25">
      <c r="A67" s="8" t="s">
        <v>24</v>
      </c>
      <c r="B67" s="14">
        <f>B65-B66</f>
        <v>3889270000</v>
      </c>
      <c r="C67" s="14">
        <f t="shared" ref="C67" si="6">C65-C66</f>
        <v>2013192500</v>
      </c>
      <c r="D67" s="14">
        <f>D65-D66</f>
        <v>716930000</v>
      </c>
      <c r="E67" s="26">
        <f>E65-E66</f>
        <v>716930000</v>
      </c>
    </row>
    <row r="68" spans="1:5" ht="15.75" thickBot="1" x14ac:dyDescent="0.3">
      <c r="A68" s="7"/>
      <c r="B68" s="7"/>
      <c r="C68" s="7"/>
      <c r="D68" s="7"/>
      <c r="E68" s="7"/>
    </row>
    <row r="69" spans="1:5" ht="15.75" thickTop="1" x14ac:dyDescent="0.25">
      <c r="A69" s="8" t="s">
        <v>49</v>
      </c>
      <c r="B69" s="8"/>
      <c r="C69" s="8"/>
      <c r="D69" s="8"/>
      <c r="E69" s="8"/>
    </row>
    <row r="70" spans="1:5" x14ac:dyDescent="0.25">
      <c r="A70" s="8" t="s">
        <v>50</v>
      </c>
      <c r="B70" s="8"/>
      <c r="C70" s="8"/>
      <c r="D70" s="8"/>
      <c r="E70" s="14" t="s">
        <v>34</v>
      </c>
    </row>
    <row r="71" spans="1:5" x14ac:dyDescent="0.25">
      <c r="A71" s="31" t="s">
        <v>67</v>
      </c>
      <c r="E71" s="45" t="s">
        <v>34</v>
      </c>
    </row>
    <row r="72" spans="1:5" x14ac:dyDescent="0.25">
      <c r="A72" s="8" t="s">
        <v>78</v>
      </c>
    </row>
    <row r="73" spans="1:5" x14ac:dyDescent="0.25">
      <c r="A73" s="8" t="s">
        <v>79</v>
      </c>
    </row>
    <row r="74" spans="1:5" x14ac:dyDescent="0.25">
      <c r="A74" s="31" t="s">
        <v>94</v>
      </c>
    </row>
  </sheetData>
  <mergeCells count="12">
    <mergeCell ref="A7:F7"/>
    <mergeCell ref="A1:F1"/>
    <mergeCell ref="A8:F8"/>
    <mergeCell ref="A27:E27"/>
    <mergeCell ref="A28:E28"/>
    <mergeCell ref="A58:E58"/>
    <mergeCell ref="A59:E59"/>
    <mergeCell ref="A29:E29"/>
    <mergeCell ref="A42:E42"/>
    <mergeCell ref="A43:E43"/>
    <mergeCell ref="A44:E44"/>
    <mergeCell ref="A57:E57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52" workbookViewId="0">
      <selection activeCell="A72" sqref="A72"/>
    </sheetView>
  </sheetViews>
  <sheetFormatPr baseColWidth="10" defaultColWidth="11.5703125" defaultRowHeight="15" x14ac:dyDescent="0.25"/>
  <cols>
    <col min="1" max="1" width="32" style="8" customWidth="1"/>
    <col min="2" max="2" width="14" style="10" customWidth="1"/>
    <col min="3" max="3" width="14.5703125" style="10" customWidth="1"/>
    <col min="4" max="4" width="14.7109375" style="10" customWidth="1"/>
    <col min="5" max="5" width="11.7109375" style="3" customWidth="1"/>
    <col min="6" max="16384" width="11.5703125" style="10"/>
  </cols>
  <sheetData>
    <row r="1" spans="1:5" x14ac:dyDescent="0.25">
      <c r="A1" s="100" t="s">
        <v>26</v>
      </c>
      <c r="B1" s="100"/>
      <c r="C1" s="100"/>
      <c r="D1" s="100"/>
      <c r="E1" s="100"/>
    </row>
    <row r="2" spans="1:5" x14ac:dyDescent="0.25">
      <c r="A2" s="1" t="s">
        <v>0</v>
      </c>
      <c r="B2" s="2" t="s">
        <v>28</v>
      </c>
      <c r="C2" s="3"/>
      <c r="D2" s="20"/>
    </row>
    <row r="3" spans="1:5" x14ac:dyDescent="0.25">
      <c r="A3" s="1" t="s">
        <v>1</v>
      </c>
      <c r="B3" s="4" t="s">
        <v>27</v>
      </c>
      <c r="C3" s="5"/>
      <c r="D3" s="5"/>
    </row>
    <row r="4" spans="1:5" x14ac:dyDescent="0.25">
      <c r="A4" s="1" t="s">
        <v>15</v>
      </c>
      <c r="B4" s="3" t="s">
        <v>29</v>
      </c>
      <c r="C4" s="5"/>
      <c r="D4" s="5"/>
    </row>
    <row r="5" spans="1:5" x14ac:dyDescent="0.25">
      <c r="A5" s="1" t="s">
        <v>41</v>
      </c>
      <c r="B5" s="6" t="s">
        <v>88</v>
      </c>
      <c r="C5" s="3"/>
      <c r="D5" s="3"/>
    </row>
    <row r="6" spans="1:5" x14ac:dyDescent="0.25">
      <c r="A6" s="1"/>
      <c r="B6" s="6"/>
      <c r="C6" s="3"/>
      <c r="D6" s="3"/>
    </row>
    <row r="7" spans="1:5" x14ac:dyDescent="0.25">
      <c r="A7" s="100" t="s">
        <v>10</v>
      </c>
      <c r="B7" s="100"/>
      <c r="C7" s="100"/>
      <c r="D7" s="100"/>
      <c r="E7" s="100"/>
    </row>
    <row r="8" spans="1:5" ht="30.75" customHeight="1" x14ac:dyDescent="0.25">
      <c r="A8" s="105" t="s">
        <v>81</v>
      </c>
      <c r="B8" s="100"/>
      <c r="C8" s="100"/>
      <c r="D8" s="100"/>
      <c r="E8" s="100"/>
    </row>
    <row r="10" spans="1:5" s="3" customFormat="1" ht="15.75" thickBot="1" x14ac:dyDescent="0.3">
      <c r="A10" s="40" t="s">
        <v>68</v>
      </c>
      <c r="B10" s="36" t="s">
        <v>2</v>
      </c>
      <c r="C10" s="36" t="s">
        <v>6</v>
      </c>
      <c r="D10" s="36" t="s">
        <v>37</v>
      </c>
      <c r="E10" s="36" t="s">
        <v>47</v>
      </c>
    </row>
    <row r="11" spans="1:5" x14ac:dyDescent="0.25">
      <c r="C11" s="19"/>
      <c r="D11" s="19"/>
      <c r="E11" s="37"/>
    </row>
    <row r="12" spans="1:5" s="8" customFormat="1" x14ac:dyDescent="0.25">
      <c r="A12" s="11" t="s">
        <v>30</v>
      </c>
      <c r="B12" s="11" t="s">
        <v>7</v>
      </c>
      <c r="C12" s="12">
        <f>'1T'!F12</f>
        <v>679</v>
      </c>
      <c r="D12" s="12">
        <f>'2T'!F12</f>
        <v>3226</v>
      </c>
      <c r="E12" s="29">
        <f>SUM(C12:D12)</f>
        <v>3905</v>
      </c>
    </row>
    <row r="13" spans="1:5" s="8" customFormat="1" x14ac:dyDescent="0.25">
      <c r="A13" s="11"/>
      <c r="B13" s="11" t="s">
        <v>33</v>
      </c>
      <c r="C13" s="12">
        <f>'1T'!F13</f>
        <v>703</v>
      </c>
      <c r="D13" s="12">
        <f>'2T'!F13</f>
        <v>7325</v>
      </c>
      <c r="E13" s="29">
        <f t="shared" ref="E13:E21" si="0">SUM(C13:D13)</f>
        <v>8028</v>
      </c>
    </row>
    <row r="14" spans="1:5" s="8" customFormat="1" x14ac:dyDescent="0.25">
      <c r="A14" s="11" t="s">
        <v>31</v>
      </c>
      <c r="B14" s="11" t="s">
        <v>7</v>
      </c>
      <c r="C14" s="12">
        <f>'1T'!F14</f>
        <v>56</v>
      </c>
      <c r="D14" s="12">
        <f>'2T'!F14</f>
        <v>106</v>
      </c>
      <c r="E14" s="29">
        <f t="shared" si="0"/>
        <v>162</v>
      </c>
    </row>
    <row r="15" spans="1:5" s="8" customFormat="1" x14ac:dyDescent="0.25">
      <c r="A15" s="11"/>
      <c r="B15" s="11" t="s">
        <v>33</v>
      </c>
      <c r="C15" s="12">
        <f>'1T'!F15</f>
        <v>56</v>
      </c>
      <c r="D15" s="12">
        <f>'2T'!F15</f>
        <v>321</v>
      </c>
      <c r="E15" s="29">
        <f t="shared" si="0"/>
        <v>377</v>
      </c>
    </row>
    <row r="16" spans="1:5" s="8" customFormat="1" x14ac:dyDescent="0.25">
      <c r="A16" s="11" t="s">
        <v>32</v>
      </c>
      <c r="B16" s="11" t="s">
        <v>7</v>
      </c>
      <c r="C16" s="12">
        <f>'1T'!F16</f>
        <v>74</v>
      </c>
      <c r="D16" s="12">
        <f>'2T'!F16</f>
        <v>540</v>
      </c>
      <c r="E16" s="29">
        <f t="shared" si="0"/>
        <v>614</v>
      </c>
    </row>
    <row r="17" spans="1:6" s="8" customFormat="1" x14ac:dyDescent="0.25">
      <c r="A17" s="11"/>
      <c r="B17" s="11" t="s">
        <v>33</v>
      </c>
      <c r="C17" s="12">
        <f>'1T'!F17</f>
        <v>74</v>
      </c>
      <c r="D17" s="12">
        <f>'2T'!F17</f>
        <v>1420</v>
      </c>
      <c r="E17" s="29">
        <f t="shared" si="0"/>
        <v>1494</v>
      </c>
    </row>
    <row r="18" spans="1:6" s="8" customFormat="1" x14ac:dyDescent="0.25">
      <c r="A18" s="11" t="s">
        <v>40</v>
      </c>
      <c r="B18" s="11" t="s">
        <v>7</v>
      </c>
      <c r="C18" s="12">
        <f>'1T'!F18</f>
        <v>1546</v>
      </c>
      <c r="D18" s="12">
        <f>'2T'!F18</f>
        <v>1412</v>
      </c>
      <c r="E18" s="29">
        <f t="shared" si="0"/>
        <v>2958</v>
      </c>
    </row>
    <row r="19" spans="1:6" s="8" customFormat="1" x14ac:dyDescent="0.25">
      <c r="A19" s="11"/>
      <c r="B19" s="11" t="s">
        <v>33</v>
      </c>
      <c r="C19" s="12">
        <f>'1T'!F19</f>
        <v>2813</v>
      </c>
      <c r="D19" s="12">
        <f>'2T'!F19</f>
        <v>6297</v>
      </c>
      <c r="E19" s="29">
        <f t="shared" si="0"/>
        <v>9110</v>
      </c>
    </row>
    <row r="20" spans="1:6" s="8" customFormat="1" x14ac:dyDescent="0.25">
      <c r="A20" s="11" t="s">
        <v>70</v>
      </c>
      <c r="B20" s="90" t="s">
        <v>7</v>
      </c>
      <c r="C20" s="12">
        <f>'1T'!F20</f>
        <v>106</v>
      </c>
      <c r="D20" s="12">
        <f>'2T'!F20</f>
        <v>746</v>
      </c>
      <c r="E20" s="29">
        <f t="shared" si="0"/>
        <v>852</v>
      </c>
    </row>
    <row r="21" spans="1:6" x14ac:dyDescent="0.25">
      <c r="B21" s="90" t="s">
        <v>33</v>
      </c>
      <c r="C21" s="12">
        <f>'1T'!F21</f>
        <v>130</v>
      </c>
      <c r="D21" s="12">
        <f>'2T'!F21</f>
        <v>1794</v>
      </c>
      <c r="E21" s="29">
        <f t="shared" si="0"/>
        <v>1924</v>
      </c>
    </row>
    <row r="22" spans="1:6" ht="15.75" thickBot="1" x14ac:dyDescent="0.3">
      <c r="A22" s="7" t="s">
        <v>17</v>
      </c>
      <c r="B22" s="9" t="s">
        <v>7</v>
      </c>
      <c r="C22" s="93">
        <f>C12+C14+C16+C18+C20</f>
        <v>2461</v>
      </c>
      <c r="D22" s="93">
        <f>D12+D14+D16+D18+D20</f>
        <v>6030</v>
      </c>
      <c r="E22" s="93">
        <f>E12+E14+E16+E18+E20</f>
        <v>8491</v>
      </c>
      <c r="F22" s="89"/>
    </row>
    <row r="23" spans="1:6" ht="16.5" thickTop="1" thickBot="1" x14ac:dyDescent="0.3">
      <c r="A23" s="7" t="s">
        <v>17</v>
      </c>
      <c r="B23" s="7" t="s">
        <v>33</v>
      </c>
      <c r="C23" s="93">
        <f>C13+C15+C17+C19+C21</f>
        <v>3776</v>
      </c>
      <c r="D23" s="93">
        <f t="shared" ref="D23:E23" si="1">D13+D15+D17+D19+D21</f>
        <v>17157</v>
      </c>
      <c r="E23" s="93">
        <f t="shared" si="1"/>
        <v>20933</v>
      </c>
      <c r="F23" s="45"/>
    </row>
    <row r="24" spans="1:6" ht="15.75" thickTop="1" x14ac:dyDescent="0.25">
      <c r="A24" s="8" t="s">
        <v>45</v>
      </c>
      <c r="C24" s="13"/>
      <c r="D24" s="13"/>
      <c r="E24" s="32"/>
    </row>
    <row r="25" spans="1:6" x14ac:dyDescent="0.25">
      <c r="A25" s="106" t="s">
        <v>48</v>
      </c>
      <c r="B25" s="106"/>
      <c r="C25" s="106"/>
      <c r="D25" s="106"/>
      <c r="E25" s="106"/>
      <c r="F25" s="106"/>
    </row>
    <row r="26" spans="1:6" x14ac:dyDescent="0.25">
      <c r="A26" s="106"/>
      <c r="B26" s="106"/>
      <c r="C26" s="106"/>
      <c r="D26" s="106"/>
      <c r="E26" s="106"/>
      <c r="F26" s="106"/>
    </row>
    <row r="27" spans="1:6" x14ac:dyDescent="0.25">
      <c r="A27" s="101" t="s">
        <v>18</v>
      </c>
      <c r="B27" s="101"/>
      <c r="C27" s="101"/>
      <c r="D27" s="101"/>
      <c r="E27" s="34"/>
    </row>
    <row r="28" spans="1:6" ht="38.25" customHeight="1" x14ac:dyDescent="0.25">
      <c r="A28" s="105" t="s">
        <v>82</v>
      </c>
      <c r="B28" s="100"/>
      <c r="C28" s="100"/>
      <c r="D28" s="100"/>
      <c r="E28" s="33"/>
    </row>
    <row r="29" spans="1:6" x14ac:dyDescent="0.25">
      <c r="A29" s="100" t="s">
        <v>42</v>
      </c>
      <c r="B29" s="100"/>
      <c r="C29" s="100"/>
      <c r="D29" s="100"/>
      <c r="E29" s="33"/>
    </row>
    <row r="31" spans="1:6" s="3" customFormat="1" ht="15.75" thickBot="1" x14ac:dyDescent="0.3">
      <c r="A31" s="40" t="s">
        <v>68</v>
      </c>
      <c r="B31" s="40" t="s">
        <v>6</v>
      </c>
      <c r="C31" s="40" t="s">
        <v>37</v>
      </c>
      <c r="D31" s="40" t="s">
        <v>47</v>
      </c>
    </row>
    <row r="32" spans="1:6" x14ac:dyDescent="0.25">
      <c r="B32" s="8"/>
      <c r="C32" s="8"/>
      <c r="D32" s="21"/>
      <c r="E32" s="10"/>
    </row>
    <row r="33" spans="1:5" ht="15" customHeight="1" x14ac:dyDescent="0.25">
      <c r="A33" s="11" t="s">
        <v>30</v>
      </c>
      <c r="B33" s="14">
        <f>+'1T'!E33</f>
        <v>130055000</v>
      </c>
      <c r="C33" s="14">
        <f>'2T'!E33</f>
        <v>1355395000</v>
      </c>
      <c r="D33" s="24">
        <f>SUM(B33:C33)</f>
        <v>1485450000</v>
      </c>
      <c r="E33" s="10"/>
    </row>
    <row r="34" spans="1:5" ht="15" customHeight="1" x14ac:dyDescent="0.25">
      <c r="A34" s="11" t="s">
        <v>31</v>
      </c>
      <c r="B34" s="14">
        <f>+'1T'!E34</f>
        <v>10360000</v>
      </c>
      <c r="C34" s="14">
        <f>'2T'!E34</f>
        <v>59385000</v>
      </c>
      <c r="D34" s="64">
        <f t="shared" ref="D34:D37" si="2">SUM(B34:C34)</f>
        <v>69745000</v>
      </c>
      <c r="E34" s="10"/>
    </row>
    <row r="35" spans="1:5" ht="15" customHeight="1" x14ac:dyDescent="0.25">
      <c r="A35" s="11" t="s">
        <v>32</v>
      </c>
      <c r="B35" s="14">
        <f>+'1T'!E35</f>
        <v>13690000</v>
      </c>
      <c r="C35" s="14">
        <f>'2T'!E35</f>
        <v>262700000</v>
      </c>
      <c r="D35" s="64">
        <f t="shared" si="2"/>
        <v>276390000</v>
      </c>
      <c r="E35" s="10"/>
    </row>
    <row r="36" spans="1:5" ht="15" customHeight="1" x14ac:dyDescent="0.25">
      <c r="A36" s="11" t="s">
        <v>40</v>
      </c>
      <c r="B36" s="15">
        <f>+'1T'!E36</f>
        <v>514100000</v>
      </c>
      <c r="C36" s="15">
        <f>'2T'!E36</f>
        <v>1191100000</v>
      </c>
      <c r="D36" s="64">
        <f t="shared" si="2"/>
        <v>1705200000</v>
      </c>
      <c r="E36" s="10"/>
    </row>
    <row r="37" spans="1:5" ht="15" customHeight="1" x14ac:dyDescent="0.25">
      <c r="A37" s="59" t="s">
        <v>70</v>
      </c>
      <c r="B37" s="14">
        <f>+'1T'!E37</f>
        <v>24050000</v>
      </c>
      <c r="C37" s="15">
        <f>'2T'!E37</f>
        <v>331890000</v>
      </c>
      <c r="D37" s="64">
        <f t="shared" si="2"/>
        <v>355940000</v>
      </c>
      <c r="E37" s="10"/>
    </row>
    <row r="38" spans="1:5" s="3" customFormat="1" ht="15" customHeight="1" thickBot="1" x14ac:dyDescent="0.3">
      <c r="A38" s="44" t="s">
        <v>17</v>
      </c>
      <c r="B38" s="39">
        <f>SUM(B33:B37)</f>
        <v>692255000</v>
      </c>
      <c r="C38" s="39">
        <f>SUM(C33:C37)</f>
        <v>3200470000</v>
      </c>
      <c r="D38" s="39">
        <f>SUM(D33:D37)</f>
        <v>3892725000</v>
      </c>
    </row>
    <row r="39" spans="1:5" ht="15" customHeight="1" thickTop="1" x14ac:dyDescent="0.25">
      <c r="A39" s="8" t="s">
        <v>45</v>
      </c>
      <c r="E39" s="10"/>
    </row>
    <row r="40" spans="1:5" ht="15" customHeight="1" x14ac:dyDescent="0.25">
      <c r="E40" s="10"/>
    </row>
    <row r="41" spans="1:5" ht="15" customHeight="1" x14ac:dyDescent="0.25">
      <c r="E41" s="10"/>
    </row>
    <row r="42" spans="1:5" ht="15" customHeight="1" x14ac:dyDescent="0.25">
      <c r="A42" s="100" t="s">
        <v>19</v>
      </c>
      <c r="B42" s="100"/>
      <c r="C42" s="100"/>
      <c r="D42" s="100"/>
      <c r="E42" s="10"/>
    </row>
    <row r="43" spans="1:5" ht="30" customHeight="1" x14ac:dyDescent="0.25">
      <c r="A43" s="105" t="s">
        <v>82</v>
      </c>
      <c r="B43" s="100"/>
      <c r="C43" s="100"/>
      <c r="D43" s="100"/>
      <c r="E43" s="10"/>
    </row>
    <row r="44" spans="1:5" ht="15" customHeight="1" x14ac:dyDescent="0.25">
      <c r="A44" s="100" t="s">
        <v>42</v>
      </c>
      <c r="B44" s="100"/>
      <c r="C44" s="100"/>
      <c r="D44" s="100"/>
      <c r="E44" s="10"/>
    </row>
    <row r="45" spans="1:5" ht="15" customHeight="1" x14ac:dyDescent="0.25">
      <c r="E45" s="10"/>
    </row>
    <row r="46" spans="1:5" s="3" customFormat="1" ht="15" customHeight="1" thickBot="1" x14ac:dyDescent="0.3">
      <c r="A46" s="40" t="s">
        <v>12</v>
      </c>
      <c r="B46" s="40" t="s">
        <v>6</v>
      </c>
      <c r="C46" s="40" t="s">
        <v>37</v>
      </c>
      <c r="D46" s="40" t="s">
        <v>47</v>
      </c>
    </row>
    <row r="47" spans="1:5" ht="15" customHeight="1" x14ac:dyDescent="0.25">
      <c r="B47" s="8"/>
      <c r="C47" s="8"/>
      <c r="D47" s="8"/>
      <c r="E47" s="10"/>
    </row>
    <row r="48" spans="1:5" ht="15" customHeight="1" x14ac:dyDescent="0.25">
      <c r="A48" s="8" t="s">
        <v>43</v>
      </c>
      <c r="B48" s="14">
        <f>'1T'!E53</f>
        <v>692255000</v>
      </c>
      <c r="C48" s="14">
        <f>'2T'!E53</f>
        <v>3200470000</v>
      </c>
      <c r="D48" s="14">
        <f>SUM(B48:C48)</f>
        <v>3892725000</v>
      </c>
      <c r="E48" s="10"/>
    </row>
    <row r="49" spans="1:5" x14ac:dyDescent="0.25">
      <c r="A49" s="8" t="s">
        <v>13</v>
      </c>
      <c r="B49" s="8">
        <v>0</v>
      </c>
      <c r="C49" s="8">
        <v>0</v>
      </c>
      <c r="D49" s="14">
        <f t="shared" ref="D49:D52" si="3">SUM(B49:C49)</f>
        <v>0</v>
      </c>
      <c r="E49" s="10"/>
    </row>
    <row r="50" spans="1:5" x14ac:dyDescent="0.25">
      <c r="A50" s="8" t="s">
        <v>14</v>
      </c>
      <c r="B50" s="8">
        <v>0</v>
      </c>
      <c r="C50" s="8">
        <v>0</v>
      </c>
      <c r="D50" s="14">
        <f t="shared" si="3"/>
        <v>0</v>
      </c>
      <c r="E50" s="10"/>
    </row>
    <row r="51" spans="1:5" x14ac:dyDescent="0.25">
      <c r="A51" s="8" t="s">
        <v>8</v>
      </c>
      <c r="B51" s="8">
        <v>0</v>
      </c>
      <c r="C51" s="8">
        <v>0</v>
      </c>
      <c r="D51" s="14">
        <f t="shared" si="3"/>
        <v>0</v>
      </c>
      <c r="E51" s="10"/>
    </row>
    <row r="52" spans="1:5" x14ac:dyDescent="0.25">
      <c r="A52" s="8" t="s">
        <v>9</v>
      </c>
      <c r="B52" s="8">
        <v>0</v>
      </c>
      <c r="C52" s="8">
        <v>0</v>
      </c>
      <c r="D52" s="14">
        <f t="shared" si="3"/>
        <v>0</v>
      </c>
      <c r="E52" s="10"/>
    </row>
    <row r="53" spans="1:5" s="3" customFormat="1" ht="15.75" thickBot="1" x14ac:dyDescent="0.3">
      <c r="A53" s="44" t="s">
        <v>17</v>
      </c>
      <c r="B53" s="41">
        <f>SUM(B48:B52)</f>
        <v>692255000</v>
      </c>
      <c r="C53" s="41">
        <f>SUM(C48:C52)</f>
        <v>3200470000</v>
      </c>
      <c r="D53" s="41">
        <f>SUM(D48:D52)</f>
        <v>3892725000</v>
      </c>
    </row>
    <row r="54" spans="1:5" ht="15.75" thickTop="1" x14ac:dyDescent="0.25">
      <c r="A54" s="8" t="s">
        <v>45</v>
      </c>
      <c r="E54" s="10"/>
    </row>
    <row r="55" spans="1:5" x14ac:dyDescent="0.25">
      <c r="E55" s="10"/>
    </row>
    <row r="56" spans="1:5" x14ac:dyDescent="0.25">
      <c r="E56" s="10"/>
    </row>
    <row r="57" spans="1:5" x14ac:dyDescent="0.25">
      <c r="A57" s="100" t="s">
        <v>25</v>
      </c>
      <c r="B57" s="100"/>
      <c r="C57" s="100"/>
      <c r="D57" s="100"/>
      <c r="E57" s="10"/>
    </row>
    <row r="58" spans="1:5" ht="30" customHeight="1" x14ac:dyDescent="0.25">
      <c r="A58" s="105" t="s">
        <v>83</v>
      </c>
      <c r="B58" s="100"/>
      <c r="C58" s="100"/>
      <c r="D58" s="100"/>
      <c r="E58" s="10"/>
    </row>
    <row r="59" spans="1:5" x14ac:dyDescent="0.25">
      <c r="A59" s="100" t="s">
        <v>42</v>
      </c>
      <c r="B59" s="100"/>
      <c r="C59" s="100"/>
      <c r="D59" s="100"/>
      <c r="E59" s="10"/>
    </row>
    <row r="60" spans="1:5" x14ac:dyDescent="0.25">
      <c r="E60" s="10"/>
    </row>
    <row r="61" spans="1:5" s="3" customFormat="1" ht="15.75" thickBot="1" x14ac:dyDescent="0.3">
      <c r="A61" s="40" t="s">
        <v>12</v>
      </c>
      <c r="B61" s="40" t="s">
        <v>6</v>
      </c>
      <c r="C61" s="40" t="s">
        <v>37</v>
      </c>
      <c r="D61" s="40" t="s">
        <v>47</v>
      </c>
    </row>
    <row r="62" spans="1:5" x14ac:dyDescent="0.25">
      <c r="B62" s="8"/>
      <c r="C62" s="8"/>
      <c r="D62" s="21"/>
      <c r="E62" s="10"/>
    </row>
    <row r="63" spans="1:5" x14ac:dyDescent="0.25">
      <c r="A63" s="8" t="s">
        <v>46</v>
      </c>
      <c r="B63" s="14">
        <f>'1T'!E63</f>
        <v>0</v>
      </c>
      <c r="C63" s="14">
        <f>'2T'!E63</f>
        <v>6907205000</v>
      </c>
      <c r="D63" s="26">
        <f>B63</f>
        <v>0</v>
      </c>
      <c r="E63" s="10"/>
    </row>
    <row r="64" spans="1:5" x14ac:dyDescent="0.25">
      <c r="A64" s="8" t="s">
        <v>21</v>
      </c>
      <c r="B64" s="14">
        <f>'1T'!E64</f>
        <v>7599460000</v>
      </c>
      <c r="C64" s="14">
        <f>'2T'!E64</f>
        <v>0</v>
      </c>
      <c r="D64" s="26">
        <f>SUM(B64:C64)</f>
        <v>7599460000</v>
      </c>
      <c r="E64" s="10"/>
    </row>
    <row r="65" spans="1:5" x14ac:dyDescent="0.25">
      <c r="A65" s="8" t="s">
        <v>22</v>
      </c>
      <c r="B65" s="14">
        <f>'1T'!E65</f>
        <v>7599460000</v>
      </c>
      <c r="C65" s="14">
        <f>'2T'!E65</f>
        <v>6907205000</v>
      </c>
      <c r="D65" s="26">
        <f>D63+D64</f>
        <v>7599460000</v>
      </c>
      <c r="E65" s="10"/>
    </row>
    <row r="66" spans="1:5" x14ac:dyDescent="0.25">
      <c r="A66" s="8" t="s">
        <v>23</v>
      </c>
      <c r="B66" s="14">
        <f>'1T'!E66</f>
        <v>692255000</v>
      </c>
      <c r="C66" s="14">
        <f>'2T'!E66</f>
        <v>3200470000</v>
      </c>
      <c r="D66" s="26">
        <f>SUM(B66:C66)</f>
        <v>3892725000</v>
      </c>
      <c r="E66" s="10"/>
    </row>
    <row r="67" spans="1:5" x14ac:dyDescent="0.25">
      <c r="A67" s="8" t="s">
        <v>24</v>
      </c>
      <c r="B67" s="14">
        <f>'1T'!E67</f>
        <v>6907205000</v>
      </c>
      <c r="C67" s="14">
        <f>'2T'!E67</f>
        <v>3706735000</v>
      </c>
      <c r="D67" s="26">
        <f>D65-D66</f>
        <v>3706735000</v>
      </c>
      <c r="E67" s="10"/>
    </row>
    <row r="68" spans="1:5" ht="15.75" thickBot="1" x14ac:dyDescent="0.3">
      <c r="A68" s="7"/>
      <c r="B68" s="7"/>
      <c r="C68" s="7"/>
      <c r="D68" s="7"/>
      <c r="E68" s="10"/>
    </row>
    <row r="69" spans="1:5" ht="15.75" thickTop="1" x14ac:dyDescent="0.25">
      <c r="A69" s="8" t="s">
        <v>49</v>
      </c>
      <c r="B69" s="8"/>
      <c r="C69" s="8"/>
      <c r="D69" s="8"/>
      <c r="E69" s="10"/>
    </row>
    <row r="70" spans="1:5" x14ac:dyDescent="0.25">
      <c r="A70" s="8" t="s">
        <v>50</v>
      </c>
      <c r="B70" s="8"/>
      <c r="C70" s="8"/>
      <c r="D70" s="8"/>
      <c r="E70" s="10"/>
    </row>
    <row r="71" spans="1:5" x14ac:dyDescent="0.25">
      <c r="E71" s="10"/>
    </row>
    <row r="72" spans="1:5" x14ac:dyDescent="0.25">
      <c r="A72" s="31" t="s">
        <v>93</v>
      </c>
      <c r="E72" s="10"/>
    </row>
    <row r="73" spans="1:5" x14ac:dyDescent="0.25">
      <c r="A73" s="31"/>
      <c r="E73" s="10"/>
    </row>
    <row r="74" spans="1:5" x14ac:dyDescent="0.25">
      <c r="E74" s="10"/>
    </row>
  </sheetData>
  <mergeCells count="13">
    <mergeCell ref="A1:E1"/>
    <mergeCell ref="A25:F26"/>
    <mergeCell ref="A7:E7"/>
    <mergeCell ref="A8:E8"/>
    <mergeCell ref="A27:D27"/>
    <mergeCell ref="A57:D57"/>
    <mergeCell ref="A58:D58"/>
    <mergeCell ref="A59:D59"/>
    <mergeCell ref="A28:D28"/>
    <mergeCell ref="A29:D29"/>
    <mergeCell ref="A42:D42"/>
    <mergeCell ref="A43:D43"/>
    <mergeCell ref="A44:D44"/>
  </mergeCells>
  <pageMargins left="0.31496062992125984" right="0.31496062992125984" top="0.35433070866141736" bottom="0.35433070866141736" header="0.31496062992125984" footer="0.31496062992125984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52" workbookViewId="0">
      <selection activeCell="A74" sqref="A74"/>
    </sheetView>
  </sheetViews>
  <sheetFormatPr baseColWidth="10" defaultColWidth="11.5703125" defaultRowHeight="15" x14ac:dyDescent="0.25"/>
  <cols>
    <col min="1" max="1" width="56.42578125" style="8" customWidth="1"/>
    <col min="2" max="2" width="15.42578125" style="10" bestFit="1" customWidth="1"/>
    <col min="3" max="4" width="16.85546875" style="10" bestFit="1" customWidth="1"/>
    <col min="5" max="5" width="17" style="10" bestFit="1" customWidth="1"/>
    <col min="6" max="6" width="15.140625" style="10" customWidth="1"/>
    <col min="7" max="7" width="14.140625" style="10" bestFit="1" customWidth="1"/>
    <col min="8" max="8" width="16.85546875" style="10" bestFit="1" customWidth="1"/>
    <col min="9" max="16384" width="11.5703125" style="10"/>
  </cols>
  <sheetData>
    <row r="1" spans="1:7" ht="15" customHeight="1" x14ac:dyDescent="0.25">
      <c r="A1" s="100" t="s">
        <v>26</v>
      </c>
      <c r="B1" s="100"/>
      <c r="C1" s="100"/>
      <c r="D1" s="100"/>
      <c r="E1" s="100"/>
      <c r="F1" s="100"/>
      <c r="G1" s="100"/>
    </row>
    <row r="2" spans="1:7" ht="15" customHeight="1" x14ac:dyDescent="0.25">
      <c r="A2" s="1" t="s">
        <v>0</v>
      </c>
      <c r="B2" s="2" t="s">
        <v>28</v>
      </c>
      <c r="C2" s="3"/>
      <c r="D2" s="20"/>
      <c r="E2" s="3"/>
      <c r="F2" s="3"/>
      <c r="G2" s="3"/>
    </row>
    <row r="3" spans="1:7" ht="15" customHeight="1" x14ac:dyDescent="0.25">
      <c r="A3" s="1" t="s">
        <v>1</v>
      </c>
      <c r="B3" s="4" t="s">
        <v>27</v>
      </c>
      <c r="C3" s="5"/>
      <c r="D3" s="5"/>
      <c r="E3" s="3"/>
      <c r="F3" s="3"/>
      <c r="G3" s="3"/>
    </row>
    <row r="4" spans="1:7" ht="15" customHeight="1" x14ac:dyDescent="0.25">
      <c r="A4" s="1" t="s">
        <v>15</v>
      </c>
      <c r="B4" s="3" t="s">
        <v>29</v>
      </c>
      <c r="C4" s="5"/>
      <c r="D4" s="5"/>
      <c r="E4" s="3"/>
      <c r="F4" s="3"/>
      <c r="G4" s="3"/>
    </row>
    <row r="5" spans="1:7" ht="15" customHeight="1" x14ac:dyDescent="0.25">
      <c r="A5" s="1" t="s">
        <v>41</v>
      </c>
      <c r="B5" s="6" t="s">
        <v>89</v>
      </c>
      <c r="C5" s="3"/>
      <c r="D5" s="3"/>
      <c r="E5" s="3"/>
      <c r="F5" s="3"/>
      <c r="G5" s="3"/>
    </row>
    <row r="6" spans="1:7" ht="15" customHeight="1" x14ac:dyDescent="0.25">
      <c r="A6" s="1"/>
      <c r="B6" s="6"/>
      <c r="C6" s="3"/>
      <c r="D6" s="3"/>
      <c r="E6" s="3"/>
      <c r="F6" s="3"/>
      <c r="G6" s="3"/>
    </row>
    <row r="7" spans="1:7" ht="15" customHeight="1" x14ac:dyDescent="0.25">
      <c r="A7" s="100" t="s">
        <v>10</v>
      </c>
      <c r="B7" s="100"/>
      <c r="C7" s="100"/>
      <c r="D7" s="100"/>
      <c r="E7" s="100"/>
      <c r="F7" s="100"/>
      <c r="G7" s="33"/>
    </row>
    <row r="8" spans="1:7" ht="15" customHeight="1" x14ac:dyDescent="0.25">
      <c r="A8" s="100" t="s">
        <v>16</v>
      </c>
      <c r="B8" s="100"/>
      <c r="C8" s="100"/>
      <c r="D8" s="100"/>
      <c r="E8" s="100"/>
      <c r="F8" s="100"/>
      <c r="G8" s="33"/>
    </row>
    <row r="10" spans="1:7" s="3" customFormat="1" ht="15" customHeight="1" thickBot="1" x14ac:dyDescent="0.3">
      <c r="A10" s="40" t="s">
        <v>68</v>
      </c>
      <c r="B10" s="36" t="s">
        <v>2</v>
      </c>
      <c r="C10" s="36" t="s">
        <v>6</v>
      </c>
      <c r="D10" s="36" t="s">
        <v>58</v>
      </c>
      <c r="E10" s="36" t="s">
        <v>55</v>
      </c>
      <c r="F10" s="36" t="s">
        <v>59</v>
      </c>
    </row>
    <row r="11" spans="1:7" ht="15" customHeight="1" x14ac:dyDescent="0.25">
      <c r="B11" s="8"/>
      <c r="C11" s="86"/>
      <c r="D11" s="86"/>
      <c r="E11" s="86"/>
      <c r="F11" s="87"/>
    </row>
    <row r="12" spans="1:7" s="8" customFormat="1" ht="15" customHeight="1" x14ac:dyDescent="0.25">
      <c r="A12" s="11" t="s">
        <v>30</v>
      </c>
      <c r="B12" s="66" t="s">
        <v>7</v>
      </c>
      <c r="C12" s="88">
        <f>'1T'!F12</f>
        <v>679</v>
      </c>
      <c r="D12" s="88">
        <f>'2T'!F12</f>
        <v>3226</v>
      </c>
      <c r="E12" s="88">
        <f>+'3T'!F12</f>
        <v>3961</v>
      </c>
      <c r="F12" s="88">
        <f>SUM(C12:E12)</f>
        <v>7866</v>
      </c>
    </row>
    <row r="13" spans="1:7" s="8" customFormat="1" ht="15" customHeight="1" x14ac:dyDescent="0.25">
      <c r="A13" s="11"/>
      <c r="B13" s="66" t="s">
        <v>33</v>
      </c>
      <c r="C13" s="88">
        <f>'1T'!F13</f>
        <v>703</v>
      </c>
      <c r="D13" s="88">
        <f>'2T'!F13</f>
        <v>7325</v>
      </c>
      <c r="E13" s="88">
        <f>+'3T'!F13</f>
        <v>13582</v>
      </c>
      <c r="F13" s="88">
        <f t="shared" ref="F13:F20" si="0">SUM(C13:E13)</f>
        <v>21610</v>
      </c>
    </row>
    <row r="14" spans="1:7" s="8" customFormat="1" ht="15" customHeight="1" x14ac:dyDescent="0.25">
      <c r="A14" s="11" t="s">
        <v>31</v>
      </c>
      <c r="B14" s="66" t="s">
        <v>7</v>
      </c>
      <c r="C14" s="88">
        <f>'1T'!F14</f>
        <v>56</v>
      </c>
      <c r="D14" s="88">
        <f>'2T'!F14</f>
        <v>106</v>
      </c>
      <c r="E14" s="88">
        <f>+'3T'!F14</f>
        <v>104</v>
      </c>
      <c r="F14" s="88">
        <f t="shared" si="0"/>
        <v>266</v>
      </c>
    </row>
    <row r="15" spans="1:7" s="8" customFormat="1" ht="15" customHeight="1" x14ac:dyDescent="0.25">
      <c r="A15" s="11"/>
      <c r="B15" s="66" t="s">
        <v>33</v>
      </c>
      <c r="C15" s="88">
        <f>'1T'!F15</f>
        <v>56</v>
      </c>
      <c r="D15" s="88">
        <f>'2T'!F15</f>
        <v>321</v>
      </c>
      <c r="E15" s="88">
        <f>+'3T'!F15</f>
        <v>464</v>
      </c>
      <c r="F15" s="88">
        <f t="shared" si="0"/>
        <v>841</v>
      </c>
    </row>
    <row r="16" spans="1:7" s="8" customFormat="1" ht="15" customHeight="1" x14ac:dyDescent="0.25">
      <c r="A16" s="11" t="s">
        <v>32</v>
      </c>
      <c r="B16" s="66" t="s">
        <v>7</v>
      </c>
      <c r="C16" s="88">
        <f>'1T'!F16</f>
        <v>74</v>
      </c>
      <c r="D16" s="88">
        <f>'2T'!F16</f>
        <v>540</v>
      </c>
      <c r="E16" s="88">
        <f>+'3T'!F16</f>
        <v>437</v>
      </c>
      <c r="F16" s="88">
        <f t="shared" si="0"/>
        <v>1051</v>
      </c>
    </row>
    <row r="17" spans="1:7" s="8" customFormat="1" ht="15" customHeight="1" x14ac:dyDescent="0.25">
      <c r="A17" s="11"/>
      <c r="B17" s="66" t="s">
        <v>33</v>
      </c>
      <c r="C17" s="88">
        <f>'1T'!F17</f>
        <v>74</v>
      </c>
      <c r="D17" s="88">
        <f>'2T'!F17</f>
        <v>1420</v>
      </c>
      <c r="E17" s="88">
        <f>+'3T'!F17</f>
        <v>1998</v>
      </c>
      <c r="F17" s="88">
        <f t="shared" si="0"/>
        <v>3492</v>
      </c>
    </row>
    <row r="18" spans="1:7" s="8" customFormat="1" ht="15" customHeight="1" x14ac:dyDescent="0.25">
      <c r="A18" s="11" t="s">
        <v>40</v>
      </c>
      <c r="B18" s="66" t="s">
        <v>7</v>
      </c>
      <c r="C18" s="88">
        <f>'1T'!F18</f>
        <v>1546</v>
      </c>
      <c r="D18" s="88">
        <f>'2T'!F18</f>
        <v>1412</v>
      </c>
      <c r="E18" s="88">
        <f>+'3T'!F18</f>
        <v>1725</v>
      </c>
      <c r="F18" s="88">
        <f t="shared" si="0"/>
        <v>4683</v>
      </c>
    </row>
    <row r="19" spans="1:7" s="8" customFormat="1" ht="15" customHeight="1" x14ac:dyDescent="0.25">
      <c r="A19" s="11"/>
      <c r="B19" s="66" t="s">
        <v>33</v>
      </c>
      <c r="C19" s="88">
        <f>'1T'!F19</f>
        <v>2813</v>
      </c>
      <c r="D19" s="88">
        <f>'2T'!F19</f>
        <v>6297</v>
      </c>
      <c r="E19" s="88">
        <f>+'3T'!F19</f>
        <v>10401</v>
      </c>
      <c r="F19" s="88">
        <f t="shared" si="0"/>
        <v>19511</v>
      </c>
    </row>
    <row r="20" spans="1:7" s="8" customFormat="1" ht="15" customHeight="1" x14ac:dyDescent="0.25">
      <c r="A20" s="11" t="s">
        <v>70</v>
      </c>
      <c r="B20" s="66" t="s">
        <v>7</v>
      </c>
      <c r="C20" s="88">
        <f>+'1T'!F20</f>
        <v>106</v>
      </c>
      <c r="D20" s="88">
        <f>+'2T'!F20</f>
        <v>746</v>
      </c>
      <c r="E20" s="88">
        <f>+'3T'!F20</f>
        <v>1725</v>
      </c>
      <c r="F20" s="88">
        <f t="shared" si="0"/>
        <v>2577</v>
      </c>
    </row>
    <row r="21" spans="1:7" x14ac:dyDescent="0.25">
      <c r="B21" s="66" t="s">
        <v>33</v>
      </c>
      <c r="C21" s="88">
        <f>+'1T'!F21</f>
        <v>130</v>
      </c>
      <c r="D21" s="88">
        <f>+'2T'!F21</f>
        <v>1794</v>
      </c>
      <c r="E21" s="88">
        <f>+'3T'!F21</f>
        <v>2636</v>
      </c>
      <c r="F21" s="88">
        <f>SUM(C21:E21)</f>
        <v>4560</v>
      </c>
    </row>
    <row r="22" spans="1:7" ht="15" customHeight="1" thickBot="1" x14ac:dyDescent="0.3">
      <c r="A22" s="7" t="s">
        <v>17</v>
      </c>
      <c r="B22" s="9" t="s">
        <v>7</v>
      </c>
      <c r="C22" s="94">
        <f>C12+C14+C16+C18+C20</f>
        <v>2461</v>
      </c>
      <c r="D22" s="94">
        <f t="shared" ref="D22:F22" si="1">D12+D14+D16+D18+D20</f>
        <v>6030</v>
      </c>
      <c r="E22" s="94">
        <f t="shared" si="1"/>
        <v>7952</v>
      </c>
      <c r="F22" s="94">
        <f t="shared" si="1"/>
        <v>16443</v>
      </c>
      <c r="G22" s="89"/>
    </row>
    <row r="23" spans="1:7" ht="15" customHeight="1" thickTop="1" thickBot="1" x14ac:dyDescent="0.3">
      <c r="A23" s="7" t="s">
        <v>17</v>
      </c>
      <c r="B23" s="7" t="s">
        <v>33</v>
      </c>
      <c r="C23" s="95">
        <f>C13+C15+C17+C19+C21</f>
        <v>3776</v>
      </c>
      <c r="D23" s="95">
        <f t="shared" ref="D23:F23" si="2">D13+D15+D17+D19+D21</f>
        <v>17157</v>
      </c>
      <c r="E23" s="95">
        <f t="shared" si="2"/>
        <v>29081</v>
      </c>
      <c r="F23" s="95">
        <f t="shared" si="2"/>
        <v>50014</v>
      </c>
    </row>
    <row r="24" spans="1:7" ht="15" customHeight="1" thickTop="1" x14ac:dyDescent="0.25">
      <c r="A24" s="8" t="s">
        <v>56</v>
      </c>
      <c r="C24" s="13"/>
      <c r="D24" s="13"/>
      <c r="E24" s="13"/>
      <c r="F24" s="13"/>
      <c r="G24" s="13"/>
    </row>
    <row r="25" spans="1:7" ht="15" customHeight="1" x14ac:dyDescent="0.25">
      <c r="A25" s="8" t="s">
        <v>48</v>
      </c>
      <c r="G25" s="45"/>
    </row>
    <row r="26" spans="1:7" ht="15" customHeight="1" x14ac:dyDescent="0.25"/>
    <row r="27" spans="1:7" ht="15" customHeight="1" x14ac:dyDescent="0.25">
      <c r="A27" s="101" t="s">
        <v>18</v>
      </c>
      <c r="B27" s="101"/>
      <c r="C27" s="101"/>
      <c r="D27" s="101"/>
      <c r="E27" s="101"/>
      <c r="F27" s="55"/>
    </row>
    <row r="28" spans="1:7" ht="15" customHeight="1" x14ac:dyDescent="0.25">
      <c r="A28" s="100" t="s">
        <v>11</v>
      </c>
      <c r="B28" s="100"/>
      <c r="C28" s="100"/>
      <c r="D28" s="100"/>
      <c r="E28" s="100"/>
      <c r="F28" s="54"/>
    </row>
    <row r="29" spans="1:7" ht="15" customHeight="1" x14ac:dyDescent="0.25">
      <c r="A29" s="100" t="s">
        <v>42</v>
      </c>
      <c r="B29" s="100"/>
      <c r="C29" s="100"/>
      <c r="D29" s="100"/>
      <c r="E29" s="100"/>
      <c r="F29" s="54"/>
    </row>
    <row r="30" spans="1:7" ht="15" customHeight="1" x14ac:dyDescent="0.25"/>
    <row r="31" spans="1:7" s="3" customFormat="1" ht="15" customHeight="1" thickBot="1" x14ac:dyDescent="0.3">
      <c r="A31" s="40" t="s">
        <v>68</v>
      </c>
      <c r="B31" s="40" t="s">
        <v>6</v>
      </c>
      <c r="C31" s="40" t="s">
        <v>37</v>
      </c>
      <c r="D31" s="40" t="s">
        <v>55</v>
      </c>
      <c r="E31" s="40" t="s">
        <v>59</v>
      </c>
    </row>
    <row r="32" spans="1:7" x14ac:dyDescent="0.25">
      <c r="B32" s="8"/>
      <c r="C32" s="8"/>
      <c r="D32" s="8"/>
      <c r="E32" s="21"/>
    </row>
    <row r="33" spans="1:8" ht="15" customHeight="1" x14ac:dyDescent="0.25">
      <c r="A33" s="51" t="s">
        <v>30</v>
      </c>
      <c r="B33" s="23">
        <f>+'1T'!E33</f>
        <v>130055000</v>
      </c>
      <c r="C33" s="23">
        <f>+'2T'!E33</f>
        <v>1355395000</v>
      </c>
      <c r="D33" s="23">
        <f>+'3T'!E33</f>
        <v>2511717500</v>
      </c>
      <c r="E33" s="43">
        <f>SUM(B33:D33)</f>
        <v>3997167500</v>
      </c>
    </row>
    <row r="34" spans="1:8" ht="15" customHeight="1" x14ac:dyDescent="0.25">
      <c r="A34" s="51" t="s">
        <v>31</v>
      </c>
      <c r="B34" s="23">
        <f>+'1T'!E34</f>
        <v>10360000</v>
      </c>
      <c r="C34" s="23">
        <f>+'2T'!E34</f>
        <v>59385000</v>
      </c>
      <c r="D34" s="23">
        <f>+'3T'!E34</f>
        <v>84345000</v>
      </c>
      <c r="E34" s="43">
        <f t="shared" ref="E34:E37" si="3">SUM(B34:D34)</f>
        <v>154090000</v>
      </c>
    </row>
    <row r="35" spans="1:8" ht="15" customHeight="1" x14ac:dyDescent="0.25">
      <c r="A35" s="51" t="s">
        <v>32</v>
      </c>
      <c r="B35" s="23">
        <f>+'1T'!E35</f>
        <v>13690000</v>
      </c>
      <c r="C35" s="23">
        <f>+'2T'!E35</f>
        <v>262700000</v>
      </c>
      <c r="D35" s="23">
        <f>+'3T'!E35</f>
        <v>367965000</v>
      </c>
      <c r="E35" s="43">
        <f t="shared" si="3"/>
        <v>644355000</v>
      </c>
    </row>
    <row r="36" spans="1:8" ht="15" customHeight="1" x14ac:dyDescent="0.25">
      <c r="A36" s="51" t="s">
        <v>40</v>
      </c>
      <c r="B36" s="23">
        <f>+'1T'!E36</f>
        <v>514100000</v>
      </c>
      <c r="C36" s="23">
        <f>+'2T'!E36</f>
        <v>1191100000</v>
      </c>
      <c r="D36" s="23">
        <f>+'3T'!E36</f>
        <v>1978800000</v>
      </c>
      <c r="E36" s="43">
        <f t="shared" si="3"/>
        <v>3684000000</v>
      </c>
    </row>
    <row r="37" spans="1:8" ht="15" customHeight="1" x14ac:dyDescent="0.25">
      <c r="A37" s="51" t="s">
        <v>73</v>
      </c>
      <c r="B37" s="23">
        <f>+'1T'!E37</f>
        <v>24050000</v>
      </c>
      <c r="C37" s="23">
        <f>+'2T'!E37</f>
        <v>331890000</v>
      </c>
      <c r="D37" s="23">
        <f>+'3T'!E37</f>
        <v>487660000</v>
      </c>
      <c r="E37" s="43">
        <f t="shared" si="3"/>
        <v>843600000</v>
      </c>
    </row>
    <row r="38" spans="1:8" s="3" customFormat="1" ht="15" customHeight="1" thickBot="1" x14ac:dyDescent="0.3">
      <c r="A38" s="44" t="s">
        <v>17</v>
      </c>
      <c r="B38" s="16">
        <f>SUM(B33:B37)</f>
        <v>692255000</v>
      </c>
      <c r="C38" s="16">
        <f t="shared" ref="C38:D38" si="4">SUM(C33:C37)</f>
        <v>3200470000</v>
      </c>
      <c r="D38" s="16">
        <f t="shared" si="4"/>
        <v>5430487500</v>
      </c>
      <c r="E38" s="39">
        <f>SUM(E33:E37)</f>
        <v>9323212500</v>
      </c>
      <c r="F38" s="61" t="s">
        <v>34</v>
      </c>
    </row>
    <row r="39" spans="1:8" ht="15" customHeight="1" thickTop="1" x14ac:dyDescent="0.25">
      <c r="A39" s="8" t="s">
        <v>56</v>
      </c>
      <c r="F39" s="45"/>
      <c r="G39" s="13" t="s">
        <v>34</v>
      </c>
      <c r="H39" s="13" t="s">
        <v>34</v>
      </c>
    </row>
    <row r="40" spans="1:8" ht="15" customHeight="1" x14ac:dyDescent="0.25">
      <c r="B40" s="60"/>
      <c r="C40" s="60"/>
      <c r="D40" s="60"/>
      <c r="E40" s="60"/>
      <c r="F40" s="45"/>
      <c r="G40" s="45" t="s">
        <v>34</v>
      </c>
    </row>
    <row r="41" spans="1:8" ht="15" customHeight="1" x14ac:dyDescent="0.25">
      <c r="B41" s="45" t="s">
        <v>34</v>
      </c>
      <c r="C41" s="13" t="s">
        <v>34</v>
      </c>
      <c r="D41" s="13" t="s">
        <v>34</v>
      </c>
      <c r="E41" s="13" t="s">
        <v>34</v>
      </c>
      <c r="F41" s="45" t="s">
        <v>34</v>
      </c>
    </row>
    <row r="42" spans="1:8" ht="15" customHeight="1" x14ac:dyDescent="0.25">
      <c r="A42" s="100" t="s">
        <v>19</v>
      </c>
      <c r="B42" s="100"/>
      <c r="C42" s="100"/>
      <c r="D42" s="100"/>
      <c r="E42" s="100"/>
      <c r="F42" s="54"/>
    </row>
    <row r="43" spans="1:8" ht="15" customHeight="1" x14ac:dyDescent="0.25">
      <c r="A43" s="100" t="s">
        <v>11</v>
      </c>
      <c r="B43" s="100"/>
      <c r="C43" s="100"/>
      <c r="D43" s="100"/>
      <c r="E43" s="100"/>
      <c r="F43" s="54"/>
    </row>
    <row r="44" spans="1:8" ht="15" customHeight="1" x14ac:dyDescent="0.25">
      <c r="A44" s="100" t="s">
        <v>42</v>
      </c>
      <c r="B44" s="100"/>
      <c r="C44" s="100"/>
      <c r="D44" s="100"/>
      <c r="E44" s="100"/>
      <c r="F44" s="54"/>
    </row>
    <row r="45" spans="1:8" ht="15" customHeight="1" x14ac:dyDescent="0.25"/>
    <row r="46" spans="1:8" s="3" customFormat="1" ht="15" customHeight="1" thickBot="1" x14ac:dyDescent="0.3">
      <c r="A46" s="40" t="s">
        <v>12</v>
      </c>
      <c r="B46" s="40" t="s">
        <v>6</v>
      </c>
      <c r="C46" s="40" t="s">
        <v>37</v>
      </c>
      <c r="D46" s="40" t="s">
        <v>55</v>
      </c>
      <c r="E46" s="40" t="s">
        <v>59</v>
      </c>
    </row>
    <row r="47" spans="1:8" ht="15" customHeight="1" x14ac:dyDescent="0.25">
      <c r="B47" s="8"/>
      <c r="C47" s="8"/>
      <c r="D47" s="8"/>
      <c r="E47" s="21"/>
    </row>
    <row r="48" spans="1:8" ht="15" customHeight="1" x14ac:dyDescent="0.25">
      <c r="A48" s="8" t="s">
        <v>60</v>
      </c>
      <c r="B48" s="14">
        <f>'1T'!E48</f>
        <v>692255000</v>
      </c>
      <c r="C48" s="14">
        <f>'2T'!E48</f>
        <v>3200470000</v>
      </c>
      <c r="D48" s="14">
        <f>+'3T'!E48</f>
        <v>5430487500</v>
      </c>
      <c r="E48" s="26">
        <f>SUM(B48:D48)</f>
        <v>9323212500</v>
      </c>
    </row>
    <row r="49" spans="1:6" x14ac:dyDescent="0.25">
      <c r="A49" s="8" t="s">
        <v>13</v>
      </c>
      <c r="B49" s="8"/>
      <c r="C49" s="8"/>
      <c r="D49" s="8"/>
      <c r="E49" s="21"/>
    </row>
    <row r="50" spans="1:6" x14ac:dyDescent="0.25">
      <c r="A50" s="8" t="s">
        <v>14</v>
      </c>
      <c r="B50" s="8"/>
      <c r="C50" s="8"/>
      <c r="D50" s="8"/>
      <c r="E50" s="21"/>
    </row>
    <row r="51" spans="1:6" x14ac:dyDescent="0.25">
      <c r="A51" s="8" t="s">
        <v>8</v>
      </c>
      <c r="B51" s="8"/>
      <c r="C51" s="8"/>
      <c r="D51" s="8"/>
      <c r="E51" s="21"/>
    </row>
    <row r="52" spans="1:6" x14ac:dyDescent="0.25">
      <c r="A52" s="8" t="s">
        <v>9</v>
      </c>
      <c r="B52" s="8"/>
      <c r="C52" s="8"/>
      <c r="D52" s="8"/>
      <c r="E52" s="21"/>
    </row>
    <row r="53" spans="1:6" ht="15.75" thickBot="1" x14ac:dyDescent="0.3">
      <c r="A53" s="7" t="s">
        <v>17</v>
      </c>
      <c r="B53" s="96">
        <f>SUM(B48:B52)</f>
        <v>692255000</v>
      </c>
      <c r="C53" s="96">
        <f t="shared" ref="C53:E53" si="5">SUM(C48:C52)</f>
        <v>3200470000</v>
      </c>
      <c r="D53" s="96">
        <f t="shared" si="5"/>
        <v>5430487500</v>
      </c>
      <c r="E53" s="96">
        <f t="shared" si="5"/>
        <v>9323212500</v>
      </c>
      <c r="F53" s="89"/>
    </row>
    <row r="54" spans="1:6" ht="15.75" thickTop="1" x14ac:dyDescent="0.25">
      <c r="A54" s="8" t="s">
        <v>56</v>
      </c>
    </row>
    <row r="57" spans="1:6" x14ac:dyDescent="0.25">
      <c r="A57" s="100" t="s">
        <v>25</v>
      </c>
      <c r="B57" s="100"/>
      <c r="C57" s="100"/>
      <c r="D57" s="100"/>
      <c r="E57" s="100"/>
      <c r="F57" s="54"/>
    </row>
    <row r="58" spans="1:6" x14ac:dyDescent="0.25">
      <c r="A58" s="100" t="s">
        <v>20</v>
      </c>
      <c r="B58" s="100"/>
      <c r="C58" s="100"/>
      <c r="D58" s="100"/>
      <c r="E58" s="100"/>
      <c r="F58" s="54"/>
    </row>
    <row r="59" spans="1:6" x14ac:dyDescent="0.25">
      <c r="A59" s="100" t="s">
        <v>42</v>
      </c>
      <c r="B59" s="100"/>
      <c r="C59" s="100"/>
      <c r="D59" s="100"/>
      <c r="E59" s="100"/>
      <c r="F59" s="54"/>
    </row>
    <row r="61" spans="1:6" s="3" customFormat="1" ht="15.75" thickBot="1" x14ac:dyDescent="0.3">
      <c r="A61" s="40" t="s">
        <v>12</v>
      </c>
      <c r="B61" s="40" t="s">
        <v>6</v>
      </c>
      <c r="C61" s="40" t="s">
        <v>37</v>
      </c>
      <c r="D61" s="40" t="s">
        <v>55</v>
      </c>
      <c r="E61" s="40" t="s">
        <v>59</v>
      </c>
    </row>
    <row r="62" spans="1:6" x14ac:dyDescent="0.25">
      <c r="B62" s="8"/>
      <c r="C62" s="8"/>
      <c r="D62" s="8"/>
      <c r="E62" s="21"/>
    </row>
    <row r="63" spans="1:6" x14ac:dyDescent="0.25">
      <c r="A63" s="8" t="s">
        <v>46</v>
      </c>
      <c r="B63" s="14">
        <f>'1T'!E63</f>
        <v>0</v>
      </c>
      <c r="C63" s="14">
        <f>'2T'!E63</f>
        <v>6907205000</v>
      </c>
      <c r="D63" s="14">
        <f>'3T'!E63</f>
        <v>3706735000</v>
      </c>
      <c r="E63" s="26">
        <f>B63</f>
        <v>0</v>
      </c>
    </row>
    <row r="64" spans="1:6" x14ac:dyDescent="0.25">
      <c r="A64" s="8" t="s">
        <v>21</v>
      </c>
      <c r="B64" s="14">
        <f>'1T'!E64</f>
        <v>7599460000</v>
      </c>
      <c r="C64" s="14">
        <f>'2T'!E64</f>
        <v>0</v>
      </c>
      <c r="D64" s="14">
        <f>'3T'!E64</f>
        <v>7616785000</v>
      </c>
      <c r="E64" s="26">
        <f>SUM(B64:D64)</f>
        <v>15216245000</v>
      </c>
    </row>
    <row r="65" spans="1:6" x14ac:dyDescent="0.25">
      <c r="A65" s="8" t="s">
        <v>22</v>
      </c>
      <c r="B65" s="14">
        <f>'1T'!E65</f>
        <v>7599460000</v>
      </c>
      <c r="C65" s="14">
        <f>'2T'!E65</f>
        <v>6907205000</v>
      </c>
      <c r="D65" s="14">
        <f>'3T'!E65</f>
        <v>11323520000</v>
      </c>
      <c r="E65" s="26">
        <f>E63+E64</f>
        <v>15216245000</v>
      </c>
    </row>
    <row r="66" spans="1:6" x14ac:dyDescent="0.25">
      <c r="A66" s="8" t="s">
        <v>23</v>
      </c>
      <c r="B66" s="14">
        <f>'1T'!E66</f>
        <v>692255000</v>
      </c>
      <c r="C66" s="14">
        <f>'2T'!E66</f>
        <v>3200470000</v>
      </c>
      <c r="D66" s="14">
        <f>'3T'!E66</f>
        <v>5430487500</v>
      </c>
      <c r="E66" s="26">
        <f>SUM(B66:D66)</f>
        <v>9323212500</v>
      </c>
    </row>
    <row r="67" spans="1:6" x14ac:dyDescent="0.25">
      <c r="A67" s="8" t="s">
        <v>24</v>
      </c>
      <c r="B67" s="14">
        <f>'1T'!E67</f>
        <v>6907205000</v>
      </c>
      <c r="C67" s="14">
        <f>'2T'!E67</f>
        <v>3706735000</v>
      </c>
      <c r="D67" s="14">
        <f>'3T'!E67</f>
        <v>5893032500</v>
      </c>
      <c r="E67" s="26">
        <f>E65-E66</f>
        <v>5893032500</v>
      </c>
    </row>
    <row r="68" spans="1:6" ht="15.75" thickBot="1" x14ac:dyDescent="0.3">
      <c r="A68" s="7"/>
      <c r="B68" s="7"/>
      <c r="C68" s="7"/>
      <c r="D68" s="7"/>
      <c r="E68" s="7"/>
      <c r="F68" s="47"/>
    </row>
    <row r="69" spans="1:6" ht="15.75" thickTop="1" x14ac:dyDescent="0.25">
      <c r="A69" s="8" t="s">
        <v>49</v>
      </c>
      <c r="B69" s="8"/>
      <c r="C69" s="8"/>
      <c r="D69" s="8"/>
      <c r="E69" s="8"/>
      <c r="F69" s="14"/>
    </row>
    <row r="70" spans="1:6" x14ac:dyDescent="0.25">
      <c r="A70" s="8" t="s">
        <v>50</v>
      </c>
      <c r="B70" s="8"/>
      <c r="C70" s="8"/>
      <c r="D70" s="8"/>
      <c r="E70" s="14"/>
      <c r="F70" s="14"/>
    </row>
    <row r="71" spans="1:6" x14ac:dyDescent="0.25">
      <c r="F71" s="45"/>
    </row>
    <row r="74" spans="1:6" x14ac:dyDescent="0.25">
      <c r="A74" s="31" t="s">
        <v>93</v>
      </c>
    </row>
    <row r="76" spans="1:6" x14ac:dyDescent="0.25">
      <c r="A76" s="31"/>
    </row>
    <row r="77" spans="1:6" x14ac:dyDescent="0.25">
      <c r="A77" s="31"/>
    </row>
  </sheetData>
  <mergeCells count="12">
    <mergeCell ref="A1:G1"/>
    <mergeCell ref="A7:F7"/>
    <mergeCell ref="A8:F8"/>
    <mergeCell ref="A27:E27"/>
    <mergeCell ref="A28:E28"/>
    <mergeCell ref="A58:E58"/>
    <mergeCell ref="A59:E59"/>
    <mergeCell ref="A29:E29"/>
    <mergeCell ref="A42:E42"/>
    <mergeCell ref="A43:E43"/>
    <mergeCell ref="A44:E44"/>
    <mergeCell ref="A57:E57"/>
  </mergeCells>
  <pageMargins left="0.31496062992125984" right="0.11811023622047245" top="0.74803149606299213" bottom="0.74803149606299213" header="0.31496062992125984" footer="0.31496062992125984"/>
  <pageSetup scale="60" orientation="portrait" verticalDpi="599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topLeftCell="A58" zoomScaleNormal="100" workbookViewId="0">
      <selection activeCell="J70" sqref="J70"/>
    </sheetView>
  </sheetViews>
  <sheetFormatPr baseColWidth="10" defaultColWidth="11.5703125" defaultRowHeight="15" x14ac:dyDescent="0.25"/>
  <cols>
    <col min="1" max="1" width="51.85546875" style="14" bestFit="1" customWidth="1"/>
    <col min="2" max="2" width="14.140625" style="14" customWidth="1"/>
    <col min="3" max="3" width="14.140625" style="14" bestFit="1" customWidth="1"/>
    <col min="4" max="4" width="21" style="14" customWidth="1"/>
    <col min="5" max="5" width="14.140625" style="14" bestFit="1" customWidth="1"/>
    <col min="6" max="6" width="16" style="14" customWidth="1"/>
    <col min="7" max="7" width="8" style="14" bestFit="1" customWidth="1"/>
    <col min="8" max="16384" width="11.5703125" style="14"/>
  </cols>
  <sheetData>
    <row r="1" spans="1:7" x14ac:dyDescent="0.25">
      <c r="A1" s="107" t="s">
        <v>26</v>
      </c>
      <c r="B1" s="107"/>
      <c r="C1" s="107"/>
      <c r="D1" s="107"/>
      <c r="E1" s="107"/>
      <c r="F1" s="107"/>
      <c r="G1" s="107"/>
    </row>
    <row r="2" spans="1:7" s="26" customFormat="1" x14ac:dyDescent="0.25">
      <c r="A2" s="24" t="s">
        <v>0</v>
      </c>
      <c r="B2" s="25" t="s">
        <v>28</v>
      </c>
      <c r="D2" s="27"/>
    </row>
    <row r="3" spans="1:7" s="26" customFormat="1" x14ac:dyDescent="0.25">
      <c r="A3" s="24" t="s">
        <v>1</v>
      </c>
      <c r="B3" s="25" t="s">
        <v>27</v>
      </c>
      <c r="C3" s="28"/>
      <c r="D3" s="28"/>
    </row>
    <row r="4" spans="1:7" s="26" customFormat="1" x14ac:dyDescent="0.25">
      <c r="A4" s="24" t="s">
        <v>15</v>
      </c>
      <c r="B4" s="26" t="s">
        <v>29</v>
      </c>
      <c r="C4" s="28"/>
      <c r="D4" s="28"/>
    </row>
    <row r="5" spans="1:7" s="26" customFormat="1" x14ac:dyDescent="0.25">
      <c r="A5" s="24" t="s">
        <v>41</v>
      </c>
      <c r="B5" s="30">
        <v>2015</v>
      </c>
    </row>
    <row r="6" spans="1:7" x14ac:dyDescent="0.25">
      <c r="A6" s="35"/>
      <c r="B6" s="35"/>
      <c r="C6" s="35"/>
      <c r="D6" s="35"/>
      <c r="E6" s="35"/>
      <c r="F6" s="35"/>
    </row>
    <row r="7" spans="1:7" x14ac:dyDescent="0.25">
      <c r="A7" s="107" t="s">
        <v>10</v>
      </c>
      <c r="B7" s="107"/>
      <c r="C7" s="107"/>
      <c r="D7" s="107"/>
      <c r="E7" s="107"/>
      <c r="F7" s="107"/>
    </row>
    <row r="8" spans="1:7" x14ac:dyDescent="0.25">
      <c r="A8" s="107" t="s">
        <v>16</v>
      </c>
      <c r="B8" s="107"/>
      <c r="C8" s="107"/>
      <c r="D8" s="107"/>
      <c r="E8" s="107"/>
      <c r="F8" s="107"/>
    </row>
    <row r="10" spans="1:7" s="26" customFormat="1" ht="15.75" thickBot="1" x14ac:dyDescent="0.3">
      <c r="A10" s="40" t="s">
        <v>68</v>
      </c>
      <c r="B10" s="42" t="s">
        <v>2</v>
      </c>
      <c r="C10" s="42" t="s">
        <v>6</v>
      </c>
      <c r="D10" s="42" t="s">
        <v>37</v>
      </c>
      <c r="E10" s="42" t="s">
        <v>55</v>
      </c>
      <c r="F10" s="42" t="s">
        <v>64</v>
      </c>
      <c r="G10" s="42" t="s">
        <v>65</v>
      </c>
    </row>
    <row r="11" spans="1:7" x14ac:dyDescent="0.25">
      <c r="G11" s="26"/>
    </row>
    <row r="12" spans="1:7" x14ac:dyDescent="0.25">
      <c r="A12" s="12" t="s">
        <v>30</v>
      </c>
      <c r="B12" s="12" t="s">
        <v>7</v>
      </c>
      <c r="C12" s="15">
        <f>'1T'!F12</f>
        <v>679</v>
      </c>
      <c r="D12" s="15">
        <f>'2T'!F12</f>
        <v>3226</v>
      </c>
      <c r="E12" s="15">
        <f>+'3T'!F12</f>
        <v>3961</v>
      </c>
      <c r="F12" s="15">
        <f>+'4T'!F12</f>
        <v>5592</v>
      </c>
      <c r="G12" s="24">
        <f t="shared" ref="G12:G21" si="0">SUM(C12:F12)</f>
        <v>13458</v>
      </c>
    </row>
    <row r="13" spans="1:7" x14ac:dyDescent="0.25">
      <c r="A13" s="12"/>
      <c r="B13" s="12" t="s">
        <v>33</v>
      </c>
      <c r="C13" s="15">
        <f>'1T'!F13</f>
        <v>703</v>
      </c>
      <c r="D13" s="15">
        <f>'2T'!F13</f>
        <v>7325</v>
      </c>
      <c r="E13" s="15">
        <f>+'3T'!F13</f>
        <v>13582</v>
      </c>
      <c r="F13" s="15">
        <f>+'4T'!F13</f>
        <v>11127</v>
      </c>
      <c r="G13" s="65">
        <f t="shared" si="0"/>
        <v>32737</v>
      </c>
    </row>
    <row r="14" spans="1:7" x14ac:dyDescent="0.25">
      <c r="A14" s="12" t="s">
        <v>31</v>
      </c>
      <c r="B14" s="12" t="s">
        <v>7</v>
      </c>
      <c r="C14" s="15">
        <f>'1T'!F14</f>
        <v>56</v>
      </c>
      <c r="D14" s="15">
        <f>'2T'!F14</f>
        <v>106</v>
      </c>
      <c r="E14" s="15">
        <f>+'3T'!F14</f>
        <v>104</v>
      </c>
      <c r="F14" s="15">
        <f>+'4T'!F14</f>
        <v>318</v>
      </c>
      <c r="G14" s="65">
        <f t="shared" si="0"/>
        <v>584</v>
      </c>
    </row>
    <row r="15" spans="1:7" x14ac:dyDescent="0.25">
      <c r="A15" s="12"/>
      <c r="B15" s="12" t="s">
        <v>33</v>
      </c>
      <c r="C15" s="15">
        <f>'1T'!F15</f>
        <v>56</v>
      </c>
      <c r="D15" s="15">
        <f>'2T'!F15</f>
        <v>321</v>
      </c>
      <c r="E15" s="15">
        <f>+'3T'!F15</f>
        <v>464</v>
      </c>
      <c r="F15" s="15">
        <f>+'4T'!F15</f>
        <v>538</v>
      </c>
      <c r="G15" s="65">
        <f t="shared" si="0"/>
        <v>1379</v>
      </c>
    </row>
    <row r="16" spans="1:7" ht="15" customHeight="1" x14ac:dyDescent="0.25">
      <c r="A16" s="12" t="s">
        <v>32</v>
      </c>
      <c r="B16" s="12" t="s">
        <v>7</v>
      </c>
      <c r="C16" s="15">
        <f>'1T'!F16</f>
        <v>74</v>
      </c>
      <c r="D16" s="15">
        <f>'2T'!F16</f>
        <v>540</v>
      </c>
      <c r="E16" s="15">
        <f>+'3T'!F16</f>
        <v>437</v>
      </c>
      <c r="F16" s="15">
        <f>+'4T'!F16</f>
        <v>637</v>
      </c>
      <c r="G16" s="65">
        <f t="shared" si="0"/>
        <v>1688</v>
      </c>
    </row>
    <row r="17" spans="1:8" ht="15" customHeight="1" x14ac:dyDescent="0.25">
      <c r="A17" s="12"/>
      <c r="B17" s="12" t="s">
        <v>33</v>
      </c>
      <c r="C17" s="15">
        <f>'1T'!F17</f>
        <v>74</v>
      </c>
      <c r="D17" s="15">
        <f>'2T'!F17</f>
        <v>1420</v>
      </c>
      <c r="E17" s="15">
        <f>+'3T'!F17</f>
        <v>1998</v>
      </c>
      <c r="F17" s="15">
        <f>+'4T'!F17</f>
        <v>1251</v>
      </c>
      <c r="G17" s="65">
        <f t="shared" si="0"/>
        <v>4743</v>
      </c>
    </row>
    <row r="18" spans="1:8" ht="15" customHeight="1" x14ac:dyDescent="0.25">
      <c r="A18" s="12" t="s">
        <v>40</v>
      </c>
      <c r="B18" s="12" t="s">
        <v>7</v>
      </c>
      <c r="C18" s="15">
        <f>'1T'!F18</f>
        <v>1546</v>
      </c>
      <c r="D18" s="15">
        <f>'2T'!F18</f>
        <v>1412</v>
      </c>
      <c r="E18" s="15">
        <f>+'3T'!F18</f>
        <v>1725</v>
      </c>
      <c r="F18" s="15">
        <f>+'4T'!F18</f>
        <v>4591</v>
      </c>
      <c r="G18" s="65">
        <f t="shared" si="0"/>
        <v>9274</v>
      </c>
    </row>
    <row r="19" spans="1:8" ht="15" customHeight="1" x14ac:dyDescent="0.25">
      <c r="A19" s="12"/>
      <c r="B19" s="12" t="s">
        <v>33</v>
      </c>
      <c r="C19" s="15">
        <f>'1T'!F19</f>
        <v>2813</v>
      </c>
      <c r="D19" s="15">
        <f>'2T'!F19</f>
        <v>6297</v>
      </c>
      <c r="E19" s="15">
        <f>+'3T'!F19</f>
        <v>10401</v>
      </c>
      <c r="F19" s="15">
        <f>+'4T'!F19</f>
        <v>12434</v>
      </c>
      <c r="G19" s="65">
        <f t="shared" si="0"/>
        <v>31945</v>
      </c>
    </row>
    <row r="20" spans="1:8" ht="15" customHeight="1" x14ac:dyDescent="0.25">
      <c r="A20" s="12" t="s">
        <v>75</v>
      </c>
      <c r="B20" s="12" t="s">
        <v>7</v>
      </c>
      <c r="C20" s="15">
        <f>'1T'!F20</f>
        <v>106</v>
      </c>
      <c r="D20" s="15">
        <f>'2T'!F20</f>
        <v>746</v>
      </c>
      <c r="E20" s="15">
        <f>+'3T'!F20</f>
        <v>1725</v>
      </c>
      <c r="F20" s="15">
        <f>+'4T'!F20</f>
        <v>1005</v>
      </c>
      <c r="G20" s="65">
        <f t="shared" si="0"/>
        <v>3582</v>
      </c>
    </row>
    <row r="21" spans="1:8" x14ac:dyDescent="0.25">
      <c r="B21" s="14" t="s">
        <v>33</v>
      </c>
      <c r="C21" s="14">
        <f>'1T'!F21</f>
        <v>130</v>
      </c>
      <c r="D21" s="14">
        <f>'2T'!F21</f>
        <v>1794</v>
      </c>
      <c r="E21" s="14">
        <f>+'3T'!F21</f>
        <v>2636</v>
      </c>
      <c r="F21" s="14">
        <f>+'4T'!F21</f>
        <v>2160</v>
      </c>
      <c r="G21" s="65">
        <f t="shared" si="0"/>
        <v>6720</v>
      </c>
    </row>
    <row r="22" spans="1:8" s="26" customFormat="1" ht="15" customHeight="1" thickBot="1" x14ac:dyDescent="0.3">
      <c r="A22" s="39" t="s">
        <v>17</v>
      </c>
      <c r="B22" s="39" t="s">
        <v>7</v>
      </c>
      <c r="C22" s="97">
        <f>C12+C14+C16+C18+C20</f>
        <v>2461</v>
      </c>
      <c r="D22" s="97">
        <f t="shared" ref="D22:G22" si="1">D12+D14+D16+D18+D20</f>
        <v>6030</v>
      </c>
      <c r="E22" s="97">
        <f t="shared" si="1"/>
        <v>7952</v>
      </c>
      <c r="F22" s="97">
        <f t="shared" si="1"/>
        <v>12143</v>
      </c>
      <c r="G22" s="97">
        <f t="shared" si="1"/>
        <v>28586</v>
      </c>
      <c r="H22" s="89"/>
    </row>
    <row r="23" spans="1:8" s="26" customFormat="1" ht="15" customHeight="1" thickTop="1" thickBot="1" x14ac:dyDescent="0.3">
      <c r="A23" s="39" t="s">
        <v>17</v>
      </c>
      <c r="B23" s="39" t="s">
        <v>33</v>
      </c>
      <c r="C23" s="97">
        <f>C13+C15+C17+C19+C21</f>
        <v>3776</v>
      </c>
      <c r="D23" s="97">
        <f t="shared" ref="D23:G23" si="2">D13+D15+D17+D19+D21</f>
        <v>17157</v>
      </c>
      <c r="E23" s="97">
        <f t="shared" si="2"/>
        <v>29081</v>
      </c>
      <c r="F23" s="97">
        <f t="shared" si="2"/>
        <v>27510</v>
      </c>
      <c r="G23" s="97">
        <f t="shared" si="2"/>
        <v>77524</v>
      </c>
    </row>
    <row r="24" spans="1:8" ht="15" customHeight="1" thickTop="1" x14ac:dyDescent="0.25">
      <c r="A24" s="14" t="s">
        <v>56</v>
      </c>
      <c r="F24" s="14" t="s">
        <v>34</v>
      </c>
    </row>
    <row r="25" spans="1:8" ht="15" customHeight="1" x14ac:dyDescent="0.25">
      <c r="A25" s="108" t="s">
        <v>48</v>
      </c>
      <c r="B25" s="108"/>
      <c r="C25" s="108"/>
      <c r="D25" s="108"/>
      <c r="E25" s="108"/>
      <c r="F25" s="108"/>
      <c r="G25" s="108"/>
    </row>
    <row r="26" spans="1:8" ht="15" customHeight="1" x14ac:dyDescent="0.25"/>
    <row r="27" spans="1:8" ht="15" customHeight="1" x14ac:dyDescent="0.25">
      <c r="A27" s="109" t="s">
        <v>18</v>
      </c>
      <c r="B27" s="109"/>
      <c r="C27" s="109"/>
      <c r="D27" s="109"/>
      <c r="E27" s="109"/>
    </row>
    <row r="28" spans="1:8" ht="15" customHeight="1" x14ac:dyDescent="0.25">
      <c r="A28" s="107" t="s">
        <v>11</v>
      </c>
      <c r="B28" s="107"/>
      <c r="C28" s="107"/>
      <c r="D28" s="107"/>
      <c r="E28" s="107"/>
    </row>
    <row r="29" spans="1:8" ht="15" customHeight="1" x14ac:dyDescent="0.25">
      <c r="A29" s="107" t="s">
        <v>42</v>
      </c>
      <c r="B29" s="107"/>
      <c r="C29" s="107"/>
      <c r="D29" s="107"/>
      <c r="E29" s="107"/>
    </row>
    <row r="30" spans="1:8" ht="15" customHeight="1" x14ac:dyDescent="0.25"/>
    <row r="31" spans="1:8" s="26" customFormat="1" ht="15" customHeight="1" thickBot="1" x14ac:dyDescent="0.3">
      <c r="A31" s="40" t="s">
        <v>68</v>
      </c>
      <c r="B31" s="42" t="s">
        <v>66</v>
      </c>
      <c r="C31" s="42" t="s">
        <v>37</v>
      </c>
      <c r="D31" s="42" t="s">
        <v>55</v>
      </c>
      <c r="E31" s="42" t="s">
        <v>64</v>
      </c>
      <c r="F31" s="42" t="s">
        <v>65</v>
      </c>
    </row>
    <row r="32" spans="1:8" ht="15" customHeight="1" x14ac:dyDescent="0.25">
      <c r="F32" s="26"/>
    </row>
    <row r="33" spans="1:6" ht="15" customHeight="1" x14ac:dyDescent="0.25">
      <c r="A33" s="12" t="s">
        <v>30</v>
      </c>
      <c r="B33" s="23">
        <f>+'1T'!E33</f>
        <v>130055000</v>
      </c>
      <c r="C33" s="23">
        <f>'2T'!E33</f>
        <v>1355395000</v>
      </c>
      <c r="D33" s="22">
        <f>+'3T'!E33</f>
        <v>2511717500</v>
      </c>
      <c r="E33" s="23">
        <f>+'4T'!E33</f>
        <v>2058495000</v>
      </c>
      <c r="F33" s="43">
        <f>SUM(B33:E33)</f>
        <v>6055662500</v>
      </c>
    </row>
    <row r="34" spans="1:6" ht="15" customHeight="1" x14ac:dyDescent="0.25">
      <c r="A34" s="12" t="s">
        <v>31</v>
      </c>
      <c r="B34" s="23">
        <f>+'1T'!E34</f>
        <v>10360000</v>
      </c>
      <c r="C34" s="23">
        <f>'2T'!E34</f>
        <v>59385000</v>
      </c>
      <c r="D34" s="22">
        <f>+'3T'!E34</f>
        <v>84345000</v>
      </c>
      <c r="E34" s="23">
        <f>+'4T'!E34</f>
        <v>98275000</v>
      </c>
      <c r="F34" s="43">
        <f t="shared" ref="F34:F37" si="3">SUM(B34:E34)</f>
        <v>252365000</v>
      </c>
    </row>
    <row r="35" spans="1:6" ht="15" customHeight="1" x14ac:dyDescent="0.25">
      <c r="A35" s="12" t="s">
        <v>32</v>
      </c>
      <c r="B35" s="23">
        <f>+'1T'!E35</f>
        <v>13690000</v>
      </c>
      <c r="C35" s="23">
        <f>'2T'!E35</f>
        <v>262700000</v>
      </c>
      <c r="D35" s="22">
        <f>+'3T'!E35</f>
        <v>367965000</v>
      </c>
      <c r="E35" s="23">
        <f>+'4T'!E35</f>
        <v>222832500</v>
      </c>
      <c r="F35" s="43">
        <f t="shared" si="3"/>
        <v>867187500</v>
      </c>
    </row>
    <row r="36" spans="1:6" ht="15" customHeight="1" x14ac:dyDescent="0.25">
      <c r="A36" s="12" t="s">
        <v>39</v>
      </c>
      <c r="B36" s="23">
        <f>+'1T'!E36</f>
        <v>514100000</v>
      </c>
      <c r="C36" s="23">
        <f>'2T'!E36</f>
        <v>1191100000</v>
      </c>
      <c r="D36" s="22">
        <f>+'3T'!E36</f>
        <v>1978800000</v>
      </c>
      <c r="E36" s="23">
        <f>+'4T'!E36</f>
        <v>2396900000</v>
      </c>
      <c r="F36" s="43">
        <f t="shared" si="3"/>
        <v>6080900000</v>
      </c>
    </row>
    <row r="37" spans="1:6" ht="15" customHeight="1" x14ac:dyDescent="0.25">
      <c r="A37" s="14" t="s">
        <v>70</v>
      </c>
      <c r="B37" s="23">
        <f>'1T'!E37</f>
        <v>24050000</v>
      </c>
      <c r="C37" s="23">
        <f>'2T'!E37</f>
        <v>331890000</v>
      </c>
      <c r="D37" s="22">
        <f>+'3T'!E37</f>
        <v>487660000</v>
      </c>
      <c r="E37" s="23">
        <f>+'4T'!E37</f>
        <v>399600000</v>
      </c>
      <c r="F37" s="43">
        <f t="shared" si="3"/>
        <v>1243200000</v>
      </c>
    </row>
    <row r="38" spans="1:6" s="26" customFormat="1" ht="15" customHeight="1" thickBot="1" x14ac:dyDescent="0.3">
      <c r="A38" s="39" t="s">
        <v>17</v>
      </c>
      <c r="B38" s="39">
        <f>SUM(B33:B37)</f>
        <v>692255000</v>
      </c>
      <c r="C38" s="39">
        <f>SUM(C33:C37)</f>
        <v>3200470000</v>
      </c>
      <c r="D38" s="39">
        <f>SUM(D33:D37)</f>
        <v>5430487500</v>
      </c>
      <c r="E38" s="39">
        <f>SUM(E33:E37)</f>
        <v>5176102500</v>
      </c>
      <c r="F38" s="39">
        <f>SUM(F33:F37)</f>
        <v>14499315000</v>
      </c>
    </row>
    <row r="39" spans="1:6" ht="15" customHeight="1" thickTop="1" x14ac:dyDescent="0.25">
      <c r="A39" s="14" t="s">
        <v>56</v>
      </c>
    </row>
    <row r="40" spans="1:6" ht="15" customHeight="1" x14ac:dyDescent="0.25">
      <c r="B40" s="14" t="s">
        <v>34</v>
      </c>
      <c r="C40" s="14" t="s">
        <v>34</v>
      </c>
      <c r="D40" s="14" t="s">
        <v>34</v>
      </c>
      <c r="E40" s="14" t="s">
        <v>34</v>
      </c>
    </row>
    <row r="41" spans="1:6" ht="15" customHeight="1" x14ac:dyDescent="0.25"/>
    <row r="42" spans="1:6" ht="15" customHeight="1" x14ac:dyDescent="0.25">
      <c r="A42" s="107" t="s">
        <v>19</v>
      </c>
      <c r="B42" s="107"/>
      <c r="C42" s="107"/>
      <c r="D42" s="107"/>
      <c r="E42" s="107"/>
    </row>
    <row r="43" spans="1:6" ht="15" customHeight="1" x14ac:dyDescent="0.25">
      <c r="A43" s="107" t="s">
        <v>11</v>
      </c>
      <c r="B43" s="107"/>
      <c r="C43" s="107"/>
      <c r="D43" s="107"/>
      <c r="E43" s="107"/>
    </row>
    <row r="44" spans="1:6" ht="15" customHeight="1" x14ac:dyDescent="0.25">
      <c r="A44" s="107" t="s">
        <v>42</v>
      </c>
      <c r="B44" s="107"/>
      <c r="C44" s="107"/>
      <c r="D44" s="107"/>
      <c r="E44" s="107"/>
    </row>
    <row r="45" spans="1:6" ht="15" customHeight="1" x14ac:dyDescent="0.25"/>
    <row r="46" spans="1:6" s="26" customFormat="1" ht="15" customHeight="1" thickBot="1" x14ac:dyDescent="0.3">
      <c r="A46" s="42" t="s">
        <v>12</v>
      </c>
      <c r="B46" s="42" t="s">
        <v>6</v>
      </c>
      <c r="C46" s="42" t="s">
        <v>37</v>
      </c>
      <c r="D46" s="42" t="s">
        <v>55</v>
      </c>
      <c r="E46" s="42" t="s">
        <v>64</v>
      </c>
      <c r="F46" s="42" t="s">
        <v>65</v>
      </c>
    </row>
    <row r="47" spans="1:6" ht="15" customHeight="1" x14ac:dyDescent="0.25">
      <c r="F47" s="26"/>
    </row>
    <row r="48" spans="1:6" x14ac:dyDescent="0.25">
      <c r="A48" s="14" t="s">
        <v>60</v>
      </c>
      <c r="B48" s="23">
        <f>'1T'!E48</f>
        <v>692255000</v>
      </c>
      <c r="C48" s="23">
        <f>'2T'!E48</f>
        <v>3200470000</v>
      </c>
      <c r="D48" s="23">
        <f>+'3T'!E48</f>
        <v>5430487500</v>
      </c>
      <c r="E48" s="23">
        <f>+'4T'!E48</f>
        <v>5176102500</v>
      </c>
      <c r="F48" s="43">
        <f>SUM(B48:E48)</f>
        <v>14499315000</v>
      </c>
    </row>
    <row r="49" spans="1:7" x14ac:dyDescent="0.25">
      <c r="A49" s="14" t="s">
        <v>13</v>
      </c>
      <c r="F49" s="26"/>
    </row>
    <row r="50" spans="1:7" x14ac:dyDescent="0.25">
      <c r="A50" s="14" t="s">
        <v>14</v>
      </c>
      <c r="B50" s="14" t="s">
        <v>34</v>
      </c>
      <c r="C50" s="14" t="s">
        <v>34</v>
      </c>
      <c r="D50" s="14" t="s">
        <v>34</v>
      </c>
      <c r="E50" s="14" t="s">
        <v>34</v>
      </c>
      <c r="F50" s="26"/>
    </row>
    <row r="51" spans="1:7" x14ac:dyDescent="0.25">
      <c r="A51" s="14" t="s">
        <v>8</v>
      </c>
      <c r="F51" s="26"/>
    </row>
    <row r="52" spans="1:7" x14ac:dyDescent="0.25">
      <c r="A52" s="14" t="s">
        <v>9</v>
      </c>
      <c r="F52" s="26"/>
    </row>
    <row r="53" spans="1:7" s="26" customFormat="1" ht="15.75" thickBot="1" x14ac:dyDescent="0.3">
      <c r="A53" s="39" t="s">
        <v>17</v>
      </c>
      <c r="B53" s="97">
        <f>SUM(B48:B52)</f>
        <v>692255000</v>
      </c>
      <c r="C53" s="97">
        <f t="shared" ref="C53:F53" si="4">SUM(C48:C52)</f>
        <v>3200470000</v>
      </c>
      <c r="D53" s="97">
        <f t="shared" si="4"/>
        <v>5430487500</v>
      </c>
      <c r="E53" s="97">
        <f t="shared" si="4"/>
        <v>5176102500</v>
      </c>
      <c r="F53" s="97">
        <f t="shared" si="4"/>
        <v>14499315000</v>
      </c>
      <c r="G53" s="89"/>
    </row>
    <row r="54" spans="1:7" ht="15.75" thickTop="1" x14ac:dyDescent="0.25">
      <c r="A54" s="14" t="s">
        <v>56</v>
      </c>
    </row>
    <row r="55" spans="1:7" x14ac:dyDescent="0.25">
      <c r="A55" s="110"/>
      <c r="B55" s="110"/>
      <c r="C55" s="110"/>
    </row>
    <row r="56" spans="1:7" x14ac:dyDescent="0.25">
      <c r="A56" s="110"/>
      <c r="B56" s="110"/>
      <c r="C56" s="110"/>
    </row>
    <row r="57" spans="1:7" x14ac:dyDescent="0.25">
      <c r="A57" s="107" t="s">
        <v>25</v>
      </c>
      <c r="B57" s="107"/>
      <c r="C57" s="107"/>
      <c r="D57" s="107"/>
      <c r="E57" s="107"/>
    </row>
    <row r="58" spans="1:7" x14ac:dyDescent="0.25">
      <c r="A58" s="107" t="s">
        <v>20</v>
      </c>
      <c r="B58" s="107"/>
      <c r="C58" s="107"/>
      <c r="D58" s="107"/>
      <c r="E58" s="107"/>
    </row>
    <row r="59" spans="1:7" x14ac:dyDescent="0.25">
      <c r="A59" s="107" t="s">
        <v>42</v>
      </c>
      <c r="B59" s="107"/>
      <c r="C59" s="107"/>
      <c r="D59" s="107"/>
      <c r="E59" s="107"/>
    </row>
    <row r="61" spans="1:7" s="26" customFormat="1" ht="15.75" thickBot="1" x14ac:dyDescent="0.3">
      <c r="A61" s="42" t="s">
        <v>12</v>
      </c>
      <c r="B61" s="42" t="s">
        <v>6</v>
      </c>
      <c r="C61" s="42" t="s">
        <v>37</v>
      </c>
      <c r="D61" s="42" t="s">
        <v>55</v>
      </c>
      <c r="E61" s="42" t="s">
        <v>64</v>
      </c>
      <c r="F61" s="42" t="s">
        <v>65</v>
      </c>
    </row>
    <row r="62" spans="1:7" x14ac:dyDescent="0.25">
      <c r="F62" s="26"/>
    </row>
    <row r="63" spans="1:7" x14ac:dyDescent="0.25">
      <c r="A63" s="14" t="s">
        <v>46</v>
      </c>
      <c r="B63" s="14">
        <f>'1T'!E63</f>
        <v>0</v>
      </c>
      <c r="C63" s="14">
        <f>'2T'!E63</f>
        <v>6907205000</v>
      </c>
      <c r="D63" s="14">
        <f>'3T'!E63</f>
        <v>3706735000</v>
      </c>
      <c r="E63" s="14">
        <f>'4T'!E63</f>
        <v>5893032500</v>
      </c>
      <c r="F63" s="26">
        <f>B63</f>
        <v>0</v>
      </c>
    </row>
    <row r="64" spans="1:7" x14ac:dyDescent="0.25">
      <c r="A64" s="14" t="s">
        <v>21</v>
      </c>
      <c r="B64" s="14">
        <f>'1T'!E64</f>
        <v>7599460000</v>
      </c>
      <c r="C64" s="14">
        <f>'2T'!E64</f>
        <v>0</v>
      </c>
      <c r="D64" s="14">
        <f>'3T'!E64</f>
        <v>7616785000</v>
      </c>
      <c r="E64" s="14">
        <f>'4T'!E64</f>
        <v>0</v>
      </c>
      <c r="F64" s="26">
        <f>SUM(B64:E64)</f>
        <v>15216245000</v>
      </c>
    </row>
    <row r="65" spans="1:6" x14ac:dyDescent="0.25">
      <c r="A65" s="14" t="s">
        <v>22</v>
      </c>
      <c r="B65" s="14">
        <f>'1T'!E65</f>
        <v>7599460000</v>
      </c>
      <c r="C65" s="14">
        <f>'2T'!E65</f>
        <v>6907205000</v>
      </c>
      <c r="D65" s="14">
        <f>'3T'!E65</f>
        <v>11323520000</v>
      </c>
      <c r="E65" s="14">
        <f>'4T'!E65</f>
        <v>5893032500</v>
      </c>
      <c r="F65" s="26">
        <f>F63+F64</f>
        <v>15216245000</v>
      </c>
    </row>
    <row r="66" spans="1:6" x14ac:dyDescent="0.25">
      <c r="A66" s="14" t="s">
        <v>23</v>
      </c>
      <c r="B66" s="14">
        <f>'1T'!E66</f>
        <v>692255000</v>
      </c>
      <c r="C66" s="14">
        <f>'2T'!E66</f>
        <v>3200470000</v>
      </c>
      <c r="D66" s="14">
        <f>'3T'!E66</f>
        <v>5430487500</v>
      </c>
      <c r="E66" s="14">
        <f>'4T'!E66</f>
        <v>5176102500</v>
      </c>
      <c r="F66" s="26">
        <f>SUM(B66:E66)</f>
        <v>14499315000</v>
      </c>
    </row>
    <row r="67" spans="1:6" x14ac:dyDescent="0.25">
      <c r="A67" s="14" t="s">
        <v>24</v>
      </c>
      <c r="B67" s="14">
        <f>'1T'!E67</f>
        <v>6907205000</v>
      </c>
      <c r="C67" s="14">
        <f>'2T'!E67</f>
        <v>3706735000</v>
      </c>
      <c r="D67" s="14">
        <f>'3T'!E67</f>
        <v>5893032500</v>
      </c>
      <c r="E67" s="14">
        <f>'4T'!E67</f>
        <v>716930000</v>
      </c>
      <c r="F67" s="26">
        <f>F65-F66</f>
        <v>716930000</v>
      </c>
    </row>
    <row r="68" spans="1:6" ht="15.75" thickBot="1" x14ac:dyDescent="0.3">
      <c r="A68" s="16"/>
      <c r="B68" s="16"/>
      <c r="C68" s="16"/>
      <c r="D68" s="16"/>
      <c r="E68" s="16"/>
      <c r="F68" s="16" t="s">
        <v>34</v>
      </c>
    </row>
    <row r="69" spans="1:6" ht="15.75" thickTop="1" x14ac:dyDescent="0.25">
      <c r="A69" s="14" t="s">
        <v>49</v>
      </c>
    </row>
    <row r="70" spans="1:6" x14ac:dyDescent="0.25">
      <c r="A70" s="12" t="s">
        <v>77</v>
      </c>
    </row>
    <row r="71" spans="1:6" ht="15" customHeight="1" x14ac:dyDescent="0.25">
      <c r="A71" s="62"/>
    </row>
    <row r="74" spans="1:6" x14ac:dyDescent="0.25">
      <c r="A74" s="31" t="s">
        <v>94</v>
      </c>
    </row>
  </sheetData>
  <mergeCells count="14">
    <mergeCell ref="A1:G1"/>
    <mergeCell ref="A25:G25"/>
    <mergeCell ref="A59:E59"/>
    <mergeCell ref="A7:F7"/>
    <mergeCell ref="A8:F8"/>
    <mergeCell ref="A27:E27"/>
    <mergeCell ref="A28:E28"/>
    <mergeCell ref="A29:E29"/>
    <mergeCell ref="A42:E42"/>
    <mergeCell ref="A43:E43"/>
    <mergeCell ref="A44:E44"/>
    <mergeCell ref="A57:E57"/>
    <mergeCell ref="A58:E58"/>
    <mergeCell ref="A55:C56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</vt:lpstr>
      <vt:lpstr>2T</vt:lpstr>
      <vt:lpstr>3T</vt:lpstr>
      <vt:lpstr>4T</vt:lpstr>
      <vt:lpstr>Semestral</vt:lpstr>
      <vt:lpstr>3T Acumulado</vt:lpstr>
      <vt:lpstr>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Horacio Rodriguez</cp:lastModifiedBy>
  <cp:lastPrinted>2015-04-15T15:16:15Z</cp:lastPrinted>
  <dcterms:created xsi:type="dcterms:W3CDTF">2011-03-10T14:40:05Z</dcterms:created>
  <dcterms:modified xsi:type="dcterms:W3CDTF">2016-01-29T19:20:23Z</dcterms:modified>
</cp:coreProperties>
</file>