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odo\2015\Indicadores 2015\Informes trimestrales 2015\IV trimestre\INAMU\"/>
    </mc:Choice>
  </mc:AlternateContent>
  <bookViews>
    <workbookView xWindow="0" yWindow="0" windowWidth="21600" windowHeight="9735" activeTab="6"/>
  </bookViews>
  <sheets>
    <sheet name="1T" sheetId="4" r:id="rId1"/>
    <sheet name="2T" sheetId="6" r:id="rId2"/>
    <sheet name="3T" sheetId="8" r:id="rId3"/>
    <sheet name="4T" sheetId="10" r:id="rId4"/>
    <sheet name="Semestral" sheetId="12" r:id="rId5"/>
    <sheet name="3T Acumulado" sheetId="14" r:id="rId6"/>
    <sheet name="Anual" sheetId="16" r:id="rId7"/>
  </sheets>
  <calcPr calcId="152511"/>
</workbook>
</file>

<file path=xl/calcChain.xml><?xml version="1.0" encoding="utf-8"?>
<calcChain xmlns="http://schemas.openxmlformats.org/spreadsheetml/2006/main">
  <c r="C53" i="16" l="1"/>
  <c r="D53" i="16"/>
  <c r="E53" i="16"/>
  <c r="F53" i="16"/>
  <c r="B53" i="16"/>
  <c r="F46" i="16"/>
  <c r="E46" i="16"/>
  <c r="D46" i="16"/>
  <c r="C46" i="16"/>
  <c r="B46" i="16"/>
  <c r="F36" i="16"/>
  <c r="E36" i="16"/>
  <c r="D36" i="16"/>
  <c r="C36" i="16"/>
  <c r="B36" i="16"/>
  <c r="F66" i="16"/>
  <c r="E65" i="16"/>
  <c r="D65" i="16"/>
  <c r="C65" i="16"/>
  <c r="F65" i="16" s="1"/>
  <c r="B65" i="16"/>
  <c r="E36" i="8"/>
  <c r="C53" i="14"/>
  <c r="D53" i="14"/>
  <c r="E53" i="14"/>
  <c r="B53" i="14"/>
  <c r="E19" i="14"/>
  <c r="D19" i="14"/>
  <c r="C19" i="14"/>
  <c r="E17" i="14"/>
  <c r="D17" i="14"/>
  <c r="C17" i="14"/>
  <c r="E15" i="14"/>
  <c r="D15" i="14"/>
  <c r="C15" i="14"/>
  <c r="E13" i="14"/>
  <c r="D13" i="14"/>
  <c r="C13" i="14"/>
  <c r="E65" i="14"/>
  <c r="D65" i="14"/>
  <c r="C65" i="14"/>
  <c r="B65" i="14"/>
  <c r="E66" i="14"/>
  <c r="E46" i="14"/>
  <c r="D46" i="14"/>
  <c r="C46" i="14"/>
  <c r="B46" i="14"/>
  <c r="D36" i="14"/>
  <c r="E36" i="14" s="1"/>
  <c r="C36" i="14"/>
  <c r="B36" i="14"/>
  <c r="D66" i="12"/>
  <c r="D65" i="12"/>
  <c r="C65" i="12"/>
  <c r="B65" i="12"/>
  <c r="C53" i="12"/>
  <c r="D53" i="12"/>
  <c r="B53" i="12"/>
  <c r="D46" i="12"/>
  <c r="C46" i="12"/>
  <c r="B46" i="12"/>
  <c r="E52" i="10"/>
  <c r="E36" i="10"/>
  <c r="E46" i="10"/>
  <c r="C53" i="10"/>
  <c r="D53" i="10"/>
  <c r="B53" i="10"/>
  <c r="F15" i="10"/>
  <c r="E65" i="10"/>
  <c r="B66" i="10"/>
  <c r="E65" i="8"/>
  <c r="C53" i="8"/>
  <c r="D53" i="8"/>
  <c r="E53" i="8"/>
  <c r="B53" i="8"/>
  <c r="E46" i="8"/>
  <c r="B66" i="8" l="1"/>
  <c r="E46" i="6" l="1"/>
  <c r="C53" i="6"/>
  <c r="D53" i="6"/>
  <c r="B53" i="6"/>
  <c r="B66" i="6"/>
  <c r="E65" i="6"/>
  <c r="E65" i="4"/>
  <c r="E66" i="4" s="1"/>
  <c r="B66" i="4"/>
  <c r="E52" i="4"/>
  <c r="C53" i="4"/>
  <c r="D53" i="4"/>
  <c r="B53" i="4"/>
  <c r="E46" i="4"/>
  <c r="C37" i="4"/>
  <c r="D37" i="4"/>
  <c r="B37" i="4"/>
  <c r="E36" i="4"/>
  <c r="F13" i="4" l="1"/>
  <c r="C13" i="12" s="1"/>
  <c r="F17" i="6"/>
  <c r="D17" i="16" s="1"/>
  <c r="E47" i="8"/>
  <c r="D47" i="16" s="1"/>
  <c r="E49" i="8"/>
  <c r="E50" i="8"/>
  <c r="E51" i="8"/>
  <c r="D51" i="16" s="1"/>
  <c r="E52" i="8"/>
  <c r="D52" i="16" s="1"/>
  <c r="C67" i="8"/>
  <c r="D67" i="8"/>
  <c r="B67" i="8"/>
  <c r="C67" i="10"/>
  <c r="D67" i="10"/>
  <c r="B67" i="10"/>
  <c r="C67" i="6"/>
  <c r="D67" i="6"/>
  <c r="B67" i="6"/>
  <c r="E52" i="16"/>
  <c r="B52" i="16"/>
  <c r="B52" i="14"/>
  <c r="B52" i="12"/>
  <c r="B36" i="12"/>
  <c r="F15" i="8"/>
  <c r="E15" i="16"/>
  <c r="F17" i="8"/>
  <c r="E17" i="16"/>
  <c r="F19" i="8"/>
  <c r="E19" i="16" s="1"/>
  <c r="F13" i="8"/>
  <c r="E13" i="16" s="1"/>
  <c r="E47" i="6"/>
  <c r="E53" i="6" s="1"/>
  <c r="E52" i="6"/>
  <c r="C52" i="16" s="1"/>
  <c r="C52" i="14"/>
  <c r="C37" i="6"/>
  <c r="D37" i="6"/>
  <c r="E36" i="6"/>
  <c r="C36" i="12" s="1"/>
  <c r="D36" i="12" s="1"/>
  <c r="F15" i="6"/>
  <c r="F19" i="6"/>
  <c r="D19" i="16" s="1"/>
  <c r="F13" i="6"/>
  <c r="D13" i="16" s="1"/>
  <c r="C67" i="4"/>
  <c r="D67" i="4"/>
  <c r="B67" i="4"/>
  <c r="B68" i="4" s="1"/>
  <c r="C63" i="4" s="1"/>
  <c r="C66" i="4" s="1"/>
  <c r="E47" i="4"/>
  <c r="B47" i="16"/>
  <c r="C52" i="12"/>
  <c r="C47" i="16"/>
  <c r="D18" i="12"/>
  <c r="F13" i="10"/>
  <c r="F13" i="16" s="1"/>
  <c r="F15" i="16"/>
  <c r="F17" i="10"/>
  <c r="F17" i="16" s="1"/>
  <c r="F19" i="10"/>
  <c r="F19" i="16" s="1"/>
  <c r="E31" i="10"/>
  <c r="E31" i="16"/>
  <c r="E32" i="10"/>
  <c r="E32" i="16" s="1"/>
  <c r="E33" i="10"/>
  <c r="E33" i="16"/>
  <c r="E34" i="10"/>
  <c r="E34" i="16"/>
  <c r="E35" i="10"/>
  <c r="E35" i="16"/>
  <c r="B37" i="10"/>
  <c r="C37" i="10"/>
  <c r="D37" i="10"/>
  <c r="E47" i="10"/>
  <c r="E48" i="10"/>
  <c r="E48" i="16" s="1"/>
  <c r="E49" i="10"/>
  <c r="E49" i="16" s="1"/>
  <c r="E50" i="10"/>
  <c r="E50" i="16" s="1"/>
  <c r="E51" i="10"/>
  <c r="E51" i="16" s="1"/>
  <c r="E64" i="10"/>
  <c r="E66" i="10" s="1"/>
  <c r="E31" i="8"/>
  <c r="E32" i="8"/>
  <c r="D32" i="14" s="1"/>
  <c r="E33" i="8"/>
  <c r="D33" i="14" s="1"/>
  <c r="E34" i="8"/>
  <c r="D34" i="16" s="1"/>
  <c r="E35" i="8"/>
  <c r="D35" i="14" s="1"/>
  <c r="B37" i="8"/>
  <c r="C37" i="8"/>
  <c r="D37" i="8"/>
  <c r="E48" i="8"/>
  <c r="E64" i="8"/>
  <c r="E66" i="8" s="1"/>
  <c r="E31" i="6"/>
  <c r="C31" i="14" s="1"/>
  <c r="E32" i="6"/>
  <c r="C32" i="16" s="1"/>
  <c r="E33" i="6"/>
  <c r="C33" i="12" s="1"/>
  <c r="E34" i="6"/>
  <c r="C34" i="12" s="1"/>
  <c r="E35" i="6"/>
  <c r="B37" i="6"/>
  <c r="E37" i="6"/>
  <c r="E48" i="6"/>
  <c r="E49" i="6"/>
  <c r="C49" i="12" s="1"/>
  <c r="E50" i="6"/>
  <c r="C50" i="12" s="1"/>
  <c r="E51" i="6"/>
  <c r="C51" i="16" s="1"/>
  <c r="E64" i="6"/>
  <c r="E66" i="6" s="1"/>
  <c r="F15" i="4"/>
  <c r="C15" i="12" s="1"/>
  <c r="F17" i="4"/>
  <c r="F19" i="4"/>
  <c r="E31" i="4"/>
  <c r="E32" i="4"/>
  <c r="E33" i="4"/>
  <c r="B33" i="14" s="1"/>
  <c r="E34" i="4"/>
  <c r="B34" i="14" s="1"/>
  <c r="E35" i="4"/>
  <c r="E48" i="4"/>
  <c r="B48" i="16" s="1"/>
  <c r="E49" i="4"/>
  <c r="B49" i="16" s="1"/>
  <c r="E50" i="4"/>
  <c r="B50" i="12" s="1"/>
  <c r="E51" i="4"/>
  <c r="B51" i="16" s="1"/>
  <c r="E63" i="4"/>
  <c r="B63" i="14" s="1"/>
  <c r="E63" i="14" s="1"/>
  <c r="E64" i="4"/>
  <c r="B64" i="14" s="1"/>
  <c r="B34" i="16"/>
  <c r="B32" i="12"/>
  <c r="B32" i="16"/>
  <c r="B32" i="14"/>
  <c r="B35" i="12"/>
  <c r="B35" i="14"/>
  <c r="B35" i="16"/>
  <c r="B33" i="12"/>
  <c r="B31" i="16"/>
  <c r="B31" i="14"/>
  <c r="C64" i="16"/>
  <c r="C64" i="14"/>
  <c r="C35" i="12"/>
  <c r="C35" i="16"/>
  <c r="C35" i="14"/>
  <c r="C31" i="12"/>
  <c r="C31" i="16"/>
  <c r="D32" i="16"/>
  <c r="D33" i="16"/>
  <c r="D31" i="16"/>
  <c r="D31" i="14"/>
  <c r="D50" i="16"/>
  <c r="D48" i="16"/>
  <c r="D48" i="14"/>
  <c r="D49" i="16"/>
  <c r="D49" i="14"/>
  <c r="C64" i="12"/>
  <c r="C49" i="16"/>
  <c r="C49" i="14"/>
  <c r="C48" i="12"/>
  <c r="B50" i="14"/>
  <c r="B48" i="12"/>
  <c r="B51" i="12"/>
  <c r="B49" i="12"/>
  <c r="B31" i="12"/>
  <c r="C19" i="16"/>
  <c r="C19" i="12"/>
  <c r="C18" i="12"/>
  <c r="C14" i="12"/>
  <c r="E64" i="16" l="1"/>
  <c r="E47" i="16"/>
  <c r="E53" i="10"/>
  <c r="E37" i="10"/>
  <c r="E67" i="10"/>
  <c r="E67" i="16" s="1"/>
  <c r="D64" i="16"/>
  <c r="D47" i="14"/>
  <c r="E67" i="8"/>
  <c r="D52" i="14"/>
  <c r="E52" i="14" s="1"/>
  <c r="D51" i="14"/>
  <c r="D35" i="16"/>
  <c r="E37" i="8"/>
  <c r="D67" i="14"/>
  <c r="D67" i="16"/>
  <c r="D50" i="14"/>
  <c r="D34" i="14"/>
  <c r="D37" i="14" s="1"/>
  <c r="D37" i="16"/>
  <c r="D64" i="14"/>
  <c r="E64" i="14" s="1"/>
  <c r="C47" i="14"/>
  <c r="C47" i="12"/>
  <c r="C51" i="12"/>
  <c r="D51" i="12" s="1"/>
  <c r="C33" i="14"/>
  <c r="C32" i="14"/>
  <c r="D15" i="16"/>
  <c r="D15" i="12"/>
  <c r="D13" i="12"/>
  <c r="E67" i="6"/>
  <c r="C67" i="16" s="1"/>
  <c r="C50" i="14"/>
  <c r="C50" i="16"/>
  <c r="C33" i="16"/>
  <c r="D31" i="12"/>
  <c r="C32" i="12"/>
  <c r="D32" i="12" s="1"/>
  <c r="F17" i="14"/>
  <c r="D17" i="12"/>
  <c r="D14" i="12"/>
  <c r="D19" i="12"/>
  <c r="E31" i="14"/>
  <c r="E35" i="14"/>
  <c r="E19" i="12"/>
  <c r="E15" i="12"/>
  <c r="E37" i="16"/>
  <c r="F49" i="16"/>
  <c r="E33" i="14"/>
  <c r="F47" i="16"/>
  <c r="G19" i="16"/>
  <c r="D48" i="12"/>
  <c r="C48" i="14"/>
  <c r="D35" i="12"/>
  <c r="C34" i="14"/>
  <c r="C37" i="14" s="1"/>
  <c r="D16" i="12"/>
  <c r="D52" i="12"/>
  <c r="C48" i="16"/>
  <c r="C51" i="14"/>
  <c r="D33" i="12"/>
  <c r="C34" i="16"/>
  <c r="C37" i="16" s="1"/>
  <c r="F51" i="16"/>
  <c r="F15" i="14"/>
  <c r="D49" i="12"/>
  <c r="E32" i="14"/>
  <c r="D50" i="12"/>
  <c r="F52" i="16"/>
  <c r="E13" i="12"/>
  <c r="C16" i="12"/>
  <c r="C17" i="16"/>
  <c r="G17" i="16" s="1"/>
  <c r="B64" i="12"/>
  <c r="D64" i="12" s="1"/>
  <c r="B64" i="16"/>
  <c r="B63" i="16"/>
  <c r="F63" i="16" s="1"/>
  <c r="B63" i="12"/>
  <c r="D63" i="12" s="1"/>
  <c r="B48" i="14"/>
  <c r="B51" i="14"/>
  <c r="E53" i="4"/>
  <c r="B49" i="14"/>
  <c r="E49" i="14" s="1"/>
  <c r="B50" i="16"/>
  <c r="F50" i="16" s="1"/>
  <c r="B47" i="12"/>
  <c r="C68" i="4"/>
  <c r="D63" i="4" s="1"/>
  <c r="B47" i="14"/>
  <c r="E47" i="14" s="1"/>
  <c r="E67" i="4"/>
  <c r="F32" i="16"/>
  <c r="B37" i="14"/>
  <c r="B34" i="12"/>
  <c r="F31" i="16"/>
  <c r="B33" i="16"/>
  <c r="B37" i="16" s="1"/>
  <c r="F35" i="16"/>
  <c r="E37" i="4"/>
  <c r="C15" i="16"/>
  <c r="G15" i="16" s="1"/>
  <c r="C13" i="16"/>
  <c r="G13" i="16" s="1"/>
  <c r="C17" i="12"/>
  <c r="E17" i="12" s="1"/>
  <c r="F64" i="16" l="1"/>
  <c r="E50" i="14"/>
  <c r="F19" i="14"/>
  <c r="C67" i="12"/>
  <c r="C67" i="14"/>
  <c r="C37" i="12"/>
  <c r="F13" i="14"/>
  <c r="E51" i="14"/>
  <c r="E34" i="14"/>
  <c r="E37" i="14" s="1"/>
  <c r="D66" i="4"/>
  <c r="D68" i="4" s="1"/>
  <c r="F48" i="16"/>
  <c r="F37" i="16"/>
  <c r="F34" i="16"/>
  <c r="E48" i="14"/>
  <c r="B66" i="14"/>
  <c r="B66" i="16"/>
  <c r="B66" i="12"/>
  <c r="D47" i="12"/>
  <c r="B67" i="14"/>
  <c r="E67" i="14" s="1"/>
  <c r="E68" i="14" s="1"/>
  <c r="E68" i="4"/>
  <c r="B67" i="12"/>
  <c r="D67" i="12" s="1"/>
  <c r="D68" i="12" s="1"/>
  <c r="B67" i="16"/>
  <c r="F67" i="16" s="1"/>
  <c r="F33" i="16"/>
  <c r="D34" i="12"/>
  <c r="B37" i="12"/>
  <c r="F68" i="16" l="1"/>
  <c r="D37" i="12"/>
  <c r="B63" i="6"/>
  <c r="B68" i="14"/>
  <c r="B68" i="16"/>
  <c r="B68" i="12"/>
  <c r="B68" i="6" l="1"/>
  <c r="C63" i="6" s="1"/>
  <c r="E63" i="6"/>
  <c r="C66" i="6" l="1"/>
  <c r="C68" i="6" s="1"/>
  <c r="D63" i="6" s="1"/>
  <c r="D66" i="6" s="1"/>
  <c r="D68" i="6" s="1"/>
  <c r="C63" i="12"/>
  <c r="C63" i="14"/>
  <c r="C63" i="16"/>
  <c r="C66" i="14" l="1"/>
  <c r="C66" i="16"/>
  <c r="E68" i="6"/>
  <c r="C66" i="12"/>
  <c r="C68" i="16" l="1"/>
  <c r="C68" i="12"/>
  <c r="C68" i="14"/>
  <c r="B63" i="8"/>
  <c r="B68" i="8" l="1"/>
  <c r="C63" i="8" s="1"/>
  <c r="E63" i="8"/>
  <c r="C66" i="8" l="1"/>
  <c r="C68" i="8" s="1"/>
  <c r="D63" i="8" s="1"/>
  <c r="D66" i="8" s="1"/>
  <c r="D68" i="8" s="1"/>
  <c r="D63" i="16"/>
  <c r="D63" i="14"/>
  <c r="D66" i="14" l="1"/>
  <c r="E68" i="8"/>
  <c r="D66" i="16"/>
  <c r="D68" i="14" l="1"/>
  <c r="D68" i="16"/>
  <c r="B63" i="10"/>
  <c r="E63" i="10" l="1"/>
  <c r="B68" i="10"/>
  <c r="C63" i="10" s="1"/>
  <c r="C66" i="10" l="1"/>
  <c r="C68" i="10" s="1"/>
  <c r="D63" i="10" s="1"/>
  <c r="D66" i="10" s="1"/>
  <c r="D68" i="10" s="1"/>
  <c r="E63" i="16"/>
  <c r="E66" i="16" l="1"/>
  <c r="E68" i="10"/>
  <c r="E68" i="16" s="1"/>
</calcChain>
</file>

<file path=xl/sharedStrings.xml><?xml version="1.0" encoding="utf-8"?>
<sst xmlns="http://schemas.openxmlformats.org/spreadsheetml/2006/main" count="525" uniqueCount="80">
  <si>
    <t>I Trimestre</t>
  </si>
  <si>
    <t>Marzo</t>
  </si>
  <si>
    <t>Febrero</t>
  </si>
  <si>
    <t>Enero</t>
  </si>
  <si>
    <t>Rubro por objeto de gasto</t>
  </si>
  <si>
    <t>Unidad: Colones</t>
  </si>
  <si>
    <t>Reporte de ingresos efectivos girados por el Fondo de Desarrollo Social y Asignaciones Familiares</t>
  </si>
  <si>
    <t>Cuadro 4</t>
  </si>
  <si>
    <t>Total</t>
  </si>
  <si>
    <t>Reporte de gastos efectivos financiados por el Fondo de Desarrollo Social y Asignaciones Familiares</t>
  </si>
  <si>
    <t>Cuadro 3</t>
  </si>
  <si>
    <t>Cuadro 2</t>
  </si>
  <si>
    <t>Personas</t>
  </si>
  <si>
    <t>Unidad</t>
  </si>
  <si>
    <t>Reporte de beneficiarios efectivos financiados por el Fondo de Desarrollo Social y Asignaciones Familiares</t>
  </si>
  <si>
    <t>Cuadro 1</t>
  </si>
  <si>
    <t>Período:</t>
  </si>
  <si>
    <t>Unidad Ejecutora:</t>
  </si>
  <si>
    <t>Institución:</t>
  </si>
  <si>
    <t xml:space="preserve">Programa: </t>
  </si>
  <si>
    <t>FODESAF</t>
  </si>
  <si>
    <t>II Trimestre</t>
  </si>
  <si>
    <t>Junio</t>
  </si>
  <si>
    <t>Mayo</t>
  </si>
  <si>
    <t>Abril</t>
  </si>
  <si>
    <t>III Trimestre</t>
  </si>
  <si>
    <t>Septiembre</t>
  </si>
  <si>
    <t>Agosto</t>
  </si>
  <si>
    <t>Julio</t>
  </si>
  <si>
    <t>IIITrimestre</t>
  </si>
  <si>
    <t>IV Trimestre</t>
  </si>
  <si>
    <t>Diciembre</t>
  </si>
  <si>
    <t>Noviembre</t>
  </si>
  <si>
    <t>Octubre</t>
  </si>
  <si>
    <t>Primer Semestre</t>
  </si>
  <si>
    <t>II trimestre</t>
  </si>
  <si>
    <t>Acumulado</t>
  </si>
  <si>
    <t>III trimestre</t>
  </si>
  <si>
    <t>Anual</t>
  </si>
  <si>
    <t>IVTrimestre</t>
  </si>
  <si>
    <t>Beneficio</t>
  </si>
  <si>
    <t>Promoción y protección derechos de la mujeres (Programa Técnico)</t>
  </si>
  <si>
    <t>Instituto Nacional de las Mujeres (INAMU)</t>
  </si>
  <si>
    <t>INAMU</t>
  </si>
  <si>
    <t>Primer Trimestre 2015</t>
  </si>
  <si>
    <t>Segundo Trimestre 2015</t>
  </si>
  <si>
    <t>Tercer Trimestre 2015</t>
  </si>
  <si>
    <t>Cuarto Trimestre 2015</t>
  </si>
  <si>
    <t xml:space="preserve"> Primer Semestre 2015</t>
  </si>
  <si>
    <t>Tercer Trimestre Acumulado 2015</t>
  </si>
  <si>
    <t xml:space="preserve">1. Capacitación a mujeres </t>
  </si>
  <si>
    <t xml:space="preserve">2. Atención directa a mujeres </t>
  </si>
  <si>
    <t>3. Asistencia Técnica en género a funcionarios públicos</t>
  </si>
  <si>
    <t>4. Producción y difusión masiva de estudios</t>
  </si>
  <si>
    <t xml:space="preserve">Fuente: INAMU. Unidad de Planificación Institucional con  datos aportados en los informes de todas las áreas al 30 de marzo del 2015. </t>
  </si>
  <si>
    <t>2. Asistencia Técnica en género a funcionarios públicos</t>
  </si>
  <si>
    <t>1. Atención directa a mujeres</t>
  </si>
  <si>
    <t xml:space="preserve"> Remuneraciones y Prestaciones  - Programa Técnico</t>
  </si>
  <si>
    <t xml:space="preserve"> Gestión Administrativa - Programa  Administrativo</t>
  </si>
  <si>
    <t>0.    Remuneraciones</t>
  </si>
  <si>
    <t>1.    Servicios</t>
  </si>
  <si>
    <t>2.    Materiales y suministros</t>
  </si>
  <si>
    <t>3.    Interese y comisiones</t>
  </si>
  <si>
    <t>5.    Bienes Duraderos</t>
  </si>
  <si>
    <t>6.    Transferencias Corrientes</t>
  </si>
  <si>
    <t>7.    Transferencias de Capital</t>
  </si>
  <si>
    <r>
      <t>Fuente</t>
    </r>
    <r>
      <rPr>
        <sz val="11"/>
        <color indexed="8"/>
        <rFont val="Calibri"/>
        <family val="2"/>
        <scheme val="minor"/>
      </rPr>
      <t xml:space="preserve">: Área Financiera Contable. </t>
    </r>
  </si>
  <si>
    <t>Fecha de actualización: 02/05/2016</t>
  </si>
  <si>
    <t>2. Ingresos efectivos recibidos - Por Fodesaf</t>
  </si>
  <si>
    <t>3. Otros ingresos recibidos</t>
  </si>
  <si>
    <t>5. Egresos efectivos pagados</t>
  </si>
  <si>
    <t xml:space="preserve">1. Saldo en caja inicial  (5 t-1) </t>
  </si>
  <si>
    <t xml:space="preserve">4. Recursos disponibles (1+2+3) </t>
  </si>
  <si>
    <t xml:space="preserve">6. Saldo en caja final   (4-5) </t>
  </si>
  <si>
    <t>1 ) En el renglon de Otros Ingresos del mes de enero, se incluyeron ¢3.045.539.871,00 del superávit acumulado de períodos anteriores incorporado en el Prespuesto Ordinario.</t>
  </si>
  <si>
    <t xml:space="preserve">Fuente: INAMU. Unidad de Planificación Institucional con  datos aportados en los informes de todas las áreas al 30 de junio del 2015. </t>
  </si>
  <si>
    <r>
      <t>Fuente</t>
    </r>
    <r>
      <rPr>
        <sz val="9"/>
        <color indexed="8"/>
        <rFont val="Calibri"/>
        <family val="2"/>
        <scheme val="minor"/>
      </rPr>
      <t>: INAMU. Área Financiera Contable. Junio 2015.</t>
    </r>
  </si>
  <si>
    <t xml:space="preserve">Fuente: INAMU. Unidad de Planificación Institucional con  datos aportados en los informes de todas las áreas al 30 de setiembre del 2015. </t>
  </si>
  <si>
    <r>
      <t>Fuente</t>
    </r>
    <r>
      <rPr>
        <sz val="9"/>
        <color indexed="8"/>
        <rFont val="Calibri"/>
        <family val="2"/>
        <scheme val="minor"/>
      </rPr>
      <t>: INAMU. Área Financiera Contable. Setiembre 2015.</t>
    </r>
  </si>
  <si>
    <t xml:space="preserve">Fuente: INAMU. Unidad de Planificación Institucional con  datos aportados en los informes de todas las áreas a Diciembre del 2015.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</si>
</sst>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164" fontId="0" fillId="0" borderId="0" xfId="1" applyNumberFormat="1" applyFont="1"/>
    <xf numFmtId="164" fontId="3" fillId="0" borderId="0" xfId="1" applyNumberFormat="1" applyFont="1" applyFill="1" applyAlignment="1">
      <alignment horizontal="right"/>
    </xf>
    <xf numFmtId="164" fontId="3" fillId="0" borderId="0" xfId="1" applyNumberFormat="1" applyFont="1"/>
    <xf numFmtId="164" fontId="3" fillId="0" borderId="0" xfId="1" applyNumberFormat="1" applyFont="1" applyFill="1" applyBorder="1" applyAlignment="1">
      <alignment vertical="top" wrapText="1"/>
    </xf>
    <xf numFmtId="164" fontId="3" fillId="0" borderId="0" xfId="1" applyNumberFormat="1" applyFont="1" applyAlignment="1"/>
    <xf numFmtId="164" fontId="3" fillId="0" borderId="0" xfId="1" applyNumberFormat="1" applyFont="1" applyAlignment="1">
      <alignment horizontal="left"/>
    </xf>
    <xf numFmtId="164" fontId="3" fillId="0" borderId="0" xfId="1" applyNumberFormat="1" applyFont="1" applyAlignment="1">
      <alignment horizontal="right"/>
    </xf>
    <xf numFmtId="164" fontId="0" fillId="0" borderId="2" xfId="1" applyNumberFormat="1" applyFont="1" applyFill="1" applyBorder="1" applyAlignment="1">
      <alignment horizontal="center"/>
    </xf>
    <xf numFmtId="164" fontId="0" fillId="0" borderId="2" xfId="1" applyNumberFormat="1" applyFont="1" applyBorder="1" applyAlignment="1">
      <alignment horizontal="center"/>
    </xf>
    <xf numFmtId="164" fontId="0" fillId="0" borderId="0" xfId="1" applyNumberFormat="1" applyFont="1" applyFill="1" applyAlignment="1">
      <alignment horizontal="left"/>
    </xf>
    <xf numFmtId="164" fontId="0" fillId="0" borderId="0" xfId="1" applyNumberFormat="1" applyFont="1" applyFill="1"/>
    <xf numFmtId="164" fontId="0" fillId="0" borderId="0" xfId="1" applyNumberFormat="1" applyFont="1" applyFill="1" applyBorder="1"/>
    <xf numFmtId="164" fontId="0" fillId="0" borderId="0" xfId="1" applyNumberFormat="1" applyFont="1" applyFill="1" applyAlignment="1">
      <alignment horizontal="right"/>
    </xf>
    <xf numFmtId="164" fontId="0" fillId="0" borderId="1" xfId="1" applyNumberFormat="1" applyFont="1" applyFill="1" applyBorder="1"/>
    <xf numFmtId="164" fontId="0" fillId="0" borderId="1" xfId="1" applyNumberFormat="1" applyFont="1" applyBorder="1"/>
    <xf numFmtId="164" fontId="3" fillId="0" borderId="0" xfId="1" applyNumberFormat="1" applyFont="1" applyFill="1"/>
    <xf numFmtId="164" fontId="0" fillId="0" borderId="0" xfId="1" applyNumberFormat="1" applyFont="1" applyAlignment="1">
      <alignment horizontal="left"/>
    </xf>
    <xf numFmtId="164" fontId="3" fillId="0" borderId="0" xfId="1" applyNumberFormat="1" applyFont="1" applyFill="1" applyBorder="1"/>
    <xf numFmtId="164" fontId="5" fillId="0" borderId="0" xfId="1" applyNumberFormat="1" applyFont="1" applyFill="1" applyBorder="1" applyAlignment="1">
      <alignment vertical="top" wrapText="1"/>
    </xf>
    <xf numFmtId="164" fontId="4" fillId="0" borderId="0" xfId="1" applyNumberFormat="1" applyFont="1" applyFill="1" applyAlignment="1">
      <alignment horizontal="left"/>
    </xf>
    <xf numFmtId="164" fontId="3" fillId="0" borderId="0" xfId="1" applyNumberFormat="1" applyFont="1" applyFill="1" applyAlignment="1">
      <alignment horizontal="left"/>
    </xf>
    <xf numFmtId="164" fontId="0" fillId="0" borderId="0" xfId="1" applyNumberFormat="1" applyFont="1" applyAlignment="1">
      <alignment horizontal="right"/>
    </xf>
    <xf numFmtId="164" fontId="0" fillId="0" borderId="0" xfId="1" applyNumberFormat="1" applyFont="1" applyAlignment="1">
      <alignment horizontal="center"/>
    </xf>
    <xf numFmtId="164" fontId="2" fillId="0" borderId="0" xfId="1" applyNumberFormat="1" applyFont="1" applyFill="1"/>
    <xf numFmtId="164" fontId="4" fillId="0" borderId="0" xfId="1" applyNumberFormat="1" applyFont="1" applyFill="1" applyBorder="1" applyAlignment="1">
      <alignment vertical="top" wrapText="1"/>
    </xf>
    <xf numFmtId="164" fontId="0" fillId="0" borderId="0" xfId="1" applyNumberFormat="1" applyFont="1" applyAlignment="1"/>
    <xf numFmtId="1" fontId="3" fillId="0" borderId="0" xfId="1" applyNumberFormat="1" applyFont="1" applyAlignment="1">
      <alignment horizontal="left"/>
    </xf>
    <xf numFmtId="164" fontId="2" fillId="0" borderId="0" xfId="1" applyNumberFormat="1" applyFont="1"/>
    <xf numFmtId="3" fontId="0" fillId="0" borderId="0" xfId="0" applyNumberFormat="1" applyFont="1" applyFill="1"/>
    <xf numFmtId="164" fontId="6" fillId="0" borderId="0" xfId="1" applyNumberFormat="1" applyFont="1" applyFill="1"/>
    <xf numFmtId="164" fontId="6" fillId="0" borderId="0" xfId="1" applyNumberFormat="1" applyFont="1" applyFill="1" applyAlignment="1">
      <alignment horizontal="right"/>
    </xf>
    <xf numFmtId="164" fontId="7" fillId="0" borderId="0" xfId="1" applyNumberFormat="1" applyFont="1" applyFill="1"/>
    <xf numFmtId="164" fontId="8" fillId="0" borderId="1" xfId="1" applyNumberFormat="1" applyFont="1" applyFill="1" applyBorder="1"/>
    <xf numFmtId="164" fontId="8" fillId="0" borderId="1" xfId="1" applyNumberFormat="1" applyFont="1" applyBorder="1"/>
    <xf numFmtId="164" fontId="3" fillId="0" borderId="0" xfId="1" applyNumberFormat="1" applyFont="1" applyFill="1" applyAlignment="1">
      <alignment horizontal="center"/>
    </xf>
    <xf numFmtId="164" fontId="9" fillId="0" borderId="0" xfId="1" applyNumberFormat="1" applyFont="1" applyFill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164" fontId="9" fillId="0" borderId="0" xfId="1" applyNumberFormat="1" applyFont="1" applyFill="1" applyBorder="1" applyAlignment="1">
      <alignment horizontal="left" vertical="top"/>
    </xf>
    <xf numFmtId="164" fontId="9" fillId="0" borderId="0" xfId="1" applyNumberFormat="1" applyFont="1" applyFill="1" applyAlignment="1"/>
    <xf numFmtId="0" fontId="10" fillId="0" borderId="0" xfId="0" applyFont="1" applyFill="1" applyBorder="1" applyAlignment="1">
      <alignment vertical="center"/>
    </xf>
    <xf numFmtId="164" fontId="11" fillId="0" borderId="0" xfId="1" applyNumberFormat="1" applyFont="1" applyFill="1"/>
    <xf numFmtId="164" fontId="10" fillId="0" borderId="0" xfId="1" applyNumberFormat="1" applyFont="1" applyFill="1" applyBorder="1" applyAlignment="1">
      <alignment vertical="center"/>
    </xf>
    <xf numFmtId="0" fontId="12" fillId="2" borderId="0" xfId="0" applyFont="1" applyFill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3"/>
  <sheetViews>
    <sheetView zoomScale="90" zoomScaleNormal="90" workbookViewId="0">
      <selection activeCell="A38" sqref="A38"/>
    </sheetView>
  </sheetViews>
  <sheetFormatPr baseColWidth="10" defaultColWidth="11.5703125" defaultRowHeight="15" x14ac:dyDescent="0.25"/>
  <cols>
    <col min="1" max="1" width="51.140625" style="11" customWidth="1"/>
    <col min="2" max="2" width="17.140625" style="1" customWidth="1"/>
    <col min="3" max="3" width="17.42578125" style="1" customWidth="1"/>
    <col min="4" max="4" width="15.85546875" style="1" customWidth="1"/>
    <col min="5" max="5" width="17.28515625" style="1" customWidth="1"/>
    <col min="6" max="6" width="13.140625" style="1" bestFit="1" customWidth="1"/>
    <col min="7" max="16384" width="11.5703125" style="1"/>
  </cols>
  <sheetData>
    <row r="1" spans="1:7" ht="15" customHeight="1" x14ac:dyDescent="0.25">
      <c r="A1" s="35" t="s">
        <v>20</v>
      </c>
      <c r="B1" s="35"/>
      <c r="C1" s="35"/>
      <c r="D1" s="35"/>
      <c r="E1" s="35"/>
      <c r="F1" s="35"/>
    </row>
    <row r="2" spans="1:7" s="3" customFormat="1" ht="15" customHeight="1" x14ac:dyDescent="0.25">
      <c r="A2" s="2" t="s">
        <v>19</v>
      </c>
      <c r="B2" s="38" t="s">
        <v>41</v>
      </c>
      <c r="D2" s="4"/>
    </row>
    <row r="3" spans="1:7" s="3" customFormat="1" ht="15" customHeight="1" x14ac:dyDescent="0.25">
      <c r="A3" s="2" t="s">
        <v>18</v>
      </c>
      <c r="B3" s="38" t="s">
        <v>42</v>
      </c>
    </row>
    <row r="4" spans="1:7" s="3" customFormat="1" ht="15" customHeight="1" x14ac:dyDescent="0.25">
      <c r="A4" s="2" t="s">
        <v>17</v>
      </c>
      <c r="B4" s="21" t="s">
        <v>43</v>
      </c>
      <c r="C4" s="5"/>
      <c r="D4" s="5"/>
    </row>
    <row r="5" spans="1:7" s="3" customFormat="1" ht="15" customHeight="1" x14ac:dyDescent="0.25">
      <c r="A5" s="2" t="s">
        <v>16</v>
      </c>
      <c r="B5" s="6" t="s">
        <v>44</v>
      </c>
    </row>
    <row r="6" spans="1:7" s="3" customFormat="1" ht="15" customHeight="1" x14ac:dyDescent="0.25">
      <c r="A6" s="2"/>
      <c r="B6" s="7"/>
    </row>
    <row r="8" spans="1:7" ht="15" customHeight="1" x14ac:dyDescent="0.25">
      <c r="A8" s="36" t="s">
        <v>15</v>
      </c>
      <c r="B8" s="36"/>
      <c r="C8" s="36"/>
      <c r="D8" s="36"/>
      <c r="E8" s="36"/>
      <c r="F8" s="36"/>
    </row>
    <row r="9" spans="1:7" ht="15" customHeight="1" x14ac:dyDescent="0.25">
      <c r="A9" s="36" t="s">
        <v>14</v>
      </c>
      <c r="B9" s="36"/>
      <c r="C9" s="36"/>
      <c r="D9" s="36"/>
      <c r="E9" s="36"/>
      <c r="F9" s="36"/>
    </row>
    <row r="11" spans="1:7" ht="15" customHeight="1" thickBot="1" x14ac:dyDescent="0.3">
      <c r="A11" s="8" t="s">
        <v>40</v>
      </c>
      <c r="B11" s="9" t="s">
        <v>13</v>
      </c>
      <c r="C11" s="9" t="s">
        <v>3</v>
      </c>
      <c r="D11" s="9" t="s">
        <v>2</v>
      </c>
      <c r="E11" s="9" t="s">
        <v>1</v>
      </c>
      <c r="F11" s="9" t="s">
        <v>0</v>
      </c>
    </row>
    <row r="13" spans="1:7" s="11" customFormat="1" ht="15" customHeight="1" x14ac:dyDescent="0.25">
      <c r="A13" s="10" t="s">
        <v>50</v>
      </c>
      <c r="B13" s="11" t="s">
        <v>12</v>
      </c>
      <c r="C13" s="11">
        <v>0</v>
      </c>
      <c r="D13" s="11">
        <v>1081</v>
      </c>
      <c r="E13" s="11">
        <v>1082</v>
      </c>
      <c r="F13" s="11">
        <f>SUM(C13:E13)</f>
        <v>2163</v>
      </c>
    </row>
    <row r="14" spans="1:7" s="11" customFormat="1" ht="15" customHeight="1" x14ac:dyDescent="0.25">
      <c r="A14" s="10"/>
    </row>
    <row r="15" spans="1:7" s="11" customFormat="1" ht="15" customHeight="1" x14ac:dyDescent="0.25">
      <c r="A15" s="10" t="s">
        <v>51</v>
      </c>
      <c r="B15" s="11" t="s">
        <v>12</v>
      </c>
      <c r="C15" s="11">
        <v>1611</v>
      </c>
      <c r="D15" s="11">
        <v>1611</v>
      </c>
      <c r="E15" s="11">
        <v>1612</v>
      </c>
      <c r="F15" s="11">
        <f t="shared" ref="F15:F19" si="0">SUM(C15:E15)</f>
        <v>4834</v>
      </c>
      <c r="G15" s="32"/>
    </row>
    <row r="16" spans="1:7" s="11" customFormat="1" ht="15" customHeight="1" x14ac:dyDescent="0.25">
      <c r="A16" s="10"/>
      <c r="E16" s="12"/>
      <c r="G16" s="13"/>
    </row>
    <row r="17" spans="1:8" s="11" customFormat="1" x14ac:dyDescent="0.25">
      <c r="A17" s="10" t="s">
        <v>52</v>
      </c>
      <c r="B17" s="11" t="s">
        <v>12</v>
      </c>
      <c r="C17" s="11">
        <v>39</v>
      </c>
      <c r="D17" s="11">
        <v>39</v>
      </c>
      <c r="E17" s="11">
        <v>39</v>
      </c>
      <c r="F17" s="11">
        <f t="shared" si="0"/>
        <v>117</v>
      </c>
    </row>
    <row r="18" spans="1:8" s="11" customFormat="1" x14ac:dyDescent="0.25">
      <c r="A18" s="10"/>
    </row>
    <row r="19" spans="1:8" s="11" customFormat="1" x14ac:dyDescent="0.25">
      <c r="A19" s="10" t="s">
        <v>53</v>
      </c>
      <c r="B19" s="11" t="s">
        <v>12</v>
      </c>
      <c r="C19" s="11">
        <v>9978</v>
      </c>
      <c r="D19" s="11">
        <v>9978</v>
      </c>
      <c r="E19" s="11">
        <v>9979</v>
      </c>
      <c r="F19" s="11">
        <f t="shared" si="0"/>
        <v>29935</v>
      </c>
    </row>
    <row r="20" spans="1:8" s="11" customFormat="1" x14ac:dyDescent="0.25">
      <c r="A20" s="10"/>
    </row>
    <row r="21" spans="1:8" ht="15.75" thickBot="1" x14ac:dyDescent="0.3">
      <c r="A21" s="14"/>
      <c r="B21" s="15"/>
      <c r="C21" s="15"/>
      <c r="D21" s="15"/>
      <c r="E21" s="15"/>
      <c r="F21" s="15"/>
    </row>
    <row r="22" spans="1:8" ht="17.25" customHeight="1" thickTop="1" x14ac:dyDescent="0.25">
      <c r="A22" s="39" t="s">
        <v>54</v>
      </c>
      <c r="B22" s="39"/>
      <c r="C22" s="39"/>
      <c r="D22" s="39"/>
      <c r="E22" s="39"/>
      <c r="F22" s="39"/>
      <c r="G22" s="39"/>
      <c r="H22" s="39"/>
    </row>
    <row r="25" spans="1:8" x14ac:dyDescent="0.25">
      <c r="A25" s="37" t="s">
        <v>11</v>
      </c>
      <c r="B25" s="37"/>
      <c r="C25" s="37"/>
      <c r="D25" s="37"/>
      <c r="E25" s="37"/>
    </row>
    <row r="26" spans="1:8" x14ac:dyDescent="0.25">
      <c r="A26" s="35" t="s">
        <v>9</v>
      </c>
      <c r="B26" s="35"/>
      <c r="C26" s="35"/>
      <c r="D26" s="35"/>
      <c r="E26" s="35"/>
    </row>
    <row r="27" spans="1:8" x14ac:dyDescent="0.25">
      <c r="A27" s="35" t="s">
        <v>5</v>
      </c>
      <c r="B27" s="35"/>
      <c r="C27" s="35"/>
      <c r="D27" s="35"/>
      <c r="E27" s="35"/>
    </row>
    <row r="29" spans="1:8" ht="15.75" thickBot="1" x14ac:dyDescent="0.3">
      <c r="A29" s="8" t="s">
        <v>40</v>
      </c>
      <c r="B29" s="9" t="s">
        <v>3</v>
      </c>
      <c r="C29" s="9" t="s">
        <v>2</v>
      </c>
      <c r="D29" s="9" t="s">
        <v>1</v>
      </c>
      <c r="E29" s="9" t="s">
        <v>0</v>
      </c>
    </row>
    <row r="31" spans="1:8" x14ac:dyDescent="0.25">
      <c r="A31" s="17" t="s">
        <v>50</v>
      </c>
      <c r="B31" s="1">
        <v>4139735.25</v>
      </c>
      <c r="C31" s="1">
        <v>12407611.49</v>
      </c>
      <c r="D31" s="1">
        <v>18951336.780000001</v>
      </c>
      <c r="E31" s="1">
        <f>SUM(B31:D31)</f>
        <v>35498683.520000003</v>
      </c>
    </row>
    <row r="32" spans="1:8" x14ac:dyDescent="0.25">
      <c r="A32" s="17" t="s">
        <v>56</v>
      </c>
      <c r="B32" s="1">
        <v>1835060</v>
      </c>
      <c r="C32" s="1">
        <v>2478475</v>
      </c>
      <c r="D32" s="1">
        <v>21629082</v>
      </c>
      <c r="E32" s="1">
        <f>SUM(B32:D32)</f>
        <v>25942617</v>
      </c>
    </row>
    <row r="33" spans="1:5" x14ac:dyDescent="0.25">
      <c r="A33" s="17" t="s">
        <v>55</v>
      </c>
      <c r="B33" s="1">
        <v>1817470</v>
      </c>
      <c r="C33" s="1">
        <v>4484778.09</v>
      </c>
      <c r="D33" s="1">
        <v>8289629.5999999996</v>
      </c>
      <c r="E33" s="1">
        <f>SUM(B33:D33)</f>
        <v>14591877.689999999</v>
      </c>
    </row>
    <row r="34" spans="1:5" x14ac:dyDescent="0.25">
      <c r="A34" s="17" t="s">
        <v>53</v>
      </c>
      <c r="B34" s="1">
        <v>500</v>
      </c>
      <c r="C34" s="1">
        <v>173805</v>
      </c>
      <c r="D34" s="1">
        <v>24393386</v>
      </c>
      <c r="E34" s="1">
        <f>SUM(B34:D34)</f>
        <v>24567691</v>
      </c>
    </row>
    <row r="35" spans="1:5" x14ac:dyDescent="0.25">
      <c r="A35" s="17" t="s">
        <v>57</v>
      </c>
      <c r="B35" s="1">
        <v>425695798.11000001</v>
      </c>
      <c r="C35" s="1">
        <v>218124567.44</v>
      </c>
      <c r="D35" s="1">
        <v>223154302.22999999</v>
      </c>
      <c r="E35" s="1">
        <f>SUM(B35:D35)</f>
        <v>866974667.77999997</v>
      </c>
    </row>
    <row r="36" spans="1:5" x14ac:dyDescent="0.25">
      <c r="A36" s="11" t="s">
        <v>58</v>
      </c>
      <c r="B36" s="1">
        <v>218191943.61000001</v>
      </c>
      <c r="C36" s="1">
        <v>225054224.31999999</v>
      </c>
      <c r="D36" s="1">
        <v>535300631.81999999</v>
      </c>
      <c r="E36" s="1">
        <f>SUM(B36:D36)</f>
        <v>978546799.75</v>
      </c>
    </row>
    <row r="37" spans="1:5" ht="15.75" thickBot="1" x14ac:dyDescent="0.3">
      <c r="A37" s="14" t="s">
        <v>8</v>
      </c>
      <c r="B37" s="15">
        <f>+SUM(B31:B36)</f>
        <v>651680506.97000003</v>
      </c>
      <c r="C37" s="15">
        <f t="shared" ref="C37:E37" si="1">+SUM(C31:C36)</f>
        <v>462723461.33999997</v>
      </c>
      <c r="D37" s="15">
        <f t="shared" si="1"/>
        <v>831718368.43000007</v>
      </c>
      <c r="E37" s="15">
        <f t="shared" si="1"/>
        <v>1946122336.74</v>
      </c>
    </row>
    <row r="38" spans="1:5" ht="15.75" thickTop="1" x14ac:dyDescent="0.25">
      <c r="A38" s="41" t="s">
        <v>66</v>
      </c>
    </row>
    <row r="41" spans="1:5" x14ac:dyDescent="0.25">
      <c r="A41" s="35" t="s">
        <v>10</v>
      </c>
      <c r="B41" s="35"/>
      <c r="C41" s="35"/>
      <c r="D41" s="35"/>
      <c r="E41" s="35"/>
    </row>
    <row r="42" spans="1:5" x14ac:dyDescent="0.25">
      <c r="A42" s="35" t="s">
        <v>9</v>
      </c>
      <c r="B42" s="35"/>
      <c r="C42" s="35"/>
      <c r="D42" s="35"/>
      <c r="E42" s="35"/>
    </row>
    <row r="43" spans="1:5" x14ac:dyDescent="0.25">
      <c r="A43" s="35" t="s">
        <v>5</v>
      </c>
      <c r="B43" s="35"/>
      <c r="C43" s="35"/>
      <c r="D43" s="35"/>
      <c r="E43" s="35"/>
    </row>
    <row r="45" spans="1:5" ht="15.75" thickBot="1" x14ac:dyDescent="0.3">
      <c r="A45" s="8" t="s">
        <v>4</v>
      </c>
      <c r="B45" s="9" t="s">
        <v>3</v>
      </c>
      <c r="C45" s="9" t="s">
        <v>2</v>
      </c>
      <c r="D45" s="9" t="s">
        <v>1</v>
      </c>
      <c r="E45" s="9" t="s">
        <v>0</v>
      </c>
    </row>
    <row r="46" spans="1:5" x14ac:dyDescent="0.25">
      <c r="A46" s="40" t="s">
        <v>59</v>
      </c>
      <c r="B46" s="1">
        <v>586857226.46000004</v>
      </c>
      <c r="C46" s="1">
        <v>298055606.13</v>
      </c>
      <c r="D46" s="1">
        <v>304993113.70999998</v>
      </c>
      <c r="E46" s="1">
        <f>SUM(B46:D46)</f>
        <v>1189905946.3</v>
      </c>
    </row>
    <row r="47" spans="1:5" x14ac:dyDescent="0.25">
      <c r="A47" s="40" t="s">
        <v>60</v>
      </c>
      <c r="B47" s="1">
        <v>58378008.079999998</v>
      </c>
      <c r="C47" s="1">
        <v>141573616.40000001</v>
      </c>
      <c r="D47" s="1">
        <v>194836252.41</v>
      </c>
      <c r="E47" s="1">
        <f>SUM(B47:D47)</f>
        <v>394787876.88999999</v>
      </c>
    </row>
    <row r="48" spans="1:5" x14ac:dyDescent="0.25">
      <c r="A48" s="40" t="s">
        <v>61</v>
      </c>
      <c r="B48" s="1">
        <v>479200</v>
      </c>
      <c r="C48" s="1">
        <v>6483651.7699999996</v>
      </c>
      <c r="D48" s="1">
        <v>19964897.579999998</v>
      </c>
      <c r="E48" s="1">
        <f>SUM(B48:D48)</f>
        <v>26927749.349999998</v>
      </c>
    </row>
    <row r="49" spans="1:9" x14ac:dyDescent="0.25">
      <c r="A49" s="40" t="s">
        <v>62</v>
      </c>
      <c r="B49" s="1">
        <v>65120.38</v>
      </c>
      <c r="C49" s="1">
        <v>57178.87</v>
      </c>
      <c r="D49" s="1">
        <v>35207.360000000001</v>
      </c>
      <c r="E49" s="1">
        <f>SUM(B49:D49)</f>
        <v>157506.60999999999</v>
      </c>
    </row>
    <row r="50" spans="1:9" x14ac:dyDescent="0.25">
      <c r="A50" s="40" t="s">
        <v>63</v>
      </c>
      <c r="B50" s="1">
        <v>0</v>
      </c>
      <c r="C50" s="1">
        <v>269550</v>
      </c>
      <c r="D50" s="1">
        <v>5841999.4699999997</v>
      </c>
      <c r="E50" s="1">
        <f>SUM(B50:D50)</f>
        <v>6111549.4699999997</v>
      </c>
    </row>
    <row r="51" spans="1:9" x14ac:dyDescent="0.25">
      <c r="A51" s="40" t="s">
        <v>64</v>
      </c>
      <c r="B51" s="1">
        <v>5900952.0499999998</v>
      </c>
      <c r="C51" s="1">
        <v>15226818.17</v>
      </c>
      <c r="D51" s="1">
        <v>306046897.89999998</v>
      </c>
      <c r="E51" s="1">
        <f>SUM(B51:D51)</f>
        <v>327174668.12</v>
      </c>
    </row>
    <row r="52" spans="1:9" x14ac:dyDescent="0.25">
      <c r="A52" s="40" t="s">
        <v>65</v>
      </c>
      <c r="B52" s="1">
        <v>0</v>
      </c>
      <c r="C52" s="1">
        <v>1057040</v>
      </c>
      <c r="D52" s="1">
        <v>0</v>
      </c>
      <c r="E52" s="1">
        <f>SUM(B52:D52)</f>
        <v>1057040</v>
      </c>
    </row>
    <row r="53" spans="1:9" ht="15.75" thickBot="1" x14ac:dyDescent="0.3">
      <c r="A53" s="14" t="s">
        <v>8</v>
      </c>
      <c r="B53" s="15">
        <f>+SUM(B46:B52)</f>
        <v>651680506.97000003</v>
      </c>
      <c r="C53" s="15">
        <f t="shared" ref="C53:E53" si="2">+SUM(C46:C52)</f>
        <v>462723461.33999997</v>
      </c>
      <c r="D53" s="15">
        <f t="shared" si="2"/>
        <v>831718368.43000007</v>
      </c>
      <c r="E53" s="15">
        <f t="shared" si="2"/>
        <v>1946122336.7399998</v>
      </c>
    </row>
    <row r="54" spans="1:9" ht="15.75" thickTop="1" x14ac:dyDescent="0.25">
      <c r="A54" s="41" t="s">
        <v>66</v>
      </c>
    </row>
    <row r="57" spans="1:9" x14ac:dyDescent="0.25">
      <c r="A57" s="35" t="s">
        <v>7</v>
      </c>
      <c r="B57" s="35"/>
      <c r="C57" s="35"/>
      <c r="D57" s="35"/>
      <c r="E57" s="35"/>
    </row>
    <row r="58" spans="1:9" x14ac:dyDescent="0.25">
      <c r="A58" s="35" t="s">
        <v>6</v>
      </c>
      <c r="B58" s="35"/>
      <c r="C58" s="35"/>
      <c r="D58" s="35"/>
      <c r="E58" s="35"/>
    </row>
    <row r="59" spans="1:9" x14ac:dyDescent="0.25">
      <c r="A59" s="35" t="s">
        <v>5</v>
      </c>
      <c r="B59" s="35"/>
      <c r="C59" s="35"/>
      <c r="D59" s="35"/>
      <c r="E59" s="35"/>
    </row>
    <row r="61" spans="1:9" ht="15.75" thickBot="1" x14ac:dyDescent="0.3">
      <c r="A61" s="8" t="s">
        <v>4</v>
      </c>
      <c r="B61" s="9" t="s">
        <v>3</v>
      </c>
      <c r="C61" s="9" t="s">
        <v>2</v>
      </c>
      <c r="D61" s="9" t="s">
        <v>1</v>
      </c>
      <c r="E61" s="9" t="s">
        <v>0</v>
      </c>
    </row>
    <row r="63" spans="1:9" x14ac:dyDescent="0.25">
      <c r="A63" s="42" t="s">
        <v>71</v>
      </c>
      <c r="B63" s="1">
        <v>9994387872.5800018</v>
      </c>
      <c r="C63" s="1">
        <f>B68</f>
        <v>12459108397.270002</v>
      </c>
      <c r="D63" s="1">
        <f>C68</f>
        <v>12869214520.820002</v>
      </c>
      <c r="E63" s="1">
        <f>B63</f>
        <v>9994387872.5800018</v>
      </c>
      <c r="G63" s="11"/>
      <c r="H63" s="11"/>
      <c r="I63" s="11"/>
    </row>
    <row r="64" spans="1:9" x14ac:dyDescent="0.25">
      <c r="A64" s="42" t="s">
        <v>68</v>
      </c>
      <c r="B64" s="1">
        <v>70501919.180000007</v>
      </c>
      <c r="C64" s="1">
        <v>870876245.00999999</v>
      </c>
      <c r="D64" s="1">
        <v>848540656.49000001</v>
      </c>
      <c r="E64" s="1">
        <f>SUM(B64:D64)</f>
        <v>1789918820.6800001</v>
      </c>
      <c r="G64" s="29"/>
      <c r="H64" s="29"/>
      <c r="I64" s="29"/>
    </row>
    <row r="65" spans="1:9" x14ac:dyDescent="0.25">
      <c r="A65" s="42" t="s">
        <v>69</v>
      </c>
      <c r="B65" s="1">
        <v>3045899112.48</v>
      </c>
      <c r="C65" s="1">
        <v>1953339.88</v>
      </c>
      <c r="D65" s="1">
        <v>2275471.19</v>
      </c>
      <c r="E65" s="1">
        <f>SUM(B65:D65)</f>
        <v>3050127923.5500002</v>
      </c>
      <c r="G65" s="29"/>
      <c r="H65" s="29"/>
      <c r="I65" s="29"/>
    </row>
    <row r="66" spans="1:9" x14ac:dyDescent="0.25">
      <c r="A66" s="42" t="s">
        <v>72</v>
      </c>
      <c r="B66" s="1">
        <f>SUM(B63:B65)</f>
        <v>13110788904.240002</v>
      </c>
      <c r="C66" s="1">
        <f t="shared" ref="C66:E66" si="3">SUM(C63:C65)</f>
        <v>13331937982.160002</v>
      </c>
      <c r="D66" s="1">
        <f t="shared" si="3"/>
        <v>13720030648.500002</v>
      </c>
      <c r="E66" s="1">
        <f t="shared" si="3"/>
        <v>14834434616.810001</v>
      </c>
      <c r="G66" s="11"/>
      <c r="H66" s="11"/>
      <c r="I66" s="11"/>
    </row>
    <row r="67" spans="1:9" x14ac:dyDescent="0.25">
      <c r="A67" s="42" t="s">
        <v>70</v>
      </c>
      <c r="B67" s="1">
        <f>B53</f>
        <v>651680506.97000003</v>
      </c>
      <c r="C67" s="1">
        <f t="shared" ref="C67:D67" si="4">C53</f>
        <v>462723461.33999997</v>
      </c>
      <c r="D67" s="1">
        <f t="shared" si="4"/>
        <v>831718368.43000007</v>
      </c>
      <c r="E67" s="1">
        <f>SUM(B67:D67)</f>
        <v>1946122336.74</v>
      </c>
    </row>
    <row r="68" spans="1:9" x14ac:dyDescent="0.25">
      <c r="A68" s="42" t="s">
        <v>73</v>
      </c>
      <c r="B68" s="1">
        <f>+B66-B67</f>
        <v>12459108397.270002</v>
      </c>
      <c r="C68" s="1">
        <f t="shared" ref="C68:D68" si="5">+C66-C67</f>
        <v>12869214520.820002</v>
      </c>
      <c r="D68" s="1">
        <f t="shared" si="5"/>
        <v>12888312280.070002</v>
      </c>
      <c r="E68" s="1">
        <f>E66-E67</f>
        <v>12888312280.070002</v>
      </c>
    </row>
    <row r="69" spans="1:9" ht="15.75" thickBot="1" x14ac:dyDescent="0.3">
      <c r="A69" s="15"/>
      <c r="B69" s="15"/>
      <c r="C69" s="15"/>
      <c r="D69" s="15"/>
      <c r="E69" s="15"/>
    </row>
    <row r="70" spans="1:9" ht="15.75" thickTop="1" x14ac:dyDescent="0.25">
      <c r="A70" s="41" t="s">
        <v>66</v>
      </c>
    </row>
    <row r="71" spans="1:9" x14ac:dyDescent="0.25">
      <c r="A71" s="43" t="s">
        <v>74</v>
      </c>
      <c r="B71" s="43"/>
      <c r="C71" s="43"/>
      <c r="D71" s="43"/>
      <c r="E71" s="43"/>
    </row>
    <row r="73" spans="1:9" x14ac:dyDescent="0.25">
      <c r="A73" s="11" t="s">
        <v>67</v>
      </c>
    </row>
  </sheetData>
  <mergeCells count="13">
    <mergeCell ref="A71:E71"/>
    <mergeCell ref="A57:E57"/>
    <mergeCell ref="A58:E58"/>
    <mergeCell ref="A59:E59"/>
    <mergeCell ref="A1:F1"/>
    <mergeCell ref="A8:F8"/>
    <mergeCell ref="A9:F9"/>
    <mergeCell ref="A25:E25"/>
    <mergeCell ref="A26:E26"/>
    <mergeCell ref="A27:E27"/>
    <mergeCell ref="A41:E41"/>
    <mergeCell ref="A42:E42"/>
    <mergeCell ref="A43:E43"/>
  </mergeCells>
  <pageMargins left="0.7" right="0.7" top="0.75" bottom="0.75" header="0.3" footer="0.3"/>
  <pageSetup scale="4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3"/>
  <sheetViews>
    <sheetView zoomScale="90" zoomScaleNormal="90" workbookViewId="0">
      <selection activeCell="A70" sqref="A70"/>
    </sheetView>
  </sheetViews>
  <sheetFormatPr baseColWidth="10" defaultColWidth="11.5703125" defaultRowHeight="15" x14ac:dyDescent="0.25"/>
  <cols>
    <col min="1" max="1" width="51.140625" style="11" customWidth="1"/>
    <col min="2" max="2" width="17.7109375" style="1" customWidth="1"/>
    <col min="3" max="3" width="17.28515625" style="1" customWidth="1"/>
    <col min="4" max="4" width="15.85546875" style="1" customWidth="1"/>
    <col min="5" max="5" width="21.28515625" style="1" customWidth="1"/>
    <col min="6" max="16384" width="11.5703125" style="1"/>
  </cols>
  <sheetData>
    <row r="1" spans="1:7" ht="15" customHeight="1" x14ac:dyDescent="0.25">
      <c r="A1" s="35" t="s">
        <v>20</v>
      </c>
      <c r="B1" s="35"/>
      <c r="C1" s="35"/>
      <c r="D1" s="35"/>
      <c r="E1" s="35"/>
      <c r="F1" s="35"/>
    </row>
    <row r="2" spans="1:7" s="3" customFormat="1" ht="15" customHeight="1" x14ac:dyDescent="0.25">
      <c r="A2" s="2" t="s">
        <v>19</v>
      </c>
      <c r="B2" s="38" t="s">
        <v>41</v>
      </c>
      <c r="D2" s="19"/>
    </row>
    <row r="3" spans="1:7" s="3" customFormat="1" ht="15" customHeight="1" x14ac:dyDescent="0.25">
      <c r="A3" s="2" t="s">
        <v>18</v>
      </c>
      <c r="B3" s="38" t="s">
        <v>42</v>
      </c>
    </row>
    <row r="4" spans="1:7" s="3" customFormat="1" ht="15" customHeight="1" x14ac:dyDescent="0.25">
      <c r="A4" s="2" t="s">
        <v>17</v>
      </c>
      <c r="B4" s="21" t="s">
        <v>43</v>
      </c>
      <c r="C4" s="5"/>
      <c r="D4" s="5"/>
    </row>
    <row r="5" spans="1:7" s="3" customFormat="1" ht="15" customHeight="1" x14ac:dyDescent="0.25">
      <c r="A5" s="2" t="s">
        <v>16</v>
      </c>
      <c r="B5" s="6" t="s">
        <v>45</v>
      </c>
    </row>
    <row r="6" spans="1:7" s="3" customFormat="1" ht="15" customHeight="1" x14ac:dyDescent="0.25">
      <c r="A6" s="2"/>
      <c r="B6" s="7"/>
    </row>
    <row r="8" spans="1:7" ht="15" customHeight="1" x14ac:dyDescent="0.25">
      <c r="A8" s="36" t="s">
        <v>15</v>
      </c>
      <c r="B8" s="36"/>
      <c r="C8" s="36"/>
      <c r="D8" s="36"/>
      <c r="E8" s="36"/>
      <c r="F8" s="36"/>
    </row>
    <row r="9" spans="1:7" ht="15" customHeight="1" x14ac:dyDescent="0.25">
      <c r="A9" s="36" t="s">
        <v>14</v>
      </c>
      <c r="B9" s="36"/>
      <c r="C9" s="36"/>
      <c r="D9" s="36"/>
      <c r="E9" s="36"/>
      <c r="F9" s="36"/>
    </row>
    <row r="11" spans="1:7" ht="15" customHeight="1" thickBot="1" x14ac:dyDescent="0.3">
      <c r="A11" s="8" t="s">
        <v>40</v>
      </c>
      <c r="B11" s="9" t="s">
        <v>13</v>
      </c>
      <c r="C11" s="9" t="s">
        <v>24</v>
      </c>
      <c r="D11" s="9" t="s">
        <v>23</v>
      </c>
      <c r="E11" s="9" t="s">
        <v>22</v>
      </c>
      <c r="F11" s="9" t="s">
        <v>21</v>
      </c>
    </row>
    <row r="13" spans="1:7" s="11" customFormat="1" ht="15" customHeight="1" x14ac:dyDescent="0.25">
      <c r="A13" s="10" t="s">
        <v>50</v>
      </c>
      <c r="B13" s="11" t="s">
        <v>12</v>
      </c>
      <c r="C13" s="11">
        <v>770.33333333333337</v>
      </c>
      <c r="D13" s="11">
        <v>770.33333333333337</v>
      </c>
      <c r="E13" s="11">
        <v>770.33333333333337</v>
      </c>
      <c r="F13" s="11">
        <f>+SUM(C13:E13)</f>
        <v>2311</v>
      </c>
    </row>
    <row r="14" spans="1:7" s="11" customFormat="1" ht="15" customHeight="1" x14ac:dyDescent="0.25">
      <c r="A14" s="10"/>
    </row>
    <row r="15" spans="1:7" s="11" customFormat="1" ht="15" customHeight="1" x14ac:dyDescent="0.25">
      <c r="A15" s="10" t="s">
        <v>51</v>
      </c>
      <c r="B15" s="11" t="s">
        <v>12</v>
      </c>
      <c r="C15" s="11">
        <v>2366</v>
      </c>
      <c r="D15" s="11">
        <v>2366</v>
      </c>
      <c r="E15" s="11">
        <v>2366</v>
      </c>
      <c r="F15" s="11">
        <f t="shared" ref="F15:F19" si="0">+SUM(C15:E15)</f>
        <v>7098</v>
      </c>
      <c r="G15" s="32"/>
    </row>
    <row r="16" spans="1:7" s="11" customFormat="1" ht="15" customHeight="1" x14ac:dyDescent="0.25">
      <c r="A16" s="10"/>
      <c r="G16" s="13"/>
    </row>
    <row r="17" spans="1:8" s="11" customFormat="1" x14ac:dyDescent="0.25">
      <c r="A17" s="10" t="s">
        <v>52</v>
      </c>
      <c r="B17" s="11" t="s">
        <v>12</v>
      </c>
      <c r="C17" s="11">
        <v>97.333333333333329</v>
      </c>
      <c r="D17" s="11">
        <v>97.333333333333329</v>
      </c>
      <c r="E17" s="11">
        <v>97.333333333333329</v>
      </c>
      <c r="F17" s="11">
        <f>+SUM(C17:E17)</f>
        <v>292</v>
      </c>
    </row>
    <row r="18" spans="1:8" s="11" customFormat="1" x14ac:dyDescent="0.25">
      <c r="A18" s="10"/>
    </row>
    <row r="19" spans="1:8" s="11" customFormat="1" x14ac:dyDescent="0.25">
      <c r="A19" s="10" t="s">
        <v>53</v>
      </c>
      <c r="B19" s="11" t="s">
        <v>12</v>
      </c>
      <c r="C19" s="11">
        <v>10295.333333333334</v>
      </c>
      <c r="D19" s="11">
        <v>10295.333333333334</v>
      </c>
      <c r="E19" s="11">
        <v>10295.333333333334</v>
      </c>
      <c r="F19" s="11">
        <f t="shared" si="0"/>
        <v>30886</v>
      </c>
    </row>
    <row r="20" spans="1:8" s="11" customFormat="1" x14ac:dyDescent="0.25">
      <c r="A20" s="20"/>
    </row>
    <row r="21" spans="1:8" ht="15.75" thickBot="1" x14ac:dyDescent="0.3">
      <c r="A21" s="14"/>
      <c r="B21" s="15"/>
      <c r="C21" s="15"/>
      <c r="D21" s="15"/>
      <c r="E21" s="15"/>
      <c r="F21" s="15"/>
    </row>
    <row r="22" spans="1:8" ht="17.25" customHeight="1" thickTop="1" x14ac:dyDescent="0.25">
      <c r="A22" s="39" t="s">
        <v>75</v>
      </c>
      <c r="B22" s="39"/>
      <c r="C22" s="39"/>
      <c r="D22" s="39"/>
      <c r="E22" s="39"/>
      <c r="F22" s="39"/>
      <c r="G22" s="39"/>
      <c r="H22" s="39"/>
    </row>
    <row r="25" spans="1:8" x14ac:dyDescent="0.25">
      <c r="A25" s="37" t="s">
        <v>11</v>
      </c>
      <c r="B25" s="37"/>
      <c r="C25" s="37"/>
      <c r="D25" s="37"/>
      <c r="E25" s="37"/>
    </row>
    <row r="26" spans="1:8" x14ac:dyDescent="0.25">
      <c r="A26" s="35" t="s">
        <v>9</v>
      </c>
      <c r="B26" s="35"/>
      <c r="C26" s="35"/>
      <c r="D26" s="35"/>
      <c r="E26" s="35"/>
    </row>
    <row r="27" spans="1:8" x14ac:dyDescent="0.25">
      <c r="A27" s="35" t="s">
        <v>5</v>
      </c>
      <c r="B27" s="35"/>
      <c r="C27" s="35"/>
      <c r="D27" s="35"/>
      <c r="E27" s="35"/>
    </row>
    <row r="29" spans="1:8" ht="15.75" thickBot="1" x14ac:dyDescent="0.3">
      <c r="A29" s="8" t="s">
        <v>40</v>
      </c>
      <c r="B29" s="9" t="s">
        <v>24</v>
      </c>
      <c r="C29" s="9" t="s">
        <v>23</v>
      </c>
      <c r="D29" s="9" t="s">
        <v>22</v>
      </c>
      <c r="E29" s="9" t="s">
        <v>21</v>
      </c>
    </row>
    <row r="31" spans="1:8" x14ac:dyDescent="0.25">
      <c r="A31" s="17" t="s">
        <v>50</v>
      </c>
      <c r="B31" s="1">
        <v>16079985.289999999</v>
      </c>
      <c r="C31" s="1">
        <v>25080618.210000001</v>
      </c>
      <c r="D31" s="1">
        <v>22511902.629999999</v>
      </c>
      <c r="E31" s="1">
        <f t="shared" ref="E31:E37" si="1">SUM(B31:D31)</f>
        <v>63672506.129999995</v>
      </c>
    </row>
    <row r="32" spans="1:8" x14ac:dyDescent="0.25">
      <c r="A32" s="17" t="s">
        <v>56</v>
      </c>
      <c r="B32" s="1">
        <v>19280870</v>
      </c>
      <c r="C32" s="1">
        <v>20309162.460000001</v>
      </c>
      <c r="D32" s="1">
        <v>18956495.27</v>
      </c>
      <c r="E32" s="1">
        <f t="shared" si="1"/>
        <v>58546527.730000004</v>
      </c>
    </row>
    <row r="33" spans="1:7" x14ac:dyDescent="0.25">
      <c r="A33" s="17" t="s">
        <v>55</v>
      </c>
      <c r="B33" s="1">
        <v>5114518</v>
      </c>
      <c r="C33" s="1">
        <v>7887825</v>
      </c>
      <c r="D33" s="1">
        <v>21990729.66</v>
      </c>
      <c r="E33" s="1">
        <f t="shared" si="1"/>
        <v>34993072.659999996</v>
      </c>
    </row>
    <row r="34" spans="1:7" x14ac:dyDescent="0.25">
      <c r="A34" s="17" t="s">
        <v>53</v>
      </c>
      <c r="B34" s="1">
        <v>3926685</v>
      </c>
      <c r="C34" s="1">
        <v>3898146</v>
      </c>
      <c r="D34" s="1">
        <v>47551493.030000001</v>
      </c>
      <c r="E34" s="1">
        <f t="shared" si="1"/>
        <v>55376324.030000001</v>
      </c>
    </row>
    <row r="35" spans="1:7" x14ac:dyDescent="0.25">
      <c r="A35" s="17" t="s">
        <v>57</v>
      </c>
      <c r="B35" s="1">
        <v>220600586.80000001</v>
      </c>
      <c r="C35" s="1">
        <v>232102984.06</v>
      </c>
      <c r="D35" s="1">
        <v>225620724.25999999</v>
      </c>
      <c r="E35" s="1">
        <f t="shared" si="1"/>
        <v>678324295.12</v>
      </c>
      <c r="G35" s="28"/>
    </row>
    <row r="36" spans="1:7" x14ac:dyDescent="0.25">
      <c r="A36" s="11" t="s">
        <v>58</v>
      </c>
      <c r="B36" s="1">
        <v>369228780.06</v>
      </c>
      <c r="C36" s="1">
        <v>231259170.34999999</v>
      </c>
      <c r="D36" s="1">
        <v>241167946.80000001</v>
      </c>
      <c r="E36" s="1">
        <f t="shared" si="1"/>
        <v>841655897.21000004</v>
      </c>
    </row>
    <row r="37" spans="1:7" ht="15.75" thickBot="1" x14ac:dyDescent="0.3">
      <c r="A37" s="14" t="s">
        <v>8</v>
      </c>
      <c r="B37" s="15">
        <f>SUM(B31:B36)</f>
        <v>634231425.14999998</v>
      </c>
      <c r="C37" s="15">
        <f t="shared" ref="C37:D37" si="2">SUM(C31:C36)</f>
        <v>520537906.08000004</v>
      </c>
      <c r="D37" s="15">
        <f t="shared" si="2"/>
        <v>577799291.6500001</v>
      </c>
      <c r="E37" s="14">
        <f t="shared" si="1"/>
        <v>1732568622.8800001</v>
      </c>
    </row>
    <row r="38" spans="1:7" ht="15.75" thickTop="1" x14ac:dyDescent="0.25">
      <c r="A38" s="41" t="s">
        <v>66</v>
      </c>
    </row>
    <row r="41" spans="1:7" x14ac:dyDescent="0.25">
      <c r="A41" s="35" t="s">
        <v>10</v>
      </c>
      <c r="B41" s="35"/>
      <c r="C41" s="35"/>
      <c r="D41" s="35"/>
      <c r="E41" s="35"/>
    </row>
    <row r="42" spans="1:7" x14ac:dyDescent="0.25">
      <c r="A42" s="35" t="s">
        <v>9</v>
      </c>
      <c r="B42" s="35"/>
      <c r="C42" s="35"/>
      <c r="D42" s="35"/>
      <c r="E42" s="35"/>
    </row>
    <row r="43" spans="1:7" x14ac:dyDescent="0.25">
      <c r="A43" s="35" t="s">
        <v>5</v>
      </c>
      <c r="B43" s="35"/>
      <c r="C43" s="35"/>
      <c r="D43" s="35"/>
      <c r="E43" s="35"/>
    </row>
    <row r="45" spans="1:7" ht="15.75" thickBot="1" x14ac:dyDescent="0.3">
      <c r="A45" s="8" t="s">
        <v>4</v>
      </c>
      <c r="B45" s="9" t="s">
        <v>24</v>
      </c>
      <c r="C45" s="9" t="s">
        <v>23</v>
      </c>
      <c r="D45" s="9" t="s">
        <v>22</v>
      </c>
      <c r="E45" s="9" t="s">
        <v>21</v>
      </c>
    </row>
    <row r="46" spans="1:7" x14ac:dyDescent="0.25">
      <c r="A46" s="40" t="s">
        <v>59</v>
      </c>
      <c r="B46" s="1">
        <v>308392740.63999999</v>
      </c>
      <c r="C46" s="1">
        <v>321644678.49000001</v>
      </c>
      <c r="D46" s="1">
        <v>311801766.25999999</v>
      </c>
      <c r="E46" s="1">
        <f t="shared" ref="E46:E52" si="3">SUM(B46:D46)</f>
        <v>941839185.38999999</v>
      </c>
    </row>
    <row r="47" spans="1:7" x14ac:dyDescent="0.25">
      <c r="A47" s="40" t="s">
        <v>60</v>
      </c>
      <c r="B47" s="1">
        <v>175685802.06</v>
      </c>
      <c r="C47" s="1">
        <v>168611626.86000001</v>
      </c>
      <c r="D47" s="1">
        <v>238431013.72</v>
      </c>
      <c r="E47" s="1">
        <f t="shared" si="3"/>
        <v>582728442.63999999</v>
      </c>
    </row>
    <row r="48" spans="1:7" x14ac:dyDescent="0.25">
      <c r="A48" s="40" t="s">
        <v>61</v>
      </c>
      <c r="B48" s="1">
        <v>46115056.57</v>
      </c>
      <c r="C48" s="1">
        <v>19472211.07</v>
      </c>
      <c r="D48" s="1">
        <v>20480077.57</v>
      </c>
      <c r="E48" s="1">
        <f t="shared" si="3"/>
        <v>86067345.210000008</v>
      </c>
    </row>
    <row r="49" spans="1:9" x14ac:dyDescent="0.25">
      <c r="A49" s="40" t="s">
        <v>62</v>
      </c>
      <c r="B49" s="1">
        <v>40698.93</v>
      </c>
      <c r="C49" s="1">
        <v>0</v>
      </c>
      <c r="D49" s="1">
        <v>1955.88</v>
      </c>
      <c r="E49" s="1">
        <f t="shared" si="3"/>
        <v>42654.81</v>
      </c>
    </row>
    <row r="50" spans="1:9" x14ac:dyDescent="0.25">
      <c r="A50" s="40" t="s">
        <v>63</v>
      </c>
      <c r="B50" s="1">
        <v>0</v>
      </c>
      <c r="C50" s="1">
        <v>5437820</v>
      </c>
      <c r="D50" s="1">
        <v>2061254.67</v>
      </c>
      <c r="E50" s="1">
        <f t="shared" si="3"/>
        <v>7499074.6699999999</v>
      </c>
    </row>
    <row r="51" spans="1:9" x14ac:dyDescent="0.25">
      <c r="A51" s="40" t="s">
        <v>64</v>
      </c>
      <c r="B51" s="1">
        <v>3997126.95</v>
      </c>
      <c r="C51" s="1">
        <v>5371569.6599999992</v>
      </c>
      <c r="D51" s="1">
        <v>5023223.55</v>
      </c>
      <c r="E51" s="1">
        <f t="shared" si="3"/>
        <v>14391920.16</v>
      </c>
    </row>
    <row r="52" spans="1:9" x14ac:dyDescent="0.25">
      <c r="A52" s="40" t="s">
        <v>65</v>
      </c>
      <c r="B52" s="1">
        <v>100000000</v>
      </c>
      <c r="C52" s="1">
        <v>0</v>
      </c>
      <c r="D52" s="1">
        <v>0</v>
      </c>
      <c r="E52" s="1">
        <f t="shared" si="3"/>
        <v>100000000</v>
      </c>
    </row>
    <row r="53" spans="1:9" ht="15.75" thickBot="1" x14ac:dyDescent="0.3">
      <c r="A53" s="14" t="s">
        <v>8</v>
      </c>
      <c r="B53" s="15">
        <f>SUM(B46:B52)</f>
        <v>634231425.14999998</v>
      </c>
      <c r="C53" s="15">
        <f t="shared" ref="C53:E53" si="4">SUM(C46:C52)</f>
        <v>520537906.08000004</v>
      </c>
      <c r="D53" s="15">
        <f t="shared" si="4"/>
        <v>577799291.64999998</v>
      </c>
      <c r="E53" s="15">
        <f t="shared" si="4"/>
        <v>1732568622.8800001</v>
      </c>
    </row>
    <row r="54" spans="1:9" ht="15.75" thickTop="1" x14ac:dyDescent="0.25">
      <c r="A54" s="41" t="s">
        <v>66</v>
      </c>
    </row>
    <row r="57" spans="1:9" x14ac:dyDescent="0.25">
      <c r="A57" s="35" t="s">
        <v>7</v>
      </c>
      <c r="B57" s="35"/>
      <c r="C57" s="35"/>
      <c r="D57" s="35"/>
      <c r="E57" s="35"/>
    </row>
    <row r="58" spans="1:9" x14ac:dyDescent="0.25">
      <c r="A58" s="35" t="s">
        <v>6</v>
      </c>
      <c r="B58" s="35"/>
      <c r="C58" s="35"/>
      <c r="D58" s="35"/>
      <c r="E58" s="35"/>
    </row>
    <row r="59" spans="1:9" x14ac:dyDescent="0.25">
      <c r="A59" s="35" t="s">
        <v>5</v>
      </c>
      <c r="B59" s="35"/>
      <c r="C59" s="35"/>
      <c r="D59" s="35"/>
      <c r="E59" s="35"/>
    </row>
    <row r="61" spans="1:9" ht="15.75" thickBot="1" x14ac:dyDescent="0.3">
      <c r="A61" s="8" t="s">
        <v>4</v>
      </c>
      <c r="B61" s="9" t="s">
        <v>24</v>
      </c>
      <c r="C61" s="9" t="s">
        <v>23</v>
      </c>
      <c r="D61" s="9" t="s">
        <v>22</v>
      </c>
      <c r="E61" s="9" t="s">
        <v>21</v>
      </c>
    </row>
    <row r="63" spans="1:9" x14ac:dyDescent="0.25">
      <c r="A63" s="42" t="s">
        <v>71</v>
      </c>
      <c r="B63" s="1">
        <f>'1T'!E68</f>
        <v>12888312280.070002</v>
      </c>
      <c r="C63" s="1">
        <f>B68</f>
        <v>13139527381.390001</v>
      </c>
      <c r="D63" s="1">
        <f>C68</f>
        <v>12619007100.110001</v>
      </c>
      <c r="E63" s="1">
        <f>B63</f>
        <v>12888312280.070002</v>
      </c>
      <c r="G63" s="11"/>
      <c r="H63" s="11"/>
      <c r="I63" s="11"/>
    </row>
    <row r="64" spans="1:9" x14ac:dyDescent="0.25">
      <c r="A64" s="42" t="s">
        <v>68</v>
      </c>
      <c r="B64" s="1">
        <v>885198289.25999999</v>
      </c>
      <c r="C64" s="1">
        <v>0</v>
      </c>
      <c r="D64" s="1">
        <v>1700127275.71</v>
      </c>
      <c r="E64" s="1">
        <f>SUM(B64:D64)</f>
        <v>2585325564.9700003</v>
      </c>
      <c r="G64" s="29"/>
      <c r="H64" s="29"/>
      <c r="I64" s="29"/>
    </row>
    <row r="65" spans="1:9" x14ac:dyDescent="0.25">
      <c r="A65" s="42" t="s">
        <v>69</v>
      </c>
      <c r="B65" s="1">
        <v>248237.21</v>
      </c>
      <c r="C65" s="1">
        <v>17624.8</v>
      </c>
      <c r="D65" s="1">
        <v>334715.57</v>
      </c>
      <c r="E65" s="1">
        <f>SUM(B65:D65)</f>
        <v>600577.58000000007</v>
      </c>
      <c r="G65" s="29"/>
      <c r="H65" s="29"/>
      <c r="I65" s="29"/>
    </row>
    <row r="66" spans="1:9" x14ac:dyDescent="0.25">
      <c r="A66" s="42" t="s">
        <v>72</v>
      </c>
      <c r="B66" s="1">
        <f>B64+B63+B65</f>
        <v>13773758806.540001</v>
      </c>
      <c r="C66" s="1">
        <f t="shared" ref="C66:E66" si="5">C64+C63+C65</f>
        <v>13139545006.190001</v>
      </c>
      <c r="D66" s="1">
        <f t="shared" si="5"/>
        <v>14319469091.389999</v>
      </c>
      <c r="E66" s="1">
        <f t="shared" si="5"/>
        <v>15474238422.620001</v>
      </c>
    </row>
    <row r="67" spans="1:9" x14ac:dyDescent="0.25">
      <c r="A67" s="42" t="s">
        <v>70</v>
      </c>
      <c r="B67" s="1">
        <f>B53</f>
        <v>634231425.14999998</v>
      </c>
      <c r="C67" s="1">
        <f t="shared" ref="C67:D67" si="6">C53</f>
        <v>520537906.08000004</v>
      </c>
      <c r="D67" s="1">
        <f t="shared" si="6"/>
        <v>577799291.64999998</v>
      </c>
      <c r="E67" s="11">
        <f>SUM(B67:D67)</f>
        <v>1732568622.8800001</v>
      </c>
    </row>
    <row r="68" spans="1:9" x14ac:dyDescent="0.25">
      <c r="A68" s="42" t="s">
        <v>73</v>
      </c>
      <c r="B68" s="1">
        <f t="shared" ref="B68:D68" si="7">B66-B67</f>
        <v>13139527381.390001</v>
      </c>
      <c r="C68" s="1">
        <f t="shared" si="7"/>
        <v>12619007100.110001</v>
      </c>
      <c r="D68" s="1">
        <f t="shared" si="7"/>
        <v>13741669799.74</v>
      </c>
      <c r="E68" s="1">
        <f>E66-E67</f>
        <v>13741669799.740002</v>
      </c>
    </row>
    <row r="69" spans="1:9" ht="15.75" thickBot="1" x14ac:dyDescent="0.3">
      <c r="A69" s="15"/>
      <c r="B69" s="15"/>
      <c r="C69" s="15"/>
      <c r="D69" s="15"/>
      <c r="E69" s="15"/>
    </row>
    <row r="70" spans="1:9" ht="15.75" thickTop="1" x14ac:dyDescent="0.25">
      <c r="A70" s="41" t="s">
        <v>76</v>
      </c>
    </row>
    <row r="71" spans="1:9" x14ac:dyDescent="0.25">
      <c r="A71" s="1"/>
    </row>
    <row r="73" spans="1:9" x14ac:dyDescent="0.25">
      <c r="A73" s="11" t="s">
        <v>67</v>
      </c>
    </row>
  </sheetData>
  <mergeCells count="12">
    <mergeCell ref="A57:E57"/>
    <mergeCell ref="A58:E58"/>
    <mergeCell ref="A59:E59"/>
    <mergeCell ref="A1:F1"/>
    <mergeCell ref="A8:F8"/>
    <mergeCell ref="A9:F9"/>
    <mergeCell ref="A25:E25"/>
    <mergeCell ref="A26:E26"/>
    <mergeCell ref="A27:E27"/>
    <mergeCell ref="A41:E41"/>
    <mergeCell ref="A42:E42"/>
    <mergeCell ref="A43:E43"/>
  </mergeCells>
  <pageMargins left="0.7" right="0.7" top="0.75" bottom="0.75" header="0.3" footer="0.3"/>
  <pageSetup scale="5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4"/>
  <sheetViews>
    <sheetView topLeftCell="A55" zoomScale="90" zoomScaleNormal="90" workbookViewId="0">
      <selection activeCell="A70" sqref="A70"/>
    </sheetView>
  </sheetViews>
  <sheetFormatPr baseColWidth="10" defaultColWidth="11.5703125" defaultRowHeight="15" customHeight="1" x14ac:dyDescent="0.25"/>
  <cols>
    <col min="1" max="1" width="51.140625" style="11" customWidth="1"/>
    <col min="2" max="2" width="23.42578125" style="1" customWidth="1"/>
    <col min="3" max="3" width="20.7109375" style="1" customWidth="1"/>
    <col min="4" max="4" width="19.28515625" style="1" customWidth="1"/>
    <col min="5" max="5" width="22.7109375" style="1" customWidth="1"/>
    <col min="6" max="6" width="13.140625" style="1" bestFit="1" customWidth="1"/>
    <col min="7" max="9" width="12.5703125" style="1" bestFit="1" customWidth="1"/>
    <col min="10" max="16384" width="11.5703125" style="1"/>
  </cols>
  <sheetData>
    <row r="1" spans="1:7" ht="15" customHeight="1" x14ac:dyDescent="0.25">
      <c r="A1" s="35" t="s">
        <v>20</v>
      </c>
      <c r="B1" s="35"/>
      <c r="C1" s="35"/>
      <c r="D1" s="35"/>
      <c r="E1" s="35"/>
      <c r="F1" s="35"/>
    </row>
    <row r="2" spans="1:7" s="3" customFormat="1" ht="15" customHeight="1" x14ac:dyDescent="0.25">
      <c r="A2" s="2" t="s">
        <v>19</v>
      </c>
      <c r="B2" s="38" t="s">
        <v>41</v>
      </c>
      <c r="D2" s="4"/>
    </row>
    <row r="3" spans="1:7" s="3" customFormat="1" ht="15" customHeight="1" x14ac:dyDescent="0.25">
      <c r="A3" s="2" t="s">
        <v>18</v>
      </c>
      <c r="B3" s="38" t="s">
        <v>42</v>
      </c>
    </row>
    <row r="4" spans="1:7" s="3" customFormat="1" ht="15" customHeight="1" x14ac:dyDescent="0.25">
      <c r="A4" s="2" t="s">
        <v>17</v>
      </c>
      <c r="B4" s="21" t="s">
        <v>43</v>
      </c>
      <c r="C4" s="5"/>
      <c r="D4" s="5"/>
    </row>
    <row r="5" spans="1:7" s="3" customFormat="1" ht="15" customHeight="1" x14ac:dyDescent="0.25">
      <c r="A5" s="2" t="s">
        <v>16</v>
      </c>
      <c r="B5" s="6" t="s">
        <v>46</v>
      </c>
    </row>
    <row r="6" spans="1:7" s="3" customFormat="1" ht="15" customHeight="1" x14ac:dyDescent="0.25">
      <c r="A6" s="2"/>
      <c r="B6" s="7"/>
    </row>
    <row r="8" spans="1:7" ht="15" customHeight="1" x14ac:dyDescent="0.25">
      <c r="A8" s="36" t="s">
        <v>15</v>
      </c>
      <c r="B8" s="36"/>
      <c r="C8" s="36"/>
      <c r="D8" s="36"/>
      <c r="E8" s="36"/>
      <c r="F8" s="36"/>
    </row>
    <row r="9" spans="1:7" ht="15" customHeight="1" x14ac:dyDescent="0.25">
      <c r="A9" s="36" t="s">
        <v>14</v>
      </c>
      <c r="B9" s="36"/>
      <c r="C9" s="36"/>
      <c r="D9" s="36"/>
      <c r="E9" s="36"/>
      <c r="F9" s="36"/>
    </row>
    <row r="11" spans="1:7" ht="15" customHeight="1" thickBot="1" x14ac:dyDescent="0.3">
      <c r="A11" s="8" t="s">
        <v>40</v>
      </c>
      <c r="B11" s="9" t="s">
        <v>13</v>
      </c>
      <c r="C11" s="9" t="s">
        <v>28</v>
      </c>
      <c r="D11" s="9" t="s">
        <v>27</v>
      </c>
      <c r="E11" s="9" t="s">
        <v>26</v>
      </c>
      <c r="F11" s="9" t="s">
        <v>25</v>
      </c>
    </row>
    <row r="13" spans="1:7" s="11" customFormat="1" ht="15" customHeight="1" x14ac:dyDescent="0.25">
      <c r="A13" s="10" t="s">
        <v>50</v>
      </c>
      <c r="B13" s="11" t="s">
        <v>12</v>
      </c>
      <c r="C13" s="11">
        <v>4298</v>
      </c>
      <c r="D13" s="11">
        <v>3057</v>
      </c>
      <c r="E13" s="11">
        <v>3046</v>
      </c>
      <c r="F13" s="11">
        <f>+SUM(C13:E13)</f>
        <v>10401</v>
      </c>
    </row>
    <row r="14" spans="1:7" s="11" customFormat="1" ht="15" customHeight="1" x14ac:dyDescent="0.25">
      <c r="A14" s="10"/>
    </row>
    <row r="15" spans="1:7" s="11" customFormat="1" ht="15" customHeight="1" x14ac:dyDescent="0.25">
      <c r="A15" s="10" t="s">
        <v>51</v>
      </c>
      <c r="B15" s="11" t="s">
        <v>12</v>
      </c>
      <c r="C15" s="11">
        <v>1466</v>
      </c>
      <c r="D15" s="11">
        <v>1412</v>
      </c>
      <c r="E15" s="11">
        <v>1915</v>
      </c>
      <c r="F15" s="11">
        <f t="shared" ref="F15:F19" si="0">+SUM(C15:E15)</f>
        <v>4793</v>
      </c>
    </row>
    <row r="16" spans="1:7" s="11" customFormat="1" ht="15" customHeight="1" x14ac:dyDescent="0.25">
      <c r="A16" s="10"/>
      <c r="E16" s="12"/>
      <c r="G16" s="10"/>
    </row>
    <row r="17" spans="1:6" s="11" customFormat="1" ht="15" customHeight="1" x14ac:dyDescent="0.25">
      <c r="A17" s="10" t="s">
        <v>52</v>
      </c>
      <c r="B17" s="11" t="s">
        <v>12</v>
      </c>
      <c r="C17" s="11">
        <v>287</v>
      </c>
      <c r="D17" s="11">
        <v>479</v>
      </c>
      <c r="E17" s="11">
        <v>374</v>
      </c>
      <c r="F17" s="11">
        <f t="shared" si="0"/>
        <v>1140</v>
      </c>
    </row>
    <row r="18" spans="1:6" s="11" customFormat="1" ht="15" customHeight="1" x14ac:dyDescent="0.25">
      <c r="A18" s="10"/>
    </row>
    <row r="19" spans="1:6" s="11" customFormat="1" ht="15" customHeight="1" x14ac:dyDescent="0.25">
      <c r="A19" s="10" t="s">
        <v>53</v>
      </c>
      <c r="B19" s="11" t="s">
        <v>12</v>
      </c>
      <c r="C19" s="11">
        <v>14371</v>
      </c>
      <c r="D19" s="11">
        <v>16843</v>
      </c>
      <c r="E19" s="11">
        <v>11287</v>
      </c>
      <c r="F19" s="11">
        <f t="shared" si="0"/>
        <v>42501</v>
      </c>
    </row>
    <row r="20" spans="1:6" s="11" customFormat="1" ht="15" customHeight="1" x14ac:dyDescent="0.25">
      <c r="A20" s="10"/>
    </row>
    <row r="21" spans="1:6" ht="15" customHeight="1" thickBot="1" x14ac:dyDescent="0.3">
      <c r="A21" s="14"/>
      <c r="B21" s="15"/>
      <c r="C21" s="15"/>
      <c r="D21" s="15"/>
      <c r="E21" s="15"/>
      <c r="F21" s="15"/>
    </row>
    <row r="22" spans="1:6" ht="15" customHeight="1" thickTop="1" x14ac:dyDescent="0.25">
      <c r="A22" s="39" t="s">
        <v>77</v>
      </c>
      <c r="B22" s="39"/>
      <c r="C22" s="39"/>
      <c r="D22" s="39"/>
      <c r="E22" s="39"/>
      <c r="F22" s="39"/>
    </row>
    <row r="23" spans="1:6" ht="15" customHeight="1" x14ac:dyDescent="0.25">
      <c r="A23" s="16"/>
    </row>
    <row r="25" spans="1:6" ht="15" customHeight="1" x14ac:dyDescent="0.25">
      <c r="A25" s="37" t="s">
        <v>11</v>
      </c>
      <c r="B25" s="37"/>
      <c r="C25" s="37"/>
      <c r="D25" s="37"/>
      <c r="E25" s="37"/>
    </row>
    <row r="26" spans="1:6" ht="15" customHeight="1" x14ac:dyDescent="0.25">
      <c r="A26" s="35" t="s">
        <v>9</v>
      </c>
      <c r="B26" s="35"/>
      <c r="C26" s="35"/>
      <c r="D26" s="35"/>
      <c r="E26" s="35"/>
    </row>
    <row r="27" spans="1:6" ht="15" customHeight="1" x14ac:dyDescent="0.25">
      <c r="A27" s="35" t="s">
        <v>5</v>
      </c>
      <c r="B27" s="35"/>
      <c r="C27" s="35"/>
      <c r="D27" s="35"/>
      <c r="E27" s="35"/>
    </row>
    <row r="29" spans="1:6" ht="15" customHeight="1" thickBot="1" x14ac:dyDescent="0.3">
      <c r="A29" s="8" t="s">
        <v>40</v>
      </c>
      <c r="B29" s="9" t="s">
        <v>28</v>
      </c>
      <c r="C29" s="9" t="s">
        <v>27</v>
      </c>
      <c r="D29" s="9" t="s">
        <v>26</v>
      </c>
      <c r="E29" s="9" t="s">
        <v>29</v>
      </c>
    </row>
    <row r="31" spans="1:6" ht="15" customHeight="1" x14ac:dyDescent="0.25">
      <c r="A31" s="17" t="s">
        <v>50</v>
      </c>
      <c r="B31" s="1">
        <v>30312250.379999999</v>
      </c>
      <c r="C31" s="1">
        <v>28052107.149999999</v>
      </c>
      <c r="D31" s="1">
        <v>38451447.25</v>
      </c>
      <c r="E31" s="1">
        <f>SUM(B31:D31)</f>
        <v>96815804.780000001</v>
      </c>
    </row>
    <row r="32" spans="1:6" ht="15" customHeight="1" x14ac:dyDescent="0.25">
      <c r="A32" s="17" t="s">
        <v>56</v>
      </c>
      <c r="B32" s="1">
        <v>26452590</v>
      </c>
      <c r="C32" s="1">
        <v>28994321.25</v>
      </c>
      <c r="D32" s="1">
        <v>25109005.469999999</v>
      </c>
      <c r="E32" s="1">
        <f>SUM(B32:D32)</f>
        <v>80555916.719999999</v>
      </c>
    </row>
    <row r="33" spans="1:6" ht="15" customHeight="1" x14ac:dyDescent="0.25">
      <c r="A33" s="17" t="s">
        <v>55</v>
      </c>
      <c r="B33" s="1">
        <v>14452530.93</v>
      </c>
      <c r="C33" s="1">
        <v>26917414.57</v>
      </c>
      <c r="D33" s="1">
        <v>74041948.049999997</v>
      </c>
      <c r="E33" s="1">
        <f>SUM(B33:D33)</f>
        <v>115411893.55</v>
      </c>
    </row>
    <row r="34" spans="1:6" ht="15" customHeight="1" x14ac:dyDescent="0.25">
      <c r="A34" s="17" t="s">
        <v>53</v>
      </c>
      <c r="B34" s="1">
        <v>69017540.430000007</v>
      </c>
      <c r="C34" s="1">
        <v>72654078.060000002</v>
      </c>
      <c r="D34" s="1">
        <v>64965032.840000004</v>
      </c>
      <c r="E34" s="1">
        <f>SUM(B34:D34)</f>
        <v>206636651.33000001</v>
      </c>
    </row>
    <row r="35" spans="1:6" ht="15" customHeight="1" x14ac:dyDescent="0.25">
      <c r="A35" s="17" t="s">
        <v>57</v>
      </c>
      <c r="B35" s="1">
        <v>221535702.13999999</v>
      </c>
      <c r="C35" s="1">
        <v>216898968.65000001</v>
      </c>
      <c r="D35" s="1">
        <v>221807057.5</v>
      </c>
      <c r="E35" s="1">
        <f>SUM(B35:D35)</f>
        <v>660241728.28999996</v>
      </c>
    </row>
    <row r="36" spans="1:6" ht="15" customHeight="1" x14ac:dyDescent="0.25">
      <c r="A36" s="11" t="s">
        <v>58</v>
      </c>
      <c r="B36" s="1">
        <v>363068817.26999998</v>
      </c>
      <c r="C36" s="1">
        <v>286097353.10000002</v>
      </c>
      <c r="D36" s="1">
        <v>309096928.88999999</v>
      </c>
      <c r="E36" s="1">
        <f>SUM(B36:D36)</f>
        <v>958263099.25999999</v>
      </c>
    </row>
    <row r="37" spans="1:6" ht="15" customHeight="1" thickBot="1" x14ac:dyDescent="0.3">
      <c r="A37" s="14" t="s">
        <v>8</v>
      </c>
      <c r="B37" s="15">
        <f>SUM(B31:B36)</f>
        <v>724839431.14999998</v>
      </c>
      <c r="C37" s="15">
        <f>SUM(C31:C36)</f>
        <v>659614242.77999997</v>
      </c>
      <c r="D37" s="15">
        <f>SUM(D31:D36)</f>
        <v>733471420</v>
      </c>
      <c r="E37" s="33">
        <f>SUM(B37:D37)</f>
        <v>2117925093.9299998</v>
      </c>
    </row>
    <row r="38" spans="1:6" ht="15" customHeight="1" thickTop="1" x14ac:dyDescent="0.25">
      <c r="A38" s="41" t="s">
        <v>66</v>
      </c>
    </row>
    <row r="41" spans="1:6" ht="15" customHeight="1" x14ac:dyDescent="0.25">
      <c r="A41" s="35" t="s">
        <v>10</v>
      </c>
      <c r="B41" s="35"/>
      <c r="C41" s="35"/>
      <c r="D41" s="35"/>
      <c r="E41" s="35"/>
      <c r="F41" s="28"/>
    </row>
    <row r="42" spans="1:6" ht="15" customHeight="1" x14ac:dyDescent="0.25">
      <c r="A42" s="35" t="s">
        <v>9</v>
      </c>
      <c r="B42" s="35"/>
      <c r="C42" s="35"/>
      <c r="D42" s="35"/>
      <c r="E42" s="35"/>
    </row>
    <row r="43" spans="1:6" ht="15" customHeight="1" x14ac:dyDescent="0.25">
      <c r="A43" s="35" t="s">
        <v>5</v>
      </c>
      <c r="B43" s="35"/>
      <c r="C43" s="35"/>
      <c r="D43" s="35"/>
      <c r="E43" s="35"/>
    </row>
    <row r="45" spans="1:6" ht="15" customHeight="1" thickBot="1" x14ac:dyDescent="0.3">
      <c r="A45" s="8" t="s">
        <v>4</v>
      </c>
      <c r="B45" s="9" t="s">
        <v>28</v>
      </c>
      <c r="C45" s="9" t="s">
        <v>27</v>
      </c>
      <c r="D45" s="9" t="s">
        <v>26</v>
      </c>
      <c r="E45" s="9" t="s">
        <v>25</v>
      </c>
    </row>
    <row r="46" spans="1:6" ht="15" customHeight="1" x14ac:dyDescent="0.25">
      <c r="A46" s="40" t="s">
        <v>59</v>
      </c>
      <c r="B46" s="1">
        <v>310978697.83999997</v>
      </c>
      <c r="C46" s="1">
        <v>308926472.66000003</v>
      </c>
      <c r="D46" s="1">
        <v>316885680.63999999</v>
      </c>
      <c r="E46" s="1">
        <f>SUM(B46:D46)</f>
        <v>936790851.13999999</v>
      </c>
    </row>
    <row r="47" spans="1:6" ht="15" customHeight="1" x14ac:dyDescent="0.25">
      <c r="A47" s="40" t="s">
        <v>60</v>
      </c>
      <c r="B47" s="1">
        <v>310833126.75</v>
      </c>
      <c r="C47" s="1">
        <v>270136619.04000002</v>
      </c>
      <c r="D47" s="1">
        <v>306982100.75</v>
      </c>
      <c r="E47" s="1">
        <f>SUM(B47:D47)</f>
        <v>887951846.53999996</v>
      </c>
    </row>
    <row r="48" spans="1:6" ht="15" customHeight="1" x14ac:dyDescent="0.25">
      <c r="A48" s="40" t="s">
        <v>61</v>
      </c>
      <c r="B48" s="1">
        <v>22258228.760000002</v>
      </c>
      <c r="C48" s="1">
        <v>29057089.129999999</v>
      </c>
      <c r="D48" s="1">
        <v>21124014.43</v>
      </c>
      <c r="E48" s="1">
        <f>SUM(B48:D48)</f>
        <v>72439332.319999993</v>
      </c>
    </row>
    <row r="49" spans="1:9" ht="15" customHeight="1" x14ac:dyDescent="0.25">
      <c r="A49" s="40" t="s">
        <v>62</v>
      </c>
      <c r="B49" s="1">
        <v>355.61</v>
      </c>
      <c r="C49" s="1">
        <v>0</v>
      </c>
      <c r="D49" s="1">
        <v>356.49</v>
      </c>
      <c r="E49" s="1">
        <f t="shared" ref="E49:E52" si="1">SUM(B49:D49)</f>
        <v>712.1</v>
      </c>
    </row>
    <row r="50" spans="1:9" ht="15" customHeight="1" x14ac:dyDescent="0.25">
      <c r="A50" s="40" t="s">
        <v>63</v>
      </c>
      <c r="B50" s="1">
        <v>14068423.9</v>
      </c>
      <c r="C50" s="1">
        <v>44048135.579999998</v>
      </c>
      <c r="D50" s="1">
        <v>28854154.140000001</v>
      </c>
      <c r="E50" s="1">
        <f t="shared" si="1"/>
        <v>86970713.620000005</v>
      </c>
    </row>
    <row r="51" spans="1:9" ht="15" customHeight="1" x14ac:dyDescent="0.25">
      <c r="A51" s="40" t="s">
        <v>64</v>
      </c>
      <c r="B51" s="1">
        <v>66700598.289999999</v>
      </c>
      <c r="C51" s="1">
        <v>7445926.3700000001</v>
      </c>
      <c r="D51" s="1">
        <v>4625113.55</v>
      </c>
      <c r="E51" s="1">
        <f t="shared" si="1"/>
        <v>78771638.209999993</v>
      </c>
    </row>
    <row r="52" spans="1:9" ht="15" customHeight="1" x14ac:dyDescent="0.25">
      <c r="A52" s="40" t="s">
        <v>65</v>
      </c>
      <c r="B52" s="1">
        <v>0</v>
      </c>
      <c r="D52" s="1">
        <v>55000000</v>
      </c>
      <c r="E52" s="1">
        <f t="shared" si="1"/>
        <v>55000000</v>
      </c>
    </row>
    <row r="53" spans="1:9" ht="15" customHeight="1" thickBot="1" x14ac:dyDescent="0.3">
      <c r="A53" s="14" t="s">
        <v>8</v>
      </c>
      <c r="B53" s="15">
        <f>SUM(B46:B52)</f>
        <v>724839431.14999986</v>
      </c>
      <c r="C53" s="15">
        <f t="shared" ref="C53:E53" si="2">SUM(C46:C52)</f>
        <v>659614242.78000009</v>
      </c>
      <c r="D53" s="15">
        <f t="shared" si="2"/>
        <v>733471419.99999988</v>
      </c>
      <c r="E53" s="15">
        <f t="shared" si="2"/>
        <v>2117925093.9299998</v>
      </c>
    </row>
    <row r="54" spans="1:9" ht="15" customHeight="1" thickTop="1" x14ac:dyDescent="0.25">
      <c r="A54" s="41" t="s">
        <v>66</v>
      </c>
    </row>
    <row r="57" spans="1:9" ht="15" customHeight="1" x14ac:dyDescent="0.25">
      <c r="A57" s="35" t="s">
        <v>7</v>
      </c>
      <c r="B57" s="35"/>
      <c r="C57" s="35"/>
      <c r="D57" s="35"/>
      <c r="E57" s="35"/>
    </row>
    <row r="58" spans="1:9" ht="15" customHeight="1" x14ac:dyDescent="0.25">
      <c r="A58" s="35" t="s">
        <v>6</v>
      </c>
      <c r="B58" s="35"/>
      <c r="C58" s="35"/>
      <c r="D58" s="35"/>
      <c r="E58" s="35"/>
    </row>
    <row r="59" spans="1:9" ht="18" customHeight="1" x14ac:dyDescent="0.25">
      <c r="A59" s="35" t="s">
        <v>5</v>
      </c>
      <c r="B59" s="35"/>
      <c r="C59" s="35"/>
      <c r="D59" s="35"/>
      <c r="E59" s="35"/>
    </row>
    <row r="61" spans="1:9" ht="15" customHeight="1" thickBot="1" x14ac:dyDescent="0.3">
      <c r="A61" s="8" t="s">
        <v>4</v>
      </c>
      <c r="B61" s="9" t="s">
        <v>28</v>
      </c>
      <c r="C61" s="9" t="s">
        <v>27</v>
      </c>
      <c r="D61" s="9" t="s">
        <v>26</v>
      </c>
      <c r="E61" s="9" t="s">
        <v>25</v>
      </c>
    </row>
    <row r="63" spans="1:9" ht="15" customHeight="1" x14ac:dyDescent="0.25">
      <c r="A63" s="42" t="s">
        <v>71</v>
      </c>
      <c r="B63" s="1">
        <f>'2T'!E68</f>
        <v>13741669799.740002</v>
      </c>
      <c r="C63" s="1">
        <f>B68</f>
        <v>13922011298.030001</v>
      </c>
      <c r="D63" s="1">
        <f>C68</f>
        <v>14235152339.699999</v>
      </c>
      <c r="E63" s="1">
        <f>B63</f>
        <v>13741669799.740002</v>
      </c>
      <c r="G63" s="11"/>
      <c r="H63" s="11"/>
      <c r="I63" s="11"/>
    </row>
    <row r="64" spans="1:9" ht="15" customHeight="1" x14ac:dyDescent="0.25">
      <c r="A64" s="42" t="s">
        <v>68</v>
      </c>
      <c r="B64" s="1">
        <v>905149193.72000003</v>
      </c>
      <c r="C64" s="1">
        <v>972744230.39999998</v>
      </c>
      <c r="D64" s="1">
        <v>1046010345.3099999</v>
      </c>
      <c r="E64" s="1">
        <f>SUM(B64:D64)</f>
        <v>2923903769.4299998</v>
      </c>
      <c r="G64" s="29"/>
      <c r="H64" s="29"/>
      <c r="I64" s="29"/>
    </row>
    <row r="65" spans="1:9" ht="15" customHeight="1" x14ac:dyDescent="0.25">
      <c r="A65" s="42" t="s">
        <v>69</v>
      </c>
      <c r="B65" s="1">
        <v>31735.72000002861</v>
      </c>
      <c r="C65" s="1">
        <v>11054.050000071526</v>
      </c>
      <c r="D65" s="1">
        <v>502868.5</v>
      </c>
      <c r="E65" s="1">
        <f>SUM(B65:D65)</f>
        <v>545658.27000010014</v>
      </c>
      <c r="G65" s="29"/>
      <c r="H65" s="29"/>
      <c r="I65" s="29"/>
    </row>
    <row r="66" spans="1:9" ht="15" customHeight="1" x14ac:dyDescent="0.25">
      <c r="A66" s="42" t="s">
        <v>72</v>
      </c>
      <c r="B66" s="1">
        <f>+B63+B64+B65</f>
        <v>14646850729.18</v>
      </c>
      <c r="C66" s="1">
        <f t="shared" ref="C66:E66" si="3">+C63+C64+C65</f>
        <v>14894766582.48</v>
      </c>
      <c r="D66" s="1">
        <f t="shared" si="3"/>
        <v>15281665553.509998</v>
      </c>
      <c r="E66" s="1">
        <f t="shared" si="3"/>
        <v>16666119227.440002</v>
      </c>
    </row>
    <row r="67" spans="1:9" ht="15" customHeight="1" x14ac:dyDescent="0.25">
      <c r="A67" s="42" t="s">
        <v>70</v>
      </c>
      <c r="B67" s="1">
        <f>B53</f>
        <v>724839431.14999986</v>
      </c>
      <c r="C67" s="1">
        <f t="shared" ref="C67:D67" si="4">C53</f>
        <v>659614242.78000009</v>
      </c>
      <c r="D67" s="1">
        <f t="shared" si="4"/>
        <v>733471419.99999988</v>
      </c>
      <c r="E67" s="1">
        <f>SUM(B67:D67)</f>
        <v>2117925093.9299998</v>
      </c>
    </row>
    <row r="68" spans="1:9" ht="15" customHeight="1" x14ac:dyDescent="0.25">
      <c r="A68" s="42" t="s">
        <v>73</v>
      </c>
      <c r="B68" s="1">
        <f t="shared" ref="B68:D68" si="5">B66-B67</f>
        <v>13922011298.030001</v>
      </c>
      <c r="C68" s="1">
        <f t="shared" si="5"/>
        <v>14235152339.699999</v>
      </c>
      <c r="D68" s="1">
        <f t="shared" si="5"/>
        <v>14548194133.509998</v>
      </c>
      <c r="E68" s="1">
        <f>E66-E67</f>
        <v>14548194133.510002</v>
      </c>
    </row>
    <row r="69" spans="1:9" ht="15" customHeight="1" thickBot="1" x14ac:dyDescent="0.3">
      <c r="A69" s="15"/>
      <c r="B69" s="15"/>
      <c r="C69" s="15"/>
      <c r="D69" s="15"/>
      <c r="E69" s="15"/>
    </row>
    <row r="70" spans="1:9" ht="15" customHeight="1" thickTop="1" x14ac:dyDescent="0.25">
      <c r="A70" s="18" t="s">
        <v>78</v>
      </c>
    </row>
    <row r="71" spans="1:9" ht="15" customHeight="1" x14ac:dyDescent="0.25">
      <c r="A71" s="1"/>
    </row>
    <row r="74" spans="1:9" ht="15" customHeight="1" x14ac:dyDescent="0.25">
      <c r="A74" s="11" t="s">
        <v>67</v>
      </c>
    </row>
  </sheetData>
  <mergeCells count="12">
    <mergeCell ref="A58:E58"/>
    <mergeCell ref="A59:E59"/>
    <mergeCell ref="A26:E26"/>
    <mergeCell ref="A27:E27"/>
    <mergeCell ref="A41:E41"/>
    <mergeCell ref="A42:E42"/>
    <mergeCell ref="A43:E43"/>
    <mergeCell ref="A57:E57"/>
    <mergeCell ref="A1:F1"/>
    <mergeCell ref="A8:F8"/>
    <mergeCell ref="A9:F9"/>
    <mergeCell ref="A25:E25"/>
  </mergeCells>
  <printOptions horizontalCentered="1" verticalCentered="1"/>
  <pageMargins left="0.70866141732283472" right="1.18" top="0.3" bottom="0.2" header="0.31496062992125984" footer="0.31496062992125984"/>
  <pageSetup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3"/>
  <sheetViews>
    <sheetView topLeftCell="A52" zoomScale="80" zoomScaleNormal="80" workbookViewId="0">
      <selection activeCell="A70" sqref="A70"/>
    </sheetView>
  </sheetViews>
  <sheetFormatPr baseColWidth="10" defaultColWidth="11.5703125" defaultRowHeight="15" x14ac:dyDescent="0.25"/>
  <cols>
    <col min="1" max="1" width="58.7109375" style="11" customWidth="1"/>
    <col min="2" max="2" width="18.28515625" style="1" customWidth="1"/>
    <col min="3" max="3" width="22.7109375" style="1" customWidth="1"/>
    <col min="4" max="4" width="15.85546875" style="1" customWidth="1"/>
    <col min="5" max="5" width="19.42578125" style="1" customWidth="1"/>
    <col min="6" max="6" width="11.5703125" style="1"/>
    <col min="7" max="8" width="12.5703125" style="1" bestFit="1" customWidth="1"/>
    <col min="9" max="9" width="14.28515625" style="1" bestFit="1" customWidth="1"/>
    <col min="10" max="16384" width="11.5703125" style="1"/>
  </cols>
  <sheetData>
    <row r="1" spans="1:7" ht="15" customHeight="1" x14ac:dyDescent="0.25">
      <c r="A1" s="35" t="s">
        <v>20</v>
      </c>
      <c r="B1" s="35"/>
      <c r="C1" s="35"/>
      <c r="D1" s="35"/>
      <c r="E1" s="35"/>
      <c r="F1" s="35"/>
    </row>
    <row r="2" spans="1:7" s="3" customFormat="1" ht="15" customHeight="1" x14ac:dyDescent="0.25">
      <c r="A2" s="2" t="s">
        <v>19</v>
      </c>
      <c r="B2" s="38" t="s">
        <v>41</v>
      </c>
      <c r="D2" s="4"/>
    </row>
    <row r="3" spans="1:7" s="3" customFormat="1" ht="15" customHeight="1" x14ac:dyDescent="0.25">
      <c r="A3" s="2" t="s">
        <v>18</v>
      </c>
      <c r="B3" s="38" t="s">
        <v>42</v>
      </c>
    </row>
    <row r="4" spans="1:7" s="3" customFormat="1" ht="15" customHeight="1" x14ac:dyDescent="0.25">
      <c r="A4" s="2" t="s">
        <v>17</v>
      </c>
      <c r="B4" s="21" t="s">
        <v>43</v>
      </c>
      <c r="C4" s="5"/>
      <c r="D4" s="5"/>
    </row>
    <row r="5" spans="1:7" s="3" customFormat="1" ht="15" customHeight="1" x14ac:dyDescent="0.25">
      <c r="A5" s="2" t="s">
        <v>16</v>
      </c>
      <c r="B5" s="6" t="s">
        <v>47</v>
      </c>
    </row>
    <row r="6" spans="1:7" s="3" customFormat="1" ht="15" customHeight="1" x14ac:dyDescent="0.25">
      <c r="A6" s="2"/>
      <c r="B6" s="7"/>
    </row>
    <row r="8" spans="1:7" ht="15" customHeight="1" x14ac:dyDescent="0.25">
      <c r="A8" s="36" t="s">
        <v>15</v>
      </c>
      <c r="B8" s="36"/>
      <c r="C8" s="36"/>
      <c r="D8" s="36"/>
      <c r="E8" s="36"/>
      <c r="F8" s="36"/>
    </row>
    <row r="9" spans="1:7" ht="15" customHeight="1" x14ac:dyDescent="0.25">
      <c r="A9" s="36" t="s">
        <v>14</v>
      </c>
      <c r="B9" s="36"/>
      <c r="C9" s="36"/>
      <c r="D9" s="36"/>
      <c r="E9" s="36"/>
      <c r="F9" s="36"/>
    </row>
    <row r="11" spans="1:7" ht="15" customHeight="1" thickBot="1" x14ac:dyDescent="0.3">
      <c r="A11" s="8" t="s">
        <v>40</v>
      </c>
      <c r="B11" s="9" t="s">
        <v>13</v>
      </c>
      <c r="C11" s="9" t="s">
        <v>33</v>
      </c>
      <c r="D11" s="9" t="s">
        <v>32</v>
      </c>
      <c r="E11" s="9" t="s">
        <v>31</v>
      </c>
      <c r="F11" s="9" t="s">
        <v>30</v>
      </c>
    </row>
    <row r="13" spans="1:7" s="11" customFormat="1" ht="15" customHeight="1" x14ac:dyDescent="0.25">
      <c r="A13" s="10" t="s">
        <v>50</v>
      </c>
      <c r="B13" s="11" t="s">
        <v>12</v>
      </c>
      <c r="C13" s="11">
        <v>2377</v>
      </c>
      <c r="D13" s="11">
        <v>2344</v>
      </c>
      <c r="E13" s="11">
        <v>3707</v>
      </c>
      <c r="F13" s="11">
        <f t="shared" ref="F13:F19" si="0">SUM(C13:E13)</f>
        <v>8428</v>
      </c>
    </row>
    <row r="14" spans="1:7" s="11" customFormat="1" ht="15" customHeight="1" x14ac:dyDescent="0.25">
      <c r="A14" s="10"/>
    </row>
    <row r="15" spans="1:7" s="11" customFormat="1" ht="15" customHeight="1" x14ac:dyDescent="0.25">
      <c r="A15" s="10" t="s">
        <v>51</v>
      </c>
      <c r="B15" s="11" t="s">
        <v>12</v>
      </c>
      <c r="C15" s="11">
        <v>1666</v>
      </c>
      <c r="D15" s="11">
        <v>1749</v>
      </c>
      <c r="E15" s="11">
        <v>831</v>
      </c>
      <c r="F15" s="11">
        <f t="shared" si="0"/>
        <v>4246</v>
      </c>
      <c r="G15" s="31"/>
    </row>
    <row r="16" spans="1:7" s="11" customFormat="1" ht="15" customHeight="1" x14ac:dyDescent="0.25">
      <c r="A16" s="10"/>
      <c r="E16" s="12"/>
      <c r="G16" s="31"/>
    </row>
    <row r="17" spans="1:6" s="11" customFormat="1" x14ac:dyDescent="0.25">
      <c r="A17" s="10" t="s">
        <v>52</v>
      </c>
      <c r="B17" s="11" t="s">
        <v>12</v>
      </c>
      <c r="C17" s="11">
        <v>347</v>
      </c>
      <c r="D17" s="11">
        <v>367</v>
      </c>
      <c r="E17" s="11">
        <v>189</v>
      </c>
      <c r="F17" s="11">
        <f t="shared" si="0"/>
        <v>903</v>
      </c>
    </row>
    <row r="18" spans="1:6" s="11" customFormat="1" x14ac:dyDescent="0.25">
      <c r="A18" s="10"/>
    </row>
    <row r="19" spans="1:6" s="11" customFormat="1" x14ac:dyDescent="0.25">
      <c r="A19" s="10" t="s">
        <v>53</v>
      </c>
      <c r="B19" s="11" t="s">
        <v>12</v>
      </c>
      <c r="C19" s="11">
        <v>13278</v>
      </c>
      <c r="D19" s="11">
        <v>17039</v>
      </c>
      <c r="E19" s="11">
        <v>13853</v>
      </c>
      <c r="F19" s="11">
        <f t="shared" si="0"/>
        <v>44170</v>
      </c>
    </row>
    <row r="20" spans="1:6" s="11" customFormat="1" x14ac:dyDescent="0.25">
      <c r="A20" s="10"/>
    </row>
    <row r="21" spans="1:6" ht="15.75" thickBot="1" x14ac:dyDescent="0.3">
      <c r="A21" s="14"/>
      <c r="B21" s="15"/>
      <c r="C21" s="15"/>
      <c r="D21" s="15"/>
      <c r="E21" s="15"/>
      <c r="F21" s="15"/>
    </row>
    <row r="22" spans="1:6" ht="15.75" customHeight="1" thickTop="1" x14ac:dyDescent="0.25">
      <c r="A22" s="16" t="s">
        <v>79</v>
      </c>
    </row>
    <row r="23" spans="1:6" x14ac:dyDescent="0.25">
      <c r="A23" s="30"/>
    </row>
    <row r="24" spans="1:6" x14ac:dyDescent="0.25">
      <c r="A24" s="30"/>
    </row>
    <row r="25" spans="1:6" x14ac:dyDescent="0.25">
      <c r="A25" s="37" t="s">
        <v>11</v>
      </c>
      <c r="B25" s="37"/>
      <c r="C25" s="37"/>
      <c r="D25" s="37"/>
      <c r="E25" s="37"/>
    </row>
    <row r="26" spans="1:6" x14ac:dyDescent="0.25">
      <c r="A26" s="35" t="s">
        <v>9</v>
      </c>
      <c r="B26" s="35"/>
      <c r="C26" s="35"/>
      <c r="D26" s="35"/>
      <c r="E26" s="35"/>
    </row>
    <row r="27" spans="1:6" x14ac:dyDescent="0.25">
      <c r="A27" s="35" t="s">
        <v>5</v>
      </c>
      <c r="B27" s="35"/>
      <c r="C27" s="35"/>
      <c r="D27" s="35"/>
      <c r="E27" s="35"/>
    </row>
    <row r="29" spans="1:6" ht="15.75" thickBot="1" x14ac:dyDescent="0.3">
      <c r="A29" s="8" t="s">
        <v>40</v>
      </c>
      <c r="B29" s="9" t="s">
        <v>33</v>
      </c>
      <c r="C29" s="9" t="s">
        <v>32</v>
      </c>
      <c r="D29" s="9" t="s">
        <v>31</v>
      </c>
      <c r="E29" s="9" t="s">
        <v>30</v>
      </c>
    </row>
    <row r="31" spans="1:6" x14ac:dyDescent="0.25">
      <c r="A31" s="17" t="s">
        <v>50</v>
      </c>
      <c r="B31" s="1">
        <v>65679187</v>
      </c>
      <c r="C31" s="1">
        <v>53053036.310000002</v>
      </c>
      <c r="D31" s="1">
        <v>200923995.66999999</v>
      </c>
      <c r="E31" s="1">
        <f>SUM(B31:D31)</f>
        <v>319656218.98000002</v>
      </c>
    </row>
    <row r="32" spans="1:6" x14ac:dyDescent="0.25">
      <c r="A32" s="17" t="s">
        <v>56</v>
      </c>
      <c r="B32" s="1">
        <v>39691823.130000003</v>
      </c>
      <c r="C32" s="1">
        <v>17253209.77</v>
      </c>
      <c r="D32" s="1">
        <v>1887863813.1300001</v>
      </c>
      <c r="E32" s="1">
        <f>SUM(B32:D32)</f>
        <v>1944808846.0300002</v>
      </c>
    </row>
    <row r="33" spans="1:5" x14ac:dyDescent="0.25">
      <c r="A33" s="17" t="s">
        <v>55</v>
      </c>
      <c r="B33" s="1">
        <v>60712931.340000004</v>
      </c>
      <c r="C33" s="1">
        <v>29979698.719999999</v>
      </c>
      <c r="D33" s="1">
        <v>669966141.75999999</v>
      </c>
      <c r="E33" s="1">
        <f>SUM(B33:D33)</f>
        <v>760658771.81999993</v>
      </c>
    </row>
    <row r="34" spans="1:5" x14ac:dyDescent="0.25">
      <c r="A34" s="17" t="s">
        <v>53</v>
      </c>
      <c r="B34" s="1">
        <v>82660159.969999999</v>
      </c>
      <c r="C34" s="1">
        <v>67263901.849999994</v>
      </c>
      <c r="D34" s="1">
        <v>354140327.85000002</v>
      </c>
      <c r="E34" s="1">
        <f>SUM(B34:D34)</f>
        <v>504064389.67000002</v>
      </c>
    </row>
    <row r="35" spans="1:5" x14ac:dyDescent="0.25">
      <c r="A35" s="17" t="s">
        <v>57</v>
      </c>
      <c r="B35" s="1">
        <v>216602551.63999999</v>
      </c>
      <c r="C35" s="1">
        <v>225447952.55000001</v>
      </c>
      <c r="D35" s="1">
        <v>398675759.97000003</v>
      </c>
      <c r="E35" s="1">
        <f>SUM(B35:D35)</f>
        <v>840726264.16000009</v>
      </c>
    </row>
    <row r="36" spans="1:5" x14ac:dyDescent="0.25">
      <c r="A36" s="11" t="s">
        <v>58</v>
      </c>
      <c r="B36" s="1">
        <v>321192118.52999997</v>
      </c>
      <c r="C36" s="1">
        <v>274852302.77999997</v>
      </c>
      <c r="D36" s="1">
        <v>961008392.07000005</v>
      </c>
      <c r="E36" s="1">
        <f>SUM(B36:D36)</f>
        <v>1557052813.3800001</v>
      </c>
    </row>
    <row r="37" spans="1:5" ht="15.75" thickBot="1" x14ac:dyDescent="0.3">
      <c r="A37" s="14" t="s">
        <v>8</v>
      </c>
      <c r="B37" s="15">
        <f>SUM(B31:B36)</f>
        <v>786538771.6099999</v>
      </c>
      <c r="C37" s="15">
        <f>SUM(C31:C36)</f>
        <v>667850101.98000002</v>
      </c>
      <c r="D37" s="15">
        <f>SUM(D31:D36)</f>
        <v>4472578430.4499998</v>
      </c>
      <c r="E37" s="14">
        <f>SUM(B37:D37)</f>
        <v>5926967304.04</v>
      </c>
    </row>
    <row r="38" spans="1:5" ht="15.75" thickTop="1" x14ac:dyDescent="0.25">
      <c r="A38" s="41" t="s">
        <v>66</v>
      </c>
    </row>
    <row r="41" spans="1:5" x14ac:dyDescent="0.25">
      <c r="A41" s="35" t="s">
        <v>10</v>
      </c>
      <c r="B41" s="35"/>
      <c r="C41" s="35"/>
      <c r="D41" s="35"/>
      <c r="E41" s="35"/>
    </row>
    <row r="42" spans="1:5" x14ac:dyDescent="0.25">
      <c r="A42" s="35" t="s">
        <v>9</v>
      </c>
      <c r="B42" s="35"/>
      <c r="C42" s="35"/>
      <c r="D42" s="35"/>
      <c r="E42" s="35"/>
    </row>
    <row r="43" spans="1:5" x14ac:dyDescent="0.25">
      <c r="A43" s="35" t="s">
        <v>5</v>
      </c>
      <c r="B43" s="35"/>
      <c r="C43" s="35"/>
      <c r="D43" s="35"/>
      <c r="E43" s="35"/>
    </row>
    <row r="45" spans="1:5" ht="15.75" thickBot="1" x14ac:dyDescent="0.3">
      <c r="A45" s="8" t="s">
        <v>4</v>
      </c>
      <c r="B45" s="9" t="s">
        <v>33</v>
      </c>
      <c r="C45" s="9" t="s">
        <v>32</v>
      </c>
      <c r="D45" s="9" t="s">
        <v>31</v>
      </c>
      <c r="E45" s="9" t="s">
        <v>30</v>
      </c>
    </row>
    <row r="46" spans="1:5" x14ac:dyDescent="0.25">
      <c r="A46" s="40" t="s">
        <v>59</v>
      </c>
      <c r="B46" s="1">
        <v>310348779.72000003</v>
      </c>
      <c r="C46" s="1">
        <v>321619423.88</v>
      </c>
      <c r="D46" s="1">
        <v>575417395.74000001</v>
      </c>
      <c r="E46" s="1">
        <f t="shared" ref="E46:E53" si="1">SUM(B46:D46)</f>
        <v>1207385599.3400002</v>
      </c>
    </row>
    <row r="47" spans="1:5" x14ac:dyDescent="0.25">
      <c r="A47" s="40" t="s">
        <v>60</v>
      </c>
      <c r="B47" s="1">
        <v>406515280.19999999</v>
      </c>
      <c r="C47" s="1">
        <v>316399552.43000001</v>
      </c>
      <c r="D47" s="1">
        <v>792747766.03999996</v>
      </c>
      <c r="E47" s="1">
        <f t="shared" si="1"/>
        <v>1515662598.6700001</v>
      </c>
    </row>
    <row r="48" spans="1:5" x14ac:dyDescent="0.25">
      <c r="A48" s="40" t="s">
        <v>61</v>
      </c>
      <c r="B48" s="1">
        <v>17219662.809999999</v>
      </c>
      <c r="C48" s="1">
        <v>11045480.68</v>
      </c>
      <c r="D48" s="1">
        <v>126698891.36</v>
      </c>
      <c r="E48" s="1">
        <f t="shared" si="1"/>
        <v>154964034.84999999</v>
      </c>
    </row>
    <row r="49" spans="1:9" x14ac:dyDescent="0.25">
      <c r="A49" s="40" t="s">
        <v>62</v>
      </c>
      <c r="B49" s="1">
        <v>508.12</v>
      </c>
      <c r="C49" s="1">
        <v>1664.14</v>
      </c>
      <c r="D49" s="1">
        <v>0</v>
      </c>
      <c r="E49" s="1">
        <f t="shared" si="1"/>
        <v>2172.2600000000002</v>
      </c>
      <c r="G49" s="28"/>
    </row>
    <row r="50" spans="1:9" x14ac:dyDescent="0.25">
      <c r="A50" s="40" t="s">
        <v>63</v>
      </c>
      <c r="B50" s="1">
        <v>26700784.960000001</v>
      </c>
      <c r="C50" s="1">
        <v>13116397.25</v>
      </c>
      <c r="D50" s="1">
        <v>377325776.95999998</v>
      </c>
      <c r="E50" s="1">
        <f t="shared" si="1"/>
        <v>417142959.16999996</v>
      </c>
    </row>
    <row r="51" spans="1:9" x14ac:dyDescent="0.25">
      <c r="A51" s="40" t="s">
        <v>64</v>
      </c>
      <c r="B51" s="1">
        <v>25753755.800000001</v>
      </c>
      <c r="C51" s="1">
        <v>5667583.6299999999</v>
      </c>
      <c r="D51" s="1">
        <v>229037621.34999999</v>
      </c>
      <c r="E51" s="1">
        <f t="shared" si="1"/>
        <v>260458960.78</v>
      </c>
    </row>
    <row r="52" spans="1:9" x14ac:dyDescent="0.25">
      <c r="A52" s="40" t="s">
        <v>65</v>
      </c>
      <c r="B52" s="1">
        <v>0</v>
      </c>
      <c r="C52" s="1">
        <v>0</v>
      </c>
      <c r="D52" s="1">
        <v>2371350979</v>
      </c>
      <c r="E52" s="1">
        <f t="shared" si="1"/>
        <v>2371350979</v>
      </c>
    </row>
    <row r="53" spans="1:9" ht="15.75" thickBot="1" x14ac:dyDescent="0.3">
      <c r="A53" s="14" t="s">
        <v>8</v>
      </c>
      <c r="B53" s="15">
        <f>SUM(B46:B52)</f>
        <v>786538771.61000001</v>
      </c>
      <c r="C53" s="15">
        <f t="shared" ref="C53:E53" si="2">SUM(C46:C52)</f>
        <v>667850102.00999987</v>
      </c>
      <c r="D53" s="15">
        <f t="shared" si="2"/>
        <v>4472578430.4499998</v>
      </c>
      <c r="E53" s="15">
        <f t="shared" si="2"/>
        <v>5926967304.0700006</v>
      </c>
      <c r="F53" s="28"/>
    </row>
    <row r="54" spans="1:9" ht="15.75" thickTop="1" x14ac:dyDescent="0.25">
      <c r="A54" s="41" t="s">
        <v>66</v>
      </c>
    </row>
    <row r="57" spans="1:9" x14ac:dyDescent="0.25">
      <c r="A57" s="35" t="s">
        <v>7</v>
      </c>
      <c r="B57" s="35"/>
      <c r="C57" s="35"/>
      <c r="D57" s="35"/>
      <c r="E57" s="35"/>
    </row>
    <row r="58" spans="1:9" x14ac:dyDescent="0.25">
      <c r="A58" s="35" t="s">
        <v>6</v>
      </c>
      <c r="B58" s="35"/>
      <c r="C58" s="35"/>
      <c r="D58" s="35"/>
      <c r="E58" s="35"/>
    </row>
    <row r="59" spans="1:9" x14ac:dyDescent="0.25">
      <c r="A59" s="35" t="s">
        <v>5</v>
      </c>
      <c r="B59" s="35"/>
      <c r="C59" s="35"/>
      <c r="D59" s="35"/>
      <c r="E59" s="35"/>
    </row>
    <row r="61" spans="1:9" ht="15.75" thickBot="1" x14ac:dyDescent="0.3">
      <c r="A61" s="8" t="s">
        <v>4</v>
      </c>
      <c r="B61" s="9" t="s">
        <v>33</v>
      </c>
      <c r="C61" s="9" t="s">
        <v>32</v>
      </c>
      <c r="D61" s="9" t="s">
        <v>31</v>
      </c>
      <c r="E61" s="9" t="s">
        <v>30</v>
      </c>
    </row>
    <row r="63" spans="1:9" x14ac:dyDescent="0.25">
      <c r="A63" s="42" t="s">
        <v>71</v>
      </c>
      <c r="B63" s="1">
        <f>'3T'!E68</f>
        <v>14548194133.510002</v>
      </c>
      <c r="C63" s="1">
        <f>B68</f>
        <v>14718645845.820002</v>
      </c>
      <c r="D63" s="1">
        <f>C68</f>
        <v>15025126018.660002</v>
      </c>
      <c r="E63" s="1">
        <f>B63</f>
        <v>14548194133.510002</v>
      </c>
    </row>
    <row r="64" spans="1:9" x14ac:dyDescent="0.25">
      <c r="A64" s="42" t="s">
        <v>68</v>
      </c>
      <c r="B64" s="1">
        <v>956976302.75</v>
      </c>
      <c r="C64" s="1">
        <v>974032858.55999994</v>
      </c>
      <c r="D64" s="1">
        <v>1777150905.21</v>
      </c>
      <c r="E64" s="1">
        <f>SUM(B64:D64)</f>
        <v>3708160066.52</v>
      </c>
      <c r="G64" s="29"/>
      <c r="H64" s="29"/>
      <c r="I64" s="29"/>
    </row>
    <row r="65" spans="1:9" x14ac:dyDescent="0.25">
      <c r="A65" s="42" t="s">
        <v>69</v>
      </c>
      <c r="B65" s="1">
        <v>14181.169999957085</v>
      </c>
      <c r="C65" s="1">
        <v>297416.29000008106</v>
      </c>
      <c r="D65" s="1">
        <v>88845.680000066757</v>
      </c>
      <c r="E65" s="1">
        <f>SUM(B65:D65)</f>
        <v>400443.1400001049</v>
      </c>
      <c r="G65" s="29"/>
      <c r="H65" s="29"/>
      <c r="I65" s="29"/>
    </row>
    <row r="66" spans="1:9" x14ac:dyDescent="0.25">
      <c r="A66" s="42" t="s">
        <v>72</v>
      </c>
      <c r="B66" s="1">
        <f>B64+B63+B65</f>
        <v>15505184617.430002</v>
      </c>
      <c r="C66" s="1">
        <f t="shared" ref="C66:E66" si="3">C64+C63+C65</f>
        <v>15692976120.670002</v>
      </c>
      <c r="D66" s="1">
        <f t="shared" si="3"/>
        <v>16802365769.550003</v>
      </c>
      <c r="E66" s="1">
        <f t="shared" si="3"/>
        <v>18256754643.170002</v>
      </c>
    </row>
    <row r="67" spans="1:9" x14ac:dyDescent="0.25">
      <c r="A67" s="42" t="s">
        <v>70</v>
      </c>
      <c r="B67" s="1">
        <f>B53</f>
        <v>786538771.61000001</v>
      </c>
      <c r="C67" s="1">
        <f t="shared" ref="C67:D67" si="4">C53</f>
        <v>667850102.00999987</v>
      </c>
      <c r="D67" s="1">
        <f t="shared" si="4"/>
        <v>4472578430.4499998</v>
      </c>
      <c r="E67" s="11">
        <f>SUM(B67:D67)</f>
        <v>5926967304.0699997</v>
      </c>
    </row>
    <row r="68" spans="1:9" x14ac:dyDescent="0.25">
      <c r="A68" s="42" t="s">
        <v>73</v>
      </c>
      <c r="B68" s="1">
        <f t="shared" ref="B68:D68" si="5">B66-B67</f>
        <v>14718645845.820002</v>
      </c>
      <c r="C68" s="1">
        <f t="shared" si="5"/>
        <v>15025126018.660002</v>
      </c>
      <c r="D68" s="1">
        <f t="shared" si="5"/>
        <v>12329787339.100002</v>
      </c>
      <c r="E68" s="1">
        <f>E66-E67</f>
        <v>12329787339.100002</v>
      </c>
    </row>
    <row r="69" spans="1:9" ht="15.75" thickBot="1" x14ac:dyDescent="0.3">
      <c r="A69" s="15"/>
      <c r="B69" s="15"/>
      <c r="C69" s="15"/>
      <c r="D69" s="15"/>
      <c r="E69" s="15"/>
    </row>
    <row r="70" spans="1:9" ht="15.75" thickTop="1" x14ac:dyDescent="0.25">
      <c r="A70" s="41" t="s">
        <v>66</v>
      </c>
    </row>
    <row r="71" spans="1:9" x14ac:dyDescent="0.25">
      <c r="A71" s="1"/>
    </row>
    <row r="73" spans="1:9" x14ac:dyDescent="0.25">
      <c r="A73" s="11" t="s">
        <v>67</v>
      </c>
    </row>
  </sheetData>
  <mergeCells count="12">
    <mergeCell ref="A57:E57"/>
    <mergeCell ref="A58:E58"/>
    <mergeCell ref="A59:E59"/>
    <mergeCell ref="A1:F1"/>
    <mergeCell ref="A8:F8"/>
    <mergeCell ref="A9:F9"/>
    <mergeCell ref="A25:E25"/>
    <mergeCell ref="A26:E26"/>
    <mergeCell ref="A27:E27"/>
    <mergeCell ref="A41:E41"/>
    <mergeCell ref="A42:E42"/>
    <mergeCell ref="A43:E43"/>
  </mergeCells>
  <pageMargins left="0.7" right="0.7" top="0.75" bottom="0.75" header="0.3" footer="0.3"/>
  <pageSetup scale="5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workbookViewId="0">
      <selection activeCell="A13" sqref="A13:A19"/>
    </sheetView>
  </sheetViews>
  <sheetFormatPr baseColWidth="10" defaultColWidth="11.5703125" defaultRowHeight="15" x14ac:dyDescent="0.25"/>
  <cols>
    <col min="1" max="1" width="51.140625" style="11" customWidth="1"/>
    <col min="2" max="2" width="15.28515625" style="1" customWidth="1"/>
    <col min="3" max="3" width="15.140625" style="1" bestFit="1" customWidth="1"/>
    <col min="4" max="4" width="15.85546875" style="1" customWidth="1"/>
    <col min="5" max="6" width="15.140625" style="1" bestFit="1" customWidth="1"/>
    <col min="7" max="16384" width="11.5703125" style="1"/>
  </cols>
  <sheetData>
    <row r="1" spans="1:6" ht="15" customHeight="1" x14ac:dyDescent="0.25">
      <c r="A1" s="35" t="s">
        <v>20</v>
      </c>
      <c r="B1" s="35"/>
      <c r="C1" s="35"/>
      <c r="D1" s="35"/>
      <c r="E1" s="35"/>
    </row>
    <row r="2" spans="1:6" s="3" customFormat="1" ht="15" customHeight="1" x14ac:dyDescent="0.25">
      <c r="A2" s="2" t="s">
        <v>19</v>
      </c>
      <c r="B2" s="38" t="s">
        <v>41</v>
      </c>
      <c r="D2" s="4"/>
    </row>
    <row r="3" spans="1:6" s="3" customFormat="1" ht="15" customHeight="1" x14ac:dyDescent="0.25">
      <c r="A3" s="2" t="s">
        <v>18</v>
      </c>
      <c r="B3" s="38" t="s">
        <v>42</v>
      </c>
    </row>
    <row r="4" spans="1:6" s="3" customFormat="1" ht="15" customHeight="1" x14ac:dyDescent="0.25">
      <c r="A4" s="2" t="s">
        <v>17</v>
      </c>
      <c r="B4" s="21" t="s">
        <v>43</v>
      </c>
      <c r="C4" s="5"/>
      <c r="D4" s="5"/>
    </row>
    <row r="5" spans="1:6" s="3" customFormat="1" ht="15" customHeight="1" x14ac:dyDescent="0.25">
      <c r="A5" s="2" t="s">
        <v>16</v>
      </c>
      <c r="B5" s="21" t="s">
        <v>48</v>
      </c>
    </row>
    <row r="6" spans="1:6" s="3" customFormat="1" ht="15" customHeight="1" x14ac:dyDescent="0.25">
      <c r="A6" s="2"/>
      <c r="B6" s="21"/>
    </row>
    <row r="8" spans="1:6" ht="15" customHeight="1" x14ac:dyDescent="0.25">
      <c r="A8" s="36" t="s">
        <v>15</v>
      </c>
      <c r="B8" s="36"/>
      <c r="C8" s="36"/>
      <c r="D8" s="36"/>
      <c r="E8" s="36"/>
    </row>
    <row r="9" spans="1:6" ht="15" customHeight="1" x14ac:dyDescent="0.25">
      <c r="A9" s="36" t="s">
        <v>14</v>
      </c>
      <c r="B9" s="36"/>
      <c r="C9" s="36"/>
      <c r="D9" s="36"/>
      <c r="E9" s="36"/>
    </row>
    <row r="11" spans="1:6" ht="15" customHeight="1" thickBot="1" x14ac:dyDescent="0.3">
      <c r="A11" s="8" t="s">
        <v>40</v>
      </c>
      <c r="B11" s="9" t="s">
        <v>13</v>
      </c>
      <c r="C11" s="9" t="s">
        <v>0</v>
      </c>
      <c r="D11" s="9" t="s">
        <v>35</v>
      </c>
      <c r="E11" s="9" t="s">
        <v>34</v>
      </c>
    </row>
    <row r="13" spans="1:6" ht="15" customHeight="1" x14ac:dyDescent="0.25">
      <c r="A13" s="10" t="s">
        <v>50</v>
      </c>
      <c r="B13" s="11" t="s">
        <v>12</v>
      </c>
      <c r="C13" s="11">
        <f>+'1T'!F13</f>
        <v>2163</v>
      </c>
      <c r="D13" s="11">
        <f>+'2T'!F13</f>
        <v>2311</v>
      </c>
      <c r="E13" s="11">
        <f t="shared" ref="E13:E19" si="0">SUM(C13:D13)</f>
        <v>4474</v>
      </c>
    </row>
    <row r="14" spans="1:6" ht="15" customHeight="1" x14ac:dyDescent="0.25">
      <c r="A14" s="10"/>
      <c r="B14" s="11"/>
      <c r="C14" s="11">
        <f>+'1T'!F14</f>
        <v>0</v>
      </c>
      <c r="D14" s="11">
        <f>+'2T'!F14</f>
        <v>0</v>
      </c>
      <c r="E14" s="11"/>
    </row>
    <row r="15" spans="1:6" ht="15" customHeight="1" x14ac:dyDescent="0.25">
      <c r="A15" s="10" t="s">
        <v>51</v>
      </c>
      <c r="B15" s="11" t="s">
        <v>12</v>
      </c>
      <c r="C15" s="11">
        <f>+'1T'!F15</f>
        <v>4834</v>
      </c>
      <c r="D15" s="11">
        <f>+'2T'!F15</f>
        <v>7098</v>
      </c>
      <c r="E15" s="11">
        <f t="shared" si="0"/>
        <v>11932</v>
      </c>
      <c r="F15" s="32"/>
    </row>
    <row r="16" spans="1:6" ht="15" customHeight="1" x14ac:dyDescent="0.25">
      <c r="A16" s="10"/>
      <c r="B16" s="11"/>
      <c r="C16" s="11">
        <f>+'1T'!F16</f>
        <v>0</v>
      </c>
      <c r="D16" s="11">
        <f>+'2T'!F16</f>
        <v>0</v>
      </c>
      <c r="E16" s="11"/>
      <c r="F16" s="22"/>
    </row>
    <row r="17" spans="1:5" x14ac:dyDescent="0.25">
      <c r="A17" s="10" t="s">
        <v>52</v>
      </c>
      <c r="B17" s="11" t="s">
        <v>12</v>
      </c>
      <c r="C17" s="11">
        <f>+'1T'!F17</f>
        <v>117</v>
      </c>
      <c r="D17" s="11">
        <f>+'2T'!F17</f>
        <v>292</v>
      </c>
      <c r="E17" s="11">
        <f t="shared" si="0"/>
        <v>409</v>
      </c>
    </row>
    <row r="18" spans="1:5" x14ac:dyDescent="0.25">
      <c r="A18" s="10"/>
      <c r="B18" s="11"/>
      <c r="C18" s="11">
        <f>+'1T'!F18</f>
        <v>0</v>
      </c>
      <c r="D18" s="11">
        <f>+'2T'!F18</f>
        <v>0</v>
      </c>
      <c r="E18" s="11"/>
    </row>
    <row r="19" spans="1:5" s="11" customFormat="1" x14ac:dyDescent="0.25">
      <c r="A19" s="10" t="s">
        <v>53</v>
      </c>
      <c r="B19" s="11" t="s">
        <v>12</v>
      </c>
      <c r="C19" s="11">
        <f>+'1T'!F19</f>
        <v>29935</v>
      </c>
      <c r="D19" s="11">
        <f>+'2T'!F19</f>
        <v>30886</v>
      </c>
      <c r="E19" s="11">
        <f t="shared" si="0"/>
        <v>60821</v>
      </c>
    </row>
    <row r="20" spans="1:5" s="11" customFormat="1" x14ac:dyDescent="0.25">
      <c r="A20" s="10"/>
    </row>
    <row r="21" spans="1:5" ht="15.75" thickBot="1" x14ac:dyDescent="0.3">
      <c r="A21" s="14"/>
      <c r="B21" s="15"/>
      <c r="C21" s="15"/>
      <c r="D21" s="15"/>
      <c r="E21" s="15"/>
    </row>
    <row r="22" spans="1:5" ht="15.75" thickTop="1" x14ac:dyDescent="0.25">
      <c r="A22" s="39" t="s">
        <v>75</v>
      </c>
    </row>
    <row r="25" spans="1:5" x14ac:dyDescent="0.25">
      <c r="A25" s="37" t="s">
        <v>11</v>
      </c>
      <c r="B25" s="37"/>
      <c r="C25" s="37"/>
      <c r="D25" s="37"/>
    </row>
    <row r="26" spans="1:5" x14ac:dyDescent="0.25">
      <c r="A26" s="35" t="s">
        <v>9</v>
      </c>
      <c r="B26" s="35"/>
      <c r="C26" s="35"/>
      <c r="D26" s="35"/>
    </row>
    <row r="27" spans="1:5" x14ac:dyDescent="0.25">
      <c r="A27" s="35" t="s">
        <v>5</v>
      </c>
      <c r="B27" s="35"/>
      <c r="C27" s="35"/>
      <c r="D27" s="35"/>
      <c r="E27" s="23"/>
    </row>
    <row r="29" spans="1:5" ht="15.75" thickBot="1" x14ac:dyDescent="0.3">
      <c r="A29" s="8" t="s">
        <v>40</v>
      </c>
      <c r="B29" s="9" t="s">
        <v>0</v>
      </c>
      <c r="C29" s="9" t="s">
        <v>35</v>
      </c>
      <c r="D29" s="9" t="s">
        <v>34</v>
      </c>
    </row>
    <row r="31" spans="1:5" x14ac:dyDescent="0.25">
      <c r="A31" s="17" t="s">
        <v>50</v>
      </c>
      <c r="B31" s="1">
        <f>+'1T'!E31</f>
        <v>35498683.520000003</v>
      </c>
      <c r="C31" s="1">
        <f>+'2T'!E31</f>
        <v>63672506.129999995</v>
      </c>
      <c r="D31" s="1">
        <f t="shared" ref="D31:D37" si="1">SUM(B31:C31)</f>
        <v>99171189.650000006</v>
      </c>
    </row>
    <row r="32" spans="1:5" x14ac:dyDescent="0.25">
      <c r="A32" s="17" t="s">
        <v>56</v>
      </c>
      <c r="B32" s="1">
        <f>+'1T'!E32</f>
        <v>25942617</v>
      </c>
      <c r="C32" s="1">
        <f>+'2T'!E32</f>
        <v>58546527.730000004</v>
      </c>
      <c r="D32" s="1">
        <f t="shared" si="1"/>
        <v>84489144.730000004</v>
      </c>
    </row>
    <row r="33" spans="1:5" x14ac:dyDescent="0.25">
      <c r="A33" s="17" t="s">
        <v>55</v>
      </c>
      <c r="B33" s="1">
        <f>+'1T'!E33</f>
        <v>14591877.689999999</v>
      </c>
      <c r="C33" s="1">
        <f>+'2T'!E33</f>
        <v>34993072.659999996</v>
      </c>
      <c r="D33" s="1">
        <f t="shared" si="1"/>
        <v>49584950.349999994</v>
      </c>
    </row>
    <row r="34" spans="1:5" x14ac:dyDescent="0.25">
      <c r="A34" s="17" t="s">
        <v>53</v>
      </c>
      <c r="B34" s="1">
        <f>+'1T'!E34</f>
        <v>24567691</v>
      </c>
      <c r="C34" s="1">
        <f>+'2T'!E34</f>
        <v>55376324.030000001</v>
      </c>
      <c r="D34" s="1">
        <f t="shared" si="1"/>
        <v>79944015.030000001</v>
      </c>
    </row>
    <row r="35" spans="1:5" x14ac:dyDescent="0.25">
      <c r="A35" s="17" t="s">
        <v>57</v>
      </c>
      <c r="B35" s="1">
        <f>+'1T'!E35</f>
        <v>866974667.77999997</v>
      </c>
      <c r="C35" s="1">
        <f>+'2T'!E35</f>
        <v>678324295.12</v>
      </c>
      <c r="D35" s="1">
        <f t="shared" si="1"/>
        <v>1545298962.9000001</v>
      </c>
    </row>
    <row r="36" spans="1:5" x14ac:dyDescent="0.25">
      <c r="A36" s="11" t="s">
        <v>58</v>
      </c>
      <c r="B36" s="1">
        <f>+'1T'!E36</f>
        <v>978546799.75</v>
      </c>
      <c r="C36" s="1">
        <f>+'2T'!E36</f>
        <v>841655897.21000004</v>
      </c>
      <c r="D36" s="1">
        <f t="shared" si="1"/>
        <v>1820202696.96</v>
      </c>
    </row>
    <row r="37" spans="1:5" ht="15.75" thickBot="1" x14ac:dyDescent="0.3">
      <c r="A37" s="14" t="s">
        <v>8</v>
      </c>
      <c r="B37" s="15">
        <f>SUM(B31:B36)</f>
        <v>1946122336.74</v>
      </c>
      <c r="C37" s="15">
        <f>SUM(C31:C36)</f>
        <v>1732568622.8800001</v>
      </c>
      <c r="D37" s="15">
        <f t="shared" si="1"/>
        <v>3678690959.6199999</v>
      </c>
    </row>
    <row r="38" spans="1:5" ht="15.75" thickTop="1" x14ac:dyDescent="0.25">
      <c r="A38" s="41" t="s">
        <v>66</v>
      </c>
    </row>
    <row r="41" spans="1:5" x14ac:dyDescent="0.25">
      <c r="A41" s="35" t="s">
        <v>10</v>
      </c>
      <c r="B41" s="35"/>
      <c r="C41" s="35"/>
      <c r="D41" s="35"/>
    </row>
    <row r="42" spans="1:5" x14ac:dyDescent="0.25">
      <c r="A42" s="35" t="s">
        <v>9</v>
      </c>
      <c r="B42" s="35"/>
      <c r="C42" s="35"/>
      <c r="D42" s="35"/>
    </row>
    <row r="43" spans="1:5" x14ac:dyDescent="0.25">
      <c r="A43" s="35" t="s">
        <v>5</v>
      </c>
      <c r="B43" s="35"/>
      <c r="C43" s="35"/>
      <c r="D43" s="35"/>
      <c r="E43" s="23"/>
    </row>
    <row r="45" spans="1:5" ht="15.75" thickBot="1" x14ac:dyDescent="0.3">
      <c r="A45" s="8" t="s">
        <v>4</v>
      </c>
      <c r="B45" s="9" t="s">
        <v>0</v>
      </c>
      <c r="C45" s="9" t="s">
        <v>35</v>
      </c>
      <c r="D45" s="9" t="s">
        <v>34</v>
      </c>
    </row>
    <row r="46" spans="1:5" x14ac:dyDescent="0.25">
      <c r="A46" s="40" t="s">
        <v>59</v>
      </c>
      <c r="B46" s="1">
        <f>+'1T'!E46</f>
        <v>1189905946.3</v>
      </c>
      <c r="C46" s="1">
        <f>+'2T'!E46</f>
        <v>941839185.38999999</v>
      </c>
      <c r="D46" s="1">
        <f>+SUM(B46:C46)</f>
        <v>2131745131.6900001</v>
      </c>
    </row>
    <row r="47" spans="1:5" x14ac:dyDescent="0.25">
      <c r="A47" s="40" t="s">
        <v>60</v>
      </c>
      <c r="B47" s="1">
        <f>+'1T'!E47</f>
        <v>394787876.88999999</v>
      </c>
      <c r="C47" s="1">
        <f>+'2T'!E47</f>
        <v>582728442.63999999</v>
      </c>
      <c r="D47" s="1">
        <f>+SUM(B47:C47)</f>
        <v>977516319.52999997</v>
      </c>
    </row>
    <row r="48" spans="1:5" x14ac:dyDescent="0.25">
      <c r="A48" s="40" t="s">
        <v>61</v>
      </c>
      <c r="B48" s="1">
        <f>+'1T'!E48</f>
        <v>26927749.349999998</v>
      </c>
      <c r="C48" s="1">
        <f>+'2T'!E48</f>
        <v>86067345.210000008</v>
      </c>
      <c r="D48" s="1">
        <f t="shared" ref="D48:D52" si="2">+SUM(B48:C48)</f>
        <v>112995094.56</v>
      </c>
    </row>
    <row r="49" spans="1:5" x14ac:dyDescent="0.25">
      <c r="A49" s="40" t="s">
        <v>62</v>
      </c>
      <c r="B49" s="1">
        <f>+'1T'!E49</f>
        <v>157506.60999999999</v>
      </c>
      <c r="C49" s="1">
        <f>+'2T'!E49</f>
        <v>42654.81</v>
      </c>
      <c r="D49" s="1">
        <f t="shared" si="2"/>
        <v>200161.41999999998</v>
      </c>
    </row>
    <row r="50" spans="1:5" x14ac:dyDescent="0.25">
      <c r="A50" s="40" t="s">
        <v>63</v>
      </c>
      <c r="B50" s="1">
        <f>+'1T'!E50</f>
        <v>6111549.4699999997</v>
      </c>
      <c r="C50" s="1">
        <f>+'2T'!E50</f>
        <v>7499074.6699999999</v>
      </c>
      <c r="D50" s="1">
        <f t="shared" si="2"/>
        <v>13610624.140000001</v>
      </c>
    </row>
    <row r="51" spans="1:5" x14ac:dyDescent="0.25">
      <c r="A51" s="40" t="s">
        <v>64</v>
      </c>
      <c r="B51" s="1">
        <f>+'1T'!E51</f>
        <v>327174668.12</v>
      </c>
      <c r="C51" s="1">
        <f>+'2T'!E51</f>
        <v>14391920.16</v>
      </c>
      <c r="D51" s="1">
        <f t="shared" si="2"/>
        <v>341566588.28000003</v>
      </c>
    </row>
    <row r="52" spans="1:5" x14ac:dyDescent="0.25">
      <c r="A52" s="40" t="s">
        <v>65</v>
      </c>
      <c r="B52" s="1">
        <f>+'1T'!E52</f>
        <v>1057040</v>
      </c>
      <c r="C52" s="1">
        <f>+'2T'!E52</f>
        <v>100000000</v>
      </c>
      <c r="D52" s="1">
        <f t="shared" si="2"/>
        <v>101057040</v>
      </c>
    </row>
    <row r="53" spans="1:5" ht="15.75" thickBot="1" x14ac:dyDescent="0.3">
      <c r="A53" s="14" t="s">
        <v>8</v>
      </c>
      <c r="B53" s="15">
        <f>SUM(B46:B52)</f>
        <v>1946122336.7399998</v>
      </c>
      <c r="C53" s="15">
        <f t="shared" ref="C53:D53" si="3">SUM(C46:C52)</f>
        <v>1732568622.8800001</v>
      </c>
      <c r="D53" s="15">
        <f t="shared" si="3"/>
        <v>3678690959.6200004</v>
      </c>
    </row>
    <row r="54" spans="1:5" ht="15.75" thickTop="1" x14ac:dyDescent="0.25">
      <c r="A54" s="41" t="s">
        <v>66</v>
      </c>
    </row>
    <row r="57" spans="1:5" x14ac:dyDescent="0.25">
      <c r="A57" s="35" t="s">
        <v>7</v>
      </c>
      <c r="B57" s="35"/>
      <c r="C57" s="35"/>
      <c r="D57" s="35"/>
    </row>
    <row r="58" spans="1:5" x14ac:dyDescent="0.25">
      <c r="A58" s="35" t="s">
        <v>6</v>
      </c>
      <c r="B58" s="35"/>
      <c r="C58" s="35"/>
      <c r="D58" s="35"/>
    </row>
    <row r="59" spans="1:5" x14ac:dyDescent="0.25">
      <c r="A59" s="35" t="s">
        <v>5</v>
      </c>
      <c r="B59" s="35"/>
      <c r="C59" s="35"/>
      <c r="D59" s="35"/>
      <c r="E59" s="23"/>
    </row>
    <row r="61" spans="1:5" ht="15.75" thickBot="1" x14ac:dyDescent="0.3">
      <c r="A61" s="8" t="s">
        <v>4</v>
      </c>
      <c r="B61" s="9" t="s">
        <v>0</v>
      </c>
      <c r="C61" s="9" t="s">
        <v>35</v>
      </c>
      <c r="D61" s="9" t="s">
        <v>34</v>
      </c>
    </row>
    <row r="63" spans="1:5" x14ac:dyDescent="0.25">
      <c r="A63" s="42" t="s">
        <v>71</v>
      </c>
      <c r="B63" s="1">
        <f>+'1T'!E63</f>
        <v>9994387872.5800018</v>
      </c>
      <c r="C63" s="1">
        <f>+'2T'!E63</f>
        <v>12888312280.070002</v>
      </c>
      <c r="D63" s="1">
        <f>B63</f>
        <v>9994387872.5800018</v>
      </c>
    </row>
    <row r="64" spans="1:5" x14ac:dyDescent="0.25">
      <c r="A64" s="42" t="s">
        <v>68</v>
      </c>
      <c r="B64" s="1">
        <f>+'1T'!E64</f>
        <v>1789918820.6800001</v>
      </c>
      <c r="C64" s="1">
        <f>+'2T'!E64</f>
        <v>2585325564.9700003</v>
      </c>
      <c r="D64" s="1">
        <f>SUM(B64:C64)</f>
        <v>4375244385.6500006</v>
      </c>
    </row>
    <row r="65" spans="1:4" x14ac:dyDescent="0.25">
      <c r="A65" s="42" t="s">
        <v>69</v>
      </c>
      <c r="B65" s="1">
        <f>+'1T'!E65</f>
        <v>3050127923.5500002</v>
      </c>
      <c r="C65" s="1">
        <f>+'2T'!E65</f>
        <v>600577.58000000007</v>
      </c>
      <c r="D65" s="1">
        <f>SUM(B65:C65)</f>
        <v>3050728501.1300001</v>
      </c>
    </row>
    <row r="66" spans="1:4" x14ac:dyDescent="0.25">
      <c r="A66" s="42" t="s">
        <v>72</v>
      </c>
      <c r="B66" s="1">
        <f>+'1T'!E66</f>
        <v>14834434616.810001</v>
      </c>
      <c r="C66" s="1">
        <f>+'2T'!E66</f>
        <v>15474238422.620001</v>
      </c>
      <c r="D66" s="1">
        <f>D64+D63+D65</f>
        <v>17420360759.360004</v>
      </c>
    </row>
    <row r="67" spans="1:4" x14ac:dyDescent="0.25">
      <c r="A67" s="42" t="s">
        <v>70</v>
      </c>
      <c r="B67" s="1">
        <f>+'1T'!E67</f>
        <v>1946122336.74</v>
      </c>
      <c r="C67" s="1">
        <f>+'2T'!E67</f>
        <v>1732568622.8800001</v>
      </c>
      <c r="D67" s="1">
        <f>SUM(B67:C67)</f>
        <v>3678690959.6199999</v>
      </c>
    </row>
    <row r="68" spans="1:4" x14ac:dyDescent="0.25">
      <c r="A68" s="42" t="s">
        <v>73</v>
      </c>
      <c r="B68" s="1">
        <f>+'1T'!E68</f>
        <v>12888312280.070002</v>
      </c>
      <c r="C68" s="1">
        <f>+'2T'!E68</f>
        <v>13741669799.740002</v>
      </c>
      <c r="D68" s="1">
        <f>D66-D67</f>
        <v>13741669799.740005</v>
      </c>
    </row>
    <row r="69" spans="1:4" ht="15.75" thickBot="1" x14ac:dyDescent="0.3">
      <c r="A69" s="15"/>
      <c r="B69" s="15"/>
      <c r="C69" s="15"/>
      <c r="D69" s="15"/>
    </row>
    <row r="70" spans="1:4" ht="15.75" thickTop="1" x14ac:dyDescent="0.25">
      <c r="A70" s="41" t="s">
        <v>76</v>
      </c>
    </row>
    <row r="71" spans="1:4" x14ac:dyDescent="0.25">
      <c r="A71" s="1"/>
    </row>
    <row r="73" spans="1:4" x14ac:dyDescent="0.25">
      <c r="A73" s="11" t="s">
        <v>67</v>
      </c>
    </row>
  </sheetData>
  <mergeCells count="12">
    <mergeCell ref="A57:D57"/>
    <mergeCell ref="A58:D58"/>
    <mergeCell ref="A59:D59"/>
    <mergeCell ref="A1:E1"/>
    <mergeCell ref="A8:E8"/>
    <mergeCell ref="A9:E9"/>
    <mergeCell ref="A25:D25"/>
    <mergeCell ref="A26:D26"/>
    <mergeCell ref="A27:D27"/>
    <mergeCell ref="A41:D41"/>
    <mergeCell ref="A42:D42"/>
    <mergeCell ref="A43:D4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topLeftCell="A25" zoomScale="80" zoomScaleNormal="80" workbookViewId="0">
      <selection activeCell="A46" sqref="A46:A52"/>
    </sheetView>
  </sheetViews>
  <sheetFormatPr baseColWidth="10" defaultColWidth="11.5703125" defaultRowHeight="15" x14ac:dyDescent="0.25"/>
  <cols>
    <col min="1" max="1" width="51.140625" style="11" customWidth="1"/>
    <col min="2" max="2" width="20.7109375" style="1" customWidth="1"/>
    <col min="3" max="3" width="22.42578125" style="1" customWidth="1"/>
    <col min="4" max="4" width="15.85546875" style="1" customWidth="1"/>
    <col min="5" max="5" width="16.85546875" style="1" bestFit="1" customWidth="1"/>
    <col min="6" max="6" width="15.28515625" style="1" bestFit="1" customWidth="1"/>
    <col min="7" max="16384" width="11.5703125" style="1"/>
  </cols>
  <sheetData>
    <row r="1" spans="1:7" ht="15" customHeight="1" x14ac:dyDescent="0.25">
      <c r="A1" s="35" t="s">
        <v>20</v>
      </c>
      <c r="B1" s="35"/>
      <c r="C1" s="35"/>
      <c r="D1" s="35"/>
      <c r="E1" s="35"/>
      <c r="F1" s="35"/>
    </row>
    <row r="2" spans="1:7" s="3" customFormat="1" ht="15" customHeight="1" x14ac:dyDescent="0.25">
      <c r="A2" s="2" t="s">
        <v>19</v>
      </c>
      <c r="B2" s="38" t="s">
        <v>41</v>
      </c>
      <c r="D2" s="4"/>
    </row>
    <row r="3" spans="1:7" s="3" customFormat="1" ht="15" customHeight="1" x14ac:dyDescent="0.25">
      <c r="A3" s="2" t="s">
        <v>18</v>
      </c>
      <c r="B3" s="38" t="s">
        <v>42</v>
      </c>
    </row>
    <row r="4" spans="1:7" s="3" customFormat="1" ht="15" customHeight="1" x14ac:dyDescent="0.25">
      <c r="A4" s="2" t="s">
        <v>17</v>
      </c>
      <c r="B4" s="21" t="s">
        <v>43</v>
      </c>
      <c r="C4" s="5"/>
      <c r="D4" s="5"/>
    </row>
    <row r="5" spans="1:7" s="3" customFormat="1" ht="15" customHeight="1" x14ac:dyDescent="0.25">
      <c r="A5" s="2" t="s">
        <v>16</v>
      </c>
      <c r="B5" s="21" t="s">
        <v>49</v>
      </c>
    </row>
    <row r="6" spans="1:7" s="3" customFormat="1" ht="15" customHeight="1" x14ac:dyDescent="0.25">
      <c r="A6" s="2"/>
      <c r="B6" s="7"/>
    </row>
    <row r="8" spans="1:7" ht="15" customHeight="1" x14ac:dyDescent="0.25">
      <c r="A8" s="36" t="s">
        <v>15</v>
      </c>
      <c r="B8" s="36"/>
      <c r="C8" s="36"/>
      <c r="D8" s="36"/>
      <c r="E8" s="36"/>
      <c r="F8" s="36"/>
    </row>
    <row r="9" spans="1:7" ht="15" customHeight="1" x14ac:dyDescent="0.25">
      <c r="A9" s="36" t="s">
        <v>14</v>
      </c>
      <c r="B9" s="36"/>
      <c r="C9" s="36"/>
      <c r="D9" s="36"/>
      <c r="E9" s="36"/>
      <c r="F9" s="36"/>
    </row>
    <row r="11" spans="1:7" ht="15" customHeight="1" thickBot="1" x14ac:dyDescent="0.3">
      <c r="A11" s="8" t="s">
        <v>40</v>
      </c>
      <c r="B11" s="9" t="s">
        <v>13</v>
      </c>
      <c r="C11" s="9" t="s">
        <v>0</v>
      </c>
      <c r="D11" s="9" t="s">
        <v>35</v>
      </c>
      <c r="E11" s="9" t="s">
        <v>37</v>
      </c>
      <c r="F11" s="9" t="s">
        <v>36</v>
      </c>
    </row>
    <row r="13" spans="1:7" ht="15" customHeight="1" x14ac:dyDescent="0.25">
      <c r="A13" s="10" t="s">
        <v>50</v>
      </c>
      <c r="B13" s="11" t="s">
        <v>12</v>
      </c>
      <c r="C13" s="11">
        <f>'1T'!F13</f>
        <v>2163</v>
      </c>
      <c r="D13" s="11">
        <f>'2T'!F13</f>
        <v>2311</v>
      </c>
      <c r="E13" s="11">
        <f>'3T'!F13</f>
        <v>10401</v>
      </c>
      <c r="F13" s="11">
        <f t="shared" ref="F13:F19" si="0">SUM(C13:E13)</f>
        <v>14875</v>
      </c>
    </row>
    <row r="14" spans="1:7" s="11" customFormat="1" ht="15" customHeight="1" x14ac:dyDescent="0.25">
      <c r="A14" s="10"/>
      <c r="G14" s="24"/>
    </row>
    <row r="15" spans="1:7" ht="15" customHeight="1" x14ac:dyDescent="0.25">
      <c r="A15" s="10" t="s">
        <v>51</v>
      </c>
      <c r="B15" s="11" t="s">
        <v>12</v>
      </c>
      <c r="C15" s="11">
        <f>'1T'!F15</f>
        <v>4834</v>
      </c>
      <c r="D15" s="11">
        <f>'2T'!F15</f>
        <v>7098</v>
      </c>
      <c r="E15" s="11">
        <f>'3T'!F15</f>
        <v>4793</v>
      </c>
      <c r="F15" s="11">
        <f t="shared" si="0"/>
        <v>16725</v>
      </c>
    </row>
    <row r="16" spans="1:7" ht="15" customHeight="1" x14ac:dyDescent="0.25">
      <c r="A16" s="10"/>
      <c r="B16" s="11"/>
      <c r="C16" s="11"/>
      <c r="D16" s="11"/>
      <c r="E16" s="11"/>
      <c r="F16" s="11"/>
      <c r="G16" s="22"/>
    </row>
    <row r="17" spans="1:6" x14ac:dyDescent="0.25">
      <c r="A17" s="10" t="s">
        <v>52</v>
      </c>
      <c r="B17" s="11" t="s">
        <v>12</v>
      </c>
      <c r="C17" s="11">
        <f>'1T'!F17</f>
        <v>117</v>
      </c>
      <c r="D17" s="11">
        <f>'2T'!F17</f>
        <v>292</v>
      </c>
      <c r="E17" s="11">
        <f>'3T'!F17</f>
        <v>1140</v>
      </c>
      <c r="F17" s="11">
        <f t="shared" si="0"/>
        <v>1549</v>
      </c>
    </row>
    <row r="18" spans="1:6" x14ac:dyDescent="0.25">
      <c r="A18" s="10"/>
      <c r="B18" s="11"/>
      <c r="C18" s="11"/>
      <c r="D18" s="11"/>
      <c r="E18" s="11"/>
      <c r="F18" s="11"/>
    </row>
    <row r="19" spans="1:6" s="11" customFormat="1" x14ac:dyDescent="0.25">
      <c r="A19" s="10" t="s">
        <v>53</v>
      </c>
      <c r="B19" s="11" t="s">
        <v>12</v>
      </c>
      <c r="C19" s="11">
        <f>'1T'!F19</f>
        <v>29935</v>
      </c>
      <c r="D19" s="11">
        <f>'2T'!F19</f>
        <v>30886</v>
      </c>
      <c r="E19" s="11">
        <f>'3T'!F19</f>
        <v>42501</v>
      </c>
      <c r="F19" s="11">
        <f t="shared" si="0"/>
        <v>103322</v>
      </c>
    </row>
    <row r="20" spans="1:6" s="11" customFormat="1" x14ac:dyDescent="0.25">
      <c r="A20" s="10"/>
    </row>
    <row r="21" spans="1:6" ht="15.75" thickBot="1" x14ac:dyDescent="0.3">
      <c r="A21" s="14" t="s">
        <v>8</v>
      </c>
      <c r="B21" s="15"/>
      <c r="C21" s="15"/>
      <c r="D21" s="15"/>
      <c r="E21" s="15"/>
      <c r="F21" s="15"/>
    </row>
    <row r="22" spans="1:6" ht="15.75" thickTop="1" x14ac:dyDescent="0.25">
      <c r="A22" s="39" t="s">
        <v>77</v>
      </c>
    </row>
    <row r="25" spans="1:6" x14ac:dyDescent="0.25">
      <c r="A25" s="37" t="s">
        <v>11</v>
      </c>
      <c r="B25" s="37"/>
      <c r="C25" s="37"/>
      <c r="D25" s="37"/>
      <c r="E25" s="37"/>
    </row>
    <row r="26" spans="1:6" x14ac:dyDescent="0.25">
      <c r="A26" s="35" t="s">
        <v>9</v>
      </c>
      <c r="B26" s="35"/>
      <c r="C26" s="35"/>
      <c r="D26" s="35"/>
      <c r="E26" s="35"/>
    </row>
    <row r="27" spans="1:6" x14ac:dyDescent="0.25">
      <c r="A27" s="35" t="s">
        <v>5</v>
      </c>
      <c r="B27" s="35"/>
      <c r="C27" s="35"/>
      <c r="D27" s="35"/>
      <c r="E27" s="35"/>
    </row>
    <row r="29" spans="1:6" ht="15.75" thickBot="1" x14ac:dyDescent="0.3">
      <c r="A29" s="8" t="s">
        <v>40</v>
      </c>
      <c r="B29" s="9" t="s">
        <v>0</v>
      </c>
      <c r="C29" s="9" t="s">
        <v>35</v>
      </c>
      <c r="D29" s="9" t="s">
        <v>37</v>
      </c>
      <c r="E29" s="9" t="s">
        <v>36</v>
      </c>
    </row>
    <row r="31" spans="1:6" x14ac:dyDescent="0.25">
      <c r="A31" s="17" t="s">
        <v>50</v>
      </c>
      <c r="B31" s="1">
        <f>'1T'!E31</f>
        <v>35498683.520000003</v>
      </c>
      <c r="C31" s="1">
        <f>+'2T'!E31</f>
        <v>63672506.129999995</v>
      </c>
      <c r="D31" s="1">
        <f>+'3T'!E31</f>
        <v>96815804.780000001</v>
      </c>
      <c r="E31" s="1">
        <f>SUM(B31:D31)</f>
        <v>195986994.43000001</v>
      </c>
    </row>
    <row r="32" spans="1:6" x14ac:dyDescent="0.25">
      <c r="A32" s="17" t="s">
        <v>56</v>
      </c>
      <c r="B32" s="1">
        <f>'1T'!E32</f>
        <v>25942617</v>
      </c>
      <c r="C32" s="1">
        <f>+'2T'!E32</f>
        <v>58546527.730000004</v>
      </c>
      <c r="D32" s="1">
        <f>+'3T'!E32</f>
        <v>80555916.719999999</v>
      </c>
      <c r="E32" s="1">
        <f>SUM(B32:D32)</f>
        <v>165045061.44999999</v>
      </c>
    </row>
    <row r="33" spans="1:6" x14ac:dyDescent="0.25">
      <c r="A33" s="17" t="s">
        <v>55</v>
      </c>
      <c r="B33" s="1">
        <f>'1T'!E33</f>
        <v>14591877.689999999</v>
      </c>
      <c r="C33" s="1">
        <f>+'2T'!E33</f>
        <v>34993072.659999996</v>
      </c>
      <c r="D33" s="1">
        <f>+'3T'!E33</f>
        <v>115411893.55</v>
      </c>
      <c r="E33" s="1">
        <f>SUM(B33:D33)</f>
        <v>164996843.89999998</v>
      </c>
    </row>
    <row r="34" spans="1:6" x14ac:dyDescent="0.25">
      <c r="A34" s="17" t="s">
        <v>53</v>
      </c>
      <c r="B34" s="1">
        <f>'1T'!E34</f>
        <v>24567691</v>
      </c>
      <c r="C34" s="1">
        <f>+'2T'!E34</f>
        <v>55376324.030000001</v>
      </c>
      <c r="D34" s="1">
        <f>+'3T'!E34</f>
        <v>206636651.33000001</v>
      </c>
      <c r="E34" s="1">
        <f>SUM(B34:D34)</f>
        <v>286580666.36000001</v>
      </c>
    </row>
    <row r="35" spans="1:6" x14ac:dyDescent="0.25">
      <c r="A35" s="17" t="s">
        <v>57</v>
      </c>
      <c r="B35" s="1">
        <f>'1T'!E35</f>
        <v>866974667.77999997</v>
      </c>
      <c r="C35" s="1">
        <f>+'2T'!E35</f>
        <v>678324295.12</v>
      </c>
      <c r="D35" s="1">
        <f>+'3T'!E35</f>
        <v>660241728.28999996</v>
      </c>
      <c r="E35" s="1">
        <f>SUM(B35:D35)</f>
        <v>2205540691.1900001</v>
      </c>
    </row>
    <row r="36" spans="1:6" x14ac:dyDescent="0.25">
      <c r="A36" s="11" t="s">
        <v>58</v>
      </c>
      <c r="B36" s="1">
        <f>'1T'!E36</f>
        <v>978546799.75</v>
      </c>
      <c r="C36" s="1">
        <f>+'2T'!E36</f>
        <v>841655897.21000004</v>
      </c>
      <c r="D36" s="1">
        <f>+'3T'!E36</f>
        <v>958263099.25999999</v>
      </c>
      <c r="E36" s="1">
        <f>SUM(B36:D36)</f>
        <v>2778465796.2200003</v>
      </c>
    </row>
    <row r="37" spans="1:6" ht="15.75" thickBot="1" x14ac:dyDescent="0.3">
      <c r="A37" s="14" t="s">
        <v>8</v>
      </c>
      <c r="B37" s="15">
        <f>SUM(B31:B36)</f>
        <v>1946122336.74</v>
      </c>
      <c r="C37" s="15">
        <f t="shared" ref="C37:E37" si="1">SUM(C31:C36)</f>
        <v>1732568622.8800001</v>
      </c>
      <c r="D37" s="15">
        <f t="shared" si="1"/>
        <v>2117925093.9300001</v>
      </c>
      <c r="E37" s="34">
        <f t="shared" si="1"/>
        <v>5796616053.5500002</v>
      </c>
      <c r="F37" s="28"/>
    </row>
    <row r="38" spans="1:6" ht="15.75" thickTop="1" x14ac:dyDescent="0.25">
      <c r="A38" s="41" t="s">
        <v>66</v>
      </c>
    </row>
    <row r="41" spans="1:6" x14ac:dyDescent="0.25">
      <c r="A41" s="35" t="s">
        <v>10</v>
      </c>
      <c r="B41" s="35"/>
      <c r="C41" s="35"/>
      <c r="D41" s="35"/>
      <c r="E41" s="35"/>
    </row>
    <row r="42" spans="1:6" x14ac:dyDescent="0.25">
      <c r="A42" s="35" t="s">
        <v>9</v>
      </c>
      <c r="B42" s="35"/>
      <c r="C42" s="35"/>
      <c r="D42" s="35"/>
      <c r="E42" s="35"/>
    </row>
    <row r="43" spans="1:6" x14ac:dyDescent="0.25">
      <c r="A43" s="35" t="s">
        <v>5</v>
      </c>
      <c r="B43" s="35"/>
      <c r="C43" s="35"/>
      <c r="D43" s="35"/>
      <c r="E43" s="35"/>
    </row>
    <row r="45" spans="1:6" ht="15.75" thickBot="1" x14ac:dyDescent="0.3">
      <c r="A45" s="8" t="s">
        <v>4</v>
      </c>
      <c r="B45" s="9" t="s">
        <v>0</v>
      </c>
      <c r="C45" s="9" t="s">
        <v>35</v>
      </c>
      <c r="D45" s="9" t="s">
        <v>37</v>
      </c>
      <c r="E45" s="9" t="s">
        <v>36</v>
      </c>
    </row>
    <row r="46" spans="1:6" x14ac:dyDescent="0.25">
      <c r="A46" s="40" t="s">
        <v>59</v>
      </c>
      <c r="B46" s="1">
        <f>+'1T'!E46</f>
        <v>1189905946.3</v>
      </c>
      <c r="C46" s="1">
        <f>+'2T'!E46</f>
        <v>941839185.38999999</v>
      </c>
      <c r="D46" s="1">
        <f>+'3T'!E46</f>
        <v>936790851.13999999</v>
      </c>
      <c r="E46" s="1">
        <f>+SUM(B46:D46)</f>
        <v>3068535982.8299999</v>
      </c>
    </row>
    <row r="47" spans="1:6" x14ac:dyDescent="0.25">
      <c r="A47" s="40" t="s">
        <v>60</v>
      </c>
      <c r="B47" s="1">
        <f>+'1T'!E47</f>
        <v>394787876.88999999</v>
      </c>
      <c r="C47" s="1">
        <f>+'2T'!E47</f>
        <v>582728442.63999999</v>
      </c>
      <c r="D47" s="1">
        <f>+'3T'!E47</f>
        <v>887951846.53999996</v>
      </c>
      <c r="E47" s="1">
        <f>+SUM(B47:D47)</f>
        <v>1865468166.0699999</v>
      </c>
    </row>
    <row r="48" spans="1:6" x14ac:dyDescent="0.25">
      <c r="A48" s="40" t="s">
        <v>61</v>
      </c>
      <c r="B48" s="1">
        <f>+'1T'!E48</f>
        <v>26927749.349999998</v>
      </c>
      <c r="C48" s="1">
        <f>+'2T'!E48</f>
        <v>86067345.210000008</v>
      </c>
      <c r="D48" s="1">
        <f>+'3T'!E48</f>
        <v>72439332.319999993</v>
      </c>
      <c r="E48" s="1">
        <f t="shared" ref="E48:E52" si="2">+SUM(B48:D48)</f>
        <v>185434426.88</v>
      </c>
    </row>
    <row r="49" spans="1:5" x14ac:dyDescent="0.25">
      <c r="A49" s="40" t="s">
        <v>62</v>
      </c>
      <c r="B49" s="1">
        <f>+'1T'!E49</f>
        <v>157506.60999999999</v>
      </c>
      <c r="C49" s="1">
        <f>+'2T'!E49</f>
        <v>42654.81</v>
      </c>
      <c r="D49" s="1">
        <f>+'3T'!E49</f>
        <v>712.1</v>
      </c>
      <c r="E49" s="1">
        <f t="shared" si="2"/>
        <v>200873.52</v>
      </c>
    </row>
    <row r="50" spans="1:5" x14ac:dyDescent="0.25">
      <c r="A50" s="40" t="s">
        <v>63</v>
      </c>
      <c r="B50" s="1">
        <f>+'1T'!E50</f>
        <v>6111549.4699999997</v>
      </c>
      <c r="C50" s="1">
        <f>+'2T'!E50</f>
        <v>7499074.6699999999</v>
      </c>
      <c r="D50" s="1">
        <f>+'3T'!E50</f>
        <v>86970713.620000005</v>
      </c>
      <c r="E50" s="1">
        <f t="shared" si="2"/>
        <v>100581337.76000001</v>
      </c>
    </row>
    <row r="51" spans="1:5" x14ac:dyDescent="0.25">
      <c r="A51" s="40" t="s">
        <v>64</v>
      </c>
      <c r="B51" s="1">
        <f>+'1T'!E51</f>
        <v>327174668.12</v>
      </c>
      <c r="C51" s="1">
        <f>+'2T'!E51</f>
        <v>14391920.16</v>
      </c>
      <c r="D51" s="1">
        <f>+'3T'!E51</f>
        <v>78771638.209999993</v>
      </c>
      <c r="E51" s="1">
        <f t="shared" si="2"/>
        <v>420338226.49000001</v>
      </c>
    </row>
    <row r="52" spans="1:5" x14ac:dyDescent="0.25">
      <c r="A52" s="40" t="s">
        <v>65</v>
      </c>
      <c r="B52" s="1">
        <f>+'1T'!E52</f>
        <v>1057040</v>
      </c>
      <c r="C52" s="1">
        <f>+'2T'!E52</f>
        <v>100000000</v>
      </c>
      <c r="D52" s="1">
        <f>+'3T'!E52</f>
        <v>55000000</v>
      </c>
      <c r="E52" s="1">
        <f t="shared" si="2"/>
        <v>156057040</v>
      </c>
    </row>
    <row r="53" spans="1:5" ht="15.75" thickBot="1" x14ac:dyDescent="0.3">
      <c r="A53" s="14" t="s">
        <v>8</v>
      </c>
      <c r="B53" s="15">
        <f>SUM(B46:B52)</f>
        <v>1946122336.7399998</v>
      </c>
      <c r="C53" s="15">
        <f t="shared" ref="C53:E53" si="3">SUM(C46:C52)</f>
        <v>1732568622.8800001</v>
      </c>
      <c r="D53" s="15">
        <f t="shared" si="3"/>
        <v>2117925093.9299998</v>
      </c>
      <c r="E53" s="15">
        <f t="shared" si="3"/>
        <v>5796616053.5500002</v>
      </c>
    </row>
    <row r="54" spans="1:5" ht="15.75" thickTop="1" x14ac:dyDescent="0.25">
      <c r="A54" s="41" t="s">
        <v>66</v>
      </c>
    </row>
    <row r="57" spans="1:5" x14ac:dyDescent="0.25">
      <c r="A57" s="35" t="s">
        <v>7</v>
      </c>
      <c r="B57" s="35"/>
      <c r="C57" s="35"/>
      <c r="D57" s="35"/>
      <c r="E57" s="35"/>
    </row>
    <row r="58" spans="1:5" x14ac:dyDescent="0.25">
      <c r="A58" s="35" t="s">
        <v>6</v>
      </c>
      <c r="B58" s="35"/>
      <c r="C58" s="35"/>
      <c r="D58" s="35"/>
      <c r="E58" s="35"/>
    </row>
    <row r="59" spans="1:5" x14ac:dyDescent="0.25">
      <c r="A59" s="35" t="s">
        <v>5</v>
      </c>
      <c r="B59" s="35"/>
      <c r="C59" s="35"/>
      <c r="D59" s="35"/>
      <c r="E59" s="35"/>
    </row>
    <row r="61" spans="1:5" ht="15.75" thickBot="1" x14ac:dyDescent="0.3">
      <c r="A61" s="8" t="s">
        <v>4</v>
      </c>
      <c r="B61" s="9" t="s">
        <v>0</v>
      </c>
      <c r="C61" s="9" t="s">
        <v>35</v>
      </c>
      <c r="D61" s="9" t="s">
        <v>37</v>
      </c>
      <c r="E61" s="9" t="s">
        <v>36</v>
      </c>
    </row>
    <row r="63" spans="1:5" x14ac:dyDescent="0.25">
      <c r="A63" s="42" t="s">
        <v>71</v>
      </c>
      <c r="B63" s="1">
        <f>+'1T'!E63</f>
        <v>9994387872.5800018</v>
      </c>
      <c r="C63" s="1">
        <f>+'2T'!E63</f>
        <v>12888312280.070002</v>
      </c>
      <c r="D63" s="1">
        <f>+'3T'!E63</f>
        <v>13741669799.740002</v>
      </c>
      <c r="E63" s="1">
        <f>B63</f>
        <v>9994387872.5800018</v>
      </c>
    </row>
    <row r="64" spans="1:5" x14ac:dyDescent="0.25">
      <c r="A64" s="42" t="s">
        <v>68</v>
      </c>
      <c r="B64" s="1">
        <f>+'1T'!E64</f>
        <v>1789918820.6800001</v>
      </c>
      <c r="C64" s="1">
        <f>+'2T'!E64</f>
        <v>2585325564.9700003</v>
      </c>
      <c r="D64" s="1">
        <f>+'3T'!E64</f>
        <v>2923903769.4299998</v>
      </c>
      <c r="E64" s="1">
        <f>SUM(B64:D64)</f>
        <v>7299148155.0799999</v>
      </c>
    </row>
    <row r="65" spans="1:5" x14ac:dyDescent="0.25">
      <c r="A65" s="42" t="s">
        <v>69</v>
      </c>
      <c r="B65" s="1">
        <f>+'1T'!E65</f>
        <v>3050127923.5500002</v>
      </c>
      <c r="C65" s="1">
        <f>+'2T'!E65</f>
        <v>600577.58000000007</v>
      </c>
      <c r="D65" s="1">
        <f>+'3T'!E65</f>
        <v>545658.27000010014</v>
      </c>
      <c r="E65" s="1">
        <f>SUM(B65:D65)</f>
        <v>3051274159.4000001</v>
      </c>
    </row>
    <row r="66" spans="1:5" x14ac:dyDescent="0.25">
      <c r="A66" s="42" t="s">
        <v>72</v>
      </c>
      <c r="B66" s="1">
        <f>+'1T'!E66</f>
        <v>14834434616.810001</v>
      </c>
      <c r="C66" s="1">
        <f>+'2T'!E66</f>
        <v>15474238422.620001</v>
      </c>
      <c r="D66" s="1">
        <f>+'3T'!E66</f>
        <v>16666119227.440002</v>
      </c>
      <c r="E66" s="1">
        <f>E64+E63+E65</f>
        <v>20344810187.060005</v>
      </c>
    </row>
    <row r="67" spans="1:5" x14ac:dyDescent="0.25">
      <c r="A67" s="42" t="s">
        <v>70</v>
      </c>
      <c r="B67" s="1">
        <f>+'1T'!E67</f>
        <v>1946122336.74</v>
      </c>
      <c r="C67" s="1">
        <f>+'2T'!E67</f>
        <v>1732568622.8800001</v>
      </c>
      <c r="D67" s="1">
        <f>+'3T'!E67</f>
        <v>2117925093.9299998</v>
      </c>
      <c r="E67" s="1">
        <f>SUM(B67:D67)</f>
        <v>5796616053.5499992</v>
      </c>
    </row>
    <row r="68" spans="1:5" x14ac:dyDescent="0.25">
      <c r="A68" s="42" t="s">
        <v>73</v>
      </c>
      <c r="B68" s="1">
        <f>+'1T'!E68</f>
        <v>12888312280.070002</v>
      </c>
      <c r="C68" s="1">
        <f>+'2T'!E68</f>
        <v>13741669799.740002</v>
      </c>
      <c r="D68" s="1">
        <f>+'3T'!E68</f>
        <v>14548194133.510002</v>
      </c>
      <c r="E68" s="1">
        <f>E66-E67</f>
        <v>14548194133.510006</v>
      </c>
    </row>
    <row r="69" spans="1:5" ht="15.75" thickBot="1" x14ac:dyDescent="0.3">
      <c r="A69" s="15"/>
      <c r="B69" s="15"/>
      <c r="C69" s="15"/>
      <c r="D69" s="15"/>
      <c r="E69" s="15"/>
    </row>
    <row r="70" spans="1:5" ht="15.75" thickTop="1" x14ac:dyDescent="0.25">
      <c r="A70" s="18" t="s">
        <v>78</v>
      </c>
    </row>
    <row r="71" spans="1:5" x14ac:dyDescent="0.25">
      <c r="A71" s="1"/>
    </row>
    <row r="72" spans="1:5" x14ac:dyDescent="0.25">
      <c r="A72" s="11" t="s">
        <v>67</v>
      </c>
    </row>
  </sheetData>
  <mergeCells count="12">
    <mergeCell ref="A57:E57"/>
    <mergeCell ref="A58:E58"/>
    <mergeCell ref="A59:E59"/>
    <mergeCell ref="A1:F1"/>
    <mergeCell ref="A8:F8"/>
    <mergeCell ref="A9:F9"/>
    <mergeCell ref="A25:E25"/>
    <mergeCell ref="A26:E26"/>
    <mergeCell ref="A27:E27"/>
    <mergeCell ref="A41:E41"/>
    <mergeCell ref="A42:E42"/>
    <mergeCell ref="A43:E4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abSelected="1" topLeftCell="A46" zoomScale="80" zoomScaleNormal="80" workbookViewId="0">
      <selection activeCell="I71" sqref="I71"/>
    </sheetView>
  </sheetViews>
  <sheetFormatPr baseColWidth="10" defaultColWidth="11.5703125" defaultRowHeight="15" x14ac:dyDescent="0.25"/>
  <cols>
    <col min="1" max="1" width="51.140625" style="11" customWidth="1"/>
    <col min="2" max="2" width="17.42578125" style="1" customWidth="1"/>
    <col min="3" max="3" width="19.5703125" style="1" customWidth="1"/>
    <col min="4" max="4" width="15.85546875" style="1" customWidth="1"/>
    <col min="5" max="5" width="21" style="1" customWidth="1"/>
    <col min="6" max="6" width="16.85546875" style="1" bestFit="1" customWidth="1"/>
    <col min="7" max="7" width="13.140625" style="1" bestFit="1" customWidth="1"/>
    <col min="8" max="16384" width="11.5703125" style="1"/>
  </cols>
  <sheetData>
    <row r="1" spans="1:8" ht="15" customHeight="1" x14ac:dyDescent="0.25">
      <c r="A1" s="35" t="s">
        <v>20</v>
      </c>
      <c r="B1" s="35"/>
      <c r="C1" s="35"/>
      <c r="D1" s="35"/>
      <c r="E1" s="35"/>
      <c r="F1" s="35"/>
      <c r="G1" s="35"/>
    </row>
    <row r="2" spans="1:8" ht="15" customHeight="1" x14ac:dyDescent="0.25">
      <c r="A2" s="2" t="s">
        <v>19</v>
      </c>
      <c r="B2" s="38" t="s">
        <v>41</v>
      </c>
      <c r="C2" s="3"/>
      <c r="D2" s="25"/>
    </row>
    <row r="3" spans="1:8" ht="15" customHeight="1" x14ac:dyDescent="0.25">
      <c r="A3" s="2" t="s">
        <v>18</v>
      </c>
      <c r="B3" s="38" t="s">
        <v>42</v>
      </c>
      <c r="C3" s="3"/>
    </row>
    <row r="4" spans="1:8" ht="15" customHeight="1" x14ac:dyDescent="0.25">
      <c r="A4" s="2" t="s">
        <v>17</v>
      </c>
      <c r="B4" s="21" t="s">
        <v>43</v>
      </c>
      <c r="C4" s="5"/>
      <c r="D4" s="26"/>
    </row>
    <row r="5" spans="1:8" ht="15" customHeight="1" x14ac:dyDescent="0.25">
      <c r="A5" s="2" t="s">
        <v>16</v>
      </c>
      <c r="B5" s="27">
        <v>2015</v>
      </c>
      <c r="C5" s="3"/>
    </row>
    <row r="6" spans="1:8" ht="15" customHeight="1" x14ac:dyDescent="0.25">
      <c r="A6" s="13"/>
      <c r="B6" s="22"/>
    </row>
    <row r="8" spans="1:8" ht="15" customHeight="1" x14ac:dyDescent="0.25">
      <c r="A8" s="36" t="s">
        <v>15</v>
      </c>
      <c r="B8" s="36"/>
      <c r="C8" s="36"/>
      <c r="D8" s="36"/>
      <c r="E8" s="36"/>
      <c r="F8" s="36"/>
      <c r="G8" s="36"/>
    </row>
    <row r="9" spans="1:8" ht="15" customHeight="1" x14ac:dyDescent="0.25">
      <c r="A9" s="36" t="s">
        <v>14</v>
      </c>
      <c r="B9" s="36"/>
      <c r="C9" s="36"/>
      <c r="D9" s="36"/>
      <c r="E9" s="36"/>
      <c r="F9" s="36"/>
      <c r="G9" s="36"/>
    </row>
    <row r="11" spans="1:8" ht="15" customHeight="1" thickBot="1" x14ac:dyDescent="0.3">
      <c r="A11" s="8" t="s">
        <v>40</v>
      </c>
      <c r="B11" s="9" t="s">
        <v>13</v>
      </c>
      <c r="C11" s="9" t="s">
        <v>0</v>
      </c>
      <c r="D11" s="9" t="s">
        <v>35</v>
      </c>
      <c r="E11" s="9" t="s">
        <v>37</v>
      </c>
      <c r="F11" s="9" t="s">
        <v>39</v>
      </c>
      <c r="G11" s="9" t="s">
        <v>38</v>
      </c>
    </row>
    <row r="13" spans="1:8" ht="15" customHeight="1" x14ac:dyDescent="0.25">
      <c r="A13" s="10" t="s">
        <v>50</v>
      </c>
      <c r="B13" s="11" t="s">
        <v>12</v>
      </c>
      <c r="C13" s="11">
        <f>+'1T'!F13</f>
        <v>2163</v>
      </c>
      <c r="D13" s="11">
        <f>+'2T'!F13</f>
        <v>2311</v>
      </c>
      <c r="E13" s="11">
        <f>+'3T'!F13</f>
        <v>10401</v>
      </c>
      <c r="F13" s="11">
        <f>+'4T'!F13</f>
        <v>8428</v>
      </c>
      <c r="G13" s="11">
        <f t="shared" ref="G13:G19" si="0">SUM(C13:F13)</f>
        <v>23303</v>
      </c>
    </row>
    <row r="14" spans="1:8" s="11" customFormat="1" ht="15" customHeight="1" x14ac:dyDescent="0.25">
      <c r="A14" s="10"/>
      <c r="H14" s="24"/>
    </row>
    <row r="15" spans="1:8" ht="15" customHeight="1" x14ac:dyDescent="0.25">
      <c r="A15" s="10" t="s">
        <v>51</v>
      </c>
      <c r="B15" s="11" t="s">
        <v>12</v>
      </c>
      <c r="C15" s="11">
        <f>+'1T'!F15</f>
        <v>4834</v>
      </c>
      <c r="D15" s="11">
        <f>+'2T'!F15</f>
        <v>7098</v>
      </c>
      <c r="E15" s="11">
        <f>+'3T'!F15</f>
        <v>4793</v>
      </c>
      <c r="F15" s="11">
        <f>+'4T'!F15</f>
        <v>4246</v>
      </c>
      <c r="G15" s="11">
        <f t="shared" si="0"/>
        <v>20971</v>
      </c>
    </row>
    <row r="16" spans="1:8" ht="15" customHeight="1" x14ac:dyDescent="0.25">
      <c r="A16" s="10"/>
      <c r="B16" s="11"/>
      <c r="C16" s="11"/>
      <c r="D16" s="11"/>
      <c r="E16" s="11"/>
      <c r="F16" s="11"/>
      <c r="G16" s="11"/>
      <c r="H16" s="22"/>
    </row>
    <row r="17" spans="1:7" x14ac:dyDescent="0.25">
      <c r="A17" s="10" t="s">
        <v>52</v>
      </c>
      <c r="B17" s="11" t="s">
        <v>12</v>
      </c>
      <c r="C17" s="11">
        <f>+'1T'!F17</f>
        <v>117</v>
      </c>
      <c r="D17" s="11">
        <f>+'2T'!F17</f>
        <v>292</v>
      </c>
      <c r="E17" s="11">
        <f>+'3T'!F17</f>
        <v>1140</v>
      </c>
      <c r="F17" s="11">
        <f>+'4T'!F17</f>
        <v>903</v>
      </c>
      <c r="G17" s="11">
        <f t="shared" si="0"/>
        <v>2452</v>
      </c>
    </row>
    <row r="18" spans="1:7" x14ac:dyDescent="0.25">
      <c r="A18" s="10"/>
      <c r="B18" s="11"/>
      <c r="C18" s="11"/>
      <c r="D18" s="11"/>
      <c r="E18" s="11"/>
      <c r="F18" s="11"/>
      <c r="G18" s="11"/>
    </row>
    <row r="19" spans="1:7" s="11" customFormat="1" x14ac:dyDescent="0.25">
      <c r="A19" s="10" t="s">
        <v>53</v>
      </c>
      <c r="B19" s="11" t="s">
        <v>12</v>
      </c>
      <c r="C19" s="11">
        <f>+'1T'!F19</f>
        <v>29935</v>
      </c>
      <c r="D19" s="11">
        <f>+'2T'!F19</f>
        <v>30886</v>
      </c>
      <c r="E19" s="11">
        <f>+'3T'!F19</f>
        <v>42501</v>
      </c>
      <c r="F19" s="11">
        <f>+'4T'!F19</f>
        <v>44170</v>
      </c>
      <c r="G19" s="11">
        <f t="shared" si="0"/>
        <v>147492</v>
      </c>
    </row>
    <row r="20" spans="1:7" s="11" customFormat="1" x14ac:dyDescent="0.25">
      <c r="A20" s="20"/>
    </row>
    <row r="21" spans="1:7" ht="15.75" thickBot="1" x14ac:dyDescent="0.3">
      <c r="A21" s="14"/>
      <c r="B21" s="15"/>
      <c r="C21" s="15"/>
      <c r="D21" s="15"/>
      <c r="E21" s="15"/>
      <c r="F21" s="15"/>
      <c r="G21" s="15"/>
    </row>
    <row r="22" spans="1:7" ht="15.75" thickTop="1" x14ac:dyDescent="0.25">
      <c r="A22" s="16"/>
    </row>
    <row r="25" spans="1:7" x14ac:dyDescent="0.25">
      <c r="A25" s="37" t="s">
        <v>11</v>
      </c>
      <c r="B25" s="37"/>
      <c r="C25" s="37"/>
      <c r="D25" s="37"/>
      <c r="E25" s="37"/>
      <c r="F25" s="37"/>
    </row>
    <row r="26" spans="1:7" x14ac:dyDescent="0.25">
      <c r="A26" s="35" t="s">
        <v>9</v>
      </c>
      <c r="B26" s="35"/>
      <c r="C26" s="35"/>
      <c r="D26" s="35"/>
      <c r="E26" s="35"/>
      <c r="F26" s="35"/>
    </row>
    <row r="27" spans="1:7" x14ac:dyDescent="0.25">
      <c r="A27" s="35" t="s">
        <v>5</v>
      </c>
      <c r="B27" s="35"/>
      <c r="C27" s="35"/>
      <c r="D27" s="35"/>
      <c r="E27" s="35"/>
      <c r="F27" s="35"/>
    </row>
    <row r="29" spans="1:7" ht="15.75" thickBot="1" x14ac:dyDescent="0.3">
      <c r="A29" s="8" t="s">
        <v>40</v>
      </c>
      <c r="B29" s="9" t="s">
        <v>0</v>
      </c>
      <c r="C29" s="9" t="s">
        <v>35</v>
      </c>
      <c r="D29" s="9" t="s">
        <v>37</v>
      </c>
      <c r="E29" s="9" t="s">
        <v>30</v>
      </c>
      <c r="F29" s="9" t="s">
        <v>38</v>
      </c>
    </row>
    <row r="31" spans="1:7" x14ac:dyDescent="0.25">
      <c r="A31" s="17" t="s">
        <v>50</v>
      </c>
      <c r="B31" s="1">
        <f>'1T'!E31</f>
        <v>35498683.520000003</v>
      </c>
      <c r="C31" s="1">
        <f>+'2T'!E31</f>
        <v>63672506.129999995</v>
      </c>
      <c r="D31" s="1">
        <f>+'3T'!E31</f>
        <v>96815804.780000001</v>
      </c>
      <c r="E31" s="1">
        <f>+'4T'!E31</f>
        <v>319656218.98000002</v>
      </c>
      <c r="F31" s="1">
        <f>SUM(B31:E31)</f>
        <v>515643213.41000003</v>
      </c>
    </row>
    <row r="32" spans="1:7" x14ac:dyDescent="0.25">
      <c r="A32" s="17" t="s">
        <v>56</v>
      </c>
      <c r="B32" s="1">
        <f>'1T'!E32</f>
        <v>25942617</v>
      </c>
      <c r="C32" s="1">
        <f>+'2T'!E32</f>
        <v>58546527.730000004</v>
      </c>
      <c r="D32" s="1">
        <f>+'3T'!E32</f>
        <v>80555916.719999999</v>
      </c>
      <c r="E32" s="1">
        <f>+'4T'!E32</f>
        <v>1944808846.0300002</v>
      </c>
      <c r="F32" s="1">
        <f>SUM(B32:E32)</f>
        <v>2109853907.4800003</v>
      </c>
    </row>
    <row r="33" spans="1:6" x14ac:dyDescent="0.25">
      <c r="A33" s="17" t="s">
        <v>55</v>
      </c>
      <c r="B33" s="1">
        <f>'1T'!E33</f>
        <v>14591877.689999999</v>
      </c>
      <c r="C33" s="1">
        <f>+'2T'!E33</f>
        <v>34993072.659999996</v>
      </c>
      <c r="D33" s="1">
        <f>+'3T'!E33</f>
        <v>115411893.55</v>
      </c>
      <c r="E33" s="1">
        <f>+'4T'!E33</f>
        <v>760658771.81999993</v>
      </c>
      <c r="F33" s="1">
        <f>SUM(B33:E33)</f>
        <v>925655615.71999991</v>
      </c>
    </row>
    <row r="34" spans="1:6" x14ac:dyDescent="0.25">
      <c r="A34" s="17" t="s">
        <v>53</v>
      </c>
      <c r="B34" s="1">
        <f>'1T'!E34</f>
        <v>24567691</v>
      </c>
      <c r="C34" s="1">
        <f>+'2T'!E34</f>
        <v>55376324.030000001</v>
      </c>
      <c r="D34" s="1">
        <f>+'3T'!E34</f>
        <v>206636651.33000001</v>
      </c>
      <c r="E34" s="1">
        <f>+'4T'!E34</f>
        <v>504064389.67000002</v>
      </c>
      <c r="F34" s="1">
        <f>SUM(B34:E34)</f>
        <v>790645056.02999997</v>
      </c>
    </row>
    <row r="35" spans="1:6" x14ac:dyDescent="0.25">
      <c r="A35" s="17" t="s">
        <v>57</v>
      </c>
      <c r="B35" s="1">
        <f>'1T'!E35</f>
        <v>866974667.77999997</v>
      </c>
      <c r="C35" s="1">
        <f>+'2T'!E35</f>
        <v>678324295.12</v>
      </c>
      <c r="D35" s="1">
        <f>+'3T'!E35</f>
        <v>660241728.28999996</v>
      </c>
      <c r="E35" s="1">
        <f>+'4T'!E35</f>
        <v>840726264.16000009</v>
      </c>
      <c r="F35" s="1">
        <f>SUM(B35:E35)</f>
        <v>3046266955.3500004</v>
      </c>
    </row>
    <row r="36" spans="1:6" x14ac:dyDescent="0.25">
      <c r="A36" s="11" t="s">
        <v>58</v>
      </c>
      <c r="B36" s="1">
        <f>'1T'!E36</f>
        <v>978546799.75</v>
      </c>
      <c r="C36" s="1">
        <f>+'2T'!E36</f>
        <v>841655897.21000004</v>
      </c>
      <c r="D36" s="1">
        <f>+'3T'!E36</f>
        <v>958263099.25999999</v>
      </c>
      <c r="E36" s="1">
        <f>+'4T'!E36</f>
        <v>1557052813.3800001</v>
      </c>
      <c r="F36" s="1">
        <f>SUM(B36:E36)</f>
        <v>4335518609.6000004</v>
      </c>
    </row>
    <row r="37" spans="1:6" ht="15.75" thickBot="1" x14ac:dyDescent="0.3">
      <c r="A37" s="14" t="s">
        <v>8</v>
      </c>
      <c r="B37" s="15">
        <f>SUM(B31:B36)</f>
        <v>1946122336.74</v>
      </c>
      <c r="C37" s="15">
        <f>SUM(C31:C36)</f>
        <v>1732568622.8800001</v>
      </c>
      <c r="D37" s="15">
        <f>SUM(D31:D36)</f>
        <v>2117925093.9300001</v>
      </c>
      <c r="E37" s="15">
        <f>SUM(E31:E36)</f>
        <v>5926967304.04</v>
      </c>
      <c r="F37" s="14">
        <f>SUM(B37:E37)</f>
        <v>11723583357.59</v>
      </c>
    </row>
    <row r="38" spans="1:6" ht="15.75" thickTop="1" x14ac:dyDescent="0.25">
      <c r="A38" s="41" t="s">
        <v>66</v>
      </c>
    </row>
    <row r="41" spans="1:6" x14ac:dyDescent="0.25">
      <c r="A41" s="35" t="s">
        <v>10</v>
      </c>
      <c r="B41" s="35"/>
      <c r="C41" s="35"/>
      <c r="D41" s="35"/>
      <c r="E41" s="35"/>
      <c r="F41" s="35"/>
    </row>
    <row r="42" spans="1:6" x14ac:dyDescent="0.25">
      <c r="A42" s="35" t="s">
        <v>9</v>
      </c>
      <c r="B42" s="35"/>
      <c r="C42" s="35"/>
      <c r="D42" s="35"/>
      <c r="E42" s="35"/>
      <c r="F42" s="35"/>
    </row>
    <row r="43" spans="1:6" x14ac:dyDescent="0.25">
      <c r="A43" s="35" t="s">
        <v>5</v>
      </c>
      <c r="B43" s="35"/>
      <c r="C43" s="35"/>
      <c r="D43" s="35"/>
      <c r="E43" s="35"/>
      <c r="F43" s="35"/>
    </row>
    <row r="45" spans="1:6" ht="15.75" thickBot="1" x14ac:dyDescent="0.3">
      <c r="A45" s="8" t="s">
        <v>4</v>
      </c>
      <c r="B45" s="9" t="s">
        <v>0</v>
      </c>
      <c r="C45" s="9" t="s">
        <v>35</v>
      </c>
      <c r="D45" s="9" t="s">
        <v>37</v>
      </c>
      <c r="E45" s="9" t="s">
        <v>30</v>
      </c>
      <c r="F45" s="9" t="s">
        <v>38</v>
      </c>
    </row>
    <row r="46" spans="1:6" x14ac:dyDescent="0.25">
      <c r="A46" s="40" t="s">
        <v>59</v>
      </c>
      <c r="B46" s="1">
        <f>+'1T'!E46</f>
        <v>1189905946.3</v>
      </c>
      <c r="C46" s="1">
        <f>+'2T'!E46</f>
        <v>941839185.38999999</v>
      </c>
      <c r="D46" s="1">
        <f>+'3T'!E46</f>
        <v>936790851.13999999</v>
      </c>
      <c r="E46" s="1">
        <f>+'4T'!E46</f>
        <v>1207385599.3400002</v>
      </c>
      <c r="F46" s="1">
        <f>+SUM(B46:E46)</f>
        <v>4275921582.1700001</v>
      </c>
    </row>
    <row r="47" spans="1:6" x14ac:dyDescent="0.25">
      <c r="A47" s="40" t="s">
        <v>60</v>
      </c>
      <c r="B47" s="1">
        <f>+'1T'!E47</f>
        <v>394787876.88999999</v>
      </c>
      <c r="C47" s="1">
        <f>+'2T'!E47</f>
        <v>582728442.63999999</v>
      </c>
      <c r="D47" s="1">
        <f>+'3T'!E47</f>
        <v>887951846.53999996</v>
      </c>
      <c r="E47" s="1">
        <f>+'4T'!E47</f>
        <v>1515662598.6700001</v>
      </c>
      <c r="F47" s="1">
        <f>+SUM(B47:E47)</f>
        <v>3381130764.7399998</v>
      </c>
    </row>
    <row r="48" spans="1:6" x14ac:dyDescent="0.25">
      <c r="A48" s="40" t="s">
        <v>61</v>
      </c>
      <c r="B48" s="1">
        <f>+'1T'!E48</f>
        <v>26927749.349999998</v>
      </c>
      <c r="C48" s="1">
        <f>+'2T'!E48</f>
        <v>86067345.210000008</v>
      </c>
      <c r="D48" s="1">
        <f>+'3T'!E48</f>
        <v>72439332.319999993</v>
      </c>
      <c r="E48" s="1">
        <f>+'4T'!E48</f>
        <v>154964034.84999999</v>
      </c>
      <c r="F48" s="1">
        <f t="shared" ref="F48:F52" si="1">+SUM(B48:E48)</f>
        <v>340398461.73000002</v>
      </c>
    </row>
    <row r="49" spans="1:7" x14ac:dyDescent="0.25">
      <c r="A49" s="40" t="s">
        <v>62</v>
      </c>
      <c r="B49" s="1">
        <f>+'1T'!E49</f>
        <v>157506.60999999999</v>
      </c>
      <c r="C49" s="1">
        <f>+'2T'!E49</f>
        <v>42654.81</v>
      </c>
      <c r="D49" s="1">
        <f>+'3T'!E49</f>
        <v>712.1</v>
      </c>
      <c r="E49" s="1">
        <f>+'4T'!E49</f>
        <v>2172.2600000000002</v>
      </c>
      <c r="F49" s="1">
        <f t="shared" si="1"/>
        <v>203045.78</v>
      </c>
    </row>
    <row r="50" spans="1:7" x14ac:dyDescent="0.25">
      <c r="A50" s="40" t="s">
        <v>63</v>
      </c>
      <c r="B50" s="1">
        <f>+'1T'!E50</f>
        <v>6111549.4699999997</v>
      </c>
      <c r="C50" s="1">
        <f>+'2T'!E50</f>
        <v>7499074.6699999999</v>
      </c>
      <c r="D50" s="1">
        <f>+'3T'!E50</f>
        <v>86970713.620000005</v>
      </c>
      <c r="E50" s="1">
        <f>+'4T'!E50</f>
        <v>417142959.16999996</v>
      </c>
      <c r="F50" s="1">
        <f t="shared" si="1"/>
        <v>517724296.92999995</v>
      </c>
    </row>
    <row r="51" spans="1:7" x14ac:dyDescent="0.25">
      <c r="A51" s="40" t="s">
        <v>64</v>
      </c>
      <c r="B51" s="1">
        <f>+'1T'!E51</f>
        <v>327174668.12</v>
      </c>
      <c r="C51" s="1">
        <f>+'2T'!E51</f>
        <v>14391920.16</v>
      </c>
      <c r="D51" s="1">
        <f>+'3T'!E51</f>
        <v>78771638.209999993</v>
      </c>
      <c r="E51" s="1">
        <f>+'4T'!E51</f>
        <v>260458960.78</v>
      </c>
      <c r="F51" s="1">
        <f t="shared" si="1"/>
        <v>680797187.26999998</v>
      </c>
    </row>
    <row r="52" spans="1:7" x14ac:dyDescent="0.25">
      <c r="A52" s="40" t="s">
        <v>65</v>
      </c>
      <c r="B52" s="1">
        <f>+'1T'!E52</f>
        <v>1057040</v>
      </c>
      <c r="C52" s="1">
        <f>+'2T'!E52</f>
        <v>100000000</v>
      </c>
      <c r="D52" s="1">
        <f>+'3T'!E52</f>
        <v>55000000</v>
      </c>
      <c r="E52" s="1">
        <f>+'4T'!E52</f>
        <v>2371350979</v>
      </c>
      <c r="F52" s="1">
        <f t="shared" si="1"/>
        <v>2527408019</v>
      </c>
    </row>
    <row r="53" spans="1:7" ht="15.75" thickBot="1" x14ac:dyDescent="0.3">
      <c r="A53" s="14" t="s">
        <v>8</v>
      </c>
      <c r="B53" s="15">
        <f>SUM(B46:B52)</f>
        <v>1946122336.7399998</v>
      </c>
      <c r="C53" s="15">
        <f t="shared" ref="C53:F53" si="2">SUM(C46:C52)</f>
        <v>1732568622.8800001</v>
      </c>
      <c r="D53" s="15">
        <f t="shared" si="2"/>
        <v>2117925093.9299998</v>
      </c>
      <c r="E53" s="15">
        <f t="shared" si="2"/>
        <v>5926967304.0700006</v>
      </c>
      <c r="F53" s="15">
        <f t="shared" si="2"/>
        <v>11723583357.619999</v>
      </c>
      <c r="G53" s="28"/>
    </row>
    <row r="54" spans="1:7" ht="15.75" thickTop="1" x14ac:dyDescent="0.25">
      <c r="A54" s="41" t="s">
        <v>66</v>
      </c>
    </row>
    <row r="57" spans="1:7" x14ac:dyDescent="0.25">
      <c r="A57" s="35" t="s">
        <v>7</v>
      </c>
      <c r="B57" s="35"/>
      <c r="C57" s="35"/>
      <c r="D57" s="35"/>
      <c r="E57" s="35"/>
      <c r="F57" s="35"/>
    </row>
    <row r="58" spans="1:7" x14ac:dyDescent="0.25">
      <c r="A58" s="35" t="s">
        <v>6</v>
      </c>
      <c r="B58" s="35"/>
      <c r="C58" s="35"/>
      <c r="D58" s="35"/>
      <c r="E58" s="35"/>
      <c r="F58" s="35"/>
    </row>
    <row r="59" spans="1:7" x14ac:dyDescent="0.25">
      <c r="A59" s="35" t="s">
        <v>5</v>
      </c>
      <c r="B59" s="35"/>
      <c r="C59" s="35"/>
      <c r="D59" s="35"/>
      <c r="E59" s="35"/>
      <c r="F59" s="35"/>
    </row>
    <row r="61" spans="1:7" ht="15.75" thickBot="1" x14ac:dyDescent="0.3">
      <c r="A61" s="8" t="s">
        <v>4</v>
      </c>
      <c r="B61" s="9" t="s">
        <v>0</v>
      </c>
      <c r="C61" s="9" t="s">
        <v>35</v>
      </c>
      <c r="D61" s="9" t="s">
        <v>37</v>
      </c>
      <c r="E61" s="9" t="s">
        <v>30</v>
      </c>
      <c r="F61" s="9" t="s">
        <v>38</v>
      </c>
    </row>
    <row r="63" spans="1:7" x14ac:dyDescent="0.25">
      <c r="A63" s="42" t="s">
        <v>71</v>
      </c>
      <c r="B63" s="1">
        <f>'1T'!E63</f>
        <v>9994387872.5800018</v>
      </c>
      <c r="C63" s="1">
        <f>'2T'!E63</f>
        <v>12888312280.070002</v>
      </c>
      <c r="D63" s="1">
        <f>+'3T'!E63</f>
        <v>13741669799.740002</v>
      </c>
      <c r="E63" s="1">
        <f>+'4T'!E63</f>
        <v>14548194133.510002</v>
      </c>
      <c r="F63" s="1">
        <f>B63</f>
        <v>9994387872.5800018</v>
      </c>
    </row>
    <row r="64" spans="1:7" x14ac:dyDescent="0.25">
      <c r="A64" s="42" t="s">
        <v>68</v>
      </c>
      <c r="B64" s="1">
        <f>'1T'!E64</f>
        <v>1789918820.6800001</v>
      </c>
      <c r="C64" s="1">
        <f>'2T'!E64</f>
        <v>2585325564.9700003</v>
      </c>
      <c r="D64" s="1">
        <f>+'3T'!E64</f>
        <v>2923903769.4299998</v>
      </c>
      <c r="E64" s="1">
        <f>+'4T'!E64</f>
        <v>3708160066.52</v>
      </c>
      <c r="F64" s="1">
        <f>SUM(B64:E64)</f>
        <v>11007308221.6</v>
      </c>
    </row>
    <row r="65" spans="1:6" x14ac:dyDescent="0.25">
      <c r="A65" s="42" t="s">
        <v>69</v>
      </c>
      <c r="B65" s="1">
        <f>'1T'!E65</f>
        <v>3050127923.5500002</v>
      </c>
      <c r="C65" s="1">
        <f>'2T'!E65</f>
        <v>600577.58000000007</v>
      </c>
      <c r="D65" s="1">
        <f>+'3T'!E65</f>
        <v>545658.27000010014</v>
      </c>
      <c r="E65" s="1">
        <f>+'4T'!E65</f>
        <v>400443.1400001049</v>
      </c>
      <c r="F65" s="1">
        <f>SUM(B65:E65)</f>
        <v>3051674602.54</v>
      </c>
    </row>
    <row r="66" spans="1:6" x14ac:dyDescent="0.25">
      <c r="A66" s="42" t="s">
        <v>72</v>
      </c>
      <c r="B66" s="1">
        <f>'1T'!E66</f>
        <v>14834434616.810001</v>
      </c>
      <c r="C66" s="1">
        <f>'2T'!E66</f>
        <v>15474238422.620001</v>
      </c>
      <c r="D66" s="1">
        <f>+'3T'!E66</f>
        <v>16666119227.440002</v>
      </c>
      <c r="E66" s="1">
        <f>+'4T'!E66</f>
        <v>18256754643.170002</v>
      </c>
      <c r="F66" s="1">
        <f>F64+F63+F65</f>
        <v>24053370696.720001</v>
      </c>
    </row>
    <row r="67" spans="1:6" x14ac:dyDescent="0.25">
      <c r="A67" s="42" t="s">
        <v>70</v>
      </c>
      <c r="B67" s="1">
        <f>'1T'!E67</f>
        <v>1946122336.74</v>
      </c>
      <c r="C67" s="1">
        <f>'2T'!E67</f>
        <v>1732568622.8800001</v>
      </c>
      <c r="D67" s="1">
        <f>+'3T'!E67</f>
        <v>2117925093.9299998</v>
      </c>
      <c r="E67" s="1">
        <f>+'4T'!E67</f>
        <v>5926967304.0699997</v>
      </c>
      <c r="F67" s="11">
        <f>SUM(B67:E67)</f>
        <v>11723583357.619999</v>
      </c>
    </row>
    <row r="68" spans="1:6" x14ac:dyDescent="0.25">
      <c r="A68" s="42" t="s">
        <v>73</v>
      </c>
      <c r="B68" s="1">
        <f>'1T'!E68</f>
        <v>12888312280.070002</v>
      </c>
      <c r="C68" s="1">
        <f>'2T'!E68</f>
        <v>13741669799.740002</v>
      </c>
      <c r="D68" s="1">
        <f>+'3T'!E68</f>
        <v>14548194133.510002</v>
      </c>
      <c r="E68" s="1">
        <f>+'4T'!E68</f>
        <v>12329787339.100002</v>
      </c>
      <c r="F68" s="1">
        <f>F66-F67</f>
        <v>12329787339.100002</v>
      </c>
    </row>
    <row r="69" spans="1:6" ht="15.75" thickBot="1" x14ac:dyDescent="0.3">
      <c r="A69" s="15"/>
      <c r="B69" s="15"/>
      <c r="C69" s="15"/>
      <c r="D69" s="15"/>
      <c r="E69" s="15"/>
      <c r="F69" s="15"/>
    </row>
    <row r="70" spans="1:6" ht="15.75" thickTop="1" x14ac:dyDescent="0.25">
      <c r="A70" s="41" t="s">
        <v>66</v>
      </c>
    </row>
    <row r="71" spans="1:6" x14ac:dyDescent="0.25">
      <c r="A71" s="1"/>
    </row>
    <row r="73" spans="1:6" x14ac:dyDescent="0.25">
      <c r="A73" s="11" t="s">
        <v>67</v>
      </c>
    </row>
  </sheetData>
  <mergeCells count="12">
    <mergeCell ref="A57:F57"/>
    <mergeCell ref="A58:F58"/>
    <mergeCell ref="A59:F59"/>
    <mergeCell ref="A1:G1"/>
    <mergeCell ref="A8:G8"/>
    <mergeCell ref="A9:G9"/>
    <mergeCell ref="A25:F25"/>
    <mergeCell ref="A26:F26"/>
    <mergeCell ref="A27:F27"/>
    <mergeCell ref="A41:F41"/>
    <mergeCell ref="A42:F42"/>
    <mergeCell ref="A43:F4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1T</vt:lpstr>
      <vt:lpstr>2T</vt:lpstr>
      <vt:lpstr>3T</vt:lpstr>
      <vt:lpstr>4T</vt:lpstr>
      <vt:lpstr>Semestral</vt:lpstr>
      <vt:lpstr>3T Acumulado</vt:lpstr>
      <vt:lpstr>Anual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Verónica Delgado</dc:creator>
  <cp:lastModifiedBy>Horacio Rodriguez</cp:lastModifiedBy>
  <cp:lastPrinted>2013-03-15T21:09:57Z</cp:lastPrinted>
  <dcterms:created xsi:type="dcterms:W3CDTF">2012-10-29T22:42:13Z</dcterms:created>
  <dcterms:modified xsi:type="dcterms:W3CDTF">2016-05-02T19:44:48Z</dcterms:modified>
</cp:coreProperties>
</file>