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V trimestre\IAFA\"/>
    </mc:Choice>
  </mc:AlternateContent>
  <bookViews>
    <workbookView xWindow="0" yWindow="0" windowWidth="7470" windowHeight="2760" firstSheet="3" activeTab="3"/>
  </bookViews>
  <sheets>
    <sheet name="Tratamiento 1T" sheetId="3" r:id="rId1"/>
    <sheet name="Tratamiento 2T" sheetId="4" r:id="rId2"/>
    <sheet name="Tratamiento 3T" sheetId="5" r:id="rId3"/>
    <sheet name="Tratamiento 4T" sheetId="6" r:id="rId4"/>
    <sheet name="Tratamiento I Semestre" sheetId="7" r:id="rId5"/>
    <sheet name="Tratamiento 3T Acum." sheetId="8" r:id="rId6"/>
    <sheet name="Tratamiento Anual" sheetId="9" r:id="rId7"/>
    <sheet name="Prevención I T" sheetId="10" r:id="rId8"/>
    <sheet name="Prevención 2T" sheetId="11" r:id="rId9"/>
    <sheet name="Prevención 3T" sheetId="12" r:id="rId10"/>
    <sheet name="Prevención 4T" sheetId="13" r:id="rId11"/>
    <sheet name="Prevención Semestral" sheetId="14" r:id="rId12"/>
    <sheet name="Prevención 3T Acum." sheetId="15" r:id="rId13"/>
    <sheet name="Prevención Anual" sheetId="16" r:id="rId14"/>
    <sheet name="Hoja1" sheetId="17" r:id="rId15"/>
  </sheets>
  <definedNames>
    <definedName name="_xlnm.Print_Titles" localSheetId="4">'Tratamiento I Semestre'!$39:$39</definedName>
  </definedNames>
  <calcPr calcId="152511"/>
</workbook>
</file>

<file path=xl/calcChain.xml><?xml version="1.0" encoding="utf-8"?>
<calcChain xmlns="http://schemas.openxmlformats.org/spreadsheetml/2006/main">
  <c r="F58" i="9" l="1"/>
  <c r="F59" i="9"/>
  <c r="F60" i="9"/>
  <c r="F61" i="9"/>
  <c r="F62" i="9"/>
  <c r="E58" i="9"/>
  <c r="E59" i="9"/>
  <c r="E60" i="9"/>
  <c r="E61" i="9"/>
  <c r="E62" i="9"/>
  <c r="D58" i="9"/>
  <c r="D59" i="9"/>
  <c r="D60" i="9"/>
  <c r="C58" i="9"/>
  <c r="C59" i="9"/>
  <c r="C60" i="9"/>
  <c r="B58" i="9"/>
  <c r="B59" i="9"/>
  <c r="B60" i="9"/>
  <c r="E54" i="9"/>
  <c r="D54" i="9"/>
  <c r="C54" i="9"/>
  <c r="B54" i="9"/>
  <c r="F54" i="9" s="1"/>
  <c r="E52" i="9"/>
  <c r="D52" i="9"/>
  <c r="C52" i="9"/>
  <c r="B52" i="9"/>
  <c r="F52" i="9" s="1"/>
  <c r="E58" i="8"/>
  <c r="E59" i="8"/>
  <c r="E60" i="8"/>
  <c r="D58" i="8"/>
  <c r="D59" i="8"/>
  <c r="D60" i="8"/>
  <c r="C58" i="8"/>
  <c r="C59" i="8"/>
  <c r="C60" i="8"/>
  <c r="B58" i="8"/>
  <c r="B59" i="8"/>
  <c r="B60" i="8"/>
  <c r="E54" i="8"/>
  <c r="D54" i="8"/>
  <c r="C54" i="8"/>
  <c r="B54" i="8"/>
  <c r="E52" i="8"/>
  <c r="D52" i="8"/>
  <c r="C52" i="8"/>
  <c r="B52" i="8"/>
  <c r="C54" i="7"/>
  <c r="B54" i="7"/>
  <c r="D54" i="7"/>
  <c r="D52" i="7"/>
  <c r="C52" i="7"/>
  <c r="B52" i="7"/>
  <c r="D58" i="7"/>
  <c r="D59" i="7"/>
  <c r="D60" i="7"/>
  <c r="D61" i="7"/>
  <c r="C58" i="7"/>
  <c r="C59" i="7"/>
  <c r="C60" i="7"/>
  <c r="C61" i="7"/>
  <c r="B58" i="7"/>
  <c r="B59" i="7"/>
  <c r="B60" i="7"/>
  <c r="B61" i="7"/>
  <c r="F77" i="6" l="1"/>
  <c r="E60" i="5"/>
  <c r="E59" i="5"/>
  <c r="E58" i="5"/>
  <c r="E60" i="4"/>
  <c r="E59" i="4"/>
  <c r="E58" i="4"/>
  <c r="E61" i="4"/>
  <c r="E60" i="3"/>
  <c r="E59" i="3"/>
  <c r="E58" i="3"/>
  <c r="E54" i="6"/>
  <c r="E52" i="6"/>
  <c r="E58" i="6"/>
  <c r="E59" i="6"/>
  <c r="E60" i="6"/>
  <c r="E54" i="5"/>
  <c r="E52" i="5"/>
  <c r="F77" i="3" l="1"/>
  <c r="E54" i="4"/>
  <c r="E52" i="4"/>
  <c r="E54" i="3"/>
  <c r="E52" i="3" l="1"/>
  <c r="E52" i="10" l="1"/>
  <c r="F14" i="4"/>
  <c r="E61" i="6" l="1"/>
  <c r="B32" i="4" l="1"/>
  <c r="F16" i="3"/>
  <c r="F15" i="3"/>
  <c r="E56" i="10" l="1"/>
  <c r="D62" i="9"/>
  <c r="B62" i="9"/>
  <c r="C62" i="9"/>
  <c r="F16" i="6" l="1"/>
  <c r="F16" i="9" s="1"/>
  <c r="F16" i="5" l="1"/>
  <c r="F16" i="4"/>
  <c r="E57" i="6"/>
  <c r="E57" i="9" s="1"/>
  <c r="E16" i="9" l="1"/>
  <c r="E16" i="8"/>
  <c r="D16" i="8"/>
  <c r="D16" i="9"/>
  <c r="D16" i="7"/>
  <c r="C16" i="8"/>
  <c r="C16" i="9"/>
  <c r="C16" i="7"/>
  <c r="E39" i="12"/>
  <c r="E40" i="12"/>
  <c r="E41" i="12"/>
  <c r="E42" i="12"/>
  <c r="G16" i="9" l="1"/>
  <c r="E16" i="7"/>
  <c r="F16" i="8"/>
  <c r="E57" i="5"/>
  <c r="E61" i="5"/>
  <c r="E57" i="4"/>
  <c r="E57" i="3"/>
  <c r="E61" i="3"/>
  <c r="B61" i="9" l="1"/>
  <c r="B61" i="8"/>
  <c r="D57" i="9"/>
  <c r="D57" i="8"/>
  <c r="D61" i="9"/>
  <c r="D61" i="8"/>
  <c r="C57" i="9"/>
  <c r="C57" i="7"/>
  <c r="C57" i="8"/>
  <c r="C61" i="9"/>
  <c r="C61" i="8"/>
  <c r="B57" i="9"/>
  <c r="B57" i="7"/>
  <c r="B57" i="8"/>
  <c r="F17" i="3"/>
  <c r="E61" i="8" l="1"/>
  <c r="F57" i="9"/>
  <c r="C17" i="9"/>
  <c r="C17" i="8"/>
  <c r="D57" i="7"/>
  <c r="E57" i="8"/>
  <c r="C17" i="7"/>
  <c r="F17" i="6"/>
  <c r="F17" i="9" s="1"/>
  <c r="F15" i="6"/>
  <c r="F14" i="6"/>
  <c r="F14" i="9" s="1"/>
  <c r="F13" i="6"/>
  <c r="F13" i="9" s="1"/>
  <c r="F12" i="6"/>
  <c r="F17" i="5"/>
  <c r="F15" i="5"/>
  <c r="F14" i="5"/>
  <c r="F13" i="5"/>
  <c r="F12" i="5"/>
  <c r="F19" i="5" s="1"/>
  <c r="E13" i="9" l="1"/>
  <c r="E13" i="8"/>
  <c r="E15" i="9"/>
  <c r="E15" i="8"/>
  <c r="E17" i="9"/>
  <c r="E17" i="8"/>
  <c r="E14" i="9"/>
  <c r="E14" i="8"/>
  <c r="F15" i="9"/>
  <c r="F19" i="6"/>
  <c r="F17" i="4"/>
  <c r="F15" i="4"/>
  <c r="D14" i="9" l="1"/>
  <c r="D14" i="8"/>
  <c r="D17" i="9"/>
  <c r="G17" i="9" s="1"/>
  <c r="D17" i="8"/>
  <c r="F17" i="8" s="1"/>
  <c r="D17" i="7"/>
  <c r="E17" i="7" s="1"/>
  <c r="D15" i="9"/>
  <c r="D15" i="8"/>
  <c r="C15" i="9" l="1"/>
  <c r="C15" i="8"/>
  <c r="F15" i="8" s="1"/>
  <c r="D19" i="6"/>
  <c r="E19" i="6"/>
  <c r="C19" i="6"/>
  <c r="E19" i="5"/>
  <c r="D19" i="5"/>
  <c r="C19" i="5"/>
  <c r="E19" i="4"/>
  <c r="D19" i="4"/>
  <c r="C19" i="4"/>
  <c r="D19" i="3"/>
  <c r="E19" i="3"/>
  <c r="C19" i="3"/>
  <c r="F14" i="3"/>
  <c r="C14" i="9" l="1"/>
  <c r="G14" i="9" s="1"/>
  <c r="C14" i="8"/>
  <c r="F14" i="8" s="1"/>
  <c r="F13" i="4"/>
  <c r="F13" i="3"/>
  <c r="C62" i="7"/>
  <c r="B32" i="3"/>
  <c r="D41" i="16"/>
  <c r="D40" i="16"/>
  <c r="D39" i="16"/>
  <c r="D41" i="15"/>
  <c r="D40" i="15"/>
  <c r="D39" i="15"/>
  <c r="E39" i="13"/>
  <c r="E39" i="16" s="1"/>
  <c r="E40" i="13"/>
  <c r="E40" i="16" s="1"/>
  <c r="E41" i="13"/>
  <c r="E41" i="16" s="1"/>
  <c r="E42" i="13"/>
  <c r="E42" i="16" s="1"/>
  <c r="E38" i="13"/>
  <c r="E39" i="11"/>
  <c r="E40" i="11"/>
  <c r="E41" i="11"/>
  <c r="E42" i="11"/>
  <c r="E39" i="10"/>
  <c r="B39" i="16" s="1"/>
  <c r="E40" i="10"/>
  <c r="B40" i="16" s="1"/>
  <c r="E41" i="10"/>
  <c r="B41" i="16" s="1"/>
  <c r="E42" i="10"/>
  <c r="B42" i="16" s="1"/>
  <c r="E29" i="5"/>
  <c r="C63" i="4"/>
  <c r="C75" i="4" s="1"/>
  <c r="D63" i="4"/>
  <c r="D75" i="4" s="1"/>
  <c r="E73" i="6"/>
  <c r="E73" i="9" s="1"/>
  <c r="E73" i="5"/>
  <c r="E73" i="4"/>
  <c r="E73" i="3"/>
  <c r="B74" i="3"/>
  <c r="E55" i="6"/>
  <c r="E55" i="9" s="1"/>
  <c r="E56" i="6"/>
  <c r="E56" i="9" s="1"/>
  <c r="E55" i="5"/>
  <c r="E56" i="5"/>
  <c r="E55" i="4"/>
  <c r="E56" i="4"/>
  <c r="E45" i="3"/>
  <c r="B45" i="8" s="1"/>
  <c r="E46" i="3"/>
  <c r="B46" i="8" s="1"/>
  <c r="E49" i="3"/>
  <c r="B49" i="9" s="1"/>
  <c r="B73" i="8" l="1"/>
  <c r="B73" i="9"/>
  <c r="B73" i="7"/>
  <c r="D73" i="9"/>
  <c r="F73" i="9" s="1"/>
  <c r="D73" i="8"/>
  <c r="C73" i="9"/>
  <c r="C73" i="7"/>
  <c r="C73" i="8"/>
  <c r="C39" i="15"/>
  <c r="C39" i="14"/>
  <c r="C40" i="16"/>
  <c r="F40" i="16" s="1"/>
  <c r="C40" i="14"/>
  <c r="C42" i="16"/>
  <c r="C42" i="14"/>
  <c r="C41" i="15"/>
  <c r="C41" i="14"/>
  <c r="C56" i="7"/>
  <c r="C56" i="9"/>
  <c r="C56" i="8"/>
  <c r="D13" i="9"/>
  <c r="D13" i="8"/>
  <c r="C13" i="9"/>
  <c r="C13" i="8"/>
  <c r="D55" i="9"/>
  <c r="D55" i="8"/>
  <c r="D56" i="9"/>
  <c r="D56" i="8"/>
  <c r="C55" i="7"/>
  <c r="C55" i="9"/>
  <c r="C55" i="8"/>
  <c r="B40" i="14"/>
  <c r="B39" i="15"/>
  <c r="C40" i="15"/>
  <c r="B41" i="15"/>
  <c r="C39" i="16"/>
  <c r="F39" i="16" s="1"/>
  <c r="C41" i="16"/>
  <c r="F41" i="16" s="1"/>
  <c r="B39" i="14"/>
  <c r="B41" i="14"/>
  <c r="B40" i="15"/>
  <c r="B49" i="7"/>
  <c r="B45" i="7"/>
  <c r="B46" i="7"/>
  <c r="B49" i="8"/>
  <c r="B46" i="9"/>
  <c r="B45" i="9"/>
  <c r="F12" i="4"/>
  <c r="F19" i="4" s="1"/>
  <c r="F12" i="3"/>
  <c r="F19" i="3" s="1"/>
  <c r="D73" i="7" l="1"/>
  <c r="E73" i="8"/>
  <c r="D40" i="14"/>
  <c r="E41" i="15"/>
  <c r="E39" i="15"/>
  <c r="D39" i="14"/>
  <c r="D41" i="14"/>
  <c r="E40" i="15"/>
  <c r="C13" i="7"/>
  <c r="C14" i="7"/>
  <c r="B32" i="5"/>
  <c r="C12" i="9"/>
  <c r="C19" i="9" s="1"/>
  <c r="C12" i="7" l="1"/>
  <c r="C19" i="7" s="1"/>
  <c r="C15" i="7"/>
  <c r="C12" i="8"/>
  <c r="C19" i="8" s="1"/>
  <c r="E56" i="13"/>
  <c r="E56" i="16" s="1"/>
  <c r="E56" i="12"/>
  <c r="D56" i="15" s="1"/>
  <c r="E56" i="11"/>
  <c r="C56" i="14" s="1"/>
  <c r="E53" i="13"/>
  <c r="E53" i="16" s="1"/>
  <c r="E53" i="12"/>
  <c r="D53" i="16" s="1"/>
  <c r="E53" i="11"/>
  <c r="C53" i="14" s="1"/>
  <c r="F13" i="11"/>
  <c r="E38" i="11"/>
  <c r="C38" i="14" s="1"/>
  <c r="B56" i="14"/>
  <c r="E53" i="10"/>
  <c r="B53" i="16" s="1"/>
  <c r="D44" i="13"/>
  <c r="D55" i="13" s="1"/>
  <c r="C44" i="13"/>
  <c r="C55" i="13" s="1"/>
  <c r="B44" i="13"/>
  <c r="B55" i="13" s="1"/>
  <c r="E38" i="16"/>
  <c r="D29" i="13"/>
  <c r="E27" i="16"/>
  <c r="C29" i="13"/>
  <c r="B29" i="13"/>
  <c r="E15" i="13"/>
  <c r="D15" i="13"/>
  <c r="C15" i="13"/>
  <c r="F13" i="13"/>
  <c r="F13" i="16" s="1"/>
  <c r="D44" i="12"/>
  <c r="D55" i="12" s="1"/>
  <c r="C44" i="12"/>
  <c r="C55" i="12" s="1"/>
  <c r="B44" i="12"/>
  <c r="B55" i="12" s="1"/>
  <c r="E38" i="12"/>
  <c r="D38" i="15" s="1"/>
  <c r="D29" i="12"/>
  <c r="B29" i="12"/>
  <c r="E27" i="12"/>
  <c r="D27" i="16" s="1"/>
  <c r="D15" i="12"/>
  <c r="C15" i="12"/>
  <c r="F13" i="12"/>
  <c r="E13" i="16" s="1"/>
  <c r="E15" i="12"/>
  <c r="D44" i="11"/>
  <c r="D55" i="11" s="1"/>
  <c r="C44" i="11"/>
  <c r="C55" i="11" s="1"/>
  <c r="B44" i="11"/>
  <c r="B55" i="11" s="1"/>
  <c r="D29" i="11"/>
  <c r="C29" i="11"/>
  <c r="B29" i="11"/>
  <c r="E27" i="11"/>
  <c r="E15" i="11"/>
  <c r="D15" i="11"/>
  <c r="C15" i="11"/>
  <c r="F12" i="10"/>
  <c r="C12" i="14" s="1"/>
  <c r="B54" i="10"/>
  <c r="D44" i="10"/>
  <c r="D55" i="10" s="1"/>
  <c r="C44" i="10"/>
  <c r="C55" i="10" s="1"/>
  <c r="B44" i="10"/>
  <c r="B55" i="10" s="1"/>
  <c r="E38" i="10"/>
  <c r="B38" i="14" s="1"/>
  <c r="D29" i="10"/>
  <c r="C29" i="10"/>
  <c r="B29" i="10"/>
  <c r="E27" i="10"/>
  <c r="E26" i="10"/>
  <c r="B26" i="14" s="1"/>
  <c r="E15" i="10"/>
  <c r="D15" i="10"/>
  <c r="C15" i="10"/>
  <c r="E12" i="8"/>
  <c r="E19" i="8" s="1"/>
  <c r="D12" i="8"/>
  <c r="D19" i="8" s="1"/>
  <c r="E76" i="4"/>
  <c r="F12" i="9"/>
  <c r="F19" i="9" s="1"/>
  <c r="B57" i="10" l="1"/>
  <c r="C52" i="10" s="1"/>
  <c r="C54" i="10" s="1"/>
  <c r="C76" i="9"/>
  <c r="C76" i="7"/>
  <c r="C76" i="8"/>
  <c r="C57" i="10"/>
  <c r="D52" i="10" s="1"/>
  <c r="D54" i="10" s="1"/>
  <c r="D57" i="10" s="1"/>
  <c r="D38" i="14"/>
  <c r="E54" i="10"/>
  <c r="B29" i="14"/>
  <c r="C12" i="16"/>
  <c r="B26" i="16"/>
  <c r="C38" i="16"/>
  <c r="B38" i="16"/>
  <c r="D38" i="16"/>
  <c r="B52" i="16"/>
  <c r="F52" i="16" s="1"/>
  <c r="B56" i="16"/>
  <c r="C56" i="16"/>
  <c r="C53" i="16"/>
  <c r="F53" i="16" s="1"/>
  <c r="C38" i="15"/>
  <c r="B53" i="15"/>
  <c r="D53" i="15"/>
  <c r="C56" i="15"/>
  <c r="B53" i="14"/>
  <c r="D53" i="14" s="1"/>
  <c r="C13" i="16"/>
  <c r="D13" i="16"/>
  <c r="B27" i="16"/>
  <c r="C27" i="16"/>
  <c r="D56" i="16"/>
  <c r="C12" i="15"/>
  <c r="B26" i="15"/>
  <c r="B38" i="15"/>
  <c r="B52" i="15"/>
  <c r="E52" i="15" s="1"/>
  <c r="C53" i="15"/>
  <c r="B56" i="15"/>
  <c r="B52" i="14"/>
  <c r="D52" i="14" s="1"/>
  <c r="F12" i="8"/>
  <c r="F19" i="8" s="1"/>
  <c r="D56" i="14"/>
  <c r="C15" i="14"/>
  <c r="E26" i="13"/>
  <c r="E26" i="12"/>
  <c r="E26" i="11"/>
  <c r="F12" i="13"/>
  <c r="C29" i="12"/>
  <c r="D42" i="16"/>
  <c r="F42" i="16" s="1"/>
  <c r="F12" i="12"/>
  <c r="F12" i="11"/>
  <c r="E29" i="10"/>
  <c r="F15" i="10"/>
  <c r="E12" i="9"/>
  <c r="E19" i="9" s="1"/>
  <c r="D12" i="9"/>
  <c r="D19" i="9" s="1"/>
  <c r="D13" i="7"/>
  <c r="E13" i="7" s="1"/>
  <c r="D14" i="7"/>
  <c r="E14" i="7" s="1"/>
  <c r="D15" i="7"/>
  <c r="E15" i="7" s="1"/>
  <c r="D12" i="7"/>
  <c r="D63" i="6"/>
  <c r="D75" i="6" s="1"/>
  <c r="C63" i="6"/>
  <c r="C75" i="6" s="1"/>
  <c r="B63" i="6"/>
  <c r="B75" i="6" s="1"/>
  <c r="E53" i="6"/>
  <c r="E53" i="9" s="1"/>
  <c r="E51" i="6"/>
  <c r="E51" i="9" s="1"/>
  <c r="E50" i="6"/>
  <c r="E50" i="9" s="1"/>
  <c r="E49" i="6"/>
  <c r="E49" i="9" s="1"/>
  <c r="E48" i="6"/>
  <c r="E48" i="9" s="1"/>
  <c r="E47" i="6"/>
  <c r="E47" i="9" s="1"/>
  <c r="E46" i="6"/>
  <c r="E46" i="9" s="1"/>
  <c r="E45" i="6"/>
  <c r="E45" i="9" s="1"/>
  <c r="E44" i="6"/>
  <c r="E44" i="9" s="1"/>
  <c r="E43" i="6"/>
  <c r="E43" i="9" s="1"/>
  <c r="E42" i="6"/>
  <c r="E42" i="9" s="1"/>
  <c r="E41" i="6"/>
  <c r="E41" i="9" s="1"/>
  <c r="E40" i="6"/>
  <c r="E40" i="9" s="1"/>
  <c r="B32" i="6"/>
  <c r="E30" i="6"/>
  <c r="E30" i="9" s="1"/>
  <c r="C32" i="6"/>
  <c r="E76" i="6"/>
  <c r="E76" i="9" s="1"/>
  <c r="E72" i="6"/>
  <c r="E72" i="9" s="1"/>
  <c r="E76" i="5"/>
  <c r="E76" i="3"/>
  <c r="E72" i="5"/>
  <c r="D63" i="5"/>
  <c r="D75" i="5" s="1"/>
  <c r="C63" i="5"/>
  <c r="C75" i="5" s="1"/>
  <c r="B63" i="5"/>
  <c r="B75" i="5" s="1"/>
  <c r="E53" i="5"/>
  <c r="E51" i="5"/>
  <c r="E50" i="5"/>
  <c r="E49" i="5"/>
  <c r="E48" i="5"/>
  <c r="E47" i="5"/>
  <c r="E46" i="5"/>
  <c r="E45" i="5"/>
  <c r="E44" i="5"/>
  <c r="E43" i="5"/>
  <c r="E42" i="5"/>
  <c r="E41" i="5"/>
  <c r="E40" i="5"/>
  <c r="D32" i="5"/>
  <c r="C32" i="5"/>
  <c r="E30" i="5"/>
  <c r="F13" i="8"/>
  <c r="E29" i="4"/>
  <c r="C29" i="8" s="1"/>
  <c r="E30" i="4"/>
  <c r="C30" i="8" s="1"/>
  <c r="E72" i="4"/>
  <c r="B63" i="4"/>
  <c r="B75" i="4" s="1"/>
  <c r="E53" i="4"/>
  <c r="E51" i="4"/>
  <c r="E50" i="4"/>
  <c r="E49" i="4"/>
  <c r="E48" i="4"/>
  <c r="E47" i="4"/>
  <c r="E46" i="4"/>
  <c r="E45" i="4"/>
  <c r="E44" i="4"/>
  <c r="E43" i="4"/>
  <c r="E42" i="4"/>
  <c r="E41" i="4"/>
  <c r="E40" i="4"/>
  <c r="D32" i="4"/>
  <c r="C32" i="4"/>
  <c r="E29" i="3"/>
  <c r="B29" i="8" s="1"/>
  <c r="E72" i="3"/>
  <c r="E71" i="3"/>
  <c r="B71" i="8" s="1"/>
  <c r="E48" i="3"/>
  <c r="B48" i="7" s="1"/>
  <c r="D63" i="3"/>
  <c r="D75" i="3" s="1"/>
  <c r="C63" i="3"/>
  <c r="C75" i="3" s="1"/>
  <c r="B63" i="3"/>
  <c r="B75" i="3" s="1"/>
  <c r="B77" i="3" s="1"/>
  <c r="E56" i="3"/>
  <c r="B56" i="7" s="1"/>
  <c r="D56" i="7" s="1"/>
  <c r="E55" i="3"/>
  <c r="B55" i="7" s="1"/>
  <c r="D55" i="7" s="1"/>
  <c r="E53" i="3"/>
  <c r="B53" i="7" s="1"/>
  <c r="E51" i="3"/>
  <c r="B51" i="7" s="1"/>
  <c r="E50" i="3"/>
  <c r="B50" i="7" s="1"/>
  <c r="E47" i="3"/>
  <c r="E44" i="3"/>
  <c r="B44" i="7" s="1"/>
  <c r="E43" i="3"/>
  <c r="B43" i="7" s="1"/>
  <c r="E42" i="3"/>
  <c r="E41" i="3"/>
  <c r="B41" i="7" s="1"/>
  <c r="E40" i="3"/>
  <c r="D32" i="3"/>
  <c r="C32" i="3"/>
  <c r="E30" i="3"/>
  <c r="B30" i="8" s="1"/>
  <c r="D72" i="9" l="1"/>
  <c r="D72" i="8"/>
  <c r="C72" i="9"/>
  <c r="C72" i="7"/>
  <c r="C72" i="8"/>
  <c r="B76" i="8"/>
  <c r="B76" i="9"/>
  <c r="B76" i="7"/>
  <c r="D76" i="7" s="1"/>
  <c r="D76" i="8"/>
  <c r="D76" i="9"/>
  <c r="B72" i="9"/>
  <c r="B72" i="7"/>
  <c r="B72" i="8"/>
  <c r="E74" i="3"/>
  <c r="D46" i="9"/>
  <c r="D46" i="8"/>
  <c r="C41" i="7"/>
  <c r="D41" i="7" s="1"/>
  <c r="C41" i="9"/>
  <c r="C41" i="8"/>
  <c r="C49" i="7"/>
  <c r="D49" i="7" s="1"/>
  <c r="C49" i="9"/>
  <c r="C49" i="8"/>
  <c r="D44" i="9"/>
  <c r="D44" i="8"/>
  <c r="D53" i="9"/>
  <c r="D53" i="8"/>
  <c r="C51" i="7"/>
  <c r="D51" i="7" s="1"/>
  <c r="C51" i="9"/>
  <c r="C51" i="8"/>
  <c r="D45" i="9"/>
  <c r="D45" i="8"/>
  <c r="C40" i="7"/>
  <c r="C40" i="9"/>
  <c r="C40" i="8"/>
  <c r="C48" i="7"/>
  <c r="D48" i="7" s="1"/>
  <c r="C48" i="9"/>
  <c r="C48" i="8"/>
  <c r="D43" i="9"/>
  <c r="D43" i="8"/>
  <c r="D51" i="9"/>
  <c r="D51" i="8"/>
  <c r="C42" i="7"/>
  <c r="C42" i="9"/>
  <c r="C42" i="8"/>
  <c r="C47" i="7"/>
  <c r="C47" i="9"/>
  <c r="C47" i="8"/>
  <c r="D42" i="9"/>
  <c r="D42" i="8"/>
  <c r="D50" i="9"/>
  <c r="D50" i="8"/>
  <c r="C50" i="7"/>
  <c r="D50" i="7" s="1"/>
  <c r="C50" i="9"/>
  <c r="C50" i="8"/>
  <c r="C46" i="7"/>
  <c r="D46" i="7" s="1"/>
  <c r="C46" i="9"/>
  <c r="C46" i="8"/>
  <c r="D41" i="9"/>
  <c r="D41" i="8"/>
  <c r="D49" i="9"/>
  <c r="D49" i="8"/>
  <c r="E53" i="15"/>
  <c r="E54" i="15" s="1"/>
  <c r="C43" i="7"/>
  <c r="D43" i="7" s="1"/>
  <c r="C43" i="9"/>
  <c r="C43" i="8"/>
  <c r="C45" i="7"/>
  <c r="D45" i="7" s="1"/>
  <c r="C45" i="9"/>
  <c r="C45" i="8"/>
  <c r="D40" i="9"/>
  <c r="D40" i="8"/>
  <c r="D48" i="9"/>
  <c r="D48" i="8"/>
  <c r="C44" i="7"/>
  <c r="D44" i="7" s="1"/>
  <c r="C44" i="9"/>
  <c r="C44" i="8"/>
  <c r="C53" i="7"/>
  <c r="D53" i="7" s="1"/>
  <c r="C53" i="9"/>
  <c r="C53" i="8"/>
  <c r="D47" i="9"/>
  <c r="D47" i="8"/>
  <c r="E12" i="7"/>
  <c r="E19" i="7" s="1"/>
  <c r="D19" i="7"/>
  <c r="B29" i="15"/>
  <c r="F27" i="16"/>
  <c r="B40" i="8"/>
  <c r="B40" i="7"/>
  <c r="B42" i="7"/>
  <c r="B42" i="9"/>
  <c r="B42" i="8"/>
  <c r="B47" i="8"/>
  <c r="B47" i="7"/>
  <c r="B47" i="9"/>
  <c r="E71" i="8"/>
  <c r="E38" i="15"/>
  <c r="E56" i="15"/>
  <c r="E63" i="4"/>
  <c r="B56" i="9"/>
  <c r="F56" i="9" s="1"/>
  <c r="B56" i="8"/>
  <c r="E56" i="8" s="1"/>
  <c r="B55" i="9"/>
  <c r="F55" i="9" s="1"/>
  <c r="B55" i="8"/>
  <c r="E55" i="8" s="1"/>
  <c r="B53" i="9"/>
  <c r="B53" i="8"/>
  <c r="B51" i="9"/>
  <c r="B51" i="8"/>
  <c r="E51" i="8" s="1"/>
  <c r="B50" i="9"/>
  <c r="B50" i="8"/>
  <c r="B48" i="9"/>
  <c r="B48" i="8"/>
  <c r="B44" i="8"/>
  <c r="B44" i="9"/>
  <c r="B43" i="9"/>
  <c r="B43" i="8"/>
  <c r="B41" i="9"/>
  <c r="B41" i="8"/>
  <c r="E41" i="8" s="1"/>
  <c r="B54" i="15"/>
  <c r="B54" i="14"/>
  <c r="B54" i="16"/>
  <c r="B29" i="16"/>
  <c r="C15" i="15"/>
  <c r="D54" i="14"/>
  <c r="F38" i="16"/>
  <c r="F56" i="16"/>
  <c r="C15" i="16"/>
  <c r="G12" i="9"/>
  <c r="E32" i="4"/>
  <c r="C32" i="8"/>
  <c r="E32" i="5"/>
  <c r="D29" i="8"/>
  <c r="E29" i="8" s="1"/>
  <c r="D29" i="9"/>
  <c r="E63" i="6"/>
  <c r="E75" i="6" s="1"/>
  <c r="E75" i="9" s="1"/>
  <c r="E63" i="9"/>
  <c r="C29" i="7"/>
  <c r="C30" i="9"/>
  <c r="E44" i="10"/>
  <c r="E55" i="10" s="1"/>
  <c r="B42" i="14"/>
  <c r="D42" i="14" s="1"/>
  <c r="B42" i="15"/>
  <c r="B44" i="15" s="1"/>
  <c r="F15" i="11"/>
  <c r="D12" i="14"/>
  <c r="D12" i="15"/>
  <c r="D12" i="16"/>
  <c r="D15" i="16" s="1"/>
  <c r="F15" i="12"/>
  <c r="E12" i="15"/>
  <c r="E15" i="15" s="1"/>
  <c r="E12" i="16"/>
  <c r="E15" i="16" s="1"/>
  <c r="E44" i="13"/>
  <c r="E55" i="13" s="1"/>
  <c r="E55" i="16" s="1"/>
  <c r="E44" i="16"/>
  <c r="E29" i="13"/>
  <c r="E26" i="16"/>
  <c r="E29" i="16" s="1"/>
  <c r="G13" i="16"/>
  <c r="D30" i="8"/>
  <c r="E30" i="8" s="1"/>
  <c r="D30" i="9"/>
  <c r="C30" i="7"/>
  <c r="C29" i="9"/>
  <c r="E44" i="11"/>
  <c r="E55" i="11" s="1"/>
  <c r="C42" i="15"/>
  <c r="C44" i="15" s="1"/>
  <c r="C44" i="16"/>
  <c r="C44" i="14"/>
  <c r="E44" i="12"/>
  <c r="E55" i="12" s="1"/>
  <c r="D55" i="15" s="1"/>
  <c r="D44" i="16"/>
  <c r="D42" i="15"/>
  <c r="D44" i="15" s="1"/>
  <c r="F15" i="13"/>
  <c r="F12" i="16"/>
  <c r="F15" i="16" s="1"/>
  <c r="E29" i="11"/>
  <c r="C26" i="14"/>
  <c r="C26" i="15"/>
  <c r="C26" i="16"/>
  <c r="E29" i="12"/>
  <c r="D26" i="15"/>
  <c r="D29" i="15" s="1"/>
  <c r="D26" i="16"/>
  <c r="D29" i="16" s="1"/>
  <c r="F54" i="16"/>
  <c r="G15" i="9"/>
  <c r="G13" i="9"/>
  <c r="C71" i="3"/>
  <c r="C74" i="3" s="1"/>
  <c r="C77" i="3" s="1"/>
  <c r="B30" i="7"/>
  <c r="B29" i="9"/>
  <c r="B30" i="9"/>
  <c r="B40" i="9"/>
  <c r="B71" i="9"/>
  <c r="B29" i="7"/>
  <c r="B71" i="7"/>
  <c r="D71" i="7" s="1"/>
  <c r="E29" i="6"/>
  <c r="E29" i="9" s="1"/>
  <c r="E32" i="9" s="1"/>
  <c r="D32" i="6"/>
  <c r="E63" i="5"/>
  <c r="E75" i="5" s="1"/>
  <c r="E32" i="3"/>
  <c r="E63" i="3"/>
  <c r="E75" i="3" s="1"/>
  <c r="F43" i="9" l="1"/>
  <c r="D42" i="7"/>
  <c r="E76" i="8"/>
  <c r="D75" i="9"/>
  <c r="D75" i="8"/>
  <c r="B55" i="14"/>
  <c r="B55" i="16"/>
  <c r="B55" i="15"/>
  <c r="E57" i="10"/>
  <c r="B75" i="9"/>
  <c r="B75" i="7"/>
  <c r="B75" i="8"/>
  <c r="D47" i="7"/>
  <c r="C63" i="7"/>
  <c r="E75" i="4"/>
  <c r="B74" i="9"/>
  <c r="B74" i="7"/>
  <c r="B74" i="8"/>
  <c r="F50" i="9"/>
  <c r="D55" i="16"/>
  <c r="F48" i="9"/>
  <c r="F44" i="9"/>
  <c r="F51" i="9"/>
  <c r="E42" i="8"/>
  <c r="E43" i="8"/>
  <c r="E47" i="8"/>
  <c r="F41" i="9"/>
  <c r="E53" i="8"/>
  <c r="E77" i="3"/>
  <c r="C55" i="15"/>
  <c r="C55" i="14"/>
  <c r="C55" i="16"/>
  <c r="E48" i="8"/>
  <c r="C63" i="8"/>
  <c r="F47" i="9"/>
  <c r="F45" i="9"/>
  <c r="F46" i="9"/>
  <c r="E50" i="8"/>
  <c r="E46" i="8"/>
  <c r="F49" i="9"/>
  <c r="E44" i="8"/>
  <c r="F53" i="9"/>
  <c r="F42" i="9"/>
  <c r="E45" i="8"/>
  <c r="E49" i="8"/>
  <c r="G19" i="9"/>
  <c r="B63" i="8"/>
  <c r="F76" i="9"/>
  <c r="E42" i="15"/>
  <c r="E44" i="15" s="1"/>
  <c r="F72" i="9"/>
  <c r="F71" i="9"/>
  <c r="E72" i="8"/>
  <c r="E74" i="8" s="1"/>
  <c r="D71" i="3"/>
  <c r="E32" i="6"/>
  <c r="D72" i="7"/>
  <c r="D74" i="7" s="1"/>
  <c r="C63" i="9"/>
  <c r="E40" i="8"/>
  <c r="F30" i="9"/>
  <c r="C32" i="7"/>
  <c r="F40" i="9"/>
  <c r="C32" i="9"/>
  <c r="F29" i="9"/>
  <c r="B63" i="9"/>
  <c r="D30" i="7"/>
  <c r="G12" i="16"/>
  <c r="G15" i="16" s="1"/>
  <c r="F26" i="16"/>
  <c r="F29" i="16" s="1"/>
  <c r="C29" i="16"/>
  <c r="C29" i="14"/>
  <c r="D26" i="14"/>
  <c r="D29" i="14" s="1"/>
  <c r="D15" i="14"/>
  <c r="E12" i="14"/>
  <c r="E15" i="14" s="1"/>
  <c r="D44" i="14"/>
  <c r="B44" i="14"/>
  <c r="D63" i="9"/>
  <c r="D32" i="9"/>
  <c r="C29" i="15"/>
  <c r="E26" i="15"/>
  <c r="E29" i="15" s="1"/>
  <c r="D15" i="15"/>
  <c r="F12" i="15"/>
  <c r="F15" i="15" s="1"/>
  <c r="B44" i="16"/>
  <c r="F44" i="16"/>
  <c r="D63" i="8"/>
  <c r="D32" i="8"/>
  <c r="D40" i="7"/>
  <c r="B63" i="7"/>
  <c r="D29" i="7"/>
  <c r="E55" i="15" l="1"/>
  <c r="E57" i="15" s="1"/>
  <c r="F55" i="16"/>
  <c r="F57" i="16" s="1"/>
  <c r="B71" i="4"/>
  <c r="B74" i="4" s="1"/>
  <c r="B77" i="4" s="1"/>
  <c r="C71" i="4" s="1"/>
  <c r="B77" i="8"/>
  <c r="B77" i="9"/>
  <c r="B77" i="7"/>
  <c r="B52" i="11"/>
  <c r="B57" i="14"/>
  <c r="B57" i="15"/>
  <c r="B57" i="16"/>
  <c r="F74" i="9"/>
  <c r="D55" i="14"/>
  <c r="D57" i="14" s="1"/>
  <c r="C75" i="8"/>
  <c r="E75" i="8" s="1"/>
  <c r="E77" i="8" s="1"/>
  <c r="C75" i="7"/>
  <c r="D75" i="7" s="1"/>
  <c r="D77" i="7" s="1"/>
  <c r="C75" i="9"/>
  <c r="F75" i="9" s="1"/>
  <c r="D74" i="3"/>
  <c r="D77" i="3" s="1"/>
  <c r="E63" i="8"/>
  <c r="D32" i="7"/>
  <c r="B32" i="7"/>
  <c r="F63" i="9"/>
  <c r="D63" i="7"/>
  <c r="E32" i="8"/>
  <c r="B32" i="8"/>
  <c r="F32" i="9"/>
  <c r="B32" i="9"/>
  <c r="C74" i="4" l="1"/>
  <c r="C77" i="4" s="1"/>
  <c r="D71" i="4" s="1"/>
  <c r="D74" i="4" s="1"/>
  <c r="D77" i="4" s="1"/>
  <c r="B54" i="11"/>
  <c r="B57" i="11" s="1"/>
  <c r="C52" i="11" s="1"/>
  <c r="C54" i="11" s="1"/>
  <c r="C57" i="11" s="1"/>
  <c r="D52" i="11" s="1"/>
  <c r="D54" i="11" s="1"/>
  <c r="D57" i="11" s="1"/>
  <c r="E52" i="11"/>
  <c r="F77" i="9"/>
  <c r="E71" i="4"/>
  <c r="E54" i="11" l="1"/>
  <c r="C52" i="15"/>
  <c r="C52" i="14"/>
  <c r="C52" i="16"/>
  <c r="C71" i="8"/>
  <c r="E74" i="4"/>
  <c r="C71" i="9"/>
  <c r="C71" i="7"/>
  <c r="C74" i="8" l="1"/>
  <c r="C74" i="9"/>
  <c r="C74" i="7"/>
  <c r="E77" i="4"/>
  <c r="C54" i="14"/>
  <c r="C54" i="16"/>
  <c r="E57" i="11"/>
  <c r="C54" i="15"/>
  <c r="C77" i="9" l="1"/>
  <c r="C77" i="7"/>
  <c r="C77" i="8"/>
  <c r="C57" i="14"/>
  <c r="C57" i="16"/>
  <c r="B52" i="12"/>
  <c r="C57" i="15"/>
  <c r="B71" i="5"/>
  <c r="B74" i="5" s="1"/>
  <c r="B77" i="5" s="1"/>
  <c r="C71" i="5" s="1"/>
  <c r="E71" i="5" l="1"/>
  <c r="E74" i="5" s="1"/>
  <c r="E52" i="12"/>
  <c r="B54" i="12"/>
  <c r="B57" i="12" s="1"/>
  <c r="C52" i="12" s="1"/>
  <c r="C54" i="12" s="1"/>
  <c r="C57" i="12" s="1"/>
  <c r="D52" i="12" s="1"/>
  <c r="D54" i="12" s="1"/>
  <c r="D57" i="12" s="1"/>
  <c r="C74" i="5"/>
  <c r="C77" i="5" s="1"/>
  <c r="D71" i="5" s="1"/>
  <c r="D74" i="5" s="1"/>
  <c r="D77" i="5" s="1"/>
  <c r="D71" i="8"/>
  <c r="D71" i="9" l="1"/>
  <c r="D74" i="9"/>
  <c r="D74" i="8"/>
  <c r="D52" i="15"/>
  <c r="D52" i="16"/>
  <c r="E54" i="12"/>
  <c r="E77" i="5"/>
  <c r="D54" i="16" l="1"/>
  <c r="E57" i="12"/>
  <c r="D54" i="15"/>
  <c r="D77" i="9"/>
  <c r="D77" i="8"/>
  <c r="B71" i="6"/>
  <c r="B74" i="6" s="1"/>
  <c r="D57" i="15" l="1"/>
  <c r="D57" i="16"/>
  <c r="B52" i="13"/>
  <c r="E71" i="6"/>
  <c r="E74" i="6" s="1"/>
  <c r="E74" i="9" s="1"/>
  <c r="B77" i="6"/>
  <c r="C71" i="6" s="1"/>
  <c r="E52" i="13" l="1"/>
  <c r="B54" i="13"/>
  <c r="B57" i="13" s="1"/>
  <c r="C52" i="13" s="1"/>
  <c r="C54" i="13" s="1"/>
  <c r="C57" i="13" s="1"/>
  <c r="D52" i="13" s="1"/>
  <c r="D54" i="13" s="1"/>
  <c r="D57" i="13" s="1"/>
  <c r="E71" i="9"/>
  <c r="E77" i="6"/>
  <c r="E77" i="9" s="1"/>
  <c r="C74" i="6"/>
  <c r="C77" i="6" s="1"/>
  <c r="D71" i="6" s="1"/>
  <c r="D74" i="6" s="1"/>
  <c r="D77" i="6" s="1"/>
  <c r="E54" i="13" l="1"/>
  <c r="E52" i="16"/>
  <c r="E54" i="16" l="1"/>
  <c r="E57" i="13"/>
  <c r="E57" i="16" s="1"/>
</calcChain>
</file>

<file path=xl/sharedStrings.xml><?xml version="1.0" encoding="utf-8"?>
<sst xmlns="http://schemas.openxmlformats.org/spreadsheetml/2006/main" count="1109" uniqueCount="123">
  <si>
    <t>FODESAF</t>
  </si>
  <si>
    <t xml:space="preserve">Programa: </t>
  </si>
  <si>
    <t>Institución:</t>
  </si>
  <si>
    <t>Instituto sobre Alcoholismo y Farmacodependencia (IAFA)</t>
  </si>
  <si>
    <t>Unidad Ejecutora:</t>
  </si>
  <si>
    <t>Área Técnica</t>
  </si>
  <si>
    <t>Trimestre: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</si>
  <si>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</si>
  <si>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</si>
  <si>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</si>
  <si>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</si>
  <si>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</si>
  <si>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</si>
  <si>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</si>
  <si>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</si>
  <si>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</si>
  <si>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</si>
  <si>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</si>
  <si>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</si>
  <si>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</si>
  <si>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</si>
  <si>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</si>
  <si>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</si>
  <si>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1. Atención integral a menores con adicciones</t>
  </si>
  <si>
    <t>Internamiento</t>
  </si>
  <si>
    <t>Personas</t>
  </si>
  <si>
    <t>Total</t>
  </si>
  <si>
    <t>Fuente: Registros Médicos, Centro de Menores</t>
  </si>
  <si>
    <t>Cuadro 2</t>
  </si>
  <si>
    <t>Reporte de gastos efectivos financiados por el Fondo de Desarrollo Social y Asignaciones Familiares</t>
  </si>
  <si>
    <t xml:space="preserve">Unidad: </t>
  </si>
  <si>
    <t>Colones</t>
  </si>
  <si>
    <t>Fuente: Informes de ejecución presupuestaria, emitidos por el Subproceso Financiero, IAFA.</t>
  </si>
  <si>
    <t>Cuadro 3</t>
  </si>
  <si>
    <t>Rubro por objeto de gasto</t>
  </si>
  <si>
    <t>1. Servicios generales</t>
  </si>
  <si>
    <t>2. Otros servicios de gestión y apoyo</t>
  </si>
  <si>
    <t>3. Transportes dentro del país</t>
  </si>
  <si>
    <t>4. Actividades protocolarias y sociales</t>
  </si>
  <si>
    <t>5. Productos farmacéuticos y medicinales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</si>
  <si>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</si>
  <si>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</si>
  <si>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</si>
  <si>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</si>
  <si>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</si>
  <si>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</si>
  <si>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Estados de Cuenta de Caja Única, Cuenta Corriente e Informe de ejecución presupuestaria, Subproceso Financiero, IAFA</t>
  </si>
  <si>
    <t xml:space="preserve">Noviembre </t>
  </si>
  <si>
    <t>Fuente:  Reportes de Organismos Regionales</t>
  </si>
  <si>
    <t>Fuente: Informes de ejecución presupuestaria, emitidos por el Subproceso financiero, IAFA.</t>
  </si>
  <si>
    <t>Periodo:</t>
  </si>
  <si>
    <t>I Trimestre</t>
  </si>
  <si>
    <t>II Trimestre</t>
  </si>
  <si>
    <t>Septiembre</t>
  </si>
  <si>
    <t>III Trimestre</t>
  </si>
  <si>
    <t>IV Trimestre</t>
  </si>
  <si>
    <t>I Semestre</t>
  </si>
  <si>
    <t>Anual</t>
  </si>
  <si>
    <t>Acumulado</t>
  </si>
  <si>
    <t>Semestral</t>
  </si>
  <si>
    <t>Unidad: Colones</t>
  </si>
  <si>
    <t xml:space="preserve">Unidad: Colones </t>
  </si>
  <si>
    <t>Los beneficiarios de la campaña es un aproximado de las personas receptoras de los anuncios que se hacen en diferentes medios de comunicación.</t>
  </si>
  <si>
    <t>Nota: Los beneficiarios de capacitación socioeducativa son los niños y niñas que forman parte de los programas que el IAFA desarrolla en escuelas.</t>
  </si>
  <si>
    <t>Beneficiarios nuevos</t>
  </si>
  <si>
    <t>Beneficiarios egresados</t>
  </si>
  <si>
    <t>Beneficiarios en tratamiento¹</t>
  </si>
  <si>
    <t>1/ Corresponde al total de personas que se encuentran en tratamiento al final del período.</t>
  </si>
  <si>
    <t>6. Tintas pinturas y diluyentes</t>
  </si>
  <si>
    <t>7. Otros productos químicos y conexos</t>
  </si>
  <si>
    <t>8. Productos agroforestales</t>
  </si>
  <si>
    <t>9. Alimentos y bebidas</t>
  </si>
  <si>
    <t>10. Materiales y productos de plástico</t>
  </si>
  <si>
    <t>11.  Herramientas e instrumentos</t>
  </si>
  <si>
    <t>1. Actividades de divulgación y movilización</t>
  </si>
  <si>
    <t xml:space="preserve">Nota: Los beneficiarios de las actividades de divulgación, movilización y capacitación socioeducativa,  son los niños y niñas que forman </t>
  </si>
  <si>
    <t>parte del programa de PrevenciónAprendo a Valerme por Mi Mismo,  que el IAFA desarrolla en escuelas.</t>
  </si>
  <si>
    <t>1. Actividades de capacitación</t>
  </si>
  <si>
    <t>2. Impresión, encuadernación y otros</t>
  </si>
  <si>
    <t>3. Transporte dentro del país</t>
  </si>
  <si>
    <t>4. Textiles y vestuario</t>
  </si>
  <si>
    <t>5. Otros útiles, materiales y suministros</t>
  </si>
  <si>
    <t>2. Actividades de caspacitación socioeducativa</t>
  </si>
  <si>
    <t xml:space="preserve">4. Egresos efectivos pagados </t>
  </si>
  <si>
    <t>parte del programa de Prevención Aprendo a Valerme por Mi Mismo,  que el IAFA desarrolla en escuelas.</t>
  </si>
  <si>
    <t>Familias</t>
  </si>
  <si>
    <t>Subsidios</t>
  </si>
  <si>
    <t>Total personas atendidas</t>
  </si>
  <si>
    <t>1/ Corresponde al total de personas que se encuentran en tratamiento al final del período. 2/ El total trimestral corresponde al número de familias diferentes atendidas</t>
  </si>
  <si>
    <t>Tratamiento del consumo de alcohol, tabaco y otras drogas</t>
  </si>
  <si>
    <t>Prevención del consumo de alcohol, tabaco y otras drogas</t>
  </si>
  <si>
    <t xml:space="preserve"> </t>
  </si>
  <si>
    <t>Tercer Trimestre 2014</t>
  </si>
  <si>
    <t xml:space="preserve">     Devolución al FODESAF (Superávit 2013)</t>
  </si>
  <si>
    <t>.</t>
  </si>
  <si>
    <t>Otros*</t>
  </si>
  <si>
    <t>Dev. parte lavado de ropa, alimentación 2013</t>
  </si>
  <si>
    <t>Observaciones :Se anulan los cheques 9599, 9661 y 9688 en el mes de diciembre.</t>
  </si>
  <si>
    <t xml:space="preserve">     Devolución al FODESAF (Superávit 2013) </t>
  </si>
  <si>
    <t xml:space="preserve">1. Saldo en caja inicial  (5 t-1) </t>
  </si>
  <si>
    <t>2. Seguimiento² (apoyo económico)</t>
  </si>
  <si>
    <t>2. Seguimiento (apoyo económico)</t>
  </si>
  <si>
    <t>Primer Trimestre 2015</t>
  </si>
  <si>
    <t>Segundo Trimestre 2015</t>
  </si>
  <si>
    <t>Cuarto Trimestre 2015</t>
  </si>
  <si>
    <t>Primer Semestre 2015</t>
  </si>
  <si>
    <t>Tercer Trimestre Acumulado 2015</t>
  </si>
  <si>
    <t>Anual 2015</t>
  </si>
  <si>
    <t>Tercer Trimestre 2015</t>
  </si>
  <si>
    <t>Fecha de actualización: 04/03/2016</t>
  </si>
  <si>
    <t>12. Repuestos y accesorios</t>
  </si>
  <si>
    <t>14. Útiles y materiales médico hospitalarios</t>
  </si>
  <si>
    <t>15. Productos papel y cartón</t>
  </si>
  <si>
    <t>16. Textiles y vestuario</t>
  </si>
  <si>
    <t>17. Útiles y materiales de limpieza</t>
  </si>
  <si>
    <t>18. Otros útiles, materiales y suministros</t>
  </si>
  <si>
    <t>13. Utiles y materiales de oficina y cómputo</t>
  </si>
  <si>
    <t xml:space="preserve">     Devolución al FODESAF (Superávit 2014)</t>
  </si>
  <si>
    <t>20. Equipo de Comunicación</t>
  </si>
  <si>
    <t>21. Equipo y mobiliario educacional</t>
  </si>
  <si>
    <t>19. Utiles y materiales de cocina</t>
  </si>
  <si>
    <t>22. Equipo Diverso</t>
  </si>
  <si>
    <t xml:space="preserve">     Devolución al FODESAF (Superávit 2014)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</si>
</sst>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11"/>
      <color theme="3" tint="0.39997558519241921"/>
      <name val="Calibri"/>
      <family val="2"/>
    </font>
    <font>
      <i/>
      <sz val="11"/>
      <name val="Calibri"/>
      <family val="2"/>
    </font>
    <font>
      <sz val="8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2" xfId="0" applyFont="1" applyFill="1" applyBorder="1"/>
    <xf numFmtId="0" fontId="1" fillId="0" borderId="2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Fill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2" fillId="0" borderId="2" xfId="1" applyNumberFormat="1" applyFont="1" applyBorder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left" indent="2"/>
    </xf>
    <xf numFmtId="164" fontId="3" fillId="0" borderId="0" xfId="1" applyNumberFormat="1" applyFont="1" applyAlignment="1">
      <alignment horizontal="left"/>
    </xf>
    <xf numFmtId="164" fontId="2" fillId="0" borderId="2" xfId="1" applyNumberFormat="1" applyFont="1" applyFill="1" applyBorder="1"/>
    <xf numFmtId="164" fontId="10" fillId="0" borderId="0" xfId="1" applyNumberFormat="1" applyFont="1" applyFill="1" applyBorder="1"/>
    <xf numFmtId="164" fontId="2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 indent="2"/>
    </xf>
    <xf numFmtId="164" fontId="8" fillId="0" borderId="0" xfId="1" applyNumberFormat="1" applyFont="1"/>
    <xf numFmtId="164" fontId="2" fillId="0" borderId="0" xfId="1" applyNumberFormat="1" applyFont="1" applyFill="1" applyAlignme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10" fillId="0" borderId="0" xfId="1" applyNumberFormat="1" applyFont="1" applyFill="1"/>
    <xf numFmtId="0" fontId="11" fillId="0" borderId="0" xfId="0" applyFont="1" applyFill="1" applyBorder="1"/>
    <xf numFmtId="4" fontId="0" fillId="0" borderId="0" xfId="1" applyNumberFormat="1" applyFont="1" applyAlignment="1">
      <alignment horizontal="center"/>
    </xf>
    <xf numFmtId="4" fontId="0" fillId="0" borderId="0" xfId="1" applyNumberFormat="1" applyFont="1"/>
    <xf numFmtId="4" fontId="0" fillId="0" borderId="3" xfId="1" applyNumberFormat="1" applyFon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43" fontId="3" fillId="0" borderId="0" xfId="1" applyNumberFormat="1" applyFont="1" applyAlignment="1">
      <alignment horizontal="center"/>
    </xf>
    <xf numFmtId="43" fontId="3" fillId="0" borderId="0" xfId="1" applyNumberFormat="1" applyFont="1"/>
    <xf numFmtId="43" fontId="3" fillId="0" borderId="0" xfId="0" applyNumberFormat="1" applyFont="1"/>
    <xf numFmtId="43" fontId="2" fillId="0" borderId="2" xfId="1" applyNumberFormat="1" applyFont="1" applyBorder="1" applyAlignment="1">
      <alignment horizontal="center"/>
    </xf>
    <xf numFmtId="43" fontId="5" fillId="0" borderId="2" xfId="1" applyNumberFormat="1" applyFont="1" applyBorder="1" applyAlignment="1">
      <alignment horizontal="center"/>
    </xf>
    <xf numFmtId="43" fontId="4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2" fillId="0" borderId="2" xfId="0" applyNumberFormat="1" applyFont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164" fontId="1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3" fontId="3" fillId="0" borderId="0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0" fontId="12" fillId="0" borderId="0" xfId="0" applyFont="1"/>
    <xf numFmtId="4" fontId="12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43" fontId="5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4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top"/>
    </xf>
    <xf numFmtId="0" fontId="4" fillId="0" borderId="2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top"/>
    </xf>
    <xf numFmtId="0" fontId="6" fillId="0" borderId="2" xfId="0" applyFont="1" applyBorder="1"/>
    <xf numFmtId="0" fontId="4" fillId="0" borderId="0" xfId="0" applyFont="1" applyFill="1"/>
    <xf numFmtId="164" fontId="4" fillId="0" borderId="0" xfId="1" applyNumberFormat="1" applyFont="1"/>
    <xf numFmtId="0" fontId="13" fillId="0" borderId="0" xfId="0" applyFont="1" applyAlignment="1">
      <alignment horizontal="left" vertical="top" indent="3"/>
    </xf>
    <xf numFmtId="0" fontId="14" fillId="0" borderId="0" xfId="0" applyFont="1" applyFill="1" applyBorder="1"/>
    <xf numFmtId="43" fontId="4" fillId="0" borderId="0" xfId="1" applyNumberFormat="1" applyFont="1" applyAlignment="1">
      <alignment horizontal="left" vertical="center"/>
    </xf>
    <xf numFmtId="4" fontId="4" fillId="0" borderId="0" xfId="0" applyNumberFormat="1" applyFont="1"/>
    <xf numFmtId="0" fontId="4" fillId="0" borderId="0" xfId="0" applyFont="1" applyBorder="1"/>
    <xf numFmtId="0" fontId="15" fillId="0" borderId="0" xfId="0" applyFont="1" applyFill="1" applyBorder="1"/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5" fillId="0" borderId="0" xfId="1" applyNumberFormat="1" applyFont="1"/>
    <xf numFmtId="164" fontId="4" fillId="0" borderId="0" xfId="1" applyNumberFormat="1" applyFont="1" applyAlignment="1">
      <alignment horizontal="justify" vertical="center"/>
    </xf>
    <xf numFmtId="164" fontId="4" fillId="0" borderId="0" xfId="1" applyNumberFormat="1" applyFont="1" applyAlignment="1">
      <alignment horizontal="justify" vertical="top"/>
    </xf>
    <xf numFmtId="164" fontId="4" fillId="0" borderId="2" xfId="1" applyNumberFormat="1" applyFont="1" applyBorder="1"/>
    <xf numFmtId="164" fontId="15" fillId="0" borderId="0" xfId="1" applyNumberFormat="1" applyFont="1" applyFill="1" applyBorder="1"/>
    <xf numFmtId="0" fontId="15" fillId="0" borderId="0" xfId="0" applyFont="1" applyFill="1"/>
    <xf numFmtId="164" fontId="4" fillId="0" borderId="0" xfId="1" applyNumberFormat="1" applyFont="1" applyFill="1"/>
    <xf numFmtId="4" fontId="4" fillId="0" borderId="0" xfId="0" applyNumberFormat="1" applyFont="1" applyAlignment="1">
      <alignment horizontal="center"/>
    </xf>
    <xf numFmtId="43" fontId="3" fillId="2" borderId="0" xfId="0" applyNumberFormat="1" applyFont="1" applyFill="1"/>
    <xf numFmtId="37" fontId="3" fillId="0" borderId="0" xfId="0" applyNumberFormat="1" applyFont="1" applyFill="1" applyAlignment="1">
      <alignment horizontal="center"/>
    </xf>
    <xf numFmtId="39" fontId="3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39" fontId="5" fillId="0" borderId="0" xfId="0" applyNumberFormat="1" applyFont="1" applyAlignment="1">
      <alignment horizontal="center"/>
    </xf>
    <xf numFmtId="39" fontId="3" fillId="0" borderId="0" xfId="0" applyNumberFormat="1" applyFont="1"/>
    <xf numFmtId="39" fontId="2" fillId="0" borderId="2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9" fontId="3" fillId="0" borderId="0" xfId="0" applyNumberFormat="1" applyFont="1" applyFill="1" applyAlignment="1">
      <alignment vertical="center"/>
    </xf>
    <xf numFmtId="39" fontId="3" fillId="0" borderId="0" xfId="0" applyNumberFormat="1" applyFont="1" applyAlignment="1">
      <alignment vertical="center"/>
    </xf>
    <xf numFmtId="39" fontId="2" fillId="0" borderId="2" xfId="0" applyNumberFormat="1" applyFont="1" applyBorder="1" applyAlignment="1">
      <alignment vertical="center"/>
    </xf>
    <xf numFmtId="39" fontId="3" fillId="0" borderId="0" xfId="0" applyNumberFormat="1" applyFont="1" applyFill="1" applyAlignment="1">
      <alignment horizontal="center"/>
    </xf>
    <xf numFmtId="39" fontId="5" fillId="0" borderId="2" xfId="0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0" borderId="0" xfId="1" applyNumberFormat="1" applyFont="1" applyAlignment="1"/>
    <xf numFmtId="4" fontId="2" fillId="0" borderId="2" xfId="1" applyNumberFormat="1" applyFont="1" applyBorder="1"/>
    <xf numFmtId="4" fontId="2" fillId="0" borderId="2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4" fontId="3" fillId="0" borderId="0" xfId="1" applyNumberFormat="1" applyFont="1"/>
    <xf numFmtId="39" fontId="4" fillId="0" borderId="0" xfId="1" applyNumberFormat="1" applyFont="1" applyAlignment="1">
      <alignment horizontal="center"/>
    </xf>
    <xf numFmtId="39" fontId="4" fillId="0" borderId="0" xfId="1" applyNumberFormat="1" applyFont="1"/>
    <xf numFmtId="39" fontId="5" fillId="0" borderId="0" xfId="1" applyNumberFormat="1" applyFont="1" applyAlignment="1">
      <alignment horizontal="center"/>
    </xf>
    <xf numFmtId="39" fontId="4" fillId="0" borderId="0" xfId="1" applyNumberFormat="1" applyFont="1" applyAlignment="1">
      <alignment horizontal="center" vertical="center"/>
    </xf>
    <xf numFmtId="37" fontId="3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right"/>
    </xf>
    <xf numFmtId="39" fontId="3" fillId="0" borderId="0" xfId="1" applyNumberFormat="1" applyFont="1" applyAlignment="1">
      <alignment horizontal="center"/>
    </xf>
    <xf numFmtId="39" fontId="3" fillId="0" borderId="0" xfId="1" applyNumberFormat="1" applyFont="1"/>
    <xf numFmtId="39" fontId="5" fillId="0" borderId="2" xfId="1" applyNumberFormat="1" applyFont="1" applyBorder="1" applyAlignment="1">
      <alignment horizontal="center"/>
    </xf>
    <xf numFmtId="4" fontId="3" fillId="2" borderId="0" xfId="0" applyNumberFormat="1" applyFont="1" applyFill="1"/>
    <xf numFmtId="39" fontId="4" fillId="0" borderId="0" xfId="1" applyNumberFormat="1" applyFont="1" applyAlignment="1">
      <alignment horizontal="right"/>
    </xf>
    <xf numFmtId="39" fontId="3" fillId="0" borderId="0" xfId="1" applyNumberFormat="1" applyFont="1" applyAlignment="1">
      <alignment horizontal="right"/>
    </xf>
    <xf numFmtId="39" fontId="2" fillId="0" borderId="2" xfId="1" applyNumberFormat="1" applyFont="1" applyBorder="1" applyAlignment="1">
      <alignment horizontal="center"/>
    </xf>
    <xf numFmtId="39" fontId="4" fillId="0" borderId="0" xfId="0" applyNumberFormat="1" applyFont="1" applyAlignment="1">
      <alignment horizontal="right"/>
    </xf>
    <xf numFmtId="39" fontId="2" fillId="0" borderId="2" xfId="1" applyNumberFormat="1" applyFont="1" applyBorder="1" applyAlignment="1">
      <alignment horizontal="right"/>
    </xf>
    <xf numFmtId="39" fontId="5" fillId="0" borderId="2" xfId="1" applyNumberFormat="1" applyFont="1" applyBorder="1" applyAlignment="1">
      <alignment horizontal="right"/>
    </xf>
    <xf numFmtId="39" fontId="5" fillId="0" borderId="0" xfId="1" applyNumberFormat="1" applyFont="1" applyAlignment="1">
      <alignment horizontal="right"/>
    </xf>
    <xf numFmtId="39" fontId="4" fillId="0" borderId="0" xfId="0" applyNumberFormat="1" applyFont="1"/>
    <xf numFmtId="39" fontId="5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5" fillId="0" borderId="2" xfId="0" applyNumberFormat="1" applyFont="1" applyBorder="1" applyAlignment="1">
      <alignment horizontal="right"/>
    </xf>
    <xf numFmtId="39" fontId="2" fillId="0" borderId="2" xfId="0" applyNumberFormat="1" applyFont="1" applyBorder="1" applyAlignment="1">
      <alignment horizontal="right"/>
    </xf>
    <xf numFmtId="37" fontId="3" fillId="0" borderId="0" xfId="1" applyNumberFormat="1" applyFont="1"/>
    <xf numFmtId="37" fontId="3" fillId="0" borderId="0" xfId="1" applyNumberFormat="1" applyFont="1" applyAlignment="1">
      <alignment horizontal="center"/>
    </xf>
    <xf numFmtId="39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58" zoomScaleNormal="100" workbookViewId="0">
      <selection activeCell="A72" sqref="A72:XFD72"/>
    </sheetView>
  </sheetViews>
  <sheetFormatPr baseColWidth="10" defaultColWidth="11.5703125" defaultRowHeight="15" x14ac:dyDescent="0.25"/>
  <cols>
    <col min="1" max="1" width="40.7109375" style="7" customWidth="1"/>
    <col min="2" max="5" width="15.7109375" style="1" customWidth="1"/>
    <col min="6" max="6" width="12.710937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10" x14ac:dyDescent="0.25">
      <c r="A1" s="213" t="s">
        <v>0</v>
      </c>
      <c r="B1" s="213"/>
      <c r="C1" s="213"/>
      <c r="D1" s="213"/>
      <c r="E1" s="213"/>
      <c r="F1" s="213"/>
    </row>
    <row r="2" spans="1:10" x14ac:dyDescent="0.25">
      <c r="A2" s="2" t="s">
        <v>1</v>
      </c>
      <c r="B2" s="3" t="s">
        <v>89</v>
      </c>
      <c r="C2" s="3"/>
      <c r="D2" s="3"/>
      <c r="E2" s="3"/>
      <c r="F2" s="3"/>
    </row>
    <row r="3" spans="1:10" x14ac:dyDescent="0.25">
      <c r="A3" s="2" t="s">
        <v>2</v>
      </c>
      <c r="B3" s="4" t="s">
        <v>3</v>
      </c>
      <c r="C3" s="3"/>
      <c r="D3" s="3"/>
      <c r="E3" s="3"/>
      <c r="F3" s="3"/>
    </row>
    <row r="4" spans="1:10" x14ac:dyDescent="0.25">
      <c r="A4" s="2" t="s">
        <v>4</v>
      </c>
      <c r="B4" s="3" t="s">
        <v>5</v>
      </c>
      <c r="C4" s="3"/>
      <c r="D4" s="3"/>
      <c r="E4" s="3"/>
      <c r="F4" s="3"/>
    </row>
    <row r="5" spans="1:10" x14ac:dyDescent="0.25">
      <c r="A5" s="2" t="s">
        <v>50</v>
      </c>
      <c r="B5" s="5" t="s">
        <v>102</v>
      </c>
      <c r="C5" s="3"/>
      <c r="D5" s="3"/>
      <c r="E5" s="3"/>
      <c r="F5" s="3"/>
    </row>
    <row r="6" spans="1:10" x14ac:dyDescent="0.25">
      <c r="A6" s="2"/>
      <c r="B6" s="5"/>
      <c r="C6" s="3"/>
      <c r="D6" s="3"/>
      <c r="E6" s="3"/>
      <c r="F6" s="3"/>
    </row>
    <row r="7" spans="1:10" x14ac:dyDescent="0.25">
      <c r="A7" s="213" t="s">
        <v>7</v>
      </c>
      <c r="B7" s="213"/>
      <c r="C7" s="213"/>
      <c r="D7" s="213"/>
      <c r="E7" s="213"/>
      <c r="F7" s="213"/>
    </row>
    <row r="8" spans="1:10" x14ac:dyDescent="0.25">
      <c r="A8" s="213" t="s">
        <v>8</v>
      </c>
      <c r="B8" s="213"/>
      <c r="C8" s="213"/>
      <c r="D8" s="213"/>
      <c r="E8" s="213"/>
      <c r="F8" s="213"/>
    </row>
    <row r="10" spans="1:10" ht="15.75" thickBot="1" x14ac:dyDescent="0.3">
      <c r="A10" s="8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51</v>
      </c>
    </row>
    <row r="11" spans="1:10" x14ac:dyDescent="0.25">
      <c r="A11" s="10" t="s">
        <v>23</v>
      </c>
      <c r="B11" s="7"/>
      <c r="C11" s="7"/>
      <c r="D11" s="7"/>
      <c r="E11" s="7"/>
      <c r="F11" s="7"/>
    </row>
    <row r="12" spans="1:10" x14ac:dyDescent="0.25">
      <c r="A12" s="11" t="s">
        <v>64</v>
      </c>
      <c r="B12" s="7" t="s">
        <v>25</v>
      </c>
      <c r="C12" s="12">
        <v>22</v>
      </c>
      <c r="D12" s="12">
        <v>6</v>
      </c>
      <c r="E12" s="12">
        <v>11</v>
      </c>
      <c r="F12" s="49">
        <f>SUM(C12:E12)</f>
        <v>39</v>
      </c>
      <c r="G12" s="48"/>
      <c r="H12" s="107"/>
      <c r="I12" s="107"/>
      <c r="J12" s="107"/>
    </row>
    <row r="13" spans="1:10" x14ac:dyDescent="0.25">
      <c r="A13" s="11" t="s">
        <v>65</v>
      </c>
      <c r="B13" s="7" t="s">
        <v>25</v>
      </c>
      <c r="C13" s="12">
        <v>5</v>
      </c>
      <c r="D13" s="12">
        <v>9</v>
      </c>
      <c r="E13" s="12">
        <v>7</v>
      </c>
      <c r="F13" s="49">
        <f t="shared" ref="F13" si="0">SUM(C13:E13)</f>
        <v>21</v>
      </c>
      <c r="H13" s="107"/>
      <c r="I13" s="107"/>
      <c r="J13" s="107"/>
    </row>
    <row r="14" spans="1:10" x14ac:dyDescent="0.25">
      <c r="A14" s="11" t="s">
        <v>66</v>
      </c>
      <c r="B14" s="7" t="s">
        <v>25</v>
      </c>
      <c r="C14" s="12">
        <v>17</v>
      </c>
      <c r="D14" s="12">
        <v>14</v>
      </c>
      <c r="E14" s="12">
        <v>18</v>
      </c>
      <c r="F14" s="49">
        <f>E14</f>
        <v>18</v>
      </c>
      <c r="H14" s="107"/>
      <c r="I14" s="107"/>
      <c r="J14" s="107"/>
    </row>
    <row r="15" spans="1:10" x14ac:dyDescent="0.25">
      <c r="A15" s="10" t="s">
        <v>100</v>
      </c>
      <c r="B15" s="7" t="s">
        <v>85</v>
      </c>
      <c r="C15" s="12">
        <v>25</v>
      </c>
      <c r="D15" s="12">
        <v>22</v>
      </c>
      <c r="E15" s="12">
        <v>22</v>
      </c>
      <c r="F15" s="49">
        <f>AVERAGE(C15:E15)</f>
        <v>23</v>
      </c>
      <c r="H15" s="107"/>
      <c r="I15" s="107"/>
      <c r="J15" s="107"/>
    </row>
    <row r="16" spans="1:10" x14ac:dyDescent="0.25">
      <c r="A16" s="10"/>
      <c r="B16" s="7" t="s">
        <v>25</v>
      </c>
      <c r="C16" s="12">
        <v>89</v>
      </c>
      <c r="D16" s="12">
        <v>80</v>
      </c>
      <c r="E16" s="12">
        <v>113</v>
      </c>
      <c r="F16" s="49">
        <f>AVERAGE(C16:E16)</f>
        <v>94</v>
      </c>
      <c r="G16" s="12"/>
      <c r="H16" s="107"/>
      <c r="I16" s="107"/>
      <c r="J16" s="107"/>
    </row>
    <row r="17" spans="1:11" x14ac:dyDescent="0.25">
      <c r="A17" s="10"/>
      <c r="B17" s="7" t="s">
        <v>86</v>
      </c>
      <c r="C17" s="12">
        <v>51</v>
      </c>
      <c r="D17" s="12">
        <v>46</v>
      </c>
      <c r="E17" s="12">
        <v>74</v>
      </c>
      <c r="F17" s="49">
        <f>SUM(C17:E17)</f>
        <v>171</v>
      </c>
      <c r="H17" s="107"/>
      <c r="I17" s="107"/>
      <c r="J17" s="107"/>
    </row>
    <row r="18" spans="1:11" x14ac:dyDescent="0.25">
      <c r="A18" s="13"/>
      <c r="F18" s="48"/>
    </row>
    <row r="19" spans="1:11" ht="15.75" thickBot="1" x14ac:dyDescent="0.3">
      <c r="A19" s="14" t="s">
        <v>87</v>
      </c>
      <c r="B19" s="15"/>
      <c r="C19" s="16">
        <f>+C12+C16</f>
        <v>111</v>
      </c>
      <c r="D19" s="16">
        <f t="shared" ref="D19:F19" si="1">+D12+D16</f>
        <v>86</v>
      </c>
      <c r="E19" s="16">
        <f t="shared" si="1"/>
        <v>124</v>
      </c>
      <c r="F19" s="50">
        <f t="shared" si="1"/>
        <v>133</v>
      </c>
    </row>
    <row r="20" spans="1:11" ht="15.75" thickTop="1" x14ac:dyDescent="0.25">
      <c r="A20" s="94" t="s">
        <v>88</v>
      </c>
      <c r="B20" s="51"/>
      <c r="C20" s="52"/>
      <c r="D20" s="52"/>
      <c r="E20" s="52"/>
      <c r="F20" s="53"/>
    </row>
    <row r="21" spans="1:11" x14ac:dyDescent="0.25">
      <c r="A21" s="94" t="s">
        <v>27</v>
      </c>
      <c r="E21" s="94"/>
    </row>
    <row r="22" spans="1:11" ht="15.75" customHeight="1" x14ac:dyDescent="0.25"/>
    <row r="23" spans="1:11" x14ac:dyDescent="0.25">
      <c r="A23" s="214" t="s">
        <v>28</v>
      </c>
      <c r="B23" s="214"/>
      <c r="C23" s="214"/>
      <c r="D23" s="214"/>
      <c r="E23" s="214"/>
    </row>
    <row r="24" spans="1:11" x14ac:dyDescent="0.25">
      <c r="A24" s="213" t="s">
        <v>29</v>
      </c>
      <c r="B24" s="213"/>
      <c r="C24" s="213"/>
      <c r="D24" s="213"/>
      <c r="E24" s="213"/>
    </row>
    <row r="25" spans="1:11" x14ac:dyDescent="0.25">
      <c r="A25" s="2" t="s">
        <v>30</v>
      </c>
      <c r="B25" s="5" t="s">
        <v>31</v>
      </c>
      <c r="C25" s="17"/>
      <c r="D25" s="17"/>
      <c r="E25" s="17"/>
    </row>
    <row r="27" spans="1:11" ht="15.75" thickBot="1" x14ac:dyDescent="0.3">
      <c r="A27" s="8" t="s">
        <v>9</v>
      </c>
      <c r="B27" s="9" t="s">
        <v>11</v>
      </c>
      <c r="C27" s="9" t="s">
        <v>12</v>
      </c>
      <c r="D27" s="9" t="s">
        <v>13</v>
      </c>
      <c r="E27" s="9" t="s">
        <v>51</v>
      </c>
      <c r="K27" s="1" t="s">
        <v>91</v>
      </c>
    </row>
    <row r="28" spans="1:11" x14ac:dyDescent="0.25">
      <c r="A28" s="18" t="s">
        <v>23</v>
      </c>
    </row>
    <row r="29" spans="1:11" x14ac:dyDescent="0.25">
      <c r="A29" s="19" t="s">
        <v>24</v>
      </c>
      <c r="B29" s="20">
        <v>61750</v>
      </c>
      <c r="C29" s="69">
        <v>3655827.95</v>
      </c>
      <c r="D29" s="69">
        <v>551550</v>
      </c>
      <c r="E29" s="44">
        <f>SUM(B29:D29)</f>
        <v>4269127.95</v>
      </c>
    </row>
    <row r="30" spans="1:11" x14ac:dyDescent="0.25">
      <c r="A30" s="18" t="s">
        <v>101</v>
      </c>
      <c r="B30" s="20">
        <v>279290</v>
      </c>
      <c r="C30" s="69">
        <v>553320</v>
      </c>
      <c r="D30" s="69">
        <v>249820</v>
      </c>
      <c r="E30" s="44">
        <f>SUM(B30:D30)</f>
        <v>1082430</v>
      </c>
    </row>
    <row r="31" spans="1:11" x14ac:dyDescent="0.25">
      <c r="A31" s="18"/>
      <c r="C31" s="44"/>
      <c r="D31" s="44"/>
      <c r="E31" s="44"/>
    </row>
    <row r="32" spans="1:11" ht="15.75" thickBot="1" x14ac:dyDescent="0.3">
      <c r="A32" s="14" t="s">
        <v>26</v>
      </c>
      <c r="B32" s="22">
        <f>SUM(B29:B31)</f>
        <v>341040</v>
      </c>
      <c r="C32" s="23">
        <f t="shared" ref="C32:D32" si="2">SUM(C29:C31)</f>
        <v>4209147.95</v>
      </c>
      <c r="D32" s="23">
        <f t="shared" si="2"/>
        <v>801370</v>
      </c>
      <c r="E32" s="24">
        <f>SUM(E29:E30)</f>
        <v>5351557.95</v>
      </c>
      <c r="F32" s="20"/>
    </row>
    <row r="33" spans="1:7" ht="15.75" thickTop="1" x14ac:dyDescent="0.25">
      <c r="A33" s="94" t="s">
        <v>32</v>
      </c>
    </row>
    <row r="35" spans="1:7" x14ac:dyDescent="0.25">
      <c r="A35" s="213" t="s">
        <v>33</v>
      </c>
      <c r="B35" s="213"/>
      <c r="C35" s="213"/>
      <c r="D35" s="213"/>
      <c r="E35" s="213"/>
    </row>
    <row r="36" spans="1:7" x14ac:dyDescent="0.25">
      <c r="A36" s="213" t="s">
        <v>29</v>
      </c>
      <c r="B36" s="213"/>
      <c r="C36" s="213"/>
      <c r="D36" s="213"/>
      <c r="E36" s="213"/>
      <c r="G36" s="20"/>
    </row>
    <row r="37" spans="1:7" x14ac:dyDescent="0.25">
      <c r="A37" s="2" t="s">
        <v>30</v>
      </c>
      <c r="B37" s="3" t="s">
        <v>31</v>
      </c>
      <c r="C37" s="17"/>
      <c r="D37" s="17"/>
      <c r="E37" s="17"/>
    </row>
    <row r="39" spans="1:7" ht="15.75" thickBot="1" x14ac:dyDescent="0.3">
      <c r="A39" s="8" t="s">
        <v>34</v>
      </c>
      <c r="B39" s="9" t="s">
        <v>11</v>
      </c>
      <c r="C39" s="9" t="s">
        <v>12</v>
      </c>
      <c r="D39" s="9" t="s">
        <v>13</v>
      </c>
      <c r="E39" s="9" t="s">
        <v>51</v>
      </c>
    </row>
    <row r="40" spans="1:7" ht="15.95" customHeight="1" x14ac:dyDescent="0.25">
      <c r="A40" s="7" t="s">
        <v>35</v>
      </c>
      <c r="B40" s="157">
        <v>0</v>
      </c>
      <c r="C40" s="157">
        <v>1654235</v>
      </c>
      <c r="D40" s="157">
        <v>0</v>
      </c>
      <c r="E40" s="21">
        <f t="shared" ref="E40:E61" si="3">SUM(B40:D40)</f>
        <v>1654235</v>
      </c>
    </row>
    <row r="41" spans="1:7" x14ac:dyDescent="0.25">
      <c r="A41" s="7" t="s">
        <v>36</v>
      </c>
      <c r="B41" s="157">
        <v>0</v>
      </c>
      <c r="C41" s="157">
        <v>1903938.66</v>
      </c>
      <c r="D41" s="157">
        <v>0</v>
      </c>
      <c r="E41" s="21">
        <f t="shared" si="3"/>
        <v>1903938.66</v>
      </c>
    </row>
    <row r="42" spans="1:7" x14ac:dyDescent="0.25">
      <c r="A42" s="7" t="s">
        <v>37</v>
      </c>
      <c r="B42" s="157">
        <v>171940</v>
      </c>
      <c r="C42" s="157">
        <v>305520</v>
      </c>
      <c r="D42" s="157">
        <v>364560</v>
      </c>
      <c r="E42" s="21">
        <f t="shared" si="3"/>
        <v>842020</v>
      </c>
    </row>
    <row r="43" spans="1:7" x14ac:dyDescent="0.25">
      <c r="A43" s="7" t="s">
        <v>38</v>
      </c>
      <c r="B43" s="157">
        <v>0</v>
      </c>
      <c r="C43" s="157">
        <v>0</v>
      </c>
      <c r="D43" s="157">
        <v>0</v>
      </c>
      <c r="E43" s="21">
        <f t="shared" si="3"/>
        <v>0</v>
      </c>
    </row>
    <row r="44" spans="1:7" x14ac:dyDescent="0.25">
      <c r="A44" s="7" t="s">
        <v>39</v>
      </c>
      <c r="B44" s="157">
        <v>0</v>
      </c>
      <c r="C44" s="157">
        <v>8415</v>
      </c>
      <c r="D44" s="157">
        <v>0</v>
      </c>
      <c r="E44" s="21">
        <f t="shared" si="3"/>
        <v>8415</v>
      </c>
    </row>
    <row r="45" spans="1:7" x14ac:dyDescent="0.25">
      <c r="A45" s="7" t="s">
        <v>68</v>
      </c>
      <c r="B45" s="157">
        <v>0</v>
      </c>
      <c r="C45" s="157">
        <v>4189.29</v>
      </c>
      <c r="D45" s="157">
        <v>0</v>
      </c>
      <c r="E45" s="21">
        <f t="shared" si="3"/>
        <v>4189.29</v>
      </c>
    </row>
    <row r="46" spans="1:7" x14ac:dyDescent="0.25">
      <c r="A46" s="7" t="s">
        <v>69</v>
      </c>
      <c r="B46" s="157">
        <v>0</v>
      </c>
      <c r="C46" s="157">
        <v>25720</v>
      </c>
      <c r="D46" s="157">
        <v>0</v>
      </c>
      <c r="E46" s="21">
        <f t="shared" si="3"/>
        <v>25720</v>
      </c>
    </row>
    <row r="47" spans="1:7" x14ac:dyDescent="0.25">
      <c r="A47" s="7" t="s">
        <v>70</v>
      </c>
      <c r="B47" s="157">
        <v>0</v>
      </c>
      <c r="C47" s="21">
        <v>0</v>
      </c>
      <c r="D47" s="21">
        <v>0</v>
      </c>
      <c r="E47" s="21">
        <f t="shared" si="3"/>
        <v>0</v>
      </c>
    </row>
    <row r="48" spans="1:7" x14ac:dyDescent="0.25">
      <c r="A48" s="7" t="s">
        <v>71</v>
      </c>
      <c r="B48" s="157">
        <v>156350</v>
      </c>
      <c r="C48" s="157">
        <v>247800</v>
      </c>
      <c r="D48" s="157">
        <v>233050</v>
      </c>
      <c r="E48" s="21">
        <f t="shared" si="3"/>
        <v>637200</v>
      </c>
    </row>
    <row r="49" spans="1:5" x14ac:dyDescent="0.25">
      <c r="A49" s="7" t="s">
        <v>72</v>
      </c>
      <c r="B49" s="157">
        <v>12750</v>
      </c>
      <c r="C49" s="157">
        <v>0</v>
      </c>
      <c r="D49" s="21">
        <v>0</v>
      </c>
      <c r="E49" s="21">
        <f t="shared" si="3"/>
        <v>12750</v>
      </c>
    </row>
    <row r="50" spans="1:5" x14ac:dyDescent="0.25">
      <c r="A50" s="7" t="s">
        <v>73</v>
      </c>
      <c r="B50" s="157">
        <v>0</v>
      </c>
      <c r="C50" s="157">
        <v>25800</v>
      </c>
      <c r="D50" s="157">
        <v>0</v>
      </c>
      <c r="E50" s="21">
        <f t="shared" si="3"/>
        <v>25800</v>
      </c>
    </row>
    <row r="51" spans="1:5" x14ac:dyDescent="0.25">
      <c r="A51" s="7" t="s">
        <v>110</v>
      </c>
      <c r="B51" s="157">
        <v>0</v>
      </c>
      <c r="C51" s="157">
        <v>0</v>
      </c>
      <c r="D51" s="157">
        <v>0</v>
      </c>
      <c r="E51" s="21">
        <f t="shared" si="3"/>
        <v>0</v>
      </c>
    </row>
    <row r="52" spans="1:5" x14ac:dyDescent="0.25">
      <c r="A52" s="7" t="s">
        <v>116</v>
      </c>
      <c r="B52" s="157">
        <v>0</v>
      </c>
      <c r="C52" s="157">
        <v>0</v>
      </c>
      <c r="D52" s="157">
        <v>0</v>
      </c>
      <c r="E52" s="21">
        <f t="shared" si="3"/>
        <v>0</v>
      </c>
    </row>
    <row r="53" spans="1:5" x14ac:dyDescent="0.25">
      <c r="A53" s="7" t="s">
        <v>111</v>
      </c>
      <c r="B53" s="157">
        <v>0</v>
      </c>
      <c r="C53" s="157">
        <v>18150</v>
      </c>
      <c r="D53" s="157">
        <v>0</v>
      </c>
      <c r="E53" s="21">
        <f t="shared" si="3"/>
        <v>18150</v>
      </c>
    </row>
    <row r="54" spans="1:5" x14ac:dyDescent="0.25">
      <c r="A54" s="7" t="s">
        <v>112</v>
      </c>
      <c r="B54" s="157">
        <v>0</v>
      </c>
      <c r="C54" s="157">
        <v>0</v>
      </c>
      <c r="D54" s="157">
        <v>203760</v>
      </c>
      <c r="E54" s="21">
        <f t="shared" si="3"/>
        <v>203760</v>
      </c>
    </row>
    <row r="55" spans="1:5" x14ac:dyDescent="0.25">
      <c r="A55" s="7" t="s">
        <v>113</v>
      </c>
      <c r="B55" s="157">
        <v>0</v>
      </c>
      <c r="C55" s="157">
        <v>15380</v>
      </c>
      <c r="D55" s="157">
        <v>0</v>
      </c>
      <c r="E55" s="21">
        <f t="shared" si="3"/>
        <v>15380</v>
      </c>
    </row>
    <row r="56" spans="1:5" x14ac:dyDescent="0.25">
      <c r="A56" s="7" t="s">
        <v>114</v>
      </c>
      <c r="B56" s="157">
        <v>0</v>
      </c>
      <c r="C56" s="157">
        <v>0</v>
      </c>
      <c r="D56" s="157">
        <v>0</v>
      </c>
      <c r="E56" s="21">
        <f t="shared" si="3"/>
        <v>0</v>
      </c>
    </row>
    <row r="57" spans="1:5" x14ac:dyDescent="0.25">
      <c r="A57" s="7" t="s">
        <v>115</v>
      </c>
      <c r="B57" s="157">
        <v>0</v>
      </c>
      <c r="C57" s="157">
        <v>0</v>
      </c>
      <c r="D57" s="157">
        <v>0</v>
      </c>
      <c r="E57" s="21">
        <f t="shared" si="3"/>
        <v>0</v>
      </c>
    </row>
    <row r="58" spans="1:5" x14ac:dyDescent="0.25">
      <c r="A58" s="7" t="s">
        <v>120</v>
      </c>
      <c r="B58" s="157">
        <v>0</v>
      </c>
      <c r="C58" s="157">
        <v>0</v>
      </c>
      <c r="D58" s="157">
        <v>0</v>
      </c>
      <c r="E58" s="21">
        <f t="shared" si="3"/>
        <v>0</v>
      </c>
    </row>
    <row r="59" spans="1:5" x14ac:dyDescent="0.25">
      <c r="A59" s="7" t="s">
        <v>118</v>
      </c>
      <c r="B59" s="157">
        <v>0</v>
      </c>
      <c r="C59" s="157">
        <v>0</v>
      </c>
      <c r="D59" s="157">
        <v>0</v>
      </c>
      <c r="E59" s="21">
        <f t="shared" si="3"/>
        <v>0</v>
      </c>
    </row>
    <row r="60" spans="1:5" x14ac:dyDescent="0.25">
      <c r="A60" s="7" t="s">
        <v>119</v>
      </c>
      <c r="B60" s="157">
        <v>0</v>
      </c>
      <c r="C60" s="157">
        <v>0</v>
      </c>
      <c r="D60" s="157">
        <v>0</v>
      </c>
      <c r="E60" s="21">
        <f t="shared" si="3"/>
        <v>0</v>
      </c>
    </row>
    <row r="61" spans="1:5" x14ac:dyDescent="0.25">
      <c r="A61" s="7" t="s">
        <v>121</v>
      </c>
      <c r="B61" s="157">
        <v>0</v>
      </c>
      <c r="C61" s="157">
        <v>0</v>
      </c>
      <c r="D61" s="157">
        <v>0</v>
      </c>
      <c r="E61" s="21">
        <f t="shared" si="3"/>
        <v>0</v>
      </c>
    </row>
    <row r="62" spans="1:5" x14ac:dyDescent="0.25">
      <c r="B62" s="21"/>
      <c r="C62" s="21"/>
      <c r="D62" s="21"/>
      <c r="E62" s="20"/>
    </row>
    <row r="63" spans="1:5" ht="15.75" thickBot="1" x14ac:dyDescent="0.3">
      <c r="A63" s="14" t="s">
        <v>26</v>
      </c>
      <c r="B63" s="23">
        <f>SUM(B40:B62)</f>
        <v>341040</v>
      </c>
      <c r="C63" s="23">
        <f>SUM(C40:C62)</f>
        <v>4209147.95</v>
      </c>
      <c r="D63" s="23">
        <f>SUM(D40:D62)</f>
        <v>801370</v>
      </c>
      <c r="E63" s="24">
        <f>SUM(E40:E62)</f>
        <v>5351557.95</v>
      </c>
    </row>
    <row r="64" spans="1:5" ht="15.75" thickTop="1" x14ac:dyDescent="0.25">
      <c r="A64" s="94" t="s">
        <v>32</v>
      </c>
    </row>
    <row r="66" spans="1:14" x14ac:dyDescent="0.25">
      <c r="A66" s="213" t="s">
        <v>40</v>
      </c>
      <c r="B66" s="213"/>
      <c r="C66" s="213"/>
      <c r="D66" s="213"/>
      <c r="E66" s="213"/>
    </row>
    <row r="67" spans="1:14" x14ac:dyDescent="0.25">
      <c r="A67" s="213" t="s">
        <v>41</v>
      </c>
      <c r="B67" s="213"/>
      <c r="C67" s="213"/>
      <c r="D67" s="213"/>
      <c r="E67" s="213"/>
    </row>
    <row r="68" spans="1:14" x14ac:dyDescent="0.25">
      <c r="A68" s="2" t="s">
        <v>30</v>
      </c>
      <c r="B68" s="25" t="s">
        <v>31</v>
      </c>
      <c r="C68" s="17"/>
      <c r="D68" s="17"/>
      <c r="E68" s="17"/>
    </row>
    <row r="70" spans="1:14" ht="15.75" thickBot="1" x14ac:dyDescent="0.3">
      <c r="A70" s="124" t="s">
        <v>34</v>
      </c>
      <c r="B70" s="125" t="s">
        <v>11</v>
      </c>
      <c r="C70" s="125" t="s">
        <v>12</v>
      </c>
      <c r="D70" s="125" t="s">
        <v>13</v>
      </c>
      <c r="E70" s="125" t="s">
        <v>51</v>
      </c>
    </row>
    <row r="71" spans="1:14" x14ac:dyDescent="0.25">
      <c r="A71" s="126" t="s">
        <v>99</v>
      </c>
      <c r="B71" s="106">
        <v>44018471.520000003</v>
      </c>
      <c r="C71" s="106">
        <f>+B77</f>
        <v>43677431.520000003</v>
      </c>
      <c r="D71" s="106">
        <f>+C77</f>
        <v>39468283.57</v>
      </c>
      <c r="E71" s="106">
        <f>B71</f>
        <v>44018471.520000003</v>
      </c>
    </row>
    <row r="72" spans="1:14" x14ac:dyDescent="0.25">
      <c r="A72" s="126" t="s">
        <v>42</v>
      </c>
      <c r="B72" s="106">
        <v>0</v>
      </c>
      <c r="C72" s="106">
        <v>0</v>
      </c>
      <c r="D72" s="106">
        <v>0</v>
      </c>
      <c r="E72" s="106">
        <f>SUM(B72:D72)</f>
        <v>0</v>
      </c>
    </row>
    <row r="73" spans="1:14" x14ac:dyDescent="0.25">
      <c r="A73" s="126"/>
      <c r="B73" s="106">
        <v>0</v>
      </c>
      <c r="C73" s="106">
        <v>0</v>
      </c>
      <c r="D73" s="106">
        <v>0</v>
      </c>
      <c r="E73" s="106">
        <f>SUM(B73:D73)</f>
        <v>0</v>
      </c>
    </row>
    <row r="74" spans="1:14" x14ac:dyDescent="0.25">
      <c r="A74" s="127" t="s">
        <v>43</v>
      </c>
      <c r="B74" s="128">
        <f>B72+B71+B73</f>
        <v>44018471.520000003</v>
      </c>
      <c r="C74" s="128">
        <f t="shared" ref="C74:E74" si="4">C72+C71+C73</f>
        <v>43677431.520000003</v>
      </c>
      <c r="D74" s="128">
        <f t="shared" si="4"/>
        <v>39468283.57</v>
      </c>
      <c r="E74" s="128">
        <f t="shared" si="4"/>
        <v>44018471.520000003</v>
      </c>
    </row>
    <row r="75" spans="1:14" x14ac:dyDescent="0.25">
      <c r="A75" s="129" t="s">
        <v>44</v>
      </c>
      <c r="B75" s="130">
        <f>B63</f>
        <v>341040</v>
      </c>
      <c r="C75" s="130">
        <f t="shared" ref="C75:E75" si="5">C63</f>
        <v>4209147.95</v>
      </c>
      <c r="D75" s="130">
        <f t="shared" si="5"/>
        <v>801370</v>
      </c>
      <c r="E75" s="130">
        <f t="shared" si="5"/>
        <v>5351557.95</v>
      </c>
    </row>
    <row r="76" spans="1:14" x14ac:dyDescent="0.25">
      <c r="A76" s="131" t="s">
        <v>93</v>
      </c>
      <c r="B76" s="106"/>
      <c r="C76" s="106"/>
      <c r="D76" s="106"/>
      <c r="E76" s="106">
        <f>SUM(B76:D76)</f>
        <v>0</v>
      </c>
      <c r="F76" s="20">
        <v>44125391.520000003</v>
      </c>
    </row>
    <row r="77" spans="1:14" x14ac:dyDescent="0.25">
      <c r="A77" s="127" t="s">
        <v>45</v>
      </c>
      <c r="B77" s="128">
        <f>+B74-B75-B76</f>
        <v>43677431.520000003</v>
      </c>
      <c r="C77" s="128">
        <f>+C74-C75-C76</f>
        <v>39468283.57</v>
      </c>
      <c r="D77" s="128">
        <f t="shared" ref="D77:E77" si="6">+D74-D75-D76</f>
        <v>38666913.57</v>
      </c>
      <c r="E77" s="128">
        <f t="shared" si="6"/>
        <v>38666913.57</v>
      </c>
      <c r="F77" s="158">
        <f>F76-B71</f>
        <v>106920</v>
      </c>
    </row>
    <row r="78" spans="1:14" ht="15.75" thickBot="1" x14ac:dyDescent="0.3">
      <c r="A78" s="132"/>
      <c r="B78" s="132"/>
      <c r="C78" s="132"/>
      <c r="D78" s="132"/>
      <c r="E78" s="132"/>
    </row>
    <row r="79" spans="1:14" ht="15.75" thickTop="1" x14ac:dyDescent="0.25">
      <c r="A79" s="94" t="s">
        <v>46</v>
      </c>
    </row>
    <row r="80" spans="1:14" x14ac:dyDescent="0.25">
      <c r="A80" s="94"/>
      <c r="D80" s="20"/>
      <c r="L80" s="20"/>
      <c r="M80" s="20"/>
      <c r="N80" s="20"/>
    </row>
    <row r="81" spans="1:4" x14ac:dyDescent="0.25">
      <c r="D81" s="20"/>
    </row>
    <row r="83" spans="1:4" x14ac:dyDescent="0.25">
      <c r="A83" s="7" t="s">
        <v>109</v>
      </c>
      <c r="B83" s="20"/>
    </row>
  </sheetData>
  <mergeCells count="9">
    <mergeCell ref="A36:E36"/>
    <mergeCell ref="A66:E66"/>
    <mergeCell ref="A67:E67"/>
    <mergeCell ref="A1:F1"/>
    <mergeCell ref="A7:F7"/>
    <mergeCell ref="A8:F8"/>
    <mergeCell ref="A23:E23"/>
    <mergeCell ref="A24:E24"/>
    <mergeCell ref="A35:E35"/>
  </mergeCells>
  <pageMargins left="0.70866141732283472" right="0.70866141732283472" top="0.74803149606299213" bottom="0.74803149606299213" header="0.31496062992125984" footer="0.31496062992125984"/>
  <pageSetup scale="64" firstPageNumber="17" orientation="portrait" useFirstPageNumber="1" r:id="rId1"/>
  <headerFooter>
    <oddFooter>&amp;L&amp;R&amp;"-,Negrita"&amp;12&amp;P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40" workbookViewId="0">
      <selection activeCell="A53" sqref="A53:XFD53"/>
    </sheetView>
  </sheetViews>
  <sheetFormatPr baseColWidth="10" defaultColWidth="12.85546875" defaultRowHeight="15" x14ac:dyDescent="0.25"/>
  <cols>
    <col min="1" max="1" width="42.5703125" style="7" customWidth="1"/>
    <col min="2" max="2" width="13.140625" style="1" bestFit="1" customWidth="1"/>
    <col min="3" max="3" width="13.85546875" style="1" bestFit="1" customWidth="1"/>
    <col min="4" max="4" width="14.140625" style="1" bestFit="1" customWidth="1"/>
    <col min="5" max="5" width="14.42578125" style="1" bestFit="1" customWidth="1"/>
    <col min="6" max="16384" width="12.85546875" style="1"/>
  </cols>
  <sheetData>
    <row r="1" spans="1:7" x14ac:dyDescent="0.25">
      <c r="A1" s="213" t="s">
        <v>0</v>
      </c>
      <c r="B1" s="213"/>
      <c r="C1" s="213"/>
      <c r="D1" s="213"/>
      <c r="E1" s="213"/>
      <c r="F1" s="46"/>
      <c r="G1" s="46"/>
    </row>
    <row r="2" spans="1:7" x14ac:dyDescent="0.25">
      <c r="A2" s="2" t="s">
        <v>1</v>
      </c>
      <c r="B2" s="3" t="s">
        <v>90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6</v>
      </c>
      <c r="B5" s="5" t="s">
        <v>108</v>
      </c>
    </row>
    <row r="6" spans="1:7" x14ac:dyDescent="0.25">
      <c r="A6" s="2"/>
      <c r="B6" s="5"/>
    </row>
    <row r="7" spans="1:7" x14ac:dyDescent="0.25">
      <c r="A7" s="213" t="s">
        <v>7</v>
      </c>
      <c r="B7" s="213"/>
      <c r="C7" s="213"/>
      <c r="D7" s="213"/>
      <c r="E7" s="213"/>
      <c r="F7" s="213"/>
    </row>
    <row r="8" spans="1:7" x14ac:dyDescent="0.25">
      <c r="A8" s="213" t="s">
        <v>8</v>
      </c>
      <c r="B8" s="213"/>
      <c r="C8" s="213"/>
      <c r="D8" s="213"/>
      <c r="E8" s="213"/>
      <c r="F8" s="213"/>
    </row>
    <row r="10" spans="1:7" ht="15.75" thickBot="1" x14ac:dyDescent="0.3">
      <c r="A10" s="8" t="s">
        <v>9</v>
      </c>
      <c r="B10" s="9" t="s">
        <v>10</v>
      </c>
      <c r="C10" s="9" t="s">
        <v>17</v>
      </c>
      <c r="D10" s="9" t="s">
        <v>18</v>
      </c>
      <c r="E10" s="9" t="s">
        <v>19</v>
      </c>
      <c r="F10" s="9" t="s">
        <v>54</v>
      </c>
    </row>
    <row r="11" spans="1:7" x14ac:dyDescent="0.25">
      <c r="A11" s="47"/>
      <c r="B11" s="70"/>
      <c r="C11" s="70"/>
      <c r="D11" s="70"/>
      <c r="E11" s="70"/>
      <c r="F11" s="70"/>
    </row>
    <row r="12" spans="1:7" x14ac:dyDescent="0.25">
      <c r="A12" s="10" t="s">
        <v>74</v>
      </c>
      <c r="B12" s="12" t="s">
        <v>25</v>
      </c>
      <c r="C12" s="108">
        <v>302</v>
      </c>
      <c r="D12" s="108">
        <v>323</v>
      </c>
      <c r="E12" s="108">
        <v>431</v>
      </c>
      <c r="F12" s="108">
        <f>SUM(C12:E12)</f>
        <v>1056</v>
      </c>
    </row>
    <row r="13" spans="1:7" x14ac:dyDescent="0.25">
      <c r="A13" s="10"/>
      <c r="B13" s="12"/>
      <c r="C13" s="115"/>
      <c r="D13" s="115"/>
      <c r="E13" s="115"/>
      <c r="F13" s="108">
        <f>SUM(C13:E13)</f>
        <v>0</v>
      </c>
    </row>
    <row r="14" spans="1:7" x14ac:dyDescent="0.25">
      <c r="A14" s="13"/>
      <c r="C14" s="109"/>
      <c r="D14" s="109"/>
      <c r="E14" s="109"/>
      <c r="F14" s="109"/>
    </row>
    <row r="15" spans="1:7" ht="15.75" thickBot="1" x14ac:dyDescent="0.3">
      <c r="A15" s="14" t="s">
        <v>54</v>
      </c>
      <c r="B15" s="15"/>
      <c r="C15" s="110">
        <f t="shared" ref="C15:E15" si="0">SUM(C12:C14)</f>
        <v>302</v>
      </c>
      <c r="D15" s="110">
        <f t="shared" si="0"/>
        <v>323</v>
      </c>
      <c r="E15" s="110">
        <f t="shared" si="0"/>
        <v>431</v>
      </c>
      <c r="F15" s="110">
        <f>SUM(F12:F14)</f>
        <v>1056</v>
      </c>
    </row>
    <row r="16" spans="1:7" ht="15.75" thickTop="1" x14ac:dyDescent="0.25">
      <c r="A16" s="71" t="s">
        <v>48</v>
      </c>
    </row>
    <row r="17" spans="1:13" x14ac:dyDescent="0.25">
      <c r="A17" s="71" t="s">
        <v>75</v>
      </c>
    </row>
    <row r="18" spans="1:13" x14ac:dyDescent="0.25">
      <c r="A18" s="71" t="s">
        <v>84</v>
      </c>
    </row>
    <row r="20" spans="1:13" x14ac:dyDescent="0.25">
      <c r="A20" s="221" t="s">
        <v>28</v>
      </c>
      <c r="B20" s="221"/>
      <c r="C20" s="221"/>
      <c r="D20" s="221"/>
      <c r="E20" s="221"/>
      <c r="J20" s="20"/>
    </row>
    <row r="21" spans="1:13" x14ac:dyDescent="0.25">
      <c r="A21" s="213" t="s">
        <v>29</v>
      </c>
      <c r="B21" s="213"/>
      <c r="C21" s="213"/>
      <c r="D21" s="213"/>
      <c r="E21" s="213"/>
    </row>
    <row r="22" spans="1:13" x14ac:dyDescent="0.25">
      <c r="A22" s="213" t="s">
        <v>60</v>
      </c>
      <c r="B22" s="213"/>
      <c r="C22" s="213"/>
      <c r="D22" s="213"/>
      <c r="E22" s="213"/>
    </row>
    <row r="24" spans="1:13" ht="15.75" thickBot="1" x14ac:dyDescent="0.3">
      <c r="A24" s="8" t="s">
        <v>9</v>
      </c>
      <c r="B24" s="9" t="s">
        <v>17</v>
      </c>
      <c r="C24" s="9" t="s">
        <v>18</v>
      </c>
      <c r="D24" s="9" t="s">
        <v>19</v>
      </c>
      <c r="E24" s="9" t="s">
        <v>54</v>
      </c>
    </row>
    <row r="25" spans="1:13" x14ac:dyDescent="0.25">
      <c r="A25" s="47"/>
      <c r="B25" s="70"/>
      <c r="C25" s="70"/>
      <c r="D25" s="70"/>
      <c r="E25" s="70"/>
    </row>
    <row r="26" spans="1:13" x14ac:dyDescent="0.25">
      <c r="A26" s="10" t="s">
        <v>74</v>
      </c>
      <c r="B26" s="105">
        <v>335000</v>
      </c>
      <c r="C26" s="105">
        <v>2417575</v>
      </c>
      <c r="D26" s="105">
        <v>1596000</v>
      </c>
      <c r="E26" s="108">
        <f>SUM(B26:D26)</f>
        <v>4348575</v>
      </c>
    </row>
    <row r="27" spans="1:13" x14ac:dyDescent="0.25">
      <c r="A27" s="10"/>
      <c r="B27" s="108"/>
      <c r="C27" s="108"/>
      <c r="D27" s="108"/>
      <c r="E27" s="108">
        <f>SUM(B27:D27)</f>
        <v>0</v>
      </c>
    </row>
    <row r="28" spans="1:13" x14ac:dyDescent="0.25">
      <c r="A28" s="18"/>
      <c r="B28" s="108"/>
      <c r="C28" s="109"/>
      <c r="D28" s="109"/>
      <c r="E28" s="109"/>
    </row>
    <row r="29" spans="1:13" ht="15.75" thickBot="1" x14ac:dyDescent="0.3">
      <c r="A29" s="14" t="s">
        <v>54</v>
      </c>
      <c r="B29" s="110">
        <f t="shared" ref="B29:E29" si="1">SUM(B26:B28)</f>
        <v>335000</v>
      </c>
      <c r="C29" s="110">
        <f t="shared" si="1"/>
        <v>2417575</v>
      </c>
      <c r="D29" s="110">
        <f t="shared" si="1"/>
        <v>1596000</v>
      </c>
      <c r="E29" s="110">
        <f t="shared" si="1"/>
        <v>4348575</v>
      </c>
    </row>
    <row r="30" spans="1:13" ht="15.75" thickTop="1" x14ac:dyDescent="0.25">
      <c r="A30" s="71" t="s">
        <v>49</v>
      </c>
    </row>
    <row r="32" spans="1:13" x14ac:dyDescent="0.25">
      <c r="A32" s="222" t="s">
        <v>33</v>
      </c>
      <c r="B32" s="222"/>
      <c r="C32" s="222"/>
      <c r="D32" s="222"/>
      <c r="E32" s="222"/>
      <c r="M32" s="21"/>
    </row>
    <row r="33" spans="1:13" x14ac:dyDescent="0.25">
      <c r="A33" s="213" t="s">
        <v>29</v>
      </c>
      <c r="B33" s="213"/>
      <c r="C33" s="213"/>
      <c r="D33" s="213"/>
      <c r="E33" s="213"/>
      <c r="M33" s="21"/>
    </row>
    <row r="34" spans="1:13" x14ac:dyDescent="0.25">
      <c r="A34" s="213" t="s">
        <v>60</v>
      </c>
      <c r="B34" s="213"/>
      <c r="C34" s="213"/>
      <c r="D34" s="213"/>
      <c r="E34" s="213"/>
    </row>
    <row r="36" spans="1:13" ht="15.75" thickBot="1" x14ac:dyDescent="0.3">
      <c r="A36" s="8" t="s">
        <v>34</v>
      </c>
      <c r="B36" s="9" t="s">
        <v>17</v>
      </c>
      <c r="C36" s="9" t="s">
        <v>18</v>
      </c>
      <c r="D36" s="9" t="s">
        <v>19</v>
      </c>
      <c r="E36" s="9" t="s">
        <v>54</v>
      </c>
    </row>
    <row r="37" spans="1:13" x14ac:dyDescent="0.25">
      <c r="A37" s="47"/>
      <c r="B37" s="116"/>
      <c r="C37" s="116"/>
      <c r="D37" s="116"/>
      <c r="E37" s="116"/>
    </row>
    <row r="38" spans="1:13" x14ac:dyDescent="0.25">
      <c r="A38" s="7" t="s">
        <v>77</v>
      </c>
      <c r="B38" s="160">
        <v>335000</v>
      </c>
      <c r="C38" s="160">
        <v>216000</v>
      </c>
      <c r="D38" s="160">
        <v>1596000</v>
      </c>
      <c r="E38" s="173">
        <f>SUM(B38:D38)</f>
        <v>2147000</v>
      </c>
    </row>
    <row r="39" spans="1:13" x14ac:dyDescent="0.25">
      <c r="A39" s="7" t="s">
        <v>78</v>
      </c>
      <c r="B39" s="160">
        <v>0</v>
      </c>
      <c r="C39" s="160">
        <v>0</v>
      </c>
      <c r="D39" s="160">
        <v>0</v>
      </c>
      <c r="E39" s="173">
        <f t="shared" ref="E39:E42" si="2">SUM(B39:D39)</f>
        <v>0</v>
      </c>
    </row>
    <row r="40" spans="1:13" ht="15.95" customHeight="1" x14ac:dyDescent="0.25">
      <c r="A40" s="7" t="s">
        <v>79</v>
      </c>
      <c r="B40" s="160">
        <v>0</v>
      </c>
      <c r="C40" s="160">
        <v>0</v>
      </c>
      <c r="D40" s="160">
        <v>0</v>
      </c>
      <c r="E40" s="173">
        <f t="shared" si="2"/>
        <v>0</v>
      </c>
    </row>
    <row r="41" spans="1:13" x14ac:dyDescent="0.25">
      <c r="A41" s="7" t="s">
        <v>80</v>
      </c>
      <c r="B41" s="160">
        <v>0</v>
      </c>
      <c r="C41" s="160">
        <v>1857575</v>
      </c>
      <c r="D41" s="160">
        <v>0</v>
      </c>
      <c r="E41" s="173">
        <f t="shared" si="2"/>
        <v>1857575</v>
      </c>
    </row>
    <row r="42" spans="1:13" x14ac:dyDescent="0.25">
      <c r="A42" s="7" t="s">
        <v>81</v>
      </c>
      <c r="B42" s="160">
        <v>0</v>
      </c>
      <c r="C42" s="160">
        <v>344000</v>
      </c>
      <c r="D42" s="160">
        <v>0</v>
      </c>
      <c r="E42" s="173">
        <f t="shared" si="2"/>
        <v>344000</v>
      </c>
    </row>
    <row r="43" spans="1:13" x14ac:dyDescent="0.25">
      <c r="B43" s="160"/>
      <c r="C43" s="163"/>
      <c r="D43" s="163"/>
      <c r="E43" s="163"/>
    </row>
    <row r="44" spans="1:13" ht="15.75" thickBot="1" x14ac:dyDescent="0.3">
      <c r="A44" s="14" t="s">
        <v>54</v>
      </c>
      <c r="B44" s="174">
        <f t="shared" ref="B44:D44" si="3">SUM(B38:B43)</f>
        <v>335000</v>
      </c>
      <c r="C44" s="174">
        <f t="shared" si="3"/>
        <v>2417575</v>
      </c>
      <c r="D44" s="174">
        <f t="shared" si="3"/>
        <v>1596000</v>
      </c>
      <c r="E44" s="174">
        <f>SUM(E38:E43)</f>
        <v>4348575</v>
      </c>
    </row>
    <row r="45" spans="1:13" ht="15.75" thickTop="1" x14ac:dyDescent="0.25">
      <c r="A45" s="71" t="s">
        <v>49</v>
      </c>
    </row>
    <row r="47" spans="1:13" x14ac:dyDescent="0.25">
      <c r="A47" s="222" t="s">
        <v>40</v>
      </c>
      <c r="B47" s="222"/>
      <c r="C47" s="222"/>
      <c r="D47" s="222"/>
      <c r="E47" s="222"/>
      <c r="F47" s="122"/>
    </row>
    <row r="48" spans="1:13" x14ac:dyDescent="0.25">
      <c r="A48" s="222" t="s">
        <v>41</v>
      </c>
      <c r="B48" s="222"/>
      <c r="C48" s="222"/>
      <c r="D48" s="222"/>
      <c r="E48" s="222"/>
      <c r="F48" s="122"/>
    </row>
    <row r="49" spans="1:6" x14ac:dyDescent="0.25">
      <c r="A49" s="222" t="s">
        <v>60</v>
      </c>
      <c r="B49" s="222"/>
      <c r="C49" s="222"/>
      <c r="D49" s="222"/>
      <c r="E49" s="222"/>
      <c r="F49" s="122"/>
    </row>
    <row r="50" spans="1:6" x14ac:dyDescent="0.25">
      <c r="A50" s="140"/>
      <c r="B50" s="126"/>
      <c r="C50" s="126"/>
      <c r="D50" s="126"/>
      <c r="E50" s="126"/>
      <c r="F50" s="126"/>
    </row>
    <row r="51" spans="1:6" ht="15.75" thickBot="1" x14ac:dyDescent="0.3">
      <c r="A51" s="124" t="s">
        <v>34</v>
      </c>
      <c r="B51" s="125" t="s">
        <v>17</v>
      </c>
      <c r="C51" s="125" t="s">
        <v>18</v>
      </c>
      <c r="D51" s="125" t="s">
        <v>19</v>
      </c>
      <c r="E51" s="125" t="s">
        <v>54</v>
      </c>
      <c r="F51" s="126"/>
    </row>
    <row r="52" spans="1:6" x14ac:dyDescent="0.25">
      <c r="A52" s="126" t="s">
        <v>99</v>
      </c>
      <c r="B52" s="161">
        <f>'Prevención 2T'!E57</f>
        <v>852000</v>
      </c>
      <c r="C52" s="161">
        <f t="shared" ref="C52:D52" si="4">B57</f>
        <v>517000</v>
      </c>
      <c r="D52" s="161">
        <f t="shared" si="4"/>
        <v>-1900575</v>
      </c>
      <c r="E52" s="161">
        <f>B52</f>
        <v>852000</v>
      </c>
      <c r="F52" s="126"/>
    </row>
    <row r="53" spans="1:6" x14ac:dyDescent="0.25">
      <c r="A53" s="126" t="s">
        <v>42</v>
      </c>
      <c r="B53" s="161">
        <v>0</v>
      </c>
      <c r="C53" s="161">
        <v>0</v>
      </c>
      <c r="D53" s="161">
        <v>0</v>
      </c>
      <c r="E53" s="181">
        <f>SUM(B53:D53)</f>
        <v>0</v>
      </c>
      <c r="F53" s="126"/>
    </row>
    <row r="54" spans="1:6" x14ac:dyDescent="0.25">
      <c r="A54" s="127" t="s">
        <v>43</v>
      </c>
      <c r="B54" s="162">
        <f t="shared" ref="B54:D54" si="5">+B52+B53</f>
        <v>852000</v>
      </c>
      <c r="C54" s="162">
        <f t="shared" si="5"/>
        <v>517000</v>
      </c>
      <c r="D54" s="162">
        <f t="shared" si="5"/>
        <v>-1900575</v>
      </c>
      <c r="E54" s="162">
        <f>+E52+E53</f>
        <v>852000</v>
      </c>
      <c r="F54" s="126"/>
    </row>
    <row r="55" spans="1:6" x14ac:dyDescent="0.25">
      <c r="A55" s="131" t="s">
        <v>44</v>
      </c>
      <c r="B55" s="161">
        <f>B44</f>
        <v>335000</v>
      </c>
      <c r="C55" s="161">
        <f t="shared" ref="C55:E55" si="6">C44</f>
        <v>2417575</v>
      </c>
      <c r="D55" s="161">
        <f t="shared" si="6"/>
        <v>1596000</v>
      </c>
      <c r="E55" s="161">
        <f t="shared" si="6"/>
        <v>4348575</v>
      </c>
      <c r="F55" s="126"/>
    </row>
    <row r="56" spans="1:6" ht="16.5" customHeight="1" x14ac:dyDescent="0.25">
      <c r="A56" s="131" t="s">
        <v>117</v>
      </c>
      <c r="B56" s="161">
        <v>0</v>
      </c>
      <c r="C56" s="161">
        <v>0</v>
      </c>
      <c r="D56" s="161">
        <v>0</v>
      </c>
      <c r="E56" s="161">
        <f>SUM(B56:D56)</f>
        <v>0</v>
      </c>
      <c r="F56" s="145"/>
    </row>
    <row r="57" spans="1:6" x14ac:dyDescent="0.25">
      <c r="A57" s="127" t="s">
        <v>45</v>
      </c>
      <c r="B57" s="162">
        <f t="shared" ref="B57:D57" si="7">+B54-B55-B56</f>
        <v>517000</v>
      </c>
      <c r="C57" s="162">
        <f t="shared" si="7"/>
        <v>-1900575</v>
      </c>
      <c r="D57" s="162">
        <f t="shared" si="7"/>
        <v>-3496575</v>
      </c>
      <c r="E57" s="162">
        <f>+E54-E55-E56</f>
        <v>-3496575</v>
      </c>
      <c r="F57" s="126"/>
    </row>
    <row r="58" spans="1:6" ht="15.75" thickBot="1" x14ac:dyDescent="0.3">
      <c r="A58" s="132"/>
      <c r="B58" s="132"/>
      <c r="C58" s="132"/>
      <c r="D58" s="132"/>
      <c r="E58" s="132"/>
      <c r="F58" s="126"/>
    </row>
    <row r="59" spans="1:6" ht="15.75" thickTop="1" x14ac:dyDescent="0.25">
      <c r="A59" s="155" t="s">
        <v>46</v>
      </c>
      <c r="B59" s="126"/>
      <c r="C59" s="126"/>
      <c r="D59" s="126"/>
      <c r="E59" s="126"/>
      <c r="F59" s="126"/>
    </row>
    <row r="60" spans="1:6" x14ac:dyDescent="0.25">
      <c r="A60" s="1"/>
      <c r="D60" s="20"/>
    </row>
    <row r="61" spans="1:6" x14ac:dyDescent="0.25">
      <c r="D61" s="20"/>
    </row>
    <row r="63" spans="1:6" x14ac:dyDescent="0.25">
      <c r="A63" s="7" t="s">
        <v>109</v>
      </c>
      <c r="B63" s="20"/>
      <c r="C63" s="20"/>
    </row>
    <row r="71" spans="1:12" x14ac:dyDescent="0.25">
      <c r="A71" s="1"/>
      <c r="B71" s="20"/>
      <c r="C71" s="20"/>
    </row>
    <row r="78" spans="1:12" x14ac:dyDescent="0.25">
      <c r="A78" s="1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1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1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1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1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1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1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1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1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1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1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1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1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1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1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1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1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1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1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1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1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1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1"/>
      <c r="E119" s="45"/>
      <c r="F119" s="45"/>
      <c r="G119" s="45"/>
      <c r="H119" s="45"/>
      <c r="I119" s="45"/>
      <c r="J119" s="45"/>
      <c r="K119" s="45"/>
      <c r="L119" s="45"/>
    </row>
  </sheetData>
  <mergeCells count="12">
    <mergeCell ref="A49:E49"/>
    <mergeCell ref="A33:E33"/>
    <mergeCell ref="A47:E47"/>
    <mergeCell ref="A48:E48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0866141732283472" right="0.70866141732283472" top="0.74803149606299213" bottom="0.74803149606299213" header="0.31496062992125984" footer="0.31496062992125984"/>
  <pageSetup scale="64" firstPageNumber="26" orientation="portrait" useFirstPageNumber="1" r:id="rId1"/>
  <headerFooter>
    <oddFooter>&amp;R&amp;"-,Negrita"&amp;12&amp;P</oddFooter>
  </headerFooter>
  <ignoredErrors>
    <ignoredError sqref="E5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40" workbookViewId="0">
      <selection activeCell="E53" sqref="E53"/>
    </sheetView>
  </sheetViews>
  <sheetFormatPr baseColWidth="10" defaultColWidth="12.85546875" defaultRowHeight="15" x14ac:dyDescent="0.25"/>
  <cols>
    <col min="1" max="1" width="42.5703125" style="7" customWidth="1"/>
    <col min="2" max="2" width="18.7109375" style="1" customWidth="1"/>
    <col min="3" max="3" width="14.140625" style="1" customWidth="1"/>
    <col min="4" max="4" width="18.28515625" style="1" customWidth="1"/>
    <col min="5" max="5" width="19.28515625" style="1" customWidth="1"/>
    <col min="6" max="16384" width="12.85546875" style="1"/>
  </cols>
  <sheetData>
    <row r="1" spans="1:7" x14ac:dyDescent="0.25">
      <c r="A1" s="213" t="s">
        <v>0</v>
      </c>
      <c r="B1" s="213"/>
      <c r="C1" s="213"/>
      <c r="D1" s="213"/>
      <c r="E1" s="213"/>
      <c r="F1" s="46"/>
      <c r="G1" s="46"/>
    </row>
    <row r="2" spans="1:7" x14ac:dyDescent="0.25">
      <c r="A2" s="2" t="s">
        <v>1</v>
      </c>
      <c r="B2" s="3" t="s">
        <v>90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6</v>
      </c>
      <c r="B5" s="5" t="s">
        <v>104</v>
      </c>
    </row>
    <row r="6" spans="1:7" x14ac:dyDescent="0.25">
      <c r="A6" s="2"/>
      <c r="B6" s="5"/>
    </row>
    <row r="7" spans="1:7" x14ac:dyDescent="0.25">
      <c r="A7" s="213" t="s">
        <v>7</v>
      </c>
      <c r="B7" s="213"/>
      <c r="C7" s="213"/>
      <c r="D7" s="213"/>
      <c r="E7" s="213"/>
      <c r="F7" s="213"/>
    </row>
    <row r="8" spans="1:7" x14ac:dyDescent="0.25">
      <c r="A8" s="213" t="s">
        <v>8</v>
      </c>
      <c r="B8" s="213"/>
      <c r="C8" s="213"/>
      <c r="D8" s="213"/>
      <c r="E8" s="213"/>
      <c r="F8" s="213"/>
    </row>
    <row r="10" spans="1:7" ht="15.75" thickBot="1" x14ac:dyDescent="0.3">
      <c r="A10" s="8" t="s">
        <v>9</v>
      </c>
      <c r="B10" s="9" t="s">
        <v>10</v>
      </c>
      <c r="C10" s="9" t="s">
        <v>20</v>
      </c>
      <c r="D10" s="9" t="s">
        <v>47</v>
      </c>
      <c r="E10" s="9" t="s">
        <v>22</v>
      </c>
      <c r="F10" s="9" t="s">
        <v>55</v>
      </c>
    </row>
    <row r="11" spans="1:7" x14ac:dyDescent="0.25">
      <c r="A11" s="47"/>
      <c r="B11" s="70"/>
      <c r="C11" s="70"/>
      <c r="D11" s="70"/>
      <c r="E11" s="70"/>
      <c r="F11" s="70"/>
    </row>
    <row r="12" spans="1:7" x14ac:dyDescent="0.25">
      <c r="A12" s="10" t="s">
        <v>74</v>
      </c>
      <c r="B12" s="12" t="s">
        <v>25</v>
      </c>
      <c r="C12" s="185">
        <v>277</v>
      </c>
      <c r="D12" s="185">
        <v>416</v>
      </c>
      <c r="E12" s="185">
        <v>0</v>
      </c>
      <c r="F12" s="108">
        <f>SUM(C12:E12)</f>
        <v>693</v>
      </c>
    </row>
    <row r="13" spans="1:7" x14ac:dyDescent="0.25">
      <c r="A13" s="10"/>
      <c r="B13" s="12"/>
      <c r="C13" s="109"/>
      <c r="D13" s="109"/>
      <c r="E13" s="109"/>
      <c r="F13" s="108">
        <f>SUM(C13:E13)</f>
        <v>0</v>
      </c>
    </row>
    <row r="14" spans="1:7" x14ac:dyDescent="0.25">
      <c r="A14" s="13"/>
      <c r="C14" s="109"/>
      <c r="D14" s="109"/>
      <c r="E14" s="109"/>
      <c r="F14" s="109"/>
    </row>
    <row r="15" spans="1:7" ht="15.75" thickBot="1" x14ac:dyDescent="0.3">
      <c r="A15" s="14" t="s">
        <v>55</v>
      </c>
      <c r="B15" s="15"/>
      <c r="C15" s="186">
        <f t="shared" ref="C15:E15" si="0">SUM(C12:C14)</f>
        <v>277</v>
      </c>
      <c r="D15" s="186">
        <f t="shared" si="0"/>
        <v>416</v>
      </c>
      <c r="E15" s="186">
        <f t="shared" si="0"/>
        <v>0</v>
      </c>
      <c r="F15" s="186">
        <f>SUM(F12:F14)</f>
        <v>693</v>
      </c>
    </row>
    <row r="16" spans="1:7" ht="15.75" thickTop="1" x14ac:dyDescent="0.25">
      <c r="A16" s="71" t="s">
        <v>48</v>
      </c>
    </row>
    <row r="17" spans="1:13" x14ac:dyDescent="0.25">
      <c r="A17" s="71" t="s">
        <v>75</v>
      </c>
    </row>
    <row r="18" spans="1:13" x14ac:dyDescent="0.25">
      <c r="A18" s="71" t="s">
        <v>76</v>
      </c>
    </row>
    <row r="20" spans="1:13" x14ac:dyDescent="0.25">
      <c r="A20" s="221" t="s">
        <v>28</v>
      </c>
      <c r="B20" s="221"/>
      <c r="C20" s="221"/>
      <c r="D20" s="221"/>
      <c r="E20" s="221"/>
      <c r="J20" s="20"/>
    </row>
    <row r="21" spans="1:13" x14ac:dyDescent="0.25">
      <c r="A21" s="213" t="s">
        <v>29</v>
      </c>
      <c r="B21" s="213"/>
      <c r="C21" s="213"/>
      <c r="D21" s="213"/>
      <c r="E21" s="213"/>
    </row>
    <row r="22" spans="1:13" x14ac:dyDescent="0.25">
      <c r="A22" s="213" t="s">
        <v>60</v>
      </c>
      <c r="B22" s="213"/>
      <c r="C22" s="213"/>
      <c r="D22" s="213"/>
      <c r="E22" s="213"/>
    </row>
    <row r="24" spans="1:13" ht="15.75" thickBot="1" x14ac:dyDescent="0.3">
      <c r="A24" s="8" t="s">
        <v>9</v>
      </c>
      <c r="B24" s="9" t="s">
        <v>20</v>
      </c>
      <c r="C24" s="9" t="s">
        <v>47</v>
      </c>
      <c r="D24" s="9" t="s">
        <v>22</v>
      </c>
      <c r="E24" s="9" t="s">
        <v>55</v>
      </c>
    </row>
    <row r="25" spans="1:13" x14ac:dyDescent="0.25">
      <c r="A25" s="47"/>
      <c r="B25" s="70"/>
      <c r="C25" s="70"/>
      <c r="D25" s="70"/>
      <c r="E25" s="70"/>
    </row>
    <row r="26" spans="1:13" x14ac:dyDescent="0.25">
      <c r="A26" s="10" t="s">
        <v>74</v>
      </c>
      <c r="B26" s="160">
        <v>2422050</v>
      </c>
      <c r="C26" s="160">
        <v>1917500</v>
      </c>
      <c r="D26" s="160">
        <v>0</v>
      </c>
      <c r="E26" s="160">
        <f>SUM(B26:D26)</f>
        <v>4339550</v>
      </c>
    </row>
    <row r="27" spans="1:13" x14ac:dyDescent="0.25">
      <c r="A27" s="10"/>
      <c r="B27" s="160"/>
      <c r="C27" s="160"/>
      <c r="D27" s="160"/>
      <c r="E27" s="160"/>
    </row>
    <row r="28" spans="1:13" x14ac:dyDescent="0.25">
      <c r="A28" s="18"/>
      <c r="B28" s="163"/>
      <c r="C28" s="163"/>
      <c r="D28" s="163"/>
      <c r="E28" s="163"/>
    </row>
    <row r="29" spans="1:13" ht="15.75" thickBot="1" x14ac:dyDescent="0.3">
      <c r="A29" s="14" t="s">
        <v>55</v>
      </c>
      <c r="B29" s="164">
        <f t="shared" ref="B29:E29" si="1">SUM(B26:B28)</f>
        <v>2422050</v>
      </c>
      <c r="C29" s="164">
        <f t="shared" si="1"/>
        <v>1917500</v>
      </c>
      <c r="D29" s="164">
        <f t="shared" si="1"/>
        <v>0</v>
      </c>
      <c r="E29" s="164">
        <f t="shared" si="1"/>
        <v>4339550</v>
      </c>
    </row>
    <row r="30" spans="1:13" ht="15.75" thickTop="1" x14ac:dyDescent="0.25">
      <c r="A30" s="71" t="s">
        <v>49</v>
      </c>
    </row>
    <row r="32" spans="1:13" x14ac:dyDescent="0.25">
      <c r="A32" s="222" t="s">
        <v>33</v>
      </c>
      <c r="B32" s="222"/>
      <c r="C32" s="222"/>
      <c r="D32" s="222"/>
      <c r="E32" s="222"/>
      <c r="M32" s="21"/>
    </row>
    <row r="33" spans="1:13" x14ac:dyDescent="0.25">
      <c r="A33" s="213" t="s">
        <v>29</v>
      </c>
      <c r="B33" s="213"/>
      <c r="C33" s="213"/>
      <c r="D33" s="213"/>
      <c r="E33" s="213"/>
      <c r="M33" s="21"/>
    </row>
    <row r="34" spans="1:13" x14ac:dyDescent="0.25">
      <c r="A34" s="213" t="s">
        <v>60</v>
      </c>
      <c r="B34" s="213"/>
      <c r="C34" s="213"/>
      <c r="D34" s="213"/>
      <c r="E34" s="213"/>
    </row>
    <row r="36" spans="1:13" ht="15.75" thickBot="1" x14ac:dyDescent="0.3">
      <c r="A36" s="8" t="s">
        <v>34</v>
      </c>
      <c r="B36" s="9" t="s">
        <v>20</v>
      </c>
      <c r="C36" s="9" t="s">
        <v>21</v>
      </c>
      <c r="D36" s="9" t="s">
        <v>22</v>
      </c>
      <c r="E36" s="9" t="s">
        <v>55</v>
      </c>
    </row>
    <row r="37" spans="1:13" x14ac:dyDescent="0.25">
      <c r="A37" s="47"/>
      <c r="B37" s="70"/>
      <c r="C37" s="70"/>
      <c r="D37" s="70"/>
      <c r="E37" s="70"/>
    </row>
    <row r="38" spans="1:13" x14ac:dyDescent="0.25">
      <c r="A38" s="7" t="s">
        <v>77</v>
      </c>
      <c r="B38" s="20">
        <v>2422050</v>
      </c>
      <c r="C38" s="20">
        <v>1317500</v>
      </c>
      <c r="D38" s="20">
        <v>2835500</v>
      </c>
      <c r="E38" s="21">
        <f>SUM(B38:D38)</f>
        <v>6575050</v>
      </c>
    </row>
    <row r="39" spans="1:13" x14ac:dyDescent="0.25">
      <c r="A39" s="7" t="s">
        <v>78</v>
      </c>
      <c r="B39" s="20">
        <v>0</v>
      </c>
      <c r="C39" s="20">
        <v>0</v>
      </c>
      <c r="D39" s="20">
        <v>0</v>
      </c>
      <c r="E39" s="21">
        <f t="shared" ref="E39:E42" si="2">SUM(B39:D39)</f>
        <v>0</v>
      </c>
    </row>
    <row r="40" spans="1:13" ht="15.95" customHeight="1" x14ac:dyDescent="0.25">
      <c r="A40" s="7" t="s">
        <v>79</v>
      </c>
      <c r="B40" s="20">
        <v>0</v>
      </c>
      <c r="C40" s="20">
        <v>600000</v>
      </c>
      <c r="D40" s="20">
        <v>0</v>
      </c>
      <c r="E40" s="21">
        <f t="shared" si="2"/>
        <v>600000</v>
      </c>
    </row>
    <row r="41" spans="1:13" x14ac:dyDescent="0.25">
      <c r="A41" s="7" t="s">
        <v>80</v>
      </c>
      <c r="B41" s="20">
        <v>0</v>
      </c>
      <c r="C41" s="20">
        <v>0</v>
      </c>
      <c r="D41" s="20">
        <v>0</v>
      </c>
      <c r="E41" s="21">
        <f t="shared" si="2"/>
        <v>0</v>
      </c>
    </row>
    <row r="42" spans="1:13" x14ac:dyDescent="0.25">
      <c r="A42" s="7" t="s">
        <v>81</v>
      </c>
      <c r="B42" s="20">
        <v>0</v>
      </c>
      <c r="C42" s="20">
        <v>0</v>
      </c>
      <c r="D42" s="20">
        <v>0</v>
      </c>
      <c r="E42" s="21">
        <f t="shared" si="2"/>
        <v>0</v>
      </c>
    </row>
    <row r="43" spans="1:13" x14ac:dyDescent="0.25">
      <c r="B43" s="20"/>
      <c r="C43" s="20"/>
      <c r="D43" s="20"/>
      <c r="E43" s="20"/>
    </row>
    <row r="44" spans="1:13" ht="15.75" thickBot="1" x14ac:dyDescent="0.3">
      <c r="A44" s="14" t="s">
        <v>55</v>
      </c>
      <c r="B44" s="24">
        <f t="shared" ref="B44:D44" si="3">SUM(B38:B43)</f>
        <v>2422050</v>
      </c>
      <c r="C44" s="24">
        <f t="shared" si="3"/>
        <v>1917500</v>
      </c>
      <c r="D44" s="24">
        <f t="shared" si="3"/>
        <v>2835500</v>
      </c>
      <c r="E44" s="24">
        <f>SUM(E38:E43)</f>
        <v>7175050</v>
      </c>
    </row>
    <row r="45" spans="1:13" ht="15.75" thickTop="1" x14ac:dyDescent="0.25">
      <c r="A45" s="71" t="s">
        <v>49</v>
      </c>
    </row>
    <row r="47" spans="1:13" x14ac:dyDescent="0.25">
      <c r="A47" s="222" t="s">
        <v>40</v>
      </c>
      <c r="B47" s="222"/>
      <c r="C47" s="222"/>
      <c r="D47" s="222"/>
      <c r="E47" s="222"/>
    </row>
    <row r="48" spans="1:13" x14ac:dyDescent="0.25">
      <c r="A48" s="222" t="s">
        <v>41</v>
      </c>
      <c r="B48" s="222"/>
      <c r="C48" s="222"/>
      <c r="D48" s="222"/>
      <c r="E48" s="222"/>
    </row>
    <row r="49" spans="1:6" x14ac:dyDescent="0.25">
      <c r="A49" s="222" t="s">
        <v>60</v>
      </c>
      <c r="B49" s="222"/>
      <c r="C49" s="222"/>
      <c r="D49" s="222"/>
      <c r="E49" s="222"/>
    </row>
    <row r="50" spans="1:6" x14ac:dyDescent="0.25">
      <c r="A50" s="140"/>
      <c r="B50" s="126"/>
      <c r="C50" s="126"/>
      <c r="D50" s="126"/>
      <c r="E50" s="126"/>
    </row>
    <row r="51" spans="1:6" ht="15.75" thickBot="1" x14ac:dyDescent="0.3">
      <c r="A51" s="124" t="s">
        <v>34</v>
      </c>
      <c r="B51" s="125" t="s">
        <v>20</v>
      </c>
      <c r="C51" s="125" t="s">
        <v>21</v>
      </c>
      <c r="D51" s="125" t="s">
        <v>22</v>
      </c>
      <c r="E51" s="125" t="s">
        <v>55</v>
      </c>
    </row>
    <row r="52" spans="1:6" x14ac:dyDescent="0.25">
      <c r="A52" s="126" t="s">
        <v>99</v>
      </c>
      <c r="B52" s="197">
        <f>'Prevención 3T'!E57</f>
        <v>-3496575</v>
      </c>
      <c r="C52" s="197">
        <f>B57</f>
        <v>-5918625</v>
      </c>
      <c r="D52" s="197">
        <f>C57</f>
        <v>-7836125</v>
      </c>
      <c r="E52" s="197">
        <f>B52</f>
        <v>-3496575</v>
      </c>
    </row>
    <row r="53" spans="1:6" x14ac:dyDescent="0.25">
      <c r="A53" s="126" t="s">
        <v>42</v>
      </c>
      <c r="B53" s="197">
        <v>0</v>
      </c>
      <c r="C53" s="197">
        <v>0</v>
      </c>
      <c r="D53" s="197">
        <v>11148000</v>
      </c>
      <c r="E53" s="197">
        <f>SUM(B53:D53)</f>
        <v>11148000</v>
      </c>
    </row>
    <row r="54" spans="1:6" x14ac:dyDescent="0.25">
      <c r="A54" s="127" t="s">
        <v>43</v>
      </c>
      <c r="B54" s="202">
        <f t="shared" ref="B54:D54" si="4">+B52+B53</f>
        <v>-3496575</v>
      </c>
      <c r="C54" s="202">
        <f t="shared" si="4"/>
        <v>-5918625</v>
      </c>
      <c r="D54" s="202">
        <f t="shared" si="4"/>
        <v>3311875</v>
      </c>
      <c r="E54" s="202">
        <f>+E52+E53</f>
        <v>7651425</v>
      </c>
    </row>
    <row r="55" spans="1:6" x14ac:dyDescent="0.25">
      <c r="A55" s="131" t="s">
        <v>83</v>
      </c>
      <c r="B55" s="197">
        <f>B44</f>
        <v>2422050</v>
      </c>
      <c r="C55" s="197">
        <f t="shared" ref="C55:E55" si="5">C44</f>
        <v>1917500</v>
      </c>
      <c r="D55" s="197">
        <f t="shared" si="5"/>
        <v>2835500</v>
      </c>
      <c r="E55" s="197">
        <f t="shared" si="5"/>
        <v>7175050</v>
      </c>
    </row>
    <row r="56" spans="1:6" ht="16.5" customHeight="1" x14ac:dyDescent="0.25">
      <c r="A56" s="131" t="s">
        <v>122</v>
      </c>
      <c r="B56" s="197">
        <v>0</v>
      </c>
      <c r="C56" s="197">
        <v>0</v>
      </c>
      <c r="D56" s="197">
        <v>0</v>
      </c>
      <c r="E56" s="197">
        <f>SUM(B56:D56)</f>
        <v>0</v>
      </c>
      <c r="F56" s="20"/>
    </row>
    <row r="57" spans="1:6" x14ac:dyDescent="0.25">
      <c r="A57" s="127" t="s">
        <v>45</v>
      </c>
      <c r="B57" s="202">
        <f t="shared" ref="B57:D57" si="6">+B54-B55-B56</f>
        <v>-5918625</v>
      </c>
      <c r="C57" s="202">
        <f>+C54-C55-C56</f>
        <v>-7836125</v>
      </c>
      <c r="D57" s="202">
        <f t="shared" si="6"/>
        <v>476375</v>
      </c>
      <c r="E57" s="202">
        <f>+E54-E55-E56</f>
        <v>476375</v>
      </c>
    </row>
    <row r="58" spans="1:6" ht="15.75" thickBot="1" x14ac:dyDescent="0.3">
      <c r="A58" s="132"/>
      <c r="B58" s="132"/>
      <c r="C58" s="132"/>
      <c r="D58" s="132"/>
      <c r="E58" s="132"/>
    </row>
    <row r="59" spans="1:6" ht="15.75" thickTop="1" x14ac:dyDescent="0.25">
      <c r="A59" s="155" t="s">
        <v>46</v>
      </c>
      <c r="B59" s="126"/>
      <c r="C59" s="126"/>
      <c r="D59" s="126"/>
      <c r="E59" s="126"/>
    </row>
    <row r="60" spans="1:6" x14ac:dyDescent="0.25">
      <c r="A60" s="1"/>
      <c r="D60" s="20"/>
    </row>
    <row r="61" spans="1:6" x14ac:dyDescent="0.25">
      <c r="D61" s="20"/>
    </row>
    <row r="62" spans="1:6" x14ac:dyDescent="0.25">
      <c r="A62" s="7" t="s">
        <v>109</v>
      </c>
    </row>
    <row r="63" spans="1:6" x14ac:dyDescent="0.25">
      <c r="B63" s="20"/>
      <c r="C63" s="20"/>
    </row>
    <row r="71" spans="1:12" x14ac:dyDescent="0.25">
      <c r="A71" s="1"/>
      <c r="B71" s="20"/>
      <c r="C71" s="20"/>
    </row>
    <row r="78" spans="1:12" x14ac:dyDescent="0.25">
      <c r="A78" s="1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1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1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1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1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1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1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1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1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1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1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1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1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1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1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1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1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1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1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1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1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1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1"/>
      <c r="E119" s="45"/>
      <c r="F119" s="45"/>
      <c r="G119" s="45"/>
      <c r="H119" s="45"/>
      <c r="I119" s="45"/>
      <c r="J119" s="45"/>
      <c r="K119" s="45"/>
      <c r="L119" s="45"/>
    </row>
  </sheetData>
  <mergeCells count="12">
    <mergeCell ref="A49:E49"/>
    <mergeCell ref="A33:E33"/>
    <mergeCell ref="A47:E47"/>
    <mergeCell ref="A48:E48"/>
    <mergeCell ref="A1:E1"/>
    <mergeCell ref="A20:E20"/>
    <mergeCell ref="A21:E21"/>
    <mergeCell ref="A32:E32"/>
    <mergeCell ref="A8:F8"/>
    <mergeCell ref="A7:F7"/>
    <mergeCell ref="A22:E22"/>
    <mergeCell ref="A34:E34"/>
  </mergeCells>
  <pageMargins left="0.70866141732283472" right="0.70866141732283472" top="0.74803149606299213" bottom="0.74803149606299213" header="0.31496062992125984" footer="0.31496062992125984"/>
  <pageSetup scale="64" firstPageNumber="27" orientation="portrait" useFirstPageNumber="1" r:id="rId1"/>
  <headerFooter>
    <oddFooter>&amp;R&amp;"-,Negrita"&amp;12&amp;P</oddFooter>
  </headerFooter>
  <ignoredErrors>
    <ignoredError sqref="E5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6" workbookViewId="0">
      <selection activeCell="A27" sqref="A27:D27"/>
    </sheetView>
  </sheetViews>
  <sheetFormatPr baseColWidth="10" defaultColWidth="12.85546875" defaultRowHeight="15" x14ac:dyDescent="0.25"/>
  <cols>
    <col min="1" max="1" width="42.5703125" style="7" customWidth="1"/>
    <col min="2" max="16384" width="12.85546875" style="1"/>
  </cols>
  <sheetData>
    <row r="1" spans="1:7" x14ac:dyDescent="0.25">
      <c r="A1" s="213" t="s">
        <v>0</v>
      </c>
      <c r="B1" s="213"/>
      <c r="C1" s="213"/>
      <c r="D1" s="213"/>
      <c r="E1" s="213"/>
      <c r="F1" s="46"/>
      <c r="G1" s="46"/>
    </row>
    <row r="2" spans="1:7" x14ac:dyDescent="0.25">
      <c r="A2" s="2" t="s">
        <v>1</v>
      </c>
      <c r="B2" s="3" t="s">
        <v>90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50</v>
      </c>
      <c r="B5" s="5" t="s">
        <v>105</v>
      </c>
    </row>
    <row r="6" spans="1:7" x14ac:dyDescent="0.25">
      <c r="A6" s="2"/>
      <c r="B6" s="5"/>
    </row>
    <row r="7" spans="1:7" x14ac:dyDescent="0.25">
      <c r="A7" s="213" t="s">
        <v>7</v>
      </c>
      <c r="B7" s="213"/>
      <c r="C7" s="213"/>
      <c r="D7" s="213"/>
      <c r="E7" s="213"/>
    </row>
    <row r="8" spans="1:7" x14ac:dyDescent="0.25">
      <c r="A8" s="213" t="s">
        <v>8</v>
      </c>
      <c r="B8" s="213"/>
      <c r="C8" s="213"/>
      <c r="D8" s="213"/>
      <c r="E8" s="213"/>
    </row>
    <row r="10" spans="1:7" ht="15.75" thickBot="1" x14ac:dyDescent="0.3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59</v>
      </c>
    </row>
    <row r="11" spans="1:7" x14ac:dyDescent="0.25">
      <c r="A11" s="47"/>
      <c r="B11" s="70"/>
      <c r="C11" s="70"/>
      <c r="D11" s="70"/>
      <c r="E11" s="70"/>
    </row>
    <row r="12" spans="1:7" x14ac:dyDescent="0.25">
      <c r="A12" s="10" t="s">
        <v>74</v>
      </c>
      <c r="B12" s="12" t="s">
        <v>25</v>
      </c>
      <c r="C12" s="185">
        <f>'Prevención I T'!F12</f>
        <v>0</v>
      </c>
      <c r="D12" s="185">
        <f>'Prevención 2T'!F12</f>
        <v>42</v>
      </c>
      <c r="E12" s="203">
        <f>SUM(C12:D12)</f>
        <v>42</v>
      </c>
    </row>
    <row r="13" spans="1:7" x14ac:dyDescent="0.25">
      <c r="A13" s="10"/>
      <c r="B13" s="12"/>
      <c r="C13" s="185"/>
      <c r="D13" s="185"/>
      <c r="E13" s="203"/>
    </row>
    <row r="14" spans="1:7" x14ac:dyDescent="0.25">
      <c r="A14" s="13"/>
      <c r="C14" s="185"/>
      <c r="D14" s="185"/>
      <c r="E14" s="185"/>
    </row>
    <row r="15" spans="1:7" ht="15.75" thickBot="1" x14ac:dyDescent="0.3">
      <c r="A15" s="14" t="s">
        <v>26</v>
      </c>
      <c r="B15" s="15"/>
      <c r="C15" s="186">
        <f t="shared" ref="C15:D15" si="0">SUM(C12:C14)</f>
        <v>0</v>
      </c>
      <c r="D15" s="186">
        <f t="shared" si="0"/>
        <v>42</v>
      </c>
      <c r="E15" s="186">
        <f>SUM(E12:E14)</f>
        <v>42</v>
      </c>
    </row>
    <row r="16" spans="1:7" ht="15.75" thickTop="1" x14ac:dyDescent="0.25">
      <c r="A16" s="71" t="s">
        <v>48</v>
      </c>
    </row>
    <row r="17" spans="1:13" x14ac:dyDescent="0.25">
      <c r="A17" s="71" t="s">
        <v>75</v>
      </c>
    </row>
    <row r="18" spans="1:13" x14ac:dyDescent="0.25">
      <c r="A18" s="71" t="s">
        <v>84</v>
      </c>
    </row>
    <row r="20" spans="1:13" x14ac:dyDescent="0.25">
      <c r="A20" s="221" t="s">
        <v>28</v>
      </c>
      <c r="B20" s="221"/>
      <c r="C20" s="221"/>
      <c r="D20" s="221"/>
      <c r="E20" s="221"/>
      <c r="J20" s="20"/>
    </row>
    <row r="21" spans="1:13" x14ac:dyDescent="0.25">
      <c r="A21" s="213" t="s">
        <v>29</v>
      </c>
      <c r="B21" s="213"/>
      <c r="C21" s="213"/>
      <c r="D21" s="213"/>
      <c r="E21" s="213"/>
    </row>
    <row r="22" spans="1:13" x14ac:dyDescent="0.25">
      <c r="A22" s="213" t="s">
        <v>60</v>
      </c>
      <c r="B22" s="213"/>
      <c r="C22" s="213"/>
      <c r="D22" s="213"/>
      <c r="E22" s="17"/>
    </row>
    <row r="24" spans="1:13" ht="15.75" thickBot="1" x14ac:dyDescent="0.3">
      <c r="A24" s="8" t="s">
        <v>9</v>
      </c>
      <c r="B24" s="9" t="s">
        <v>51</v>
      </c>
      <c r="C24" s="9" t="s">
        <v>52</v>
      </c>
      <c r="D24" s="9" t="s">
        <v>59</v>
      </c>
    </row>
    <row r="25" spans="1:13" x14ac:dyDescent="0.25">
      <c r="A25" s="47"/>
      <c r="B25" s="70"/>
      <c r="C25" s="70"/>
      <c r="D25" s="70"/>
    </row>
    <row r="26" spans="1:13" x14ac:dyDescent="0.25">
      <c r="A26" s="10" t="s">
        <v>74</v>
      </c>
      <c r="B26" s="207">
        <f>'Prevención I T'!E26</f>
        <v>0</v>
      </c>
      <c r="C26" s="207">
        <f>'Prevención 2T'!E26</f>
        <v>0</v>
      </c>
      <c r="D26" s="207">
        <f>SUM(B26:C26)</f>
        <v>0</v>
      </c>
    </row>
    <row r="27" spans="1:13" x14ac:dyDescent="0.25">
      <c r="A27" s="10"/>
      <c r="B27" s="207"/>
      <c r="C27" s="207"/>
      <c r="D27" s="207"/>
    </row>
    <row r="28" spans="1:13" x14ac:dyDescent="0.25">
      <c r="A28" s="18"/>
      <c r="B28" s="207"/>
      <c r="C28" s="207"/>
      <c r="D28" s="207"/>
    </row>
    <row r="29" spans="1:13" ht="15.75" thickBot="1" x14ac:dyDescent="0.3">
      <c r="A29" s="14" t="s">
        <v>26</v>
      </c>
      <c r="B29" s="209">
        <f t="shared" ref="B29:D29" si="1">SUM(B26:B28)</f>
        <v>0</v>
      </c>
      <c r="C29" s="209">
        <f t="shared" si="1"/>
        <v>0</v>
      </c>
      <c r="D29" s="209">
        <f t="shared" si="1"/>
        <v>0</v>
      </c>
    </row>
    <row r="30" spans="1:13" ht="15.75" thickTop="1" x14ac:dyDescent="0.25">
      <c r="A30" s="71" t="s">
        <v>49</v>
      </c>
    </row>
    <row r="32" spans="1:13" x14ac:dyDescent="0.25">
      <c r="A32" s="222" t="s">
        <v>33</v>
      </c>
      <c r="B32" s="222"/>
      <c r="C32" s="222"/>
      <c r="D32" s="222"/>
      <c r="E32" s="222"/>
      <c r="M32" s="21"/>
    </row>
    <row r="33" spans="1:13" x14ac:dyDescent="0.25">
      <c r="A33" s="213" t="s">
        <v>29</v>
      </c>
      <c r="B33" s="213"/>
      <c r="C33" s="213"/>
      <c r="D33" s="213"/>
      <c r="E33" s="213"/>
      <c r="M33" s="21"/>
    </row>
    <row r="34" spans="1:13" x14ac:dyDescent="0.25">
      <c r="A34" s="213" t="s">
        <v>60</v>
      </c>
      <c r="B34" s="213"/>
      <c r="C34" s="213"/>
      <c r="D34" s="213"/>
      <c r="E34" s="17"/>
    </row>
    <row r="36" spans="1:13" ht="15.75" thickBot="1" x14ac:dyDescent="0.3">
      <c r="A36" s="8" t="s">
        <v>34</v>
      </c>
      <c r="B36" s="9" t="s">
        <v>51</v>
      </c>
      <c r="C36" s="9" t="s">
        <v>52</v>
      </c>
      <c r="D36" s="9" t="s">
        <v>59</v>
      </c>
    </row>
    <row r="37" spans="1:13" x14ac:dyDescent="0.25">
      <c r="A37" s="47"/>
      <c r="B37" s="70"/>
      <c r="C37" s="70"/>
      <c r="D37" s="70"/>
    </row>
    <row r="38" spans="1:13" x14ac:dyDescent="0.25">
      <c r="A38" s="7" t="s">
        <v>77</v>
      </c>
      <c r="B38" s="207">
        <f>'Prevención I T'!E38</f>
        <v>0</v>
      </c>
      <c r="C38" s="207">
        <f>'Prevención 2T'!E38</f>
        <v>0</v>
      </c>
      <c r="D38" s="207">
        <f>SUM(B38:C38)</f>
        <v>0</v>
      </c>
    </row>
    <row r="39" spans="1:13" x14ac:dyDescent="0.25">
      <c r="A39" s="7" t="s">
        <v>78</v>
      </c>
      <c r="B39" s="207">
        <f>'Prevención I T'!E39</f>
        <v>0</v>
      </c>
      <c r="C39" s="207">
        <f>'Prevención 2T'!E39</f>
        <v>0</v>
      </c>
      <c r="D39" s="207">
        <f t="shared" ref="D39:D42" si="2">SUM(B39:C39)</f>
        <v>0</v>
      </c>
    </row>
    <row r="40" spans="1:13" ht="15.95" customHeight="1" x14ac:dyDescent="0.25">
      <c r="A40" s="7" t="s">
        <v>79</v>
      </c>
      <c r="B40" s="207">
        <f>'Prevención I T'!E40</f>
        <v>0</v>
      </c>
      <c r="C40" s="207">
        <f>'Prevención 2T'!E40</f>
        <v>0</v>
      </c>
      <c r="D40" s="207">
        <f t="shared" si="2"/>
        <v>0</v>
      </c>
    </row>
    <row r="41" spans="1:13" x14ac:dyDescent="0.25">
      <c r="A41" s="7" t="s">
        <v>80</v>
      </c>
      <c r="B41" s="207">
        <f>'Prevención I T'!E41</f>
        <v>0</v>
      </c>
      <c r="C41" s="207">
        <f>'Prevención 2T'!E41</f>
        <v>0</v>
      </c>
      <c r="D41" s="207">
        <f t="shared" si="2"/>
        <v>0</v>
      </c>
    </row>
    <row r="42" spans="1:13" x14ac:dyDescent="0.25">
      <c r="A42" s="7" t="s">
        <v>81</v>
      </c>
      <c r="B42" s="207">
        <f>'Prevención I T'!E41</f>
        <v>0</v>
      </c>
      <c r="C42" s="207">
        <f>'Prevención 2T'!E42</f>
        <v>0</v>
      </c>
      <c r="D42" s="207">
        <f t="shared" si="2"/>
        <v>0</v>
      </c>
    </row>
    <row r="43" spans="1:13" x14ac:dyDescent="0.25">
      <c r="B43" s="207"/>
      <c r="C43" s="207"/>
      <c r="D43" s="207"/>
    </row>
    <row r="44" spans="1:13" ht="15.75" thickBot="1" x14ac:dyDescent="0.3">
      <c r="A44" s="14" t="s">
        <v>26</v>
      </c>
      <c r="B44" s="208">
        <f t="shared" ref="B44" si="3">SUM(B38:B43)</f>
        <v>0</v>
      </c>
      <c r="C44" s="208">
        <f>SUM(C38:C43)</f>
        <v>0</v>
      </c>
      <c r="D44" s="208">
        <f>SUM(D38:D43)</f>
        <v>0</v>
      </c>
    </row>
    <row r="45" spans="1:13" ht="15.75" thickTop="1" x14ac:dyDescent="0.25">
      <c r="A45" s="71" t="s">
        <v>49</v>
      </c>
    </row>
    <row r="47" spans="1:13" x14ac:dyDescent="0.25">
      <c r="A47" s="213" t="s">
        <v>40</v>
      </c>
      <c r="B47" s="213"/>
      <c r="C47" s="213"/>
      <c r="D47" s="213"/>
      <c r="E47" s="213"/>
    </row>
    <row r="48" spans="1:13" x14ac:dyDescent="0.25">
      <c r="A48" s="213" t="s">
        <v>41</v>
      </c>
      <c r="B48" s="213"/>
      <c r="C48" s="213"/>
      <c r="D48" s="213"/>
      <c r="E48" s="213"/>
    </row>
    <row r="49" spans="1:5" x14ac:dyDescent="0.25">
      <c r="A49" s="213" t="s">
        <v>60</v>
      </c>
      <c r="B49" s="213"/>
      <c r="C49" s="213"/>
      <c r="D49" s="213"/>
      <c r="E49" s="17"/>
    </row>
    <row r="50" spans="1:5" x14ac:dyDescent="0.25">
      <c r="A50" s="140"/>
      <c r="B50" s="126"/>
      <c r="C50" s="126"/>
      <c r="D50" s="126"/>
    </row>
    <row r="51" spans="1:5" ht="15.75" thickBot="1" x14ac:dyDescent="0.3">
      <c r="A51" s="124" t="s">
        <v>34</v>
      </c>
      <c r="B51" s="125" t="s">
        <v>51</v>
      </c>
      <c r="C51" s="125" t="s">
        <v>52</v>
      </c>
      <c r="D51" s="125" t="s">
        <v>59</v>
      </c>
    </row>
    <row r="52" spans="1:5" x14ac:dyDescent="0.25">
      <c r="A52" s="126" t="s">
        <v>99</v>
      </c>
      <c r="B52" s="204">
        <f>'Prevención I T'!E52</f>
        <v>560214.21</v>
      </c>
      <c r="C52" s="204">
        <f>'Prevención 2T'!E52</f>
        <v>560214.21</v>
      </c>
      <c r="D52" s="204">
        <f>B52</f>
        <v>560214.21</v>
      </c>
    </row>
    <row r="53" spans="1:5" x14ac:dyDescent="0.25">
      <c r="A53" s="126" t="s">
        <v>42</v>
      </c>
      <c r="B53" s="204">
        <f>'Prevención I T'!E53</f>
        <v>0</v>
      </c>
      <c r="C53" s="204">
        <f>'Prevención 2T'!E53</f>
        <v>852000</v>
      </c>
      <c r="D53" s="204">
        <f>SUM(B53:C53)</f>
        <v>852000</v>
      </c>
    </row>
    <row r="54" spans="1:5" x14ac:dyDescent="0.25">
      <c r="A54" s="127" t="s">
        <v>43</v>
      </c>
      <c r="B54" s="204">
        <f>'Prevención I T'!E54</f>
        <v>560214.21</v>
      </c>
      <c r="C54" s="204">
        <f>'Prevención 2T'!E54</f>
        <v>1412214.21</v>
      </c>
      <c r="D54" s="205">
        <f>+D52+D53</f>
        <v>1412214.21</v>
      </c>
    </row>
    <row r="55" spans="1:5" x14ac:dyDescent="0.25">
      <c r="A55" s="131" t="s">
        <v>83</v>
      </c>
      <c r="B55" s="204">
        <f>'Prevención I T'!E55</f>
        <v>0</v>
      </c>
      <c r="C55" s="204">
        <f>'Prevención 2T'!E55</f>
        <v>0</v>
      </c>
      <c r="D55" s="204">
        <f>SUM(B55:C55)</f>
        <v>0</v>
      </c>
    </row>
    <row r="56" spans="1:5" x14ac:dyDescent="0.25">
      <c r="A56" s="131" t="s">
        <v>98</v>
      </c>
      <c r="B56" s="204">
        <f>'Prevención I T'!E56</f>
        <v>0</v>
      </c>
      <c r="C56" s="204">
        <f>'Prevención 2T'!E56</f>
        <v>560214.21</v>
      </c>
      <c r="D56" s="204">
        <f>SUM(B56:C56)</f>
        <v>560214.21</v>
      </c>
      <c r="E56" s="20"/>
    </row>
    <row r="57" spans="1:5" x14ac:dyDescent="0.25">
      <c r="A57" s="127" t="s">
        <v>45</v>
      </c>
      <c r="B57" s="204">
        <f>'Prevención I T'!E57</f>
        <v>560214.21</v>
      </c>
      <c r="C57" s="204">
        <f>'Prevención 2T'!E57</f>
        <v>852000</v>
      </c>
      <c r="D57" s="205">
        <f>+D54-D55-D56</f>
        <v>852000</v>
      </c>
    </row>
    <row r="58" spans="1:5" ht="15.75" thickBot="1" x14ac:dyDescent="0.3">
      <c r="A58" s="132"/>
      <c r="B58" s="206"/>
      <c r="C58" s="206"/>
      <c r="D58" s="206"/>
    </row>
    <row r="59" spans="1:5" ht="15.75" thickTop="1" x14ac:dyDescent="0.25">
      <c r="A59" s="71" t="s">
        <v>46</v>
      </c>
    </row>
    <row r="60" spans="1:5" x14ac:dyDescent="0.25">
      <c r="A60" s="1"/>
      <c r="D60" s="20"/>
    </row>
    <row r="61" spans="1:5" x14ac:dyDescent="0.25">
      <c r="D61" s="20"/>
    </row>
    <row r="62" spans="1:5" x14ac:dyDescent="0.25">
      <c r="A62" s="7" t="s">
        <v>109</v>
      </c>
    </row>
    <row r="63" spans="1:5" x14ac:dyDescent="0.25">
      <c r="B63" s="20"/>
      <c r="C63" s="20"/>
    </row>
    <row r="71" spans="1:12" x14ac:dyDescent="0.25">
      <c r="A71" s="1"/>
      <c r="B71" s="20"/>
      <c r="C71" s="20"/>
    </row>
    <row r="78" spans="1:12" x14ac:dyDescent="0.25">
      <c r="A78" s="1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1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1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1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1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1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1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1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1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1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1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1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1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1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1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1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1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1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1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1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1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1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1"/>
      <c r="E119" s="45"/>
      <c r="F119" s="45"/>
      <c r="G119" s="45"/>
      <c r="H119" s="45"/>
      <c r="I119" s="45"/>
      <c r="J119" s="45"/>
      <c r="K119" s="45"/>
      <c r="L119" s="45"/>
    </row>
  </sheetData>
  <mergeCells count="12">
    <mergeCell ref="A49:D49"/>
    <mergeCell ref="A33:E33"/>
    <mergeCell ref="A47:E47"/>
    <mergeCell ref="A48:E48"/>
    <mergeCell ref="A1:E1"/>
    <mergeCell ref="A7:E7"/>
    <mergeCell ref="A8:E8"/>
    <mergeCell ref="A20:E20"/>
    <mergeCell ref="A21:E21"/>
    <mergeCell ref="A32:E32"/>
    <mergeCell ref="A22:D22"/>
    <mergeCell ref="A34:D34"/>
  </mergeCells>
  <pageMargins left="0.70866141732283472" right="0.70866141732283472" top="0.74803149606299213" bottom="0.74803149606299213" header="0.31496062992125984" footer="0.31496062992125984"/>
  <pageSetup scale="64" firstPageNumber="28" orientation="portrait" useFirstPageNumber="1" r:id="rId1"/>
  <headerFooter>
    <oddFooter>&amp;R&amp;"-,Negrita"&amp;12&amp;P</oddFooter>
  </headerFooter>
  <ignoredErrors>
    <ignoredError sqref="D5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31" workbookViewId="0">
      <selection activeCell="A27" sqref="A27:E27"/>
    </sheetView>
  </sheetViews>
  <sheetFormatPr baseColWidth="10" defaultColWidth="12.85546875" defaultRowHeight="15" x14ac:dyDescent="0.25"/>
  <cols>
    <col min="1" max="1" width="42.5703125" style="7" customWidth="1"/>
    <col min="2" max="3" width="13" style="1" bestFit="1" customWidth="1"/>
    <col min="4" max="5" width="13.140625" style="1" bestFit="1" customWidth="1"/>
    <col min="6" max="16384" width="12.85546875" style="1"/>
  </cols>
  <sheetData>
    <row r="1" spans="1:7" x14ac:dyDescent="0.25">
      <c r="A1" s="213" t="s">
        <v>0</v>
      </c>
      <c r="B1" s="213"/>
      <c r="C1" s="213"/>
      <c r="D1" s="213"/>
      <c r="E1" s="213"/>
      <c r="F1" s="46"/>
      <c r="G1" s="46"/>
    </row>
    <row r="2" spans="1:7" x14ac:dyDescent="0.25">
      <c r="A2" s="2" t="s">
        <v>1</v>
      </c>
      <c r="B2" s="3" t="s">
        <v>90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50</v>
      </c>
      <c r="B5" s="5" t="s">
        <v>106</v>
      </c>
    </row>
    <row r="6" spans="1:7" x14ac:dyDescent="0.25">
      <c r="A6" s="2"/>
      <c r="B6" s="5"/>
    </row>
    <row r="7" spans="1:7" x14ac:dyDescent="0.25">
      <c r="A7" s="213" t="s">
        <v>7</v>
      </c>
      <c r="B7" s="213"/>
      <c r="C7" s="213"/>
      <c r="D7" s="213"/>
      <c r="E7" s="213"/>
    </row>
    <row r="8" spans="1:7" x14ac:dyDescent="0.25">
      <c r="A8" s="213" t="s">
        <v>8</v>
      </c>
      <c r="B8" s="213"/>
      <c r="C8" s="213"/>
      <c r="D8" s="213"/>
      <c r="E8" s="213"/>
    </row>
    <row r="10" spans="1:7" ht="15.75" thickBot="1" x14ac:dyDescent="0.3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54</v>
      </c>
      <c r="F10" s="9" t="s">
        <v>58</v>
      </c>
    </row>
    <row r="11" spans="1:7" x14ac:dyDescent="0.25">
      <c r="A11" s="47"/>
      <c r="B11" s="70"/>
      <c r="C11" s="70"/>
      <c r="D11" s="70"/>
      <c r="E11" s="70"/>
      <c r="F11" s="70"/>
    </row>
    <row r="12" spans="1:7" x14ac:dyDescent="0.25">
      <c r="A12" s="10" t="s">
        <v>74</v>
      </c>
      <c r="B12" s="12" t="s">
        <v>25</v>
      </c>
      <c r="C12" s="185">
        <f>'Prevención I T'!F12</f>
        <v>0</v>
      </c>
      <c r="D12" s="185">
        <f>'Prevención 2T'!F12</f>
        <v>42</v>
      </c>
      <c r="E12" s="185">
        <f>'Prevención 3T'!F12</f>
        <v>1056</v>
      </c>
      <c r="F12" s="203">
        <f>SUM(C12:E12)</f>
        <v>1098</v>
      </c>
    </row>
    <row r="13" spans="1:7" x14ac:dyDescent="0.25">
      <c r="A13" s="10"/>
      <c r="B13" s="12"/>
      <c r="C13" s="185"/>
      <c r="D13" s="185"/>
      <c r="E13" s="185"/>
      <c r="F13" s="203"/>
    </row>
    <row r="14" spans="1:7" x14ac:dyDescent="0.25">
      <c r="A14" s="13"/>
      <c r="C14" s="185"/>
      <c r="D14" s="185"/>
      <c r="E14" s="185"/>
      <c r="F14" s="185"/>
    </row>
    <row r="15" spans="1:7" ht="15.75" thickBot="1" x14ac:dyDescent="0.3">
      <c r="A15" s="14" t="s">
        <v>26</v>
      </c>
      <c r="B15" s="15"/>
      <c r="C15" s="186">
        <f t="shared" ref="C15:E15" si="0">SUM(C12:C14)</f>
        <v>0</v>
      </c>
      <c r="D15" s="186">
        <f t="shared" si="0"/>
        <v>42</v>
      </c>
      <c r="E15" s="186">
        <f t="shared" si="0"/>
        <v>1056</v>
      </c>
      <c r="F15" s="186">
        <f>SUM(F12:F14)</f>
        <v>1098</v>
      </c>
    </row>
    <row r="16" spans="1:7" ht="15.75" thickTop="1" x14ac:dyDescent="0.25">
      <c r="A16" s="71" t="s">
        <v>48</v>
      </c>
    </row>
    <row r="17" spans="1:13" x14ac:dyDescent="0.25">
      <c r="A17" s="71" t="s">
        <v>75</v>
      </c>
    </row>
    <row r="18" spans="1:13" x14ac:dyDescent="0.25">
      <c r="A18" s="71" t="s">
        <v>76</v>
      </c>
    </row>
    <row r="20" spans="1:13" x14ac:dyDescent="0.25">
      <c r="A20" s="221" t="s">
        <v>28</v>
      </c>
      <c r="B20" s="221"/>
      <c r="C20" s="221"/>
      <c r="D20" s="221"/>
      <c r="E20" s="221"/>
      <c r="J20" s="20"/>
    </row>
    <row r="21" spans="1:13" x14ac:dyDescent="0.25">
      <c r="A21" s="213" t="s">
        <v>29</v>
      </c>
      <c r="B21" s="213"/>
      <c r="C21" s="213"/>
      <c r="D21" s="213"/>
      <c r="E21" s="213"/>
    </row>
    <row r="22" spans="1:13" x14ac:dyDescent="0.25">
      <c r="A22" s="213" t="s">
        <v>60</v>
      </c>
      <c r="B22" s="213"/>
      <c r="C22" s="213"/>
      <c r="D22" s="213"/>
      <c r="E22" s="213"/>
    </row>
    <row r="24" spans="1:13" ht="15.75" thickBot="1" x14ac:dyDescent="0.3">
      <c r="A24" s="8" t="s">
        <v>9</v>
      </c>
      <c r="B24" s="9" t="s">
        <v>51</v>
      </c>
      <c r="C24" s="9" t="s">
        <v>52</v>
      </c>
      <c r="D24" s="9" t="s">
        <v>54</v>
      </c>
      <c r="E24" s="9" t="s">
        <v>58</v>
      </c>
    </row>
    <row r="25" spans="1:13" x14ac:dyDescent="0.25">
      <c r="A25" s="47"/>
      <c r="B25" s="70"/>
      <c r="C25" s="70"/>
      <c r="D25" s="70"/>
      <c r="E25" s="70"/>
    </row>
    <row r="26" spans="1:13" x14ac:dyDescent="0.25">
      <c r="A26" s="10" t="s">
        <v>74</v>
      </c>
      <c r="B26" s="160">
        <f>'Prevención I T'!E26</f>
        <v>0</v>
      </c>
      <c r="C26" s="160">
        <f>'Prevención 2T'!E26</f>
        <v>0</v>
      </c>
      <c r="D26" s="160">
        <f>'Prevención 3T'!E26</f>
        <v>4348575</v>
      </c>
      <c r="E26" s="160">
        <f>SUM(B26:D26)</f>
        <v>4348575</v>
      </c>
    </row>
    <row r="27" spans="1:13" x14ac:dyDescent="0.25">
      <c r="A27" s="10"/>
      <c r="B27" s="160"/>
      <c r="C27" s="160"/>
      <c r="D27" s="160"/>
      <c r="E27" s="160"/>
    </row>
    <row r="28" spans="1:13" x14ac:dyDescent="0.25">
      <c r="A28" s="18"/>
      <c r="B28" s="163"/>
      <c r="C28" s="163"/>
      <c r="D28" s="163"/>
      <c r="E28" s="163"/>
    </row>
    <row r="29" spans="1:13" ht="15.75" thickBot="1" x14ac:dyDescent="0.3">
      <c r="A29" s="14" t="s">
        <v>26</v>
      </c>
      <c r="B29" s="164">
        <f t="shared" ref="B29:E29" si="1">SUM(B26:B28)</f>
        <v>0</v>
      </c>
      <c r="C29" s="164">
        <f t="shared" si="1"/>
        <v>0</v>
      </c>
      <c r="D29" s="164">
        <f t="shared" si="1"/>
        <v>4348575</v>
      </c>
      <c r="E29" s="164">
        <f t="shared" si="1"/>
        <v>4348575</v>
      </c>
    </row>
    <row r="30" spans="1:13" ht="15.75" thickTop="1" x14ac:dyDescent="0.25">
      <c r="A30" s="71" t="s">
        <v>49</v>
      </c>
    </row>
    <row r="32" spans="1:13" x14ac:dyDescent="0.25">
      <c r="A32" s="222" t="s">
        <v>33</v>
      </c>
      <c r="B32" s="222"/>
      <c r="C32" s="222"/>
      <c r="D32" s="222"/>
      <c r="E32" s="222"/>
      <c r="M32" s="21"/>
    </row>
    <row r="33" spans="1:13" x14ac:dyDescent="0.25">
      <c r="A33" s="213" t="s">
        <v>29</v>
      </c>
      <c r="B33" s="213"/>
      <c r="C33" s="213"/>
      <c r="D33" s="213"/>
      <c r="E33" s="213"/>
      <c r="M33" s="21"/>
    </row>
    <row r="34" spans="1:13" x14ac:dyDescent="0.25">
      <c r="A34" s="213" t="s">
        <v>60</v>
      </c>
      <c r="B34" s="213"/>
      <c r="C34" s="213"/>
      <c r="D34" s="213"/>
      <c r="E34" s="213"/>
    </row>
    <row r="36" spans="1:13" ht="15.75" thickBot="1" x14ac:dyDescent="0.3">
      <c r="A36" s="8" t="s">
        <v>34</v>
      </c>
      <c r="B36" s="9" t="s">
        <v>51</v>
      </c>
      <c r="C36" s="9" t="s">
        <v>52</v>
      </c>
      <c r="D36" s="9" t="s">
        <v>54</v>
      </c>
      <c r="E36" s="9" t="s">
        <v>58</v>
      </c>
    </row>
    <row r="37" spans="1:13" x14ac:dyDescent="0.25">
      <c r="A37" s="47"/>
      <c r="B37" s="70"/>
      <c r="C37" s="70"/>
      <c r="D37" s="70"/>
      <c r="E37" s="70"/>
    </row>
    <row r="38" spans="1:13" x14ac:dyDescent="0.25">
      <c r="A38" s="7" t="s">
        <v>77</v>
      </c>
      <c r="B38" s="160">
        <f>'Prevención I T'!E38</f>
        <v>0</v>
      </c>
      <c r="C38" s="160">
        <f>'Prevención 2T'!E38</f>
        <v>0</v>
      </c>
      <c r="D38" s="160">
        <f>'Prevención 3T'!E38</f>
        <v>2147000</v>
      </c>
      <c r="E38" s="173">
        <f>SUM(B38:D38)</f>
        <v>2147000</v>
      </c>
    </row>
    <row r="39" spans="1:13" x14ac:dyDescent="0.25">
      <c r="A39" s="7" t="s">
        <v>78</v>
      </c>
      <c r="B39" s="160">
        <f>'Prevención I T'!E39</f>
        <v>0</v>
      </c>
      <c r="C39" s="160">
        <f>'Prevención 2T'!E39</f>
        <v>0</v>
      </c>
      <c r="D39" s="160">
        <f>'Prevención 3T'!E39</f>
        <v>0</v>
      </c>
      <c r="E39" s="173">
        <f t="shared" ref="E39:E42" si="2">SUM(B39:D39)</f>
        <v>0</v>
      </c>
    </row>
    <row r="40" spans="1:13" ht="15.95" customHeight="1" x14ac:dyDescent="0.25">
      <c r="A40" s="7" t="s">
        <v>79</v>
      </c>
      <c r="B40" s="160">
        <f>'Prevención I T'!E40</f>
        <v>0</v>
      </c>
      <c r="C40" s="160">
        <f>'Prevención 2T'!E40</f>
        <v>0</v>
      </c>
      <c r="D40" s="160">
        <f>'Prevención 3T'!E40</f>
        <v>0</v>
      </c>
      <c r="E40" s="173">
        <f t="shared" si="2"/>
        <v>0</v>
      </c>
    </row>
    <row r="41" spans="1:13" x14ac:dyDescent="0.25">
      <c r="A41" s="7" t="s">
        <v>80</v>
      </c>
      <c r="B41" s="160">
        <f>'Prevención I T'!E41</f>
        <v>0</v>
      </c>
      <c r="C41" s="160">
        <f>'Prevención 2T'!E41</f>
        <v>0</v>
      </c>
      <c r="D41" s="160">
        <f>'Prevención 3T'!E41</f>
        <v>1857575</v>
      </c>
      <c r="E41" s="173">
        <f t="shared" si="2"/>
        <v>1857575</v>
      </c>
    </row>
    <row r="42" spans="1:13" x14ac:dyDescent="0.25">
      <c r="A42" s="7" t="s">
        <v>81</v>
      </c>
      <c r="B42" s="160">
        <f>'Prevención I T'!E41</f>
        <v>0</v>
      </c>
      <c r="C42" s="160">
        <f>'Prevención 2T'!E42</f>
        <v>0</v>
      </c>
      <c r="D42" s="160">
        <f>'Prevención 3T'!E42</f>
        <v>344000</v>
      </c>
      <c r="E42" s="173">
        <f t="shared" si="2"/>
        <v>344000</v>
      </c>
    </row>
    <row r="43" spans="1:13" x14ac:dyDescent="0.25">
      <c r="B43" s="163"/>
      <c r="C43" s="163"/>
      <c r="D43" s="163"/>
      <c r="E43" s="163"/>
    </row>
    <row r="44" spans="1:13" ht="15.75" thickBot="1" x14ac:dyDescent="0.3">
      <c r="A44" s="14" t="s">
        <v>26</v>
      </c>
      <c r="B44" s="174">
        <f t="shared" ref="B44:D44" si="3">SUM(B38:B43)</f>
        <v>0</v>
      </c>
      <c r="C44" s="174">
        <f>SUM(C38:C43)</f>
        <v>0</v>
      </c>
      <c r="D44" s="174">
        <f t="shared" si="3"/>
        <v>4348575</v>
      </c>
      <c r="E44" s="174">
        <f>SUM(E38:E43)</f>
        <v>4348575</v>
      </c>
    </row>
    <row r="45" spans="1:13" ht="15.75" thickTop="1" x14ac:dyDescent="0.25">
      <c r="A45" s="71" t="s">
        <v>49</v>
      </c>
    </row>
    <row r="47" spans="1:13" x14ac:dyDescent="0.25">
      <c r="A47" s="213" t="s">
        <v>40</v>
      </c>
      <c r="B47" s="213"/>
      <c r="C47" s="213"/>
      <c r="D47" s="213"/>
      <c r="E47" s="213"/>
    </row>
    <row r="48" spans="1:13" x14ac:dyDescent="0.25">
      <c r="A48" s="213" t="s">
        <v>41</v>
      </c>
      <c r="B48" s="213"/>
      <c r="C48" s="213"/>
      <c r="D48" s="213"/>
      <c r="E48" s="213"/>
    </row>
    <row r="49" spans="1:6" x14ac:dyDescent="0.25">
      <c r="A49" s="213" t="s">
        <v>60</v>
      </c>
      <c r="B49" s="213"/>
      <c r="C49" s="213"/>
      <c r="D49" s="213"/>
      <c r="E49" s="213"/>
    </row>
    <row r="50" spans="1:6" x14ac:dyDescent="0.25">
      <c r="A50" s="140"/>
      <c r="B50" s="126"/>
      <c r="C50" s="126"/>
      <c r="D50" s="126"/>
      <c r="E50" s="126"/>
      <c r="F50" s="126"/>
    </row>
    <row r="51" spans="1:6" ht="15.75" thickBot="1" x14ac:dyDescent="0.3">
      <c r="A51" s="124" t="s">
        <v>34</v>
      </c>
      <c r="B51" s="125" t="s">
        <v>51</v>
      </c>
      <c r="C51" s="125" t="s">
        <v>52</v>
      </c>
      <c r="D51" s="125" t="s">
        <v>54</v>
      </c>
      <c r="E51" s="125" t="s">
        <v>58</v>
      </c>
      <c r="F51" s="126"/>
    </row>
    <row r="52" spans="1:6" x14ac:dyDescent="0.25">
      <c r="A52" s="126" t="s">
        <v>99</v>
      </c>
      <c r="B52" s="201">
        <f>'Prevención I T'!E52</f>
        <v>560214.21</v>
      </c>
      <c r="C52" s="201">
        <f>'Prevención 2T'!E52</f>
        <v>560214.21</v>
      </c>
      <c r="D52" s="201">
        <f>'Prevención 3T'!E52</f>
        <v>852000</v>
      </c>
      <c r="E52" s="161">
        <f>B52</f>
        <v>560214.21</v>
      </c>
      <c r="F52" s="126"/>
    </row>
    <row r="53" spans="1:6" x14ac:dyDescent="0.25">
      <c r="A53" s="126" t="s">
        <v>42</v>
      </c>
      <c r="B53" s="201">
        <f>'Prevención I T'!E53</f>
        <v>0</v>
      </c>
      <c r="C53" s="201">
        <f>'Prevención 2T'!E53</f>
        <v>852000</v>
      </c>
      <c r="D53" s="201">
        <f>'Prevención 3T'!E53</f>
        <v>0</v>
      </c>
      <c r="E53" s="161">
        <f>SUM(B53:D53)</f>
        <v>852000</v>
      </c>
      <c r="F53" s="126"/>
    </row>
    <row r="54" spans="1:6" x14ac:dyDescent="0.25">
      <c r="A54" s="127" t="s">
        <v>43</v>
      </c>
      <c r="B54" s="201">
        <f>'Prevención I T'!E54</f>
        <v>560214.21</v>
      </c>
      <c r="C54" s="201">
        <f>'Prevención 2T'!E54</f>
        <v>1412214.21</v>
      </c>
      <c r="D54" s="201">
        <f>'Prevención 3T'!E54</f>
        <v>852000</v>
      </c>
      <c r="E54" s="162">
        <f>+E52+E53</f>
        <v>1412214.21</v>
      </c>
      <c r="F54" s="126"/>
    </row>
    <row r="55" spans="1:6" x14ac:dyDescent="0.25">
      <c r="A55" s="131" t="s">
        <v>83</v>
      </c>
      <c r="B55" s="201">
        <f>'Prevención I T'!E55</f>
        <v>0</v>
      </c>
      <c r="C55" s="201">
        <f>'Prevención 2T'!E55</f>
        <v>0</v>
      </c>
      <c r="D55" s="201">
        <f>'Prevención 3T'!E55</f>
        <v>4348575</v>
      </c>
      <c r="E55" s="161">
        <f>SUM(B55:D55)</f>
        <v>4348575</v>
      </c>
      <c r="F55" s="126"/>
    </row>
    <row r="56" spans="1:6" x14ac:dyDescent="0.25">
      <c r="A56" s="131" t="s">
        <v>98</v>
      </c>
      <c r="B56" s="201">
        <f>'Prevención I T'!E56</f>
        <v>0</v>
      </c>
      <c r="C56" s="201">
        <f>'Prevención 2T'!E56</f>
        <v>560214.21</v>
      </c>
      <c r="D56" s="201">
        <f>'Prevención 3T'!E56</f>
        <v>0</v>
      </c>
      <c r="E56" s="161">
        <f>SUM(B56:D56)</f>
        <v>560214.21</v>
      </c>
      <c r="F56" s="145"/>
    </row>
    <row r="57" spans="1:6" x14ac:dyDescent="0.25">
      <c r="A57" s="127" t="s">
        <v>45</v>
      </c>
      <c r="B57" s="201">
        <f>'Prevención I T'!E57</f>
        <v>560214.21</v>
      </c>
      <c r="C57" s="201">
        <f>'Prevención 2T'!E57</f>
        <v>852000</v>
      </c>
      <c r="D57" s="201">
        <f>'Prevención 3T'!E57</f>
        <v>-3496575</v>
      </c>
      <c r="E57" s="162">
        <f>+E54-E55-E56</f>
        <v>-3496575</v>
      </c>
      <c r="F57" s="126"/>
    </row>
    <row r="58" spans="1:6" ht="15.75" thickBot="1" x14ac:dyDescent="0.3">
      <c r="A58" s="132"/>
      <c r="B58" s="132"/>
      <c r="C58" s="132"/>
      <c r="D58" s="132"/>
      <c r="E58" s="132"/>
      <c r="F58" s="126"/>
    </row>
    <row r="59" spans="1:6" ht="15.75" thickTop="1" x14ac:dyDescent="0.25">
      <c r="A59" s="155" t="s">
        <v>46</v>
      </c>
      <c r="B59" s="126"/>
      <c r="C59" s="126"/>
      <c r="D59" s="126"/>
      <c r="E59" s="126"/>
      <c r="F59" s="126"/>
    </row>
    <row r="60" spans="1:6" x14ac:dyDescent="0.25">
      <c r="A60" s="1"/>
      <c r="D60" s="20"/>
    </row>
    <row r="61" spans="1:6" x14ac:dyDescent="0.25">
      <c r="D61" s="20"/>
    </row>
    <row r="62" spans="1:6" x14ac:dyDescent="0.25">
      <c r="A62" s="7" t="s">
        <v>109</v>
      </c>
    </row>
    <row r="63" spans="1:6" x14ac:dyDescent="0.25">
      <c r="B63" s="20"/>
      <c r="C63" s="20"/>
    </row>
    <row r="64" spans="1:6" x14ac:dyDescent="0.25">
      <c r="B64" s="71"/>
    </row>
    <row r="71" spans="1:12" x14ac:dyDescent="0.25">
      <c r="A71" s="1"/>
      <c r="B71" s="20"/>
      <c r="C71" s="20"/>
    </row>
    <row r="78" spans="1:12" x14ac:dyDescent="0.25">
      <c r="A78" s="1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1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1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1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1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1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1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1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1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1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1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1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1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1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1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1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1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1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1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1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1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1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1"/>
      <c r="E119" s="45"/>
      <c r="F119" s="45"/>
      <c r="G119" s="45"/>
      <c r="H119" s="45"/>
      <c r="I119" s="45"/>
      <c r="J119" s="45"/>
      <c r="K119" s="45"/>
      <c r="L119" s="45"/>
    </row>
  </sheetData>
  <mergeCells count="12">
    <mergeCell ref="A1:E1"/>
    <mergeCell ref="A7:E7"/>
    <mergeCell ref="A8:E8"/>
    <mergeCell ref="A20:E20"/>
    <mergeCell ref="A21:E21"/>
    <mergeCell ref="A49:E49"/>
    <mergeCell ref="A34:E34"/>
    <mergeCell ref="A22:E22"/>
    <mergeCell ref="A33:E33"/>
    <mergeCell ref="A47:E47"/>
    <mergeCell ref="A48:E48"/>
    <mergeCell ref="A32:E32"/>
  </mergeCells>
  <pageMargins left="0.70866141732283472" right="0.70866141732283472" top="0.74803149606299213" bottom="0.74803149606299213" header="0.31496062992125984" footer="0.31496062992125984"/>
  <pageSetup scale="64" firstPageNumber="29" orientation="portrait" useFirstPageNumber="1" r:id="rId1"/>
  <headerFooter>
    <oddFooter>&amp;R&amp;"-,Negrita"&amp;12&amp;P</oddFooter>
  </headerFooter>
  <ignoredErrors>
    <ignoredError sqref="E5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3" zoomScale="90" zoomScaleNormal="90" workbookViewId="0">
      <selection activeCell="I59" sqref="I59"/>
    </sheetView>
  </sheetViews>
  <sheetFormatPr baseColWidth="10" defaultColWidth="12.85546875" defaultRowHeight="15" x14ac:dyDescent="0.25"/>
  <cols>
    <col min="1" max="1" width="42.5703125" style="79" customWidth="1"/>
    <col min="2" max="3" width="13.140625" style="62" bestFit="1" customWidth="1"/>
    <col min="4" max="4" width="14.140625" style="62" bestFit="1" customWidth="1"/>
    <col min="5" max="5" width="22.85546875" style="62" customWidth="1"/>
    <col min="6" max="6" width="14.140625" style="62" bestFit="1" customWidth="1"/>
    <col min="7" max="8" width="13" style="62" bestFit="1" customWidth="1"/>
    <col min="9" max="16384" width="12.85546875" style="62"/>
  </cols>
  <sheetData>
    <row r="1" spans="1:7" x14ac:dyDescent="0.25">
      <c r="A1" s="219" t="s">
        <v>0</v>
      </c>
      <c r="B1" s="219"/>
      <c r="C1" s="219"/>
      <c r="D1" s="219"/>
      <c r="E1" s="219"/>
      <c r="F1" s="88"/>
      <c r="G1" s="88"/>
    </row>
    <row r="2" spans="1:7" x14ac:dyDescent="0.25">
      <c r="A2" s="72" t="s">
        <v>1</v>
      </c>
      <c r="B2" s="3" t="s">
        <v>90</v>
      </c>
      <c r="D2" s="89"/>
      <c r="E2" s="89"/>
    </row>
    <row r="3" spans="1:7" x14ac:dyDescent="0.25">
      <c r="A3" s="72" t="s">
        <v>2</v>
      </c>
      <c r="B3" s="74" t="s">
        <v>3</v>
      </c>
      <c r="C3" s="90"/>
      <c r="D3" s="90"/>
      <c r="E3" s="89"/>
    </row>
    <row r="4" spans="1:7" x14ac:dyDescent="0.25">
      <c r="A4" s="72" t="s">
        <v>4</v>
      </c>
      <c r="B4" s="73" t="s">
        <v>5</v>
      </c>
      <c r="C4" s="90"/>
      <c r="D4" s="90"/>
      <c r="E4" s="89"/>
    </row>
    <row r="5" spans="1:7" x14ac:dyDescent="0.25">
      <c r="A5" s="72" t="s">
        <v>50</v>
      </c>
      <c r="B5" s="75" t="s">
        <v>107</v>
      </c>
    </row>
    <row r="6" spans="1:7" x14ac:dyDescent="0.25">
      <c r="A6" s="72"/>
      <c r="B6" s="75"/>
    </row>
    <row r="7" spans="1:7" x14ac:dyDescent="0.25">
      <c r="A7" s="219" t="s">
        <v>7</v>
      </c>
      <c r="B7" s="219"/>
      <c r="C7" s="219"/>
      <c r="D7" s="219"/>
      <c r="E7" s="219"/>
      <c r="F7" s="219"/>
      <c r="G7" s="219"/>
    </row>
    <row r="8" spans="1:7" x14ac:dyDescent="0.25">
      <c r="A8" s="219" t="s">
        <v>8</v>
      </c>
      <c r="B8" s="219"/>
      <c r="C8" s="219"/>
      <c r="D8" s="219"/>
      <c r="E8" s="219"/>
      <c r="F8" s="219"/>
      <c r="G8" s="219"/>
    </row>
    <row r="10" spans="1:7" ht="15.75" thickBot="1" x14ac:dyDescent="0.3">
      <c r="A10" s="76" t="s">
        <v>9</v>
      </c>
      <c r="B10" s="77" t="s">
        <v>10</v>
      </c>
      <c r="C10" s="77" t="s">
        <v>51</v>
      </c>
      <c r="D10" s="77" t="s">
        <v>52</v>
      </c>
      <c r="E10" s="77" t="s">
        <v>54</v>
      </c>
      <c r="F10" s="77" t="s">
        <v>55</v>
      </c>
      <c r="G10" s="77" t="s">
        <v>57</v>
      </c>
    </row>
    <row r="11" spans="1:7" x14ac:dyDescent="0.25">
      <c r="A11" s="91"/>
      <c r="B11" s="92"/>
      <c r="C11" s="92"/>
      <c r="D11" s="92"/>
      <c r="E11" s="92"/>
      <c r="F11" s="92"/>
      <c r="G11" s="92"/>
    </row>
    <row r="12" spans="1:7" x14ac:dyDescent="0.25">
      <c r="A12" s="10" t="s">
        <v>74</v>
      </c>
      <c r="B12" s="79"/>
      <c r="C12" s="210">
        <f>'Prevención I T'!F12</f>
        <v>0</v>
      </c>
      <c r="D12" s="210">
        <f>'Prevención 2T'!F12</f>
        <v>42</v>
      </c>
      <c r="E12" s="210">
        <f>'Prevención 3T'!F12</f>
        <v>1056</v>
      </c>
      <c r="F12" s="211">
        <f>'Prevención 4T'!F12</f>
        <v>693</v>
      </c>
      <c r="G12" s="211">
        <f>SUM(C12:F12)</f>
        <v>1791</v>
      </c>
    </row>
    <row r="13" spans="1:7" x14ac:dyDescent="0.25">
      <c r="A13" s="10"/>
      <c r="B13" s="67"/>
      <c r="C13" s="62">
        <f>'Prevención I T'!F13</f>
        <v>0</v>
      </c>
      <c r="D13" s="62">
        <f>'Prevención 2T'!F13</f>
        <v>0</v>
      </c>
      <c r="E13" s="62">
        <f>'Prevención 3T'!F13</f>
        <v>0</v>
      </c>
      <c r="F13" s="63">
        <f>'Prevención 4T'!F13</f>
        <v>0</v>
      </c>
      <c r="G13" s="63">
        <f>SUM(C13:F13)</f>
        <v>0</v>
      </c>
    </row>
    <row r="14" spans="1:7" x14ac:dyDescent="0.25">
      <c r="A14" s="81"/>
    </row>
    <row r="15" spans="1:7" ht="15.75" thickBot="1" x14ac:dyDescent="0.3">
      <c r="A15" s="82" t="s">
        <v>26</v>
      </c>
      <c r="B15" s="64"/>
      <c r="C15" s="65">
        <f t="shared" ref="C15:F15" si="0">SUM(C12:C14)</f>
        <v>0</v>
      </c>
      <c r="D15" s="65">
        <f t="shared" si="0"/>
        <v>42</v>
      </c>
      <c r="E15" s="65">
        <f t="shared" si="0"/>
        <v>1056</v>
      </c>
      <c r="F15" s="65">
        <f t="shared" si="0"/>
        <v>693</v>
      </c>
      <c r="G15" s="65">
        <f>SUM(G12:G14)</f>
        <v>1791</v>
      </c>
    </row>
    <row r="16" spans="1:7" ht="15.75" thickTop="1" x14ac:dyDescent="0.25">
      <c r="A16" s="79" t="s">
        <v>48</v>
      </c>
    </row>
    <row r="17" spans="1:13" x14ac:dyDescent="0.25">
      <c r="A17" s="93" t="s">
        <v>63</v>
      </c>
    </row>
    <row r="18" spans="1:13" x14ac:dyDescent="0.25">
      <c r="A18" s="93" t="s">
        <v>62</v>
      </c>
    </row>
    <row r="20" spans="1:13" x14ac:dyDescent="0.25">
      <c r="A20" s="223" t="s">
        <v>28</v>
      </c>
      <c r="B20" s="223"/>
      <c r="C20" s="223"/>
      <c r="D20" s="223"/>
      <c r="E20" s="223"/>
      <c r="F20" s="223"/>
    </row>
    <row r="21" spans="1:13" x14ac:dyDescent="0.25">
      <c r="A21" s="219" t="s">
        <v>29</v>
      </c>
      <c r="B21" s="219"/>
      <c r="C21" s="219"/>
      <c r="D21" s="219"/>
      <c r="E21" s="219"/>
      <c r="F21" s="219"/>
    </row>
    <row r="22" spans="1:13" x14ac:dyDescent="0.25">
      <c r="A22" s="219" t="s">
        <v>60</v>
      </c>
      <c r="B22" s="219"/>
      <c r="C22" s="219"/>
      <c r="D22" s="219"/>
      <c r="E22" s="219"/>
      <c r="F22" s="219"/>
    </row>
    <row r="24" spans="1:13" ht="15.75" thickBot="1" x14ac:dyDescent="0.3">
      <c r="A24" s="76" t="s">
        <v>9</v>
      </c>
      <c r="B24" s="77" t="s">
        <v>51</v>
      </c>
      <c r="C24" s="77" t="s">
        <v>52</v>
      </c>
      <c r="D24" s="77" t="s">
        <v>54</v>
      </c>
      <c r="E24" s="77" t="s">
        <v>55</v>
      </c>
      <c r="F24" s="77" t="s">
        <v>57</v>
      </c>
    </row>
    <row r="25" spans="1:13" x14ac:dyDescent="0.25">
      <c r="A25" s="91"/>
      <c r="B25" s="92"/>
      <c r="C25" s="92"/>
      <c r="D25" s="92"/>
      <c r="E25" s="92"/>
      <c r="F25" s="92"/>
    </row>
    <row r="26" spans="1:13" x14ac:dyDescent="0.25">
      <c r="A26" s="10" t="s">
        <v>74</v>
      </c>
      <c r="B26" s="190">
        <f>'Prevención I T'!E26</f>
        <v>0</v>
      </c>
      <c r="C26" s="190">
        <f>'Prevención 2T'!E26</f>
        <v>0</v>
      </c>
      <c r="D26" s="190">
        <f>'Prevención 3T'!E26</f>
        <v>4348575</v>
      </c>
      <c r="E26" s="190">
        <f>'Prevención 4T'!E26</f>
        <v>4339550</v>
      </c>
      <c r="F26" s="190">
        <f>SUM(B26:E26)</f>
        <v>8688125</v>
      </c>
    </row>
    <row r="27" spans="1:13" x14ac:dyDescent="0.25">
      <c r="A27" s="10"/>
      <c r="B27" s="63">
        <f>'Prevención I T'!E27</f>
        <v>0</v>
      </c>
      <c r="C27" s="63">
        <f>'Prevención 2T'!E27</f>
        <v>0</v>
      </c>
      <c r="D27" s="63">
        <f>'Prevención 3T'!E27</f>
        <v>0</v>
      </c>
      <c r="E27" s="63">
        <f>'Prevención 4T'!E27</f>
        <v>0</v>
      </c>
      <c r="F27" s="63">
        <f>SUM(B27:E27)</f>
        <v>0</v>
      </c>
    </row>
    <row r="28" spans="1:13" x14ac:dyDescent="0.25">
      <c r="A28" s="85"/>
    </row>
    <row r="29" spans="1:13" ht="15.75" thickBot="1" x14ac:dyDescent="0.3">
      <c r="A29" s="82" t="s">
        <v>26</v>
      </c>
      <c r="B29" s="65">
        <f t="shared" ref="B29:F29" si="1">SUM(B26:B28)</f>
        <v>0</v>
      </c>
      <c r="C29" s="65">
        <f t="shared" si="1"/>
        <v>0</v>
      </c>
      <c r="D29" s="65">
        <f t="shared" si="1"/>
        <v>4348575</v>
      </c>
      <c r="E29" s="65">
        <f t="shared" si="1"/>
        <v>4339550</v>
      </c>
      <c r="F29" s="65">
        <f t="shared" si="1"/>
        <v>8688125</v>
      </c>
    </row>
    <row r="30" spans="1:13" ht="15.75" thickTop="1" x14ac:dyDescent="0.25">
      <c r="A30" s="79" t="s">
        <v>49</v>
      </c>
    </row>
    <row r="32" spans="1:13" x14ac:dyDescent="0.25">
      <c r="A32" s="224" t="s">
        <v>33</v>
      </c>
      <c r="B32" s="224"/>
      <c r="C32" s="224"/>
      <c r="D32" s="224"/>
      <c r="E32" s="224"/>
      <c r="F32" s="224"/>
      <c r="M32" s="63"/>
    </row>
    <row r="33" spans="1:13" x14ac:dyDescent="0.25">
      <c r="A33" s="219" t="s">
        <v>29</v>
      </c>
      <c r="B33" s="219"/>
      <c r="C33" s="219"/>
      <c r="D33" s="219"/>
      <c r="E33" s="219"/>
      <c r="F33" s="219"/>
      <c r="M33" s="63"/>
    </row>
    <row r="34" spans="1:13" x14ac:dyDescent="0.25">
      <c r="A34" s="219" t="s">
        <v>60</v>
      </c>
      <c r="B34" s="219"/>
      <c r="C34" s="219"/>
      <c r="D34" s="219"/>
      <c r="E34" s="219"/>
      <c r="F34" s="219"/>
    </row>
    <row r="36" spans="1:13" ht="15.75" thickBot="1" x14ac:dyDescent="0.3">
      <c r="A36" s="76" t="s">
        <v>34</v>
      </c>
      <c r="B36" s="77" t="s">
        <v>51</v>
      </c>
      <c r="C36" s="77" t="s">
        <v>52</v>
      </c>
      <c r="D36" s="77" t="s">
        <v>54</v>
      </c>
      <c r="E36" s="77" t="s">
        <v>55</v>
      </c>
      <c r="F36" s="77" t="s">
        <v>57</v>
      </c>
    </row>
    <row r="37" spans="1:13" x14ac:dyDescent="0.25">
      <c r="A37" s="91"/>
      <c r="B37" s="92"/>
      <c r="C37" s="92"/>
      <c r="D37" s="92"/>
      <c r="E37" s="92"/>
      <c r="F37" s="92"/>
    </row>
    <row r="38" spans="1:13" x14ac:dyDescent="0.25">
      <c r="A38" s="7" t="s">
        <v>77</v>
      </c>
      <c r="B38" s="190">
        <f>'Prevención I T'!E38</f>
        <v>0</v>
      </c>
      <c r="C38" s="190">
        <f>'Prevención 2T'!E38</f>
        <v>0</v>
      </c>
      <c r="D38" s="190">
        <f>'Prevención 3T'!E38</f>
        <v>2147000</v>
      </c>
      <c r="E38" s="190">
        <f>'Prevención 4T'!E38</f>
        <v>6575050</v>
      </c>
      <c r="F38" s="212">
        <f>SUM(B38:E38)</f>
        <v>8722050</v>
      </c>
    </row>
    <row r="39" spans="1:13" x14ac:dyDescent="0.25">
      <c r="A39" s="7" t="s">
        <v>78</v>
      </c>
      <c r="B39" s="190">
        <f>'Prevención I T'!E39</f>
        <v>0</v>
      </c>
      <c r="C39" s="190">
        <f>'Prevención 2T'!E39</f>
        <v>0</v>
      </c>
      <c r="D39" s="190">
        <f>'Prevención 3T'!E39</f>
        <v>0</v>
      </c>
      <c r="E39" s="190">
        <f>'Prevención 4T'!E39</f>
        <v>0</v>
      </c>
      <c r="F39" s="212">
        <f t="shared" ref="F39:F42" si="2">SUM(B39:E39)</f>
        <v>0</v>
      </c>
    </row>
    <row r="40" spans="1:13" ht="15.95" customHeight="1" x14ac:dyDescent="0.25">
      <c r="A40" s="7" t="s">
        <v>79</v>
      </c>
      <c r="B40" s="190">
        <f>'Prevención I T'!E40</f>
        <v>0</v>
      </c>
      <c r="C40" s="190">
        <f>'Prevención 2T'!E40</f>
        <v>0</v>
      </c>
      <c r="D40" s="190">
        <f>'Prevención 3T'!E40</f>
        <v>0</v>
      </c>
      <c r="E40" s="190">
        <f>'Prevención 4T'!E40</f>
        <v>600000</v>
      </c>
      <c r="F40" s="212">
        <f t="shared" si="2"/>
        <v>600000</v>
      </c>
    </row>
    <row r="41" spans="1:13" x14ac:dyDescent="0.25">
      <c r="A41" s="7" t="s">
        <v>80</v>
      </c>
      <c r="B41" s="190">
        <f>'Prevención I T'!E41</f>
        <v>0</v>
      </c>
      <c r="C41" s="190">
        <f>'Prevención 2T'!E41</f>
        <v>0</v>
      </c>
      <c r="D41" s="190">
        <f>'Prevención 3T'!E41</f>
        <v>1857575</v>
      </c>
      <c r="E41" s="190">
        <f>'Prevención 4T'!E41</f>
        <v>0</v>
      </c>
      <c r="F41" s="212">
        <f t="shared" si="2"/>
        <v>1857575</v>
      </c>
    </row>
    <row r="42" spans="1:13" x14ac:dyDescent="0.25">
      <c r="A42" s="7" t="s">
        <v>81</v>
      </c>
      <c r="B42" s="190">
        <f>'Prevención I T'!E42</f>
        <v>0</v>
      </c>
      <c r="C42" s="190">
        <f>'Prevención 2T'!E42</f>
        <v>0</v>
      </c>
      <c r="D42" s="190">
        <f>'Prevención 3T'!E42</f>
        <v>344000</v>
      </c>
      <c r="E42" s="190">
        <f>'Prevención 4T'!E42</f>
        <v>0</v>
      </c>
      <c r="F42" s="212">
        <f t="shared" si="2"/>
        <v>344000</v>
      </c>
    </row>
    <row r="43" spans="1:13" x14ac:dyDescent="0.25">
      <c r="B43" s="100"/>
      <c r="C43" s="100"/>
      <c r="D43" s="100"/>
      <c r="E43" s="100"/>
      <c r="F43" s="100"/>
    </row>
    <row r="44" spans="1:13" ht="15.75" thickBot="1" x14ac:dyDescent="0.3">
      <c r="A44" s="82" t="s">
        <v>26</v>
      </c>
      <c r="B44" s="103">
        <f t="shared" ref="B44:E44" si="3">SUM(B38:B43)</f>
        <v>0</v>
      </c>
      <c r="C44" s="103">
        <f>SUM(C38:C43)</f>
        <v>0</v>
      </c>
      <c r="D44" s="66">
        <f t="shared" si="3"/>
        <v>4348575</v>
      </c>
      <c r="E44" s="66">
        <f t="shared" si="3"/>
        <v>7175050</v>
      </c>
      <c r="F44" s="66">
        <f>SUM(F38:F43)</f>
        <v>11523625</v>
      </c>
    </row>
    <row r="45" spans="1:13" ht="15.75" thickTop="1" x14ac:dyDescent="0.25">
      <c r="A45" s="79" t="s">
        <v>49</v>
      </c>
    </row>
    <row r="47" spans="1:13" x14ac:dyDescent="0.25">
      <c r="A47" s="219" t="s">
        <v>40</v>
      </c>
      <c r="B47" s="219"/>
      <c r="C47" s="219"/>
      <c r="D47" s="219"/>
      <c r="E47" s="219"/>
      <c r="F47" s="219"/>
    </row>
    <row r="48" spans="1:13" x14ac:dyDescent="0.25">
      <c r="A48" s="219" t="s">
        <v>41</v>
      </c>
      <c r="B48" s="219"/>
      <c r="C48" s="219"/>
      <c r="D48" s="219"/>
      <c r="E48" s="219"/>
      <c r="F48" s="219"/>
    </row>
    <row r="49" spans="1:6" x14ac:dyDescent="0.25">
      <c r="A49" s="219" t="s">
        <v>60</v>
      </c>
      <c r="B49" s="219"/>
      <c r="C49" s="219"/>
      <c r="D49" s="219"/>
      <c r="E49" s="219"/>
      <c r="F49" s="219"/>
    </row>
    <row r="50" spans="1:6" x14ac:dyDescent="0.25">
      <c r="A50" s="156"/>
      <c r="B50" s="141"/>
      <c r="C50" s="141"/>
      <c r="D50" s="141"/>
      <c r="E50" s="141"/>
      <c r="F50" s="141"/>
    </row>
    <row r="51" spans="1:6" ht="15.75" thickBot="1" x14ac:dyDescent="0.3">
      <c r="A51" s="148" t="s">
        <v>34</v>
      </c>
      <c r="B51" s="149" t="s">
        <v>51</v>
      </c>
      <c r="C51" s="149" t="s">
        <v>52</v>
      </c>
      <c r="D51" s="149" t="s">
        <v>54</v>
      </c>
      <c r="E51" s="149" t="s">
        <v>55</v>
      </c>
      <c r="F51" s="149" t="s">
        <v>57</v>
      </c>
    </row>
    <row r="52" spans="1:6" x14ac:dyDescent="0.25">
      <c r="A52" s="141" t="s">
        <v>99</v>
      </c>
      <c r="B52" s="182">
        <f>'Prevención I T'!E52</f>
        <v>560214.21</v>
      </c>
      <c r="C52" s="182">
        <f>'Prevención 2T'!E52</f>
        <v>560214.21</v>
      </c>
      <c r="D52" s="182">
        <f>'Prevención 3T'!E52</f>
        <v>852000</v>
      </c>
      <c r="E52" s="182">
        <f>'Prevención 4T'!E52</f>
        <v>-3496575</v>
      </c>
      <c r="F52" s="181">
        <f>B52</f>
        <v>560214.21</v>
      </c>
    </row>
    <row r="53" spans="1:6" x14ac:dyDescent="0.25">
      <c r="A53" s="141" t="s">
        <v>42</v>
      </c>
      <c r="B53" s="182">
        <f>'Prevención I T'!E53</f>
        <v>0</v>
      </c>
      <c r="C53" s="182">
        <f>'Prevención 2T'!E53</f>
        <v>852000</v>
      </c>
      <c r="D53" s="182">
        <f>'Prevención 3T'!E53</f>
        <v>0</v>
      </c>
      <c r="E53" s="182">
        <f>'Prevención 4T'!E53</f>
        <v>11148000</v>
      </c>
      <c r="F53" s="181">
        <f>SUM(B53:E53)</f>
        <v>12000000</v>
      </c>
    </row>
    <row r="54" spans="1:6" x14ac:dyDescent="0.25">
      <c r="A54" s="150" t="s">
        <v>43</v>
      </c>
      <c r="B54" s="182">
        <f>'Prevención I T'!E54</f>
        <v>560214.21</v>
      </c>
      <c r="C54" s="182">
        <f>'Prevención 2T'!E54</f>
        <v>1412214.21</v>
      </c>
      <c r="D54" s="182">
        <f>'Prevención 3T'!E54</f>
        <v>852000</v>
      </c>
      <c r="E54" s="182">
        <f>'Prevención 4T'!E54</f>
        <v>7651425</v>
      </c>
      <c r="F54" s="183">
        <f>+F52+F53</f>
        <v>12560214.210000001</v>
      </c>
    </row>
    <row r="55" spans="1:6" x14ac:dyDescent="0.25">
      <c r="A55" s="152" t="s">
        <v>83</v>
      </c>
      <c r="B55" s="182">
        <f>'Prevención I T'!E55</f>
        <v>0</v>
      </c>
      <c r="C55" s="182">
        <f>'Prevención 2T'!E55</f>
        <v>0</v>
      </c>
      <c r="D55" s="182">
        <f>'Prevención 3T'!E55</f>
        <v>4348575</v>
      </c>
      <c r="E55" s="182">
        <f>'Prevención 4T'!E55</f>
        <v>7175050</v>
      </c>
      <c r="F55" s="181">
        <f>SUM(B55:E55)</f>
        <v>11523625</v>
      </c>
    </row>
    <row r="56" spans="1:6" x14ac:dyDescent="0.25">
      <c r="A56" s="152" t="s">
        <v>98</v>
      </c>
      <c r="B56" s="182">
        <f>'Prevención I T'!E56</f>
        <v>0</v>
      </c>
      <c r="C56" s="182">
        <f>'Prevención 2T'!E56</f>
        <v>560214.21</v>
      </c>
      <c r="D56" s="182">
        <f>'Prevención 3T'!E56</f>
        <v>0</v>
      </c>
      <c r="E56" s="182">
        <f>'Prevención 4T'!E56</f>
        <v>0</v>
      </c>
      <c r="F56" s="181">
        <f>SUM(B56:E56)</f>
        <v>560214.21</v>
      </c>
    </row>
    <row r="57" spans="1:6" x14ac:dyDescent="0.25">
      <c r="A57" s="150" t="s">
        <v>45</v>
      </c>
      <c r="B57" s="182">
        <f>'Prevención I T'!E57</f>
        <v>560214.21</v>
      </c>
      <c r="C57" s="182">
        <f>'Prevención 2T'!E57</f>
        <v>852000</v>
      </c>
      <c r="D57" s="182">
        <f>'Prevención 3T'!E57</f>
        <v>-3496575</v>
      </c>
      <c r="E57" s="182">
        <f>'Prevención 4T'!E57</f>
        <v>476375</v>
      </c>
      <c r="F57" s="183">
        <f>+F54-F55-F56</f>
        <v>476375.00000000093</v>
      </c>
    </row>
    <row r="58" spans="1:6" ht="15.75" thickBot="1" x14ac:dyDescent="0.3">
      <c r="A58" s="153"/>
      <c r="B58" s="153"/>
      <c r="C58" s="153"/>
      <c r="D58" s="153"/>
      <c r="E58" s="153"/>
      <c r="F58" s="153"/>
    </row>
    <row r="59" spans="1:6" ht="15.75" thickTop="1" x14ac:dyDescent="0.25">
      <c r="A59" s="154" t="s">
        <v>46</v>
      </c>
      <c r="B59" s="141"/>
      <c r="C59" s="141"/>
      <c r="D59" s="141"/>
      <c r="E59" s="141"/>
      <c r="F59" s="141"/>
    </row>
    <row r="60" spans="1:6" x14ac:dyDescent="0.25">
      <c r="A60" s="141"/>
      <c r="B60" s="141"/>
      <c r="C60" s="141"/>
      <c r="D60" s="141"/>
      <c r="E60" s="141"/>
      <c r="F60" s="141"/>
    </row>
    <row r="63" spans="1:6" x14ac:dyDescent="0.25">
      <c r="A63" s="7" t="s">
        <v>109</v>
      </c>
    </row>
    <row r="71" spans="1:1" x14ac:dyDescent="0.25">
      <c r="A71" s="62"/>
    </row>
    <row r="78" spans="1:1" x14ac:dyDescent="0.25">
      <c r="A78" s="62"/>
    </row>
    <row r="79" spans="1:1" x14ac:dyDescent="0.25">
      <c r="A79" s="62"/>
    </row>
    <row r="80" spans="1:1" x14ac:dyDescent="0.25">
      <c r="A80" s="62"/>
    </row>
    <row r="81" spans="1:1" x14ac:dyDescent="0.25">
      <c r="A81" s="62"/>
    </row>
    <row r="82" spans="1:1" x14ac:dyDescent="0.25">
      <c r="A82" s="62"/>
    </row>
    <row r="83" spans="1:1" x14ac:dyDescent="0.25">
      <c r="A83" s="62"/>
    </row>
    <row r="84" spans="1:1" x14ac:dyDescent="0.25">
      <c r="A84" s="62"/>
    </row>
    <row r="85" spans="1:1" x14ac:dyDescent="0.25">
      <c r="A85" s="62"/>
    </row>
    <row r="86" spans="1:1" x14ac:dyDescent="0.25">
      <c r="A86" s="62"/>
    </row>
    <row r="87" spans="1:1" x14ac:dyDescent="0.25">
      <c r="A87" s="62"/>
    </row>
    <row r="88" spans="1:1" x14ac:dyDescent="0.25">
      <c r="A88" s="62"/>
    </row>
    <row r="89" spans="1:1" x14ac:dyDescent="0.25">
      <c r="A89" s="62"/>
    </row>
    <row r="90" spans="1:1" x14ac:dyDescent="0.25">
      <c r="A90" s="62"/>
    </row>
    <row r="91" spans="1:1" x14ac:dyDescent="0.25">
      <c r="A91" s="62"/>
    </row>
    <row r="92" spans="1:1" x14ac:dyDescent="0.25">
      <c r="A92" s="62"/>
    </row>
    <row r="93" spans="1:1" x14ac:dyDescent="0.25">
      <c r="A93" s="62"/>
    </row>
    <row r="94" spans="1:1" x14ac:dyDescent="0.25">
      <c r="A94" s="62"/>
    </row>
    <row r="95" spans="1:1" x14ac:dyDescent="0.25">
      <c r="A95" s="62"/>
    </row>
    <row r="96" spans="1:1" x14ac:dyDescent="0.25">
      <c r="A96" s="62"/>
    </row>
    <row r="97" spans="1:1" x14ac:dyDescent="0.25">
      <c r="A97" s="62"/>
    </row>
    <row r="98" spans="1:1" x14ac:dyDescent="0.25">
      <c r="A98" s="62"/>
    </row>
    <row r="99" spans="1:1" x14ac:dyDescent="0.25">
      <c r="A99" s="62"/>
    </row>
    <row r="100" spans="1:1" x14ac:dyDescent="0.25">
      <c r="A100" s="62"/>
    </row>
    <row r="101" spans="1:1" x14ac:dyDescent="0.25">
      <c r="A101" s="62"/>
    </row>
    <row r="102" spans="1:1" x14ac:dyDescent="0.25">
      <c r="A102" s="62"/>
    </row>
    <row r="103" spans="1:1" x14ac:dyDescent="0.25">
      <c r="A103" s="62"/>
    </row>
    <row r="104" spans="1:1" x14ac:dyDescent="0.25">
      <c r="A104" s="62"/>
    </row>
    <row r="105" spans="1:1" x14ac:dyDescent="0.25">
      <c r="A105" s="62"/>
    </row>
    <row r="106" spans="1:1" x14ac:dyDescent="0.25">
      <c r="A106" s="62"/>
    </row>
    <row r="107" spans="1:1" x14ac:dyDescent="0.25">
      <c r="A107" s="62"/>
    </row>
    <row r="108" spans="1:1" x14ac:dyDescent="0.25">
      <c r="A108" s="62"/>
    </row>
    <row r="109" spans="1:1" x14ac:dyDescent="0.25">
      <c r="A109" s="62"/>
    </row>
    <row r="110" spans="1:1" x14ac:dyDescent="0.25">
      <c r="A110" s="62"/>
    </row>
    <row r="111" spans="1:1" x14ac:dyDescent="0.25">
      <c r="A111" s="62"/>
    </row>
    <row r="112" spans="1:1" x14ac:dyDescent="0.25">
      <c r="A112" s="62"/>
    </row>
    <row r="113" spans="1:1" x14ac:dyDescent="0.25">
      <c r="A113" s="62"/>
    </row>
    <row r="114" spans="1:1" x14ac:dyDescent="0.25">
      <c r="A114" s="62"/>
    </row>
    <row r="115" spans="1:1" x14ac:dyDescent="0.25">
      <c r="A115" s="62"/>
    </row>
    <row r="116" spans="1:1" x14ac:dyDescent="0.25">
      <c r="A116" s="62"/>
    </row>
    <row r="117" spans="1:1" x14ac:dyDescent="0.25">
      <c r="A117" s="62"/>
    </row>
    <row r="118" spans="1:1" x14ac:dyDescent="0.25">
      <c r="A118" s="62"/>
    </row>
    <row r="119" spans="1:1" x14ac:dyDescent="0.25">
      <c r="A119" s="62"/>
    </row>
  </sheetData>
  <mergeCells count="12">
    <mergeCell ref="A34:F34"/>
    <mergeCell ref="A47:F47"/>
    <mergeCell ref="A48:F48"/>
    <mergeCell ref="A49:F49"/>
    <mergeCell ref="A1:E1"/>
    <mergeCell ref="A8:G8"/>
    <mergeCell ref="A7:G7"/>
    <mergeCell ref="A22:F22"/>
    <mergeCell ref="A20:F20"/>
    <mergeCell ref="A21:F21"/>
    <mergeCell ref="A32:F32"/>
    <mergeCell ref="A33:F33"/>
  </mergeCells>
  <pageMargins left="0.70866141732283472" right="0.70866141732283472" top="0.74803149606299213" bottom="0.74803149606299213" header="0.31496062992125984" footer="0.31496062992125984"/>
  <pageSetup scale="64" firstPageNumber="30" orientation="portrait" useFirstPageNumber="1" r:id="rId1"/>
  <headerFooter>
    <oddFooter>&amp;R&amp;"-,Negrita"&amp;12&amp;P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44" sqref="B44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E72" sqref="E72"/>
    </sheetView>
  </sheetViews>
  <sheetFormatPr baseColWidth="10" defaultColWidth="11.5703125" defaultRowHeight="15" x14ac:dyDescent="0.25"/>
  <cols>
    <col min="1" max="1" width="40.7109375" style="31" customWidth="1"/>
    <col min="2" max="5" width="15.7109375" style="26" customWidth="1"/>
    <col min="6" max="6" width="11.42578125" style="26" bestFit="1" customWidth="1"/>
    <col min="7" max="7" width="13.5703125" style="26" customWidth="1"/>
    <col min="8" max="8" width="11.5703125" style="26" bestFit="1" customWidth="1"/>
    <col min="9" max="9" width="14.140625" style="26" bestFit="1" customWidth="1"/>
    <col min="10" max="10" width="11.5703125" style="26" bestFit="1" customWidth="1"/>
    <col min="11" max="11" width="11.140625" style="26" customWidth="1"/>
    <col min="12" max="13" width="12.28515625" style="26" bestFit="1" customWidth="1"/>
    <col min="14" max="15" width="12.5703125" style="26" bestFit="1" customWidth="1"/>
    <col min="16" max="16384" width="11.5703125" style="26"/>
  </cols>
  <sheetData>
    <row r="1" spans="1:10" x14ac:dyDescent="0.25">
      <c r="A1" s="215" t="s">
        <v>0</v>
      </c>
      <c r="B1" s="215"/>
      <c r="C1" s="215"/>
      <c r="D1" s="215"/>
      <c r="E1" s="215"/>
      <c r="F1" s="215"/>
    </row>
    <row r="2" spans="1:10" x14ac:dyDescent="0.25">
      <c r="A2" s="27" t="s">
        <v>1</v>
      </c>
      <c r="B2" s="3" t="s">
        <v>89</v>
      </c>
      <c r="C2" s="3"/>
      <c r="D2" s="3"/>
      <c r="E2" s="3"/>
      <c r="F2" s="3"/>
    </row>
    <row r="3" spans="1:10" x14ac:dyDescent="0.25">
      <c r="A3" s="27" t="s">
        <v>2</v>
      </c>
      <c r="B3" s="29" t="s">
        <v>3</v>
      </c>
      <c r="C3" s="28"/>
      <c r="D3" s="28"/>
      <c r="E3" s="28"/>
      <c r="F3" s="28"/>
    </row>
    <row r="4" spans="1:10" x14ac:dyDescent="0.25">
      <c r="A4" s="27" t="s">
        <v>4</v>
      </c>
      <c r="B4" s="28" t="s">
        <v>5</v>
      </c>
      <c r="C4" s="28"/>
      <c r="D4" s="28"/>
      <c r="E4" s="28"/>
      <c r="F4" s="28"/>
    </row>
    <row r="5" spans="1:10" x14ac:dyDescent="0.25">
      <c r="A5" s="27" t="s">
        <v>50</v>
      </c>
      <c r="B5" s="30" t="s">
        <v>103</v>
      </c>
      <c r="C5" s="28"/>
      <c r="D5" s="28"/>
      <c r="E5" s="28"/>
      <c r="F5" s="28"/>
    </row>
    <row r="6" spans="1:10" x14ac:dyDescent="0.25">
      <c r="A6" s="27"/>
      <c r="B6" s="30"/>
      <c r="C6" s="28"/>
      <c r="D6" s="28"/>
      <c r="E6" s="28"/>
      <c r="F6" s="28"/>
    </row>
    <row r="7" spans="1:10" x14ac:dyDescent="0.25">
      <c r="A7" s="215" t="s">
        <v>7</v>
      </c>
      <c r="B7" s="215"/>
      <c r="C7" s="215"/>
      <c r="D7" s="215"/>
      <c r="E7" s="215"/>
      <c r="F7" s="215"/>
    </row>
    <row r="8" spans="1:10" x14ac:dyDescent="0.25">
      <c r="A8" s="215" t="s">
        <v>8</v>
      </c>
      <c r="B8" s="215"/>
      <c r="C8" s="215"/>
      <c r="D8" s="215"/>
      <c r="E8" s="215"/>
      <c r="F8" s="215"/>
    </row>
    <row r="10" spans="1:10" ht="15.75" thickBot="1" x14ac:dyDescent="0.3">
      <c r="A10" s="32" t="s">
        <v>9</v>
      </c>
      <c r="B10" s="33" t="s">
        <v>10</v>
      </c>
      <c r="C10" s="33" t="s">
        <v>14</v>
      </c>
      <c r="D10" s="33" t="s">
        <v>15</v>
      </c>
      <c r="E10" s="33" t="s">
        <v>16</v>
      </c>
      <c r="F10" s="33" t="s">
        <v>52</v>
      </c>
    </row>
    <row r="11" spans="1:10" x14ac:dyDescent="0.25">
      <c r="A11" s="34" t="s">
        <v>23</v>
      </c>
      <c r="B11" s="31"/>
      <c r="C11" s="31"/>
      <c r="D11" s="31"/>
      <c r="E11" s="31"/>
      <c r="F11" s="31"/>
    </row>
    <row r="12" spans="1:10" x14ac:dyDescent="0.25">
      <c r="A12" s="11" t="s">
        <v>64</v>
      </c>
      <c r="B12" s="31" t="s">
        <v>25</v>
      </c>
      <c r="C12" s="111">
        <v>8</v>
      </c>
      <c r="D12" s="111">
        <v>7</v>
      </c>
      <c r="E12" s="111">
        <v>5</v>
      </c>
      <c r="F12" s="112">
        <f>SUM(C12:E12)</f>
        <v>20</v>
      </c>
      <c r="H12" s="111"/>
      <c r="I12" s="111"/>
      <c r="J12" s="111"/>
    </row>
    <row r="13" spans="1:10" x14ac:dyDescent="0.25">
      <c r="A13" s="11" t="s">
        <v>65</v>
      </c>
      <c r="B13" s="31" t="s">
        <v>25</v>
      </c>
      <c r="C13" s="111">
        <v>9</v>
      </c>
      <c r="D13" s="111">
        <v>7</v>
      </c>
      <c r="E13" s="111">
        <v>4</v>
      </c>
      <c r="F13" s="112">
        <f t="shared" ref="F13" si="0">SUM(C13:E13)</f>
        <v>20</v>
      </c>
      <c r="H13" s="111"/>
      <c r="I13" s="111"/>
      <c r="J13" s="111"/>
    </row>
    <row r="14" spans="1:10" x14ac:dyDescent="0.25">
      <c r="A14" s="11" t="s">
        <v>66</v>
      </c>
      <c r="B14" s="31" t="s">
        <v>25</v>
      </c>
      <c r="C14" s="111">
        <v>17</v>
      </c>
      <c r="D14" s="111">
        <v>17</v>
      </c>
      <c r="E14" s="111">
        <v>18</v>
      </c>
      <c r="F14" s="112">
        <f>E14</f>
        <v>18</v>
      </c>
      <c r="H14" s="111"/>
      <c r="I14" s="111"/>
      <c r="J14" s="111"/>
    </row>
    <row r="15" spans="1:10" x14ac:dyDescent="0.25">
      <c r="A15" s="10" t="s">
        <v>100</v>
      </c>
      <c r="B15" s="7" t="s">
        <v>85</v>
      </c>
      <c r="C15" s="111">
        <v>25</v>
      </c>
      <c r="D15" s="111">
        <v>22</v>
      </c>
      <c r="E15" s="111">
        <v>26</v>
      </c>
      <c r="F15" s="112">
        <f>AVERAGE(C15:E15)</f>
        <v>24.333333333333332</v>
      </c>
      <c r="H15" s="111"/>
      <c r="I15" s="111"/>
      <c r="J15" s="111"/>
    </row>
    <row r="16" spans="1:10" x14ac:dyDescent="0.25">
      <c r="A16" s="34"/>
      <c r="B16" s="7" t="s">
        <v>25</v>
      </c>
      <c r="C16" s="112">
        <v>75</v>
      </c>
      <c r="D16" s="112">
        <v>64</v>
      </c>
      <c r="E16" s="112">
        <v>85</v>
      </c>
      <c r="F16" s="112">
        <f>AVERAGE(C16:E16)</f>
        <v>74.666666666666671</v>
      </c>
      <c r="H16" s="111"/>
      <c r="I16" s="111"/>
      <c r="J16" s="111"/>
    </row>
    <row r="17" spans="1:10" x14ac:dyDescent="0.25">
      <c r="A17" s="34"/>
      <c r="B17" s="7" t="s">
        <v>86</v>
      </c>
      <c r="C17" s="111">
        <v>49</v>
      </c>
      <c r="D17" s="111">
        <v>47</v>
      </c>
      <c r="E17" s="111">
        <v>48</v>
      </c>
      <c r="F17" s="112">
        <f>SUM(C17:E17)</f>
        <v>144</v>
      </c>
      <c r="H17" s="111"/>
      <c r="I17" s="111"/>
      <c r="J17" s="111"/>
    </row>
    <row r="18" spans="1:10" x14ac:dyDescent="0.25">
      <c r="A18" s="36"/>
      <c r="C18" s="113"/>
      <c r="D18" s="113"/>
      <c r="E18" s="113"/>
      <c r="F18" s="113"/>
    </row>
    <row r="19" spans="1:10" ht="15.75" thickBot="1" x14ac:dyDescent="0.3">
      <c r="A19" s="14" t="s">
        <v>87</v>
      </c>
      <c r="B19" s="38"/>
      <c r="C19" s="114">
        <f>+C12+C16</f>
        <v>83</v>
      </c>
      <c r="D19" s="114">
        <f t="shared" ref="D19:F19" si="1">+D12+D16</f>
        <v>71</v>
      </c>
      <c r="E19" s="114">
        <f t="shared" si="1"/>
        <v>90</v>
      </c>
      <c r="F19" s="114">
        <f t="shared" si="1"/>
        <v>94.666666666666671</v>
      </c>
    </row>
    <row r="20" spans="1:10" ht="15.75" thickTop="1" x14ac:dyDescent="0.25">
      <c r="A20" s="94" t="s">
        <v>88</v>
      </c>
      <c r="B20" s="55"/>
      <c r="C20" s="56"/>
      <c r="D20" s="56"/>
      <c r="E20" s="56"/>
      <c r="F20" s="57"/>
    </row>
    <row r="21" spans="1:10" x14ac:dyDescent="0.25">
      <c r="A21" s="94" t="s">
        <v>27</v>
      </c>
    </row>
    <row r="23" spans="1:10" x14ac:dyDescent="0.25">
      <c r="A23" s="216" t="s">
        <v>28</v>
      </c>
      <c r="B23" s="216"/>
      <c r="C23" s="216"/>
      <c r="D23" s="216"/>
      <c r="E23" s="216"/>
    </row>
    <row r="24" spans="1:10" x14ac:dyDescent="0.25">
      <c r="A24" s="215" t="s">
        <v>29</v>
      </c>
      <c r="B24" s="215"/>
      <c r="C24" s="215"/>
      <c r="D24" s="215"/>
      <c r="E24" s="215"/>
    </row>
    <row r="25" spans="1:10" x14ac:dyDescent="0.25">
      <c r="A25" s="27" t="s">
        <v>30</v>
      </c>
      <c r="B25" s="30" t="s">
        <v>31</v>
      </c>
      <c r="C25" s="35"/>
      <c r="D25" s="35"/>
      <c r="E25" s="35"/>
    </row>
    <row r="27" spans="1:10" ht="15.75" thickBot="1" x14ac:dyDescent="0.3">
      <c r="A27" s="32" t="s">
        <v>9</v>
      </c>
      <c r="B27" s="33" t="s">
        <v>14</v>
      </c>
      <c r="C27" s="33" t="s">
        <v>15</v>
      </c>
      <c r="D27" s="33" t="s">
        <v>16</v>
      </c>
      <c r="E27" s="33" t="s">
        <v>52</v>
      </c>
    </row>
    <row r="28" spans="1:10" x14ac:dyDescent="0.25">
      <c r="A28" s="39" t="s">
        <v>23</v>
      </c>
    </row>
    <row r="29" spans="1:10" x14ac:dyDescent="0.25">
      <c r="A29" s="40" t="s">
        <v>24</v>
      </c>
      <c r="B29" s="59">
        <v>5665623.75</v>
      </c>
      <c r="C29" s="59">
        <v>4087112.4</v>
      </c>
      <c r="D29" s="59">
        <v>7468685.9800000004</v>
      </c>
      <c r="E29" s="59">
        <f>SUM(B29:D29)</f>
        <v>17221422.130000003</v>
      </c>
    </row>
    <row r="30" spans="1:10" x14ac:dyDescent="0.25">
      <c r="A30" s="39" t="s">
        <v>101</v>
      </c>
      <c r="B30" s="59">
        <v>708770</v>
      </c>
      <c r="C30" s="59">
        <v>330810</v>
      </c>
      <c r="D30" s="59">
        <v>923750</v>
      </c>
      <c r="E30" s="59">
        <f>SUM(B30:D30)</f>
        <v>1963330</v>
      </c>
    </row>
    <row r="31" spans="1:10" x14ac:dyDescent="0.25">
      <c r="A31" s="39"/>
      <c r="B31" s="59"/>
      <c r="C31" s="58"/>
      <c r="D31" s="58"/>
      <c r="E31" s="59"/>
    </row>
    <row r="32" spans="1:10" ht="15.75" thickBot="1" x14ac:dyDescent="0.3">
      <c r="A32" s="37" t="s">
        <v>26</v>
      </c>
      <c r="B32" s="60">
        <f t="shared" ref="B32:D32" si="2">SUM(B29:B31)</f>
        <v>6374393.75</v>
      </c>
      <c r="C32" s="60">
        <f t="shared" si="2"/>
        <v>4417922.4000000004</v>
      </c>
      <c r="D32" s="60">
        <f t="shared" si="2"/>
        <v>8392435.9800000004</v>
      </c>
      <c r="E32" s="61">
        <f>SUM(E29:E30)</f>
        <v>19184752.130000003</v>
      </c>
      <c r="F32" s="41"/>
    </row>
    <row r="33" spans="1:7" ht="15.75" thickTop="1" x14ac:dyDescent="0.25">
      <c r="A33" s="94" t="s">
        <v>32</v>
      </c>
    </row>
    <row r="35" spans="1:7" x14ac:dyDescent="0.25">
      <c r="A35" s="215" t="s">
        <v>33</v>
      </c>
      <c r="B35" s="215"/>
      <c r="C35" s="215"/>
      <c r="D35" s="215"/>
      <c r="E35" s="215"/>
    </row>
    <row r="36" spans="1:7" x14ac:dyDescent="0.25">
      <c r="A36" s="215" t="s">
        <v>29</v>
      </c>
      <c r="B36" s="215"/>
      <c r="C36" s="215"/>
      <c r="D36" s="215"/>
      <c r="E36" s="215"/>
      <c r="G36" s="41"/>
    </row>
    <row r="37" spans="1:7" x14ac:dyDescent="0.25">
      <c r="A37" s="27" t="s">
        <v>30</v>
      </c>
      <c r="B37" s="28" t="s">
        <v>31</v>
      </c>
      <c r="C37" s="35"/>
      <c r="D37" s="35"/>
      <c r="E37" s="35"/>
    </row>
    <row r="39" spans="1:7" ht="15.75" thickBot="1" x14ac:dyDescent="0.3">
      <c r="A39" s="32" t="s">
        <v>34</v>
      </c>
      <c r="B39" s="33" t="s">
        <v>14</v>
      </c>
      <c r="C39" s="33" t="s">
        <v>15</v>
      </c>
      <c r="D39" s="33" t="s">
        <v>16</v>
      </c>
      <c r="E39" s="33" t="s">
        <v>52</v>
      </c>
    </row>
    <row r="40" spans="1:7" ht="15.95" customHeight="1" x14ac:dyDescent="0.25">
      <c r="A40" s="7" t="s">
        <v>35</v>
      </c>
      <c r="B40" s="95">
        <v>1482380</v>
      </c>
      <c r="C40" s="95">
        <v>0</v>
      </c>
      <c r="D40" s="95">
        <v>2715225</v>
      </c>
      <c r="E40" s="96">
        <f t="shared" ref="E40:E61" si="3">SUM(B40:D40)</f>
        <v>4197605</v>
      </c>
    </row>
    <row r="41" spans="1:7" x14ac:dyDescent="0.25">
      <c r="A41" s="7" t="s">
        <v>36</v>
      </c>
      <c r="B41" s="95">
        <v>1715164.5</v>
      </c>
      <c r="C41" s="95">
        <v>3540703.4</v>
      </c>
      <c r="D41" s="95">
        <v>1963800</v>
      </c>
      <c r="E41" s="96">
        <f t="shared" si="3"/>
        <v>7219667.9000000004</v>
      </c>
    </row>
    <row r="42" spans="1:7" x14ac:dyDescent="0.25">
      <c r="A42" s="7" t="s">
        <v>37</v>
      </c>
      <c r="B42" s="95">
        <v>951670</v>
      </c>
      <c r="C42" s="95">
        <v>165610</v>
      </c>
      <c r="D42" s="95">
        <v>971150</v>
      </c>
      <c r="E42" s="96">
        <f t="shared" si="3"/>
        <v>2088430</v>
      </c>
    </row>
    <row r="43" spans="1:7" x14ac:dyDescent="0.25">
      <c r="A43" s="7" t="s">
        <v>38</v>
      </c>
      <c r="B43" s="95">
        <v>0</v>
      </c>
      <c r="C43" s="95">
        <v>0</v>
      </c>
      <c r="D43" s="95">
        <v>0</v>
      </c>
      <c r="E43" s="96">
        <f t="shared" si="3"/>
        <v>0</v>
      </c>
    </row>
    <row r="44" spans="1:7" x14ac:dyDescent="0.25">
      <c r="A44" s="7" t="s">
        <v>39</v>
      </c>
      <c r="B44" s="95">
        <v>33363.699999999997</v>
      </c>
      <c r="C44" s="95">
        <v>0</v>
      </c>
      <c r="D44" s="95">
        <v>1087801.98</v>
      </c>
      <c r="E44" s="96">
        <f t="shared" si="3"/>
        <v>1121165.68</v>
      </c>
    </row>
    <row r="45" spans="1:7" x14ac:dyDescent="0.25">
      <c r="A45" s="7" t="s">
        <v>68</v>
      </c>
      <c r="B45" s="95">
        <v>0</v>
      </c>
      <c r="C45" s="95">
        <v>0</v>
      </c>
      <c r="D45" s="95">
        <v>117800</v>
      </c>
      <c r="E45" s="96">
        <f t="shared" si="3"/>
        <v>117800</v>
      </c>
    </row>
    <row r="46" spans="1:7" x14ac:dyDescent="0.25">
      <c r="A46" s="7" t="s">
        <v>69</v>
      </c>
      <c r="B46" s="95">
        <v>0</v>
      </c>
      <c r="C46" s="95">
        <v>49260</v>
      </c>
      <c r="D46" s="95">
        <v>34750</v>
      </c>
      <c r="E46" s="96">
        <f t="shared" si="3"/>
        <v>84010</v>
      </c>
    </row>
    <row r="47" spans="1:7" x14ac:dyDescent="0.25">
      <c r="A47" s="7" t="s">
        <v>70</v>
      </c>
      <c r="B47" s="95">
        <v>0</v>
      </c>
      <c r="C47" s="95">
        <v>0</v>
      </c>
      <c r="D47" s="95">
        <v>91475</v>
      </c>
      <c r="E47" s="96">
        <f t="shared" si="3"/>
        <v>91475</v>
      </c>
    </row>
    <row r="48" spans="1:7" x14ac:dyDescent="0.25">
      <c r="A48" s="7" t="s">
        <v>71</v>
      </c>
      <c r="B48" s="95">
        <v>407100</v>
      </c>
      <c r="C48" s="95">
        <v>165200</v>
      </c>
      <c r="D48" s="95">
        <v>377600</v>
      </c>
      <c r="E48" s="96">
        <f t="shared" si="3"/>
        <v>949900</v>
      </c>
    </row>
    <row r="49" spans="1:5" x14ac:dyDescent="0.25">
      <c r="A49" s="7" t="s">
        <v>72</v>
      </c>
      <c r="B49" s="95">
        <v>0</v>
      </c>
      <c r="C49" s="95">
        <v>39500</v>
      </c>
      <c r="D49" s="95">
        <v>0</v>
      </c>
      <c r="E49" s="96">
        <f t="shared" si="3"/>
        <v>39500</v>
      </c>
    </row>
    <row r="50" spans="1:5" x14ac:dyDescent="0.25">
      <c r="A50" s="7" t="s">
        <v>73</v>
      </c>
      <c r="B50" s="95">
        <v>155958</v>
      </c>
      <c r="C50" s="95">
        <v>0</v>
      </c>
      <c r="D50" s="95">
        <v>0</v>
      </c>
      <c r="E50" s="96">
        <f t="shared" si="3"/>
        <v>155958</v>
      </c>
    </row>
    <row r="51" spans="1:5" x14ac:dyDescent="0.25">
      <c r="A51" s="7" t="s">
        <v>110</v>
      </c>
      <c r="B51" s="95">
        <v>0</v>
      </c>
      <c r="C51" s="95">
        <v>89380</v>
      </c>
      <c r="D51" s="95">
        <v>0</v>
      </c>
      <c r="E51" s="96">
        <f t="shared" si="3"/>
        <v>89380</v>
      </c>
    </row>
    <row r="52" spans="1:5" x14ac:dyDescent="0.25">
      <c r="A52" s="7" t="s">
        <v>116</v>
      </c>
      <c r="B52" s="95">
        <v>250374.26</v>
      </c>
      <c r="C52" s="95">
        <v>0</v>
      </c>
      <c r="D52" s="95">
        <v>0</v>
      </c>
      <c r="E52" s="96">
        <f t="shared" si="3"/>
        <v>250374.26</v>
      </c>
    </row>
    <row r="53" spans="1:5" x14ac:dyDescent="0.25">
      <c r="A53" s="7" t="s">
        <v>111</v>
      </c>
      <c r="B53" s="95">
        <v>284747.27</v>
      </c>
      <c r="C53" s="95">
        <v>104832</v>
      </c>
      <c r="D53" s="95">
        <v>0</v>
      </c>
      <c r="E53" s="96">
        <f t="shared" si="3"/>
        <v>389579.27</v>
      </c>
    </row>
    <row r="54" spans="1:5" x14ac:dyDescent="0.25">
      <c r="A54" s="7" t="s">
        <v>112</v>
      </c>
      <c r="B54" s="95">
        <v>878947.82</v>
      </c>
      <c r="C54" s="95">
        <v>210550</v>
      </c>
      <c r="D54" s="95">
        <v>56200</v>
      </c>
      <c r="E54" s="96">
        <f t="shared" si="3"/>
        <v>1145697.8199999998</v>
      </c>
    </row>
    <row r="55" spans="1:5" x14ac:dyDescent="0.25">
      <c r="A55" s="7" t="s">
        <v>113</v>
      </c>
      <c r="B55" s="95">
        <v>0</v>
      </c>
      <c r="C55" s="95">
        <v>0</v>
      </c>
      <c r="D55" s="95">
        <v>591540</v>
      </c>
      <c r="E55" s="96">
        <f t="shared" si="3"/>
        <v>591540</v>
      </c>
    </row>
    <row r="56" spans="1:5" x14ac:dyDescent="0.25">
      <c r="A56" s="7" t="s">
        <v>114</v>
      </c>
      <c r="B56" s="95">
        <v>186128.2</v>
      </c>
      <c r="C56" s="95">
        <v>0</v>
      </c>
      <c r="D56" s="95">
        <v>85344</v>
      </c>
      <c r="E56" s="96">
        <f t="shared" si="3"/>
        <v>271472.2</v>
      </c>
    </row>
    <row r="57" spans="1:5" x14ac:dyDescent="0.25">
      <c r="A57" s="7" t="s">
        <v>115</v>
      </c>
      <c r="B57" s="95">
        <v>28560</v>
      </c>
      <c r="C57" s="95">
        <v>52887</v>
      </c>
      <c r="D57" s="95">
        <v>299750</v>
      </c>
      <c r="E57" s="96">
        <f t="shared" si="3"/>
        <v>381197</v>
      </c>
    </row>
    <row r="58" spans="1:5" x14ac:dyDescent="0.25">
      <c r="A58" s="7" t="s">
        <v>120</v>
      </c>
      <c r="B58" s="95">
        <v>0</v>
      </c>
      <c r="C58" s="95">
        <v>0</v>
      </c>
      <c r="D58" s="95">
        <v>0</v>
      </c>
      <c r="E58" s="96">
        <f t="shared" si="3"/>
        <v>0</v>
      </c>
    </row>
    <row r="59" spans="1:5" x14ac:dyDescent="0.25">
      <c r="A59" s="7" t="s">
        <v>118</v>
      </c>
      <c r="B59" s="95">
        <v>0</v>
      </c>
      <c r="C59" s="95">
        <v>0</v>
      </c>
      <c r="D59" s="95">
        <v>0</v>
      </c>
      <c r="E59" s="96">
        <f t="shared" si="3"/>
        <v>0</v>
      </c>
    </row>
    <row r="60" spans="1:5" x14ac:dyDescent="0.25">
      <c r="A60" s="7" t="s">
        <v>119</v>
      </c>
      <c r="B60" s="95">
        <v>0</v>
      </c>
      <c r="C60" s="95">
        <v>0</v>
      </c>
      <c r="D60" s="95">
        <v>0</v>
      </c>
      <c r="E60" s="96">
        <f t="shared" si="3"/>
        <v>0</v>
      </c>
    </row>
    <row r="61" spans="1:5" x14ac:dyDescent="0.25">
      <c r="A61" s="7" t="s">
        <v>121</v>
      </c>
      <c r="B61" s="95">
        <v>0</v>
      </c>
      <c r="C61" s="95">
        <v>0</v>
      </c>
      <c r="D61" s="95">
        <v>0</v>
      </c>
      <c r="E61" s="96">
        <f t="shared" si="3"/>
        <v>0</v>
      </c>
    </row>
    <row r="62" spans="1:5" x14ac:dyDescent="0.25">
      <c r="B62" s="97"/>
      <c r="C62" s="95"/>
      <c r="D62" s="95"/>
      <c r="E62" s="96"/>
    </row>
    <row r="63" spans="1:5" ht="15.75" thickBot="1" x14ac:dyDescent="0.3">
      <c r="A63" s="37" t="s">
        <v>26</v>
      </c>
      <c r="B63" s="98">
        <f>SUM(B40:B62)</f>
        <v>6374393.7500000009</v>
      </c>
      <c r="C63" s="98">
        <f t="shared" ref="C63:E63" si="4">SUM(C40:C62)</f>
        <v>4417922.4000000004</v>
      </c>
      <c r="D63" s="119">
        <f t="shared" si="4"/>
        <v>8392435.9800000004</v>
      </c>
      <c r="E63" s="98">
        <f t="shared" si="4"/>
        <v>19184752.129999999</v>
      </c>
    </row>
    <row r="64" spans="1:5" ht="15.75" thickTop="1" x14ac:dyDescent="0.25">
      <c r="A64" s="94" t="s">
        <v>32</v>
      </c>
    </row>
    <row r="66" spans="1:14" x14ac:dyDescent="0.25">
      <c r="A66" s="215" t="s">
        <v>40</v>
      </c>
      <c r="B66" s="215"/>
      <c r="C66" s="215"/>
      <c r="D66" s="215"/>
      <c r="E66" s="215"/>
    </row>
    <row r="67" spans="1:14" x14ac:dyDescent="0.25">
      <c r="A67" s="215" t="s">
        <v>41</v>
      </c>
      <c r="B67" s="215"/>
      <c r="C67" s="215"/>
      <c r="D67" s="215"/>
      <c r="E67" s="215"/>
    </row>
    <row r="68" spans="1:14" x14ac:dyDescent="0.25">
      <c r="A68" s="27" t="s">
        <v>30</v>
      </c>
      <c r="B68" s="42" t="s">
        <v>31</v>
      </c>
      <c r="C68" s="35"/>
      <c r="D68" s="35"/>
      <c r="E68" s="35"/>
    </row>
    <row r="70" spans="1:14" ht="15.75" thickBot="1" x14ac:dyDescent="0.3">
      <c r="A70" s="133" t="s">
        <v>34</v>
      </c>
      <c r="B70" s="134" t="s">
        <v>14</v>
      </c>
      <c r="C70" s="134" t="s">
        <v>15</v>
      </c>
      <c r="D70" s="134" t="s">
        <v>16</v>
      </c>
      <c r="E70" s="134" t="s">
        <v>52</v>
      </c>
    </row>
    <row r="71" spans="1:14" x14ac:dyDescent="0.25">
      <c r="A71" s="135" t="s">
        <v>99</v>
      </c>
      <c r="B71" s="168">
        <f>'Tratamiento 1T'!E77</f>
        <v>38666913.57</v>
      </c>
      <c r="C71" s="168">
        <f>B77</f>
        <v>32292519.82</v>
      </c>
      <c r="D71" s="168">
        <f>C77</f>
        <v>27874597.420000002</v>
      </c>
      <c r="E71" s="168">
        <f>B71</f>
        <v>38666913.57</v>
      </c>
      <c r="G71" s="120"/>
      <c r="H71" s="120"/>
      <c r="I71" s="120"/>
    </row>
    <row r="72" spans="1:14" x14ac:dyDescent="0.25">
      <c r="A72" s="135" t="s">
        <v>42</v>
      </c>
      <c r="B72" s="168">
        <v>0</v>
      </c>
      <c r="C72" s="168">
        <v>0</v>
      </c>
      <c r="D72" s="168">
        <v>45382644.950000003</v>
      </c>
      <c r="E72" s="168">
        <f>SUM(B72:D72)</f>
        <v>45382644.950000003</v>
      </c>
      <c r="G72" s="120"/>
      <c r="H72" s="120"/>
      <c r="I72" s="120"/>
    </row>
    <row r="73" spans="1:14" x14ac:dyDescent="0.25">
      <c r="A73" s="126"/>
      <c r="B73" s="168"/>
      <c r="C73" s="168"/>
      <c r="D73" s="168"/>
      <c r="E73" s="168">
        <f>SUM(B73:D73)</f>
        <v>0</v>
      </c>
      <c r="G73" s="120"/>
      <c r="H73" s="120"/>
      <c r="I73" s="120"/>
    </row>
    <row r="74" spans="1:14" x14ac:dyDescent="0.25">
      <c r="A74" s="136" t="s">
        <v>43</v>
      </c>
      <c r="B74" s="169">
        <f>B72+B71+B73</f>
        <v>38666913.57</v>
      </c>
      <c r="C74" s="169">
        <f t="shared" ref="C74:E74" si="5">C72+C71+C73</f>
        <v>32292519.82</v>
      </c>
      <c r="D74" s="169">
        <f t="shared" si="5"/>
        <v>73257242.370000005</v>
      </c>
      <c r="E74" s="169">
        <f t="shared" si="5"/>
        <v>84049558.520000011</v>
      </c>
      <c r="G74" s="120"/>
      <c r="H74" s="120"/>
      <c r="I74" s="120"/>
    </row>
    <row r="75" spans="1:14" x14ac:dyDescent="0.25">
      <c r="A75" s="137" t="s">
        <v>44</v>
      </c>
      <c r="B75" s="168">
        <f>B63</f>
        <v>6374393.7500000009</v>
      </c>
      <c r="C75" s="168">
        <f t="shared" ref="C75:E75" si="6">C63</f>
        <v>4417922.4000000004</v>
      </c>
      <c r="D75" s="168">
        <f t="shared" si="6"/>
        <v>8392435.9800000004</v>
      </c>
      <c r="E75" s="168">
        <f t="shared" si="6"/>
        <v>19184752.129999999</v>
      </c>
      <c r="G75" s="120"/>
      <c r="H75" s="120"/>
      <c r="I75" s="120"/>
    </row>
    <row r="76" spans="1:14" x14ac:dyDescent="0.25">
      <c r="A76" s="138" t="s">
        <v>117</v>
      </c>
      <c r="B76" s="168">
        <v>0</v>
      </c>
      <c r="C76" s="168">
        <v>0</v>
      </c>
      <c r="D76" s="168">
        <v>44125391.520000003</v>
      </c>
      <c r="E76" s="168">
        <f>SUM(B76:D76)</f>
        <v>44125391.520000003</v>
      </c>
      <c r="G76" s="120"/>
      <c r="H76" s="120"/>
      <c r="I76" s="120"/>
    </row>
    <row r="77" spans="1:14" x14ac:dyDescent="0.25">
      <c r="A77" s="136" t="s">
        <v>45</v>
      </c>
      <c r="B77" s="169">
        <f t="shared" ref="B77:D77" si="7">+B74-B75-B76</f>
        <v>32292519.82</v>
      </c>
      <c r="C77" s="169">
        <f t="shared" si="7"/>
        <v>27874597.420000002</v>
      </c>
      <c r="D77" s="169">
        <f t="shared" si="7"/>
        <v>20739414.869999997</v>
      </c>
      <c r="E77" s="169">
        <f>+E74-E75-E76</f>
        <v>20739414.870000012</v>
      </c>
      <c r="G77" s="120"/>
      <c r="H77" s="120"/>
      <c r="I77" s="120"/>
    </row>
    <row r="78" spans="1:14" ht="15.75" thickBot="1" x14ac:dyDescent="0.3">
      <c r="A78" s="139"/>
      <c r="B78" s="139"/>
      <c r="C78" s="139"/>
      <c r="D78" s="139"/>
      <c r="E78" s="139"/>
    </row>
    <row r="79" spans="1:14" ht="15.75" thickTop="1" x14ac:dyDescent="0.25">
      <c r="A79" s="94" t="s">
        <v>46</v>
      </c>
    </row>
    <row r="80" spans="1:14" x14ac:dyDescent="0.25">
      <c r="A80" s="26"/>
      <c r="D80" s="41"/>
      <c r="L80" s="41"/>
      <c r="M80" s="41"/>
      <c r="N80" s="41"/>
    </row>
    <row r="81" spans="1:4" x14ac:dyDescent="0.25">
      <c r="D81" s="41"/>
    </row>
    <row r="82" spans="1:4" x14ac:dyDescent="0.25">
      <c r="A82" s="7"/>
    </row>
    <row r="83" spans="1:4" x14ac:dyDescent="0.25">
      <c r="A83" s="7" t="s">
        <v>109</v>
      </c>
      <c r="B83" s="41"/>
    </row>
    <row r="84" spans="1:4" x14ac:dyDescent="0.25">
      <c r="A84" s="121" t="s">
        <v>94</v>
      </c>
    </row>
  </sheetData>
  <mergeCells count="9">
    <mergeCell ref="A36:E36"/>
    <mergeCell ref="A66:E66"/>
    <mergeCell ref="A67:E67"/>
    <mergeCell ref="A1:F1"/>
    <mergeCell ref="A7:F7"/>
    <mergeCell ref="A8:F8"/>
    <mergeCell ref="A23:E23"/>
    <mergeCell ref="A24:E24"/>
    <mergeCell ref="A35:E35"/>
  </mergeCells>
  <pageMargins left="0.70866141732283472" right="0.70866141732283472" top="0.74803149606299213" bottom="0.74803149606299213" header="0.31496062992125984" footer="0.31496062992125984"/>
  <pageSetup scale="64" firstPageNumber="18" orientation="portrait" useFirstPageNumber="1" r:id="rId1"/>
  <headerFooter>
    <oddFooter>&amp;R&amp;"-,Negrita"&amp;12&amp;P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64" zoomScaleNormal="100" workbookViewId="0">
      <selection activeCell="E30" sqref="E30"/>
    </sheetView>
  </sheetViews>
  <sheetFormatPr baseColWidth="10" defaultColWidth="11.5703125" defaultRowHeight="15" x14ac:dyDescent="0.25"/>
  <cols>
    <col min="1" max="1" width="40.7109375" style="7" customWidth="1"/>
    <col min="2" max="5" width="15.7109375" style="1" customWidth="1"/>
    <col min="6" max="6" width="11.42578125" style="1" bestFit="1" customWidth="1"/>
    <col min="7" max="7" width="11.5703125" style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10" x14ac:dyDescent="0.25">
      <c r="A1" s="213" t="s">
        <v>0</v>
      </c>
      <c r="B1" s="213"/>
      <c r="C1" s="213"/>
      <c r="D1" s="213"/>
      <c r="E1" s="213"/>
      <c r="F1" s="213"/>
    </row>
    <row r="2" spans="1:10" x14ac:dyDescent="0.25">
      <c r="A2" s="2" t="s">
        <v>1</v>
      </c>
      <c r="B2" s="3" t="s">
        <v>89</v>
      </c>
      <c r="C2" s="3"/>
      <c r="D2" s="3"/>
      <c r="E2" s="3"/>
      <c r="F2" s="3"/>
    </row>
    <row r="3" spans="1:10" x14ac:dyDescent="0.25">
      <c r="A3" s="2" t="s">
        <v>2</v>
      </c>
      <c r="B3" s="4" t="s">
        <v>3</v>
      </c>
      <c r="C3" s="3"/>
      <c r="D3" s="3"/>
      <c r="E3" s="3"/>
      <c r="F3" s="3"/>
    </row>
    <row r="4" spans="1:10" x14ac:dyDescent="0.25">
      <c r="A4" s="2" t="s">
        <v>4</v>
      </c>
      <c r="B4" s="3" t="s">
        <v>5</v>
      </c>
      <c r="C4" s="3"/>
      <c r="D4" s="3"/>
      <c r="E4" s="3"/>
      <c r="F4" s="3"/>
    </row>
    <row r="5" spans="1:10" x14ac:dyDescent="0.25">
      <c r="A5" s="2" t="s">
        <v>50</v>
      </c>
      <c r="B5" s="5" t="s">
        <v>92</v>
      </c>
      <c r="C5" s="3"/>
      <c r="D5" s="3"/>
      <c r="E5" s="3"/>
      <c r="F5" s="3"/>
    </row>
    <row r="6" spans="1:10" x14ac:dyDescent="0.25">
      <c r="A6" s="2"/>
      <c r="B6" s="5"/>
      <c r="C6" s="3"/>
      <c r="D6" s="3"/>
      <c r="E6" s="3"/>
      <c r="F6" s="3"/>
    </row>
    <row r="7" spans="1:10" x14ac:dyDescent="0.25">
      <c r="A7" s="213" t="s">
        <v>7</v>
      </c>
      <c r="B7" s="213"/>
      <c r="C7" s="213"/>
      <c r="D7" s="213"/>
      <c r="E7" s="213"/>
      <c r="F7" s="213"/>
    </row>
    <row r="8" spans="1:10" x14ac:dyDescent="0.25">
      <c r="A8" s="213" t="s">
        <v>8</v>
      </c>
      <c r="B8" s="213"/>
      <c r="C8" s="213"/>
      <c r="D8" s="213"/>
      <c r="E8" s="213"/>
      <c r="F8" s="213"/>
    </row>
    <row r="10" spans="1:10" ht="15.75" thickBot="1" x14ac:dyDescent="0.3">
      <c r="A10" s="8" t="s">
        <v>9</v>
      </c>
      <c r="B10" s="9" t="s">
        <v>10</v>
      </c>
      <c r="C10" s="9" t="s">
        <v>17</v>
      </c>
      <c r="D10" s="9" t="s">
        <v>18</v>
      </c>
      <c r="E10" s="9" t="s">
        <v>53</v>
      </c>
      <c r="F10" s="9" t="s">
        <v>54</v>
      </c>
    </row>
    <row r="11" spans="1:10" x14ac:dyDescent="0.25">
      <c r="A11" s="10" t="s">
        <v>23</v>
      </c>
      <c r="B11" s="7"/>
      <c r="C11" s="7"/>
      <c r="D11" s="7"/>
      <c r="E11" s="7"/>
      <c r="F11" s="7"/>
    </row>
    <row r="12" spans="1:10" x14ac:dyDescent="0.25">
      <c r="A12" s="11" t="s">
        <v>64</v>
      </c>
      <c r="B12" s="7" t="s">
        <v>25</v>
      </c>
      <c r="C12" s="187">
        <v>11</v>
      </c>
      <c r="D12" s="187">
        <v>13</v>
      </c>
      <c r="E12" s="187">
        <v>11</v>
      </c>
      <c r="F12" s="187">
        <f>SUM(C12:E12)</f>
        <v>35</v>
      </c>
      <c r="H12" s="7"/>
      <c r="I12" s="7"/>
      <c r="J12" s="7"/>
    </row>
    <row r="13" spans="1:10" x14ac:dyDescent="0.25">
      <c r="A13" s="11" t="s">
        <v>65</v>
      </c>
      <c r="B13" s="7" t="s">
        <v>25</v>
      </c>
      <c r="C13" s="187">
        <v>7</v>
      </c>
      <c r="D13" s="187">
        <v>14</v>
      </c>
      <c r="E13" s="187">
        <v>12</v>
      </c>
      <c r="F13" s="187">
        <f t="shared" ref="F13" si="0">SUM(C13:E13)</f>
        <v>33</v>
      </c>
      <c r="H13" s="7"/>
      <c r="I13" s="7"/>
      <c r="J13" s="7"/>
    </row>
    <row r="14" spans="1:10" x14ac:dyDescent="0.25">
      <c r="A14" s="11" t="s">
        <v>66</v>
      </c>
      <c r="B14" s="7" t="s">
        <v>25</v>
      </c>
      <c r="C14" s="187">
        <v>24</v>
      </c>
      <c r="D14" s="187">
        <v>23</v>
      </c>
      <c r="E14" s="187">
        <v>22</v>
      </c>
      <c r="F14" s="187">
        <f>E14</f>
        <v>22</v>
      </c>
      <c r="H14" s="7"/>
      <c r="I14" s="7"/>
      <c r="J14" s="7"/>
    </row>
    <row r="15" spans="1:10" x14ac:dyDescent="0.25">
      <c r="A15" s="10" t="s">
        <v>100</v>
      </c>
      <c r="B15" s="7" t="s">
        <v>85</v>
      </c>
      <c r="C15" s="187">
        <v>29</v>
      </c>
      <c r="D15" s="187">
        <v>23</v>
      </c>
      <c r="E15" s="187">
        <v>26</v>
      </c>
      <c r="F15" s="187">
        <f>AVERAGE(C15:E15)</f>
        <v>26</v>
      </c>
      <c r="H15" s="7"/>
      <c r="I15" s="7"/>
      <c r="J15" s="7"/>
    </row>
    <row r="16" spans="1:10" x14ac:dyDescent="0.25">
      <c r="A16" s="10"/>
      <c r="B16" s="7" t="s">
        <v>25</v>
      </c>
      <c r="C16" s="187">
        <v>121</v>
      </c>
      <c r="D16" s="187">
        <v>87</v>
      </c>
      <c r="E16" s="187">
        <v>94</v>
      </c>
      <c r="F16" s="187">
        <f>AVERAGE(C16:E16)</f>
        <v>100.66666666666667</v>
      </c>
      <c r="H16" s="7"/>
      <c r="I16" s="7"/>
      <c r="J16" s="7"/>
    </row>
    <row r="17" spans="1:10" x14ac:dyDescent="0.25">
      <c r="A17" s="10"/>
      <c r="B17" s="7" t="s">
        <v>86</v>
      </c>
      <c r="C17" s="187">
        <v>77</v>
      </c>
      <c r="D17" s="187">
        <v>58</v>
      </c>
      <c r="E17" s="187">
        <v>57</v>
      </c>
      <c r="F17" s="187">
        <f>SUM(C17:E17)</f>
        <v>192</v>
      </c>
      <c r="H17" s="7"/>
      <c r="I17" s="7"/>
      <c r="J17" s="7"/>
    </row>
    <row r="18" spans="1:10" x14ac:dyDescent="0.25">
      <c r="A18" s="13"/>
      <c r="C18" s="188"/>
      <c r="D18" s="188"/>
      <c r="E18" s="188"/>
      <c r="F18" s="187"/>
    </row>
    <row r="19" spans="1:10" ht="15.75" thickBot="1" x14ac:dyDescent="0.3">
      <c r="A19" s="14" t="s">
        <v>87</v>
      </c>
      <c r="B19" s="15"/>
      <c r="C19" s="189">
        <f>+C12+C16</f>
        <v>132</v>
      </c>
      <c r="D19" s="189">
        <f t="shared" ref="D19:E19" si="1">+D12+D16</f>
        <v>100</v>
      </c>
      <c r="E19" s="189">
        <f t="shared" si="1"/>
        <v>105</v>
      </c>
      <c r="F19" s="189">
        <f>+F12+F16</f>
        <v>135.66666666666669</v>
      </c>
    </row>
    <row r="20" spans="1:10" ht="15.75" thickTop="1" x14ac:dyDescent="0.25">
      <c r="A20" s="94" t="s">
        <v>88</v>
      </c>
      <c r="B20" s="51"/>
      <c r="C20" s="52"/>
      <c r="D20" s="52"/>
      <c r="E20" s="52"/>
      <c r="F20" s="52"/>
    </row>
    <row r="21" spans="1:10" x14ac:dyDescent="0.25">
      <c r="A21" s="94" t="s">
        <v>27</v>
      </c>
    </row>
    <row r="23" spans="1:10" x14ac:dyDescent="0.25">
      <c r="A23" s="214" t="s">
        <v>28</v>
      </c>
      <c r="B23" s="214"/>
      <c r="C23" s="214"/>
      <c r="D23" s="214"/>
      <c r="E23" s="214"/>
    </row>
    <row r="24" spans="1:10" x14ac:dyDescent="0.25">
      <c r="A24" s="213" t="s">
        <v>29</v>
      </c>
      <c r="B24" s="213"/>
      <c r="C24" s="213"/>
      <c r="D24" s="213"/>
      <c r="E24" s="213"/>
    </row>
    <row r="25" spans="1:10" x14ac:dyDescent="0.25">
      <c r="A25" s="2" t="s">
        <v>30</v>
      </c>
      <c r="B25" s="5" t="s">
        <v>31</v>
      </c>
      <c r="C25" s="17"/>
      <c r="D25" s="17"/>
      <c r="E25" s="17"/>
    </row>
    <row r="27" spans="1:10" ht="15.75" thickBot="1" x14ac:dyDescent="0.3">
      <c r="A27" s="8" t="s">
        <v>9</v>
      </c>
      <c r="B27" s="9" t="s">
        <v>17</v>
      </c>
      <c r="C27" s="9" t="s">
        <v>18</v>
      </c>
      <c r="D27" s="9" t="s">
        <v>53</v>
      </c>
      <c r="E27" s="9" t="s">
        <v>54</v>
      </c>
    </row>
    <row r="28" spans="1:10" x14ac:dyDescent="0.25">
      <c r="A28" s="18" t="s">
        <v>23</v>
      </c>
      <c r="B28" s="20"/>
      <c r="C28" s="20"/>
      <c r="D28" s="20"/>
      <c r="E28" s="20"/>
    </row>
    <row r="29" spans="1:10" x14ac:dyDescent="0.25">
      <c r="A29" s="19" t="s">
        <v>24</v>
      </c>
      <c r="B29" s="175">
        <v>4479759.28</v>
      </c>
      <c r="C29" s="175">
        <v>4548363.5</v>
      </c>
      <c r="D29" s="175">
        <v>3043058</v>
      </c>
      <c r="E29" s="96">
        <f t="shared" ref="E29" si="2">SUM(B29:D29)</f>
        <v>12071180.780000001</v>
      </c>
    </row>
    <row r="30" spans="1:10" x14ac:dyDescent="0.25">
      <c r="A30" s="18" t="s">
        <v>101</v>
      </c>
      <c r="B30" s="175">
        <v>650625</v>
      </c>
      <c r="C30" s="175">
        <v>399570</v>
      </c>
      <c r="D30" s="175">
        <v>437540</v>
      </c>
      <c r="E30" s="96">
        <f>SUM(B30:D30)</f>
        <v>1487735</v>
      </c>
    </row>
    <row r="31" spans="1:10" x14ac:dyDescent="0.25">
      <c r="A31" s="18"/>
      <c r="B31" s="176"/>
      <c r="C31" s="176"/>
      <c r="D31" s="176"/>
      <c r="E31" s="176"/>
    </row>
    <row r="32" spans="1:10" ht="15.75" thickBot="1" x14ac:dyDescent="0.3">
      <c r="A32" s="14" t="s">
        <v>26</v>
      </c>
      <c r="B32" s="177">
        <f>SUM(B29:B30)</f>
        <v>5130384.28</v>
      </c>
      <c r="C32" s="178">
        <f t="shared" ref="C32:D32" si="3">SUM(C29:C31)</f>
        <v>4947933.5</v>
      </c>
      <c r="D32" s="178">
        <f t="shared" si="3"/>
        <v>3480598</v>
      </c>
      <c r="E32" s="179">
        <f>SUM(E29:E30)</f>
        <v>13558915.780000001</v>
      </c>
      <c r="F32" s="20"/>
    </row>
    <row r="33" spans="1:7" ht="15.75" thickTop="1" x14ac:dyDescent="0.25">
      <c r="A33" s="7" t="s">
        <v>32</v>
      </c>
    </row>
    <row r="35" spans="1:7" x14ac:dyDescent="0.25">
      <c r="A35" s="213" t="s">
        <v>33</v>
      </c>
      <c r="B35" s="213"/>
      <c r="C35" s="213"/>
      <c r="D35" s="213"/>
      <c r="E35" s="213"/>
    </row>
    <row r="36" spans="1:7" x14ac:dyDescent="0.25">
      <c r="A36" s="213" t="s">
        <v>29</v>
      </c>
      <c r="B36" s="213"/>
      <c r="C36" s="213"/>
      <c r="D36" s="213"/>
      <c r="E36" s="213"/>
      <c r="G36" s="20"/>
    </row>
    <row r="37" spans="1:7" x14ac:dyDescent="0.25">
      <c r="A37" s="213" t="s">
        <v>60</v>
      </c>
      <c r="B37" s="213"/>
      <c r="C37" s="213"/>
      <c r="D37" s="213"/>
      <c r="E37" s="213"/>
    </row>
    <row r="39" spans="1:7" ht="15.75" thickBot="1" x14ac:dyDescent="0.3">
      <c r="A39" s="8" t="s">
        <v>34</v>
      </c>
      <c r="B39" s="9" t="s">
        <v>17</v>
      </c>
      <c r="C39" s="9" t="s">
        <v>18</v>
      </c>
      <c r="D39" s="9" t="s">
        <v>53</v>
      </c>
      <c r="E39" s="9" t="s">
        <v>54</v>
      </c>
    </row>
    <row r="40" spans="1:7" ht="15.95" customHeight="1" x14ac:dyDescent="0.25">
      <c r="A40" s="7" t="s">
        <v>35</v>
      </c>
      <c r="B40" s="175">
        <v>1444225</v>
      </c>
      <c r="C40" s="175">
        <v>1404762.5</v>
      </c>
      <c r="D40" s="175">
        <v>1660500</v>
      </c>
      <c r="E40" s="175">
        <f t="shared" ref="E40:E61" si="4">SUM(B40:D40)</f>
        <v>4509487.5</v>
      </c>
    </row>
    <row r="41" spans="1:7" x14ac:dyDescent="0.25">
      <c r="A41" s="7" t="s">
        <v>36</v>
      </c>
      <c r="B41" s="175">
        <v>1641600</v>
      </c>
      <c r="C41" s="175">
        <v>1636200</v>
      </c>
      <c r="D41" s="175">
        <v>28000</v>
      </c>
      <c r="E41" s="175">
        <f t="shared" si="4"/>
        <v>3305800</v>
      </c>
    </row>
    <row r="42" spans="1:7" x14ac:dyDescent="0.25">
      <c r="A42" s="7" t="s">
        <v>37</v>
      </c>
      <c r="B42" s="175">
        <v>293525</v>
      </c>
      <c r="C42" s="175">
        <v>362670</v>
      </c>
      <c r="D42" s="175">
        <v>660240</v>
      </c>
      <c r="E42" s="175">
        <f t="shared" si="4"/>
        <v>1316435</v>
      </c>
    </row>
    <row r="43" spans="1:7" x14ac:dyDescent="0.25">
      <c r="A43" s="7" t="s">
        <v>38</v>
      </c>
      <c r="B43" s="175">
        <v>0</v>
      </c>
      <c r="C43" s="175">
        <v>275000</v>
      </c>
      <c r="D43" s="175">
        <v>0</v>
      </c>
      <c r="E43" s="175">
        <f t="shared" si="4"/>
        <v>275000</v>
      </c>
    </row>
    <row r="44" spans="1:7" x14ac:dyDescent="0.25">
      <c r="A44" s="7" t="s">
        <v>39</v>
      </c>
      <c r="B44" s="175">
        <v>268225</v>
      </c>
      <c r="C44" s="175">
        <v>63258</v>
      </c>
      <c r="D44" s="175">
        <v>165695.29999999999</v>
      </c>
      <c r="E44" s="175">
        <f t="shared" si="4"/>
        <v>497178.3</v>
      </c>
    </row>
    <row r="45" spans="1:7" x14ac:dyDescent="0.25">
      <c r="A45" s="7" t="s">
        <v>68</v>
      </c>
      <c r="B45" s="175">
        <v>0</v>
      </c>
      <c r="C45" s="175">
        <v>0</v>
      </c>
      <c r="D45" s="175">
        <v>0</v>
      </c>
      <c r="E45" s="175">
        <f t="shared" si="4"/>
        <v>0</v>
      </c>
    </row>
    <row r="46" spans="1:7" x14ac:dyDescent="0.25">
      <c r="A46" s="7" t="s">
        <v>69</v>
      </c>
      <c r="B46" s="175">
        <v>0</v>
      </c>
      <c r="C46" s="175">
        <v>0</v>
      </c>
      <c r="D46" s="175">
        <v>28220</v>
      </c>
      <c r="E46" s="175">
        <f t="shared" si="4"/>
        <v>28220</v>
      </c>
    </row>
    <row r="47" spans="1:7" x14ac:dyDescent="0.25">
      <c r="A47" s="7" t="s">
        <v>70</v>
      </c>
      <c r="B47" s="175">
        <v>0</v>
      </c>
      <c r="C47" s="175">
        <v>0</v>
      </c>
      <c r="D47" s="175">
        <v>0</v>
      </c>
      <c r="E47" s="175">
        <f t="shared" si="4"/>
        <v>0</v>
      </c>
    </row>
    <row r="48" spans="1:7" x14ac:dyDescent="0.25">
      <c r="A48" s="7" t="s">
        <v>71</v>
      </c>
      <c r="B48" s="175">
        <v>407100</v>
      </c>
      <c r="C48" s="175">
        <v>241900</v>
      </c>
      <c r="D48" s="175">
        <v>277300</v>
      </c>
      <c r="E48" s="175">
        <f t="shared" si="4"/>
        <v>926300</v>
      </c>
    </row>
    <row r="49" spans="1:5" x14ac:dyDescent="0.25">
      <c r="A49" s="7" t="s">
        <v>72</v>
      </c>
      <c r="B49" s="175">
        <v>0</v>
      </c>
      <c r="C49" s="175">
        <v>0</v>
      </c>
      <c r="D49" s="175">
        <v>34875</v>
      </c>
      <c r="E49" s="175">
        <f t="shared" si="4"/>
        <v>34875</v>
      </c>
    </row>
    <row r="50" spans="1:5" x14ac:dyDescent="0.25">
      <c r="A50" s="7" t="s">
        <v>73</v>
      </c>
      <c r="B50" s="175">
        <v>0</v>
      </c>
      <c r="C50" s="175">
        <v>0</v>
      </c>
      <c r="D50" s="175">
        <v>0</v>
      </c>
      <c r="E50" s="175">
        <f t="shared" si="4"/>
        <v>0</v>
      </c>
    </row>
    <row r="51" spans="1:5" x14ac:dyDescent="0.25">
      <c r="A51" s="7" t="s">
        <v>110</v>
      </c>
      <c r="B51" s="175">
        <v>0</v>
      </c>
      <c r="C51" s="175">
        <v>0</v>
      </c>
      <c r="D51" s="175">
        <v>0</v>
      </c>
      <c r="E51" s="175">
        <f t="shared" si="4"/>
        <v>0</v>
      </c>
    </row>
    <row r="52" spans="1:5" x14ac:dyDescent="0.25">
      <c r="A52" s="7" t="s">
        <v>116</v>
      </c>
      <c r="B52" s="175">
        <v>134301.75</v>
      </c>
      <c r="C52" s="175">
        <v>0</v>
      </c>
      <c r="D52" s="175">
        <v>0</v>
      </c>
      <c r="E52" s="175">
        <f t="shared" si="4"/>
        <v>134301.75</v>
      </c>
    </row>
    <row r="53" spans="1:5" x14ac:dyDescent="0.25">
      <c r="A53" s="7" t="s">
        <v>111</v>
      </c>
      <c r="B53" s="175">
        <v>0</v>
      </c>
      <c r="C53" s="175">
        <v>0</v>
      </c>
      <c r="D53" s="175">
        <v>28500</v>
      </c>
      <c r="E53" s="175">
        <f t="shared" si="4"/>
        <v>28500</v>
      </c>
    </row>
    <row r="54" spans="1:5" x14ac:dyDescent="0.25">
      <c r="A54" s="7" t="s">
        <v>112</v>
      </c>
      <c r="B54" s="175">
        <v>179765</v>
      </c>
      <c r="C54" s="175">
        <v>511110</v>
      </c>
      <c r="D54" s="175">
        <v>377597.7</v>
      </c>
      <c r="E54" s="175">
        <f t="shared" si="4"/>
        <v>1068472.7</v>
      </c>
    </row>
    <row r="55" spans="1:5" x14ac:dyDescent="0.25">
      <c r="A55" s="7" t="s">
        <v>113</v>
      </c>
      <c r="B55" s="175">
        <v>0</v>
      </c>
      <c r="C55" s="175">
        <v>0</v>
      </c>
      <c r="D55" s="175">
        <v>93750</v>
      </c>
      <c r="E55" s="175">
        <f t="shared" si="4"/>
        <v>93750</v>
      </c>
    </row>
    <row r="56" spans="1:5" x14ac:dyDescent="0.25">
      <c r="A56" s="7" t="s">
        <v>114</v>
      </c>
      <c r="B56" s="175">
        <v>66800</v>
      </c>
      <c r="C56" s="175">
        <v>412533</v>
      </c>
      <c r="D56" s="175">
        <v>68000</v>
      </c>
      <c r="E56" s="175">
        <f t="shared" si="4"/>
        <v>547333</v>
      </c>
    </row>
    <row r="57" spans="1:5" x14ac:dyDescent="0.25">
      <c r="A57" s="7" t="s">
        <v>115</v>
      </c>
      <c r="B57" s="175">
        <v>694842.53</v>
      </c>
      <c r="C57" s="175">
        <v>40500</v>
      </c>
      <c r="D57" s="175">
        <v>57920</v>
      </c>
      <c r="E57" s="175">
        <f t="shared" si="4"/>
        <v>793262.53</v>
      </c>
    </row>
    <row r="58" spans="1:5" x14ac:dyDescent="0.25">
      <c r="A58" s="7" t="s">
        <v>120</v>
      </c>
      <c r="B58" s="175">
        <v>0</v>
      </c>
      <c r="C58" s="175">
        <v>0</v>
      </c>
      <c r="D58" s="175">
        <v>0</v>
      </c>
      <c r="E58" s="175">
        <f t="shared" si="4"/>
        <v>0</v>
      </c>
    </row>
    <row r="59" spans="1:5" x14ac:dyDescent="0.25">
      <c r="A59" s="7" t="s">
        <v>118</v>
      </c>
      <c r="B59" s="175">
        <v>0</v>
      </c>
      <c r="C59" s="175">
        <v>0</v>
      </c>
      <c r="D59" s="175">
        <v>0</v>
      </c>
      <c r="E59" s="175">
        <f t="shared" si="4"/>
        <v>0</v>
      </c>
    </row>
    <row r="60" spans="1:5" x14ac:dyDescent="0.25">
      <c r="A60" s="7" t="s">
        <v>119</v>
      </c>
      <c r="B60" s="175">
        <v>0</v>
      </c>
      <c r="C60" s="175">
        <v>0</v>
      </c>
      <c r="D60" s="175">
        <v>0</v>
      </c>
      <c r="E60" s="175">
        <f t="shared" si="4"/>
        <v>0</v>
      </c>
    </row>
    <row r="61" spans="1:5" x14ac:dyDescent="0.25">
      <c r="A61" s="7" t="s">
        <v>121</v>
      </c>
      <c r="B61" s="175">
        <v>0</v>
      </c>
      <c r="C61" s="175">
        <v>0</v>
      </c>
      <c r="D61" s="175">
        <v>0</v>
      </c>
      <c r="E61" s="175">
        <f t="shared" si="4"/>
        <v>0</v>
      </c>
    </row>
    <row r="62" spans="1:5" x14ac:dyDescent="0.25">
      <c r="B62" s="175"/>
      <c r="C62" s="175"/>
      <c r="D62" s="175"/>
      <c r="E62" s="180"/>
    </row>
    <row r="63" spans="1:5" ht="15.75" thickBot="1" x14ac:dyDescent="0.3">
      <c r="A63" s="14" t="s">
        <v>26</v>
      </c>
      <c r="B63" s="178">
        <f>SUM(B40:B62)</f>
        <v>5130384.28</v>
      </c>
      <c r="C63" s="178">
        <f>SUM(C40:C62)</f>
        <v>4947933.5</v>
      </c>
      <c r="D63" s="178">
        <f>SUM(D40:D62)</f>
        <v>3480598</v>
      </c>
      <c r="E63" s="179">
        <f>SUM(E40:E62)</f>
        <v>13558915.779999999</v>
      </c>
    </row>
    <row r="64" spans="1:5" ht="15.75" thickTop="1" x14ac:dyDescent="0.25">
      <c r="A64" s="94" t="s">
        <v>32</v>
      </c>
    </row>
    <row r="66" spans="1:14" x14ac:dyDescent="0.25">
      <c r="A66" s="213" t="s">
        <v>40</v>
      </c>
      <c r="B66" s="213"/>
      <c r="C66" s="213"/>
      <c r="D66" s="213"/>
      <c r="E66" s="213"/>
    </row>
    <row r="67" spans="1:14" x14ac:dyDescent="0.25">
      <c r="A67" s="213" t="s">
        <v>41</v>
      </c>
      <c r="B67" s="213"/>
      <c r="C67" s="213"/>
      <c r="D67" s="213"/>
      <c r="E67" s="213"/>
    </row>
    <row r="68" spans="1:14" x14ac:dyDescent="0.25">
      <c r="A68" s="213" t="s">
        <v>60</v>
      </c>
      <c r="B68" s="213"/>
      <c r="C68" s="213"/>
      <c r="D68" s="213"/>
      <c r="E68" s="213"/>
    </row>
    <row r="69" spans="1:14" x14ac:dyDescent="0.25">
      <c r="A69" s="140"/>
      <c r="B69" s="126"/>
      <c r="C69" s="126"/>
      <c r="D69" s="126"/>
      <c r="E69" s="126"/>
    </row>
    <row r="70" spans="1:14" ht="15.75" thickBot="1" x14ac:dyDescent="0.3">
      <c r="A70" s="124" t="s">
        <v>34</v>
      </c>
      <c r="B70" s="125" t="s">
        <v>17</v>
      </c>
      <c r="C70" s="125" t="s">
        <v>18</v>
      </c>
      <c r="D70" s="125" t="s">
        <v>53</v>
      </c>
      <c r="E70" s="125" t="s">
        <v>54</v>
      </c>
    </row>
    <row r="71" spans="1:14" x14ac:dyDescent="0.25">
      <c r="A71" s="126" t="s">
        <v>99</v>
      </c>
      <c r="B71" s="181">
        <f>'Tratamiento 2T'!E77</f>
        <v>20739414.870000012</v>
      </c>
      <c r="C71" s="181">
        <f>B77</f>
        <v>15609030.590000011</v>
      </c>
      <c r="D71" s="181">
        <f>C77</f>
        <v>10661097.090000011</v>
      </c>
      <c r="E71" s="182">
        <f>B71</f>
        <v>20739414.870000012</v>
      </c>
    </row>
    <row r="72" spans="1:14" x14ac:dyDescent="0.25">
      <c r="A72" s="126" t="s">
        <v>42</v>
      </c>
      <c r="B72" s="181">
        <v>0</v>
      </c>
      <c r="C72" s="181">
        <v>0</v>
      </c>
      <c r="D72" s="181">
        <v>0</v>
      </c>
      <c r="E72" s="182">
        <f>SUM(B72:D72)</f>
        <v>0</v>
      </c>
    </row>
    <row r="73" spans="1:14" x14ac:dyDescent="0.25">
      <c r="A73" s="126"/>
      <c r="B73" s="181"/>
      <c r="C73" s="181"/>
      <c r="D73" s="181"/>
      <c r="E73" s="182">
        <f>SUM(B73:D73)</f>
        <v>0</v>
      </c>
    </row>
    <row r="74" spans="1:14" x14ac:dyDescent="0.25">
      <c r="A74" s="127" t="s">
        <v>43</v>
      </c>
      <c r="B74" s="183">
        <f>B72+B71+B73</f>
        <v>20739414.870000012</v>
      </c>
      <c r="C74" s="183">
        <f t="shared" ref="C74:E74" si="5">C72+C71+C73</f>
        <v>15609030.590000011</v>
      </c>
      <c r="D74" s="183">
        <f t="shared" si="5"/>
        <v>10661097.090000011</v>
      </c>
      <c r="E74" s="183">
        <f t="shared" si="5"/>
        <v>20739414.870000012</v>
      </c>
    </row>
    <row r="75" spans="1:14" x14ac:dyDescent="0.25">
      <c r="A75" s="129" t="s">
        <v>44</v>
      </c>
      <c r="B75" s="184">
        <f>B63</f>
        <v>5130384.28</v>
      </c>
      <c r="C75" s="184">
        <f t="shared" ref="C75:E75" si="6">C63</f>
        <v>4947933.5</v>
      </c>
      <c r="D75" s="184">
        <f t="shared" si="6"/>
        <v>3480598</v>
      </c>
      <c r="E75" s="184">
        <f t="shared" si="6"/>
        <v>13558915.779999999</v>
      </c>
    </row>
    <row r="76" spans="1:14" x14ac:dyDescent="0.25">
      <c r="A76" s="142" t="s">
        <v>95</v>
      </c>
      <c r="B76" s="181"/>
      <c r="C76" s="181"/>
      <c r="D76" s="181"/>
      <c r="E76" s="182">
        <f>SUM(B76:D76)</f>
        <v>0</v>
      </c>
    </row>
    <row r="77" spans="1:14" x14ac:dyDescent="0.25">
      <c r="A77" s="127" t="s">
        <v>45</v>
      </c>
      <c r="B77" s="183">
        <f t="shared" ref="B77:D77" si="7">+B74-B75-B76</f>
        <v>15609030.590000011</v>
      </c>
      <c r="C77" s="183">
        <f t="shared" si="7"/>
        <v>10661097.090000011</v>
      </c>
      <c r="D77" s="183">
        <f t="shared" si="7"/>
        <v>7180499.090000011</v>
      </c>
      <c r="E77" s="183">
        <f>+E74-E75-E76</f>
        <v>7180499.0900000129</v>
      </c>
    </row>
    <row r="78" spans="1:14" ht="15.75" thickBot="1" x14ac:dyDescent="0.3">
      <c r="A78" s="132"/>
      <c r="B78" s="132"/>
      <c r="C78" s="132"/>
      <c r="D78" s="132"/>
      <c r="E78" s="132"/>
    </row>
    <row r="79" spans="1:14" ht="15.75" thickTop="1" x14ac:dyDescent="0.25">
      <c r="A79" s="143" t="s">
        <v>46</v>
      </c>
      <c r="B79" s="126"/>
      <c r="C79" s="126"/>
      <c r="D79" s="126"/>
      <c r="E79" s="126"/>
    </row>
    <row r="80" spans="1:14" ht="35.25" customHeight="1" x14ac:dyDescent="0.25">
      <c r="A80" s="217"/>
      <c r="B80" s="217"/>
      <c r="C80" s="217"/>
      <c r="D80" s="217"/>
      <c r="E80" s="217"/>
      <c r="L80" s="20"/>
      <c r="M80" s="20"/>
      <c r="N80" s="20"/>
    </row>
    <row r="81" spans="1:5" x14ac:dyDescent="0.25">
      <c r="A81" s="217"/>
      <c r="B81" s="217"/>
      <c r="C81" s="217"/>
      <c r="D81" s="217"/>
      <c r="E81" s="217"/>
    </row>
    <row r="83" spans="1:5" x14ac:dyDescent="0.25">
      <c r="A83" s="7" t="s">
        <v>109</v>
      </c>
      <c r="B83" s="20"/>
    </row>
  </sheetData>
  <mergeCells count="12">
    <mergeCell ref="A1:F1"/>
    <mergeCell ref="A8:F8"/>
    <mergeCell ref="A24:E24"/>
    <mergeCell ref="A7:F7"/>
    <mergeCell ref="A23:E23"/>
    <mergeCell ref="A80:E81"/>
    <mergeCell ref="A68:E68"/>
    <mergeCell ref="A35:E35"/>
    <mergeCell ref="A36:E36"/>
    <mergeCell ref="A37:E37"/>
    <mergeCell ref="A66:E66"/>
    <mergeCell ref="A67:E67"/>
  </mergeCells>
  <pageMargins left="0.70866141732283472" right="0.70866141732283472" top="0.74803149606299213" bottom="0.74803149606299213" header="0.31496062992125984" footer="0.31496062992125984"/>
  <pageSetup scale="64" firstPageNumber="19" orientation="portrait" useFirstPageNumber="1" r:id="rId1"/>
  <headerFooter>
    <oddFooter>&amp;R&amp;"-,Negrita"&amp;12&amp;P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A61" workbookViewId="0">
      <selection activeCell="A72" sqref="A72:XFD72"/>
    </sheetView>
  </sheetViews>
  <sheetFormatPr baseColWidth="10" defaultColWidth="11.5703125" defaultRowHeight="15" x14ac:dyDescent="0.25"/>
  <cols>
    <col min="1" max="1" width="40.7109375" style="7" customWidth="1"/>
    <col min="2" max="5" width="15.7109375" style="1" customWidth="1"/>
    <col min="6" max="6" width="12.710937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213" t="s">
        <v>0</v>
      </c>
      <c r="B1" s="213"/>
      <c r="C1" s="213"/>
      <c r="D1" s="213"/>
      <c r="E1" s="213"/>
      <c r="F1" s="213"/>
    </row>
    <row r="2" spans="1:6" x14ac:dyDescent="0.25">
      <c r="A2" s="2" t="s">
        <v>1</v>
      </c>
      <c r="B2" s="3" t="s">
        <v>89</v>
      </c>
      <c r="C2" s="3"/>
      <c r="D2" s="3"/>
      <c r="E2" s="3"/>
      <c r="F2" s="3"/>
    </row>
    <row r="3" spans="1:6" x14ac:dyDescent="0.25">
      <c r="A3" s="2" t="s">
        <v>2</v>
      </c>
      <c r="B3" s="4" t="s">
        <v>3</v>
      </c>
      <c r="C3" s="3"/>
      <c r="D3" s="3"/>
      <c r="E3" s="3"/>
      <c r="F3" s="3"/>
    </row>
    <row r="4" spans="1:6" x14ac:dyDescent="0.25">
      <c r="A4" s="2" t="s">
        <v>4</v>
      </c>
      <c r="B4" s="3" t="s">
        <v>5</v>
      </c>
      <c r="C4" s="3"/>
      <c r="D4" s="3"/>
      <c r="E4" s="3"/>
      <c r="F4" s="3"/>
    </row>
    <row r="5" spans="1:6" x14ac:dyDescent="0.25">
      <c r="A5" s="2" t="s">
        <v>50</v>
      </c>
      <c r="B5" s="5" t="s">
        <v>104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213" t="s">
        <v>7</v>
      </c>
      <c r="B7" s="213"/>
      <c r="C7" s="213"/>
      <c r="D7" s="213"/>
      <c r="E7" s="213"/>
      <c r="F7" s="213"/>
    </row>
    <row r="8" spans="1:6" x14ac:dyDescent="0.25">
      <c r="A8" s="213" t="s">
        <v>8</v>
      </c>
      <c r="B8" s="213"/>
      <c r="C8" s="213"/>
      <c r="D8" s="213"/>
      <c r="E8" s="213"/>
      <c r="F8" s="213"/>
    </row>
    <row r="10" spans="1:6" ht="15.75" thickBot="1" x14ac:dyDescent="0.3">
      <c r="A10" s="8" t="s">
        <v>9</v>
      </c>
      <c r="B10" s="9" t="s">
        <v>10</v>
      </c>
      <c r="C10" s="9" t="s">
        <v>20</v>
      </c>
      <c r="D10" s="9" t="s">
        <v>21</v>
      </c>
      <c r="E10" s="9" t="s">
        <v>22</v>
      </c>
      <c r="F10" s="9" t="s">
        <v>55</v>
      </c>
    </row>
    <row r="11" spans="1:6" x14ac:dyDescent="0.25">
      <c r="A11" s="10" t="s">
        <v>23</v>
      </c>
      <c r="B11" s="7"/>
      <c r="F11" s="17"/>
    </row>
    <row r="12" spans="1:6" x14ac:dyDescent="0.25">
      <c r="A12" s="11" t="s">
        <v>64</v>
      </c>
      <c r="B12" s="7" t="s">
        <v>25</v>
      </c>
      <c r="C12" s="108">
        <v>6</v>
      </c>
      <c r="D12" s="108">
        <v>11</v>
      </c>
      <c r="E12" s="108">
        <v>11</v>
      </c>
      <c r="F12" s="108">
        <f>SUM(C12:E12)</f>
        <v>28</v>
      </c>
    </row>
    <row r="13" spans="1:6" x14ac:dyDescent="0.25">
      <c r="A13" s="11" t="s">
        <v>65</v>
      </c>
      <c r="B13" s="7" t="s">
        <v>25</v>
      </c>
      <c r="C13" s="108">
        <v>6</v>
      </c>
      <c r="D13" s="108">
        <v>13</v>
      </c>
      <c r="E13" s="108">
        <v>10</v>
      </c>
      <c r="F13" s="108">
        <f t="shared" ref="F13" si="0">SUM(C13:E13)</f>
        <v>29</v>
      </c>
    </row>
    <row r="14" spans="1:6" x14ac:dyDescent="0.25">
      <c r="A14" s="11" t="s">
        <v>66</v>
      </c>
      <c r="B14" s="7" t="s">
        <v>25</v>
      </c>
      <c r="C14" s="108">
        <v>22</v>
      </c>
      <c r="D14" s="108">
        <v>20</v>
      </c>
      <c r="E14" s="108">
        <v>21</v>
      </c>
      <c r="F14" s="108">
        <f>E14</f>
        <v>21</v>
      </c>
    </row>
    <row r="15" spans="1:6" x14ac:dyDescent="0.25">
      <c r="A15" s="10" t="s">
        <v>100</v>
      </c>
      <c r="B15" s="7" t="s">
        <v>85</v>
      </c>
      <c r="C15" s="108">
        <v>25</v>
      </c>
      <c r="D15" s="108">
        <v>22</v>
      </c>
      <c r="E15" s="108">
        <v>23</v>
      </c>
      <c r="F15" s="108">
        <f>AVERAGE(C15:E15)</f>
        <v>23.333333333333332</v>
      </c>
    </row>
    <row r="16" spans="1:6" x14ac:dyDescent="0.25">
      <c r="A16" s="10"/>
      <c r="B16" s="7" t="s">
        <v>25</v>
      </c>
      <c r="C16" s="108">
        <v>74</v>
      </c>
      <c r="D16" s="108">
        <v>91</v>
      </c>
      <c r="E16" s="108">
        <v>93</v>
      </c>
      <c r="F16" s="108">
        <f>AVERAGE(C16:E16)</f>
        <v>86</v>
      </c>
    </row>
    <row r="17" spans="1:6" x14ac:dyDescent="0.25">
      <c r="A17" s="10"/>
      <c r="B17" s="7" t="s">
        <v>86</v>
      </c>
      <c r="C17" s="108">
        <v>46</v>
      </c>
      <c r="D17" s="108">
        <v>53</v>
      </c>
      <c r="E17" s="108">
        <v>56</v>
      </c>
      <c r="F17" s="108">
        <f>SUM(C17:E17)</f>
        <v>155</v>
      </c>
    </row>
    <row r="18" spans="1:6" x14ac:dyDescent="0.25">
      <c r="A18" s="13"/>
      <c r="C18" s="109"/>
      <c r="D18" s="109"/>
      <c r="E18" s="109"/>
      <c r="F18" s="109"/>
    </row>
    <row r="19" spans="1:6" ht="15.75" thickBot="1" x14ac:dyDescent="0.3">
      <c r="A19" s="14" t="s">
        <v>87</v>
      </c>
      <c r="B19" s="15"/>
      <c r="C19" s="110">
        <f>+C12+C16</f>
        <v>80</v>
      </c>
      <c r="D19" s="110">
        <f t="shared" ref="D19:E19" si="1">+D12+D16</f>
        <v>102</v>
      </c>
      <c r="E19" s="110">
        <f t="shared" si="1"/>
        <v>104</v>
      </c>
      <c r="F19" s="110">
        <f>+F12+F16</f>
        <v>114</v>
      </c>
    </row>
    <row r="20" spans="1:6" ht="15.75" thickTop="1" x14ac:dyDescent="0.25">
      <c r="A20" s="94" t="s">
        <v>88</v>
      </c>
      <c r="B20" s="51"/>
      <c r="C20" s="52"/>
      <c r="D20" s="52"/>
      <c r="E20" s="52"/>
      <c r="F20" s="52"/>
    </row>
    <row r="21" spans="1:6" x14ac:dyDescent="0.25">
      <c r="A21" s="94" t="s">
        <v>27</v>
      </c>
    </row>
    <row r="23" spans="1:6" x14ac:dyDescent="0.25">
      <c r="A23" s="214" t="s">
        <v>28</v>
      </c>
      <c r="B23" s="214"/>
      <c r="C23" s="214"/>
      <c r="D23" s="214"/>
      <c r="E23" s="214"/>
    </row>
    <row r="24" spans="1:6" x14ac:dyDescent="0.25">
      <c r="A24" s="213" t="s">
        <v>29</v>
      </c>
      <c r="B24" s="213"/>
      <c r="C24" s="213"/>
      <c r="D24" s="213"/>
      <c r="E24" s="213"/>
    </row>
    <row r="25" spans="1:6" x14ac:dyDescent="0.25">
      <c r="A25" s="213" t="s">
        <v>60</v>
      </c>
      <c r="B25" s="213"/>
      <c r="C25" s="213"/>
      <c r="D25" s="213"/>
      <c r="E25" s="213"/>
    </row>
    <row r="27" spans="1:6" ht="15.75" thickBot="1" x14ac:dyDescent="0.3">
      <c r="A27" s="8" t="s">
        <v>9</v>
      </c>
      <c r="B27" s="9" t="s">
        <v>20</v>
      </c>
      <c r="C27" s="9" t="s">
        <v>21</v>
      </c>
      <c r="D27" s="9" t="s">
        <v>22</v>
      </c>
      <c r="E27" s="9" t="s">
        <v>55</v>
      </c>
    </row>
    <row r="28" spans="1:6" x14ac:dyDescent="0.25">
      <c r="A28" s="18" t="s">
        <v>23</v>
      </c>
      <c r="B28" s="101"/>
      <c r="C28" s="101"/>
      <c r="D28" s="101"/>
      <c r="E28" s="101"/>
    </row>
    <row r="29" spans="1:6" x14ac:dyDescent="0.25">
      <c r="A29" s="19" t="s">
        <v>24</v>
      </c>
      <c r="B29" s="190">
        <v>6159269.8399999999</v>
      </c>
      <c r="C29" s="190">
        <v>6657619.6500000004</v>
      </c>
      <c r="D29" s="190">
        <v>12740236.43</v>
      </c>
      <c r="E29" s="191">
        <f>SUM(B29:D29)</f>
        <v>25557125.920000002</v>
      </c>
    </row>
    <row r="30" spans="1:6" x14ac:dyDescent="0.25">
      <c r="A30" s="18" t="s">
        <v>101</v>
      </c>
      <c r="B30" s="190">
        <v>422990</v>
      </c>
      <c r="C30" s="190">
        <v>441270</v>
      </c>
      <c r="D30" s="190">
        <v>591760</v>
      </c>
      <c r="E30" s="191">
        <f>SUM(B30:D30)</f>
        <v>1456020</v>
      </c>
    </row>
    <row r="31" spans="1:6" x14ac:dyDescent="0.25">
      <c r="A31" s="18"/>
      <c r="B31" s="191"/>
      <c r="C31" s="191"/>
      <c r="D31" s="191"/>
      <c r="E31" s="191"/>
    </row>
    <row r="32" spans="1:6" ht="15.75" thickBot="1" x14ac:dyDescent="0.3">
      <c r="A32" s="14" t="s">
        <v>26</v>
      </c>
      <c r="B32" s="192">
        <f>SUM(B29:B30)</f>
        <v>6582259.8399999999</v>
      </c>
      <c r="C32" s="192">
        <f>SUM(C29:C30)</f>
        <v>7098889.6500000004</v>
      </c>
      <c r="D32" s="192">
        <f>SUM(D29:D30)</f>
        <v>13331996.43</v>
      </c>
      <c r="E32" s="192">
        <f>SUM(E29:E30)</f>
        <v>27013145.920000002</v>
      </c>
      <c r="F32" s="20"/>
    </row>
    <row r="33" spans="1:7" ht="15.75" thickTop="1" x14ac:dyDescent="0.25">
      <c r="A33" s="94" t="s">
        <v>32</v>
      </c>
    </row>
    <row r="35" spans="1:7" x14ac:dyDescent="0.25">
      <c r="A35" s="213" t="s">
        <v>33</v>
      </c>
      <c r="B35" s="213"/>
      <c r="C35" s="213"/>
      <c r="D35" s="213"/>
      <c r="E35" s="213"/>
    </row>
    <row r="36" spans="1:7" x14ac:dyDescent="0.25">
      <c r="A36" s="213" t="s">
        <v>29</v>
      </c>
      <c r="B36" s="213"/>
      <c r="C36" s="213"/>
      <c r="D36" s="213"/>
      <c r="E36" s="213"/>
      <c r="G36" s="20"/>
    </row>
    <row r="37" spans="1:7" x14ac:dyDescent="0.25">
      <c r="A37" s="213" t="s">
        <v>60</v>
      </c>
      <c r="B37" s="213"/>
      <c r="C37" s="213"/>
      <c r="D37" s="213"/>
      <c r="E37" s="213"/>
    </row>
    <row r="39" spans="1:7" ht="15.75" thickBot="1" x14ac:dyDescent="0.3">
      <c r="A39" s="8" t="s">
        <v>34</v>
      </c>
      <c r="B39" s="9" t="s">
        <v>20</v>
      </c>
      <c r="C39" s="9" t="s">
        <v>21</v>
      </c>
      <c r="D39" s="9" t="s">
        <v>22</v>
      </c>
      <c r="E39" s="9" t="s">
        <v>55</v>
      </c>
    </row>
    <row r="40" spans="1:7" ht="15.95" customHeight="1" x14ac:dyDescent="0.25">
      <c r="A40" s="7" t="s">
        <v>35</v>
      </c>
      <c r="B40" s="175">
        <v>1468005</v>
      </c>
      <c r="C40" s="175">
        <v>0</v>
      </c>
      <c r="D40" s="175">
        <v>5358167.5</v>
      </c>
      <c r="E40" s="175">
        <f t="shared" ref="E40:E61" si="2">SUM(B40:D40)</f>
        <v>6826172.5</v>
      </c>
    </row>
    <row r="41" spans="1:7" x14ac:dyDescent="0.25">
      <c r="A41" s="7" t="s">
        <v>36</v>
      </c>
      <c r="B41" s="175">
        <v>1944000</v>
      </c>
      <c r="C41" s="175">
        <v>3364200</v>
      </c>
      <c r="D41" s="175">
        <v>3547793.24</v>
      </c>
      <c r="E41" s="175">
        <f t="shared" si="2"/>
        <v>8855993.2400000002</v>
      </c>
    </row>
    <row r="42" spans="1:7" x14ac:dyDescent="0.25">
      <c r="A42" s="7" t="s">
        <v>37</v>
      </c>
      <c r="B42" s="175">
        <v>348630</v>
      </c>
      <c r="C42" s="175">
        <v>482170</v>
      </c>
      <c r="D42" s="175">
        <v>921660</v>
      </c>
      <c r="E42" s="175">
        <f t="shared" si="2"/>
        <v>1752460</v>
      </c>
    </row>
    <row r="43" spans="1:7" x14ac:dyDescent="0.25">
      <c r="A43" s="7" t="s">
        <v>38</v>
      </c>
      <c r="B43" s="175">
        <v>0</v>
      </c>
      <c r="C43" s="175">
        <v>269990</v>
      </c>
      <c r="D43" s="175">
        <v>1707960</v>
      </c>
      <c r="E43" s="175">
        <f t="shared" si="2"/>
        <v>1977950</v>
      </c>
    </row>
    <row r="44" spans="1:7" x14ac:dyDescent="0.25">
      <c r="A44" s="7" t="s">
        <v>39</v>
      </c>
      <c r="B44" s="175">
        <v>97537</v>
      </c>
      <c r="C44" s="175">
        <v>97512.65</v>
      </c>
      <c r="D44" s="175">
        <v>153192.79999999999</v>
      </c>
      <c r="E44" s="175">
        <f t="shared" si="2"/>
        <v>348242.44999999995</v>
      </c>
    </row>
    <row r="45" spans="1:7" x14ac:dyDescent="0.25">
      <c r="A45" s="7" t="s">
        <v>68</v>
      </c>
      <c r="B45" s="175">
        <v>120592</v>
      </c>
      <c r="C45" s="175">
        <v>0</v>
      </c>
      <c r="D45" s="175">
        <v>0</v>
      </c>
      <c r="E45" s="175">
        <f t="shared" si="2"/>
        <v>120592</v>
      </c>
    </row>
    <row r="46" spans="1:7" x14ac:dyDescent="0.25">
      <c r="A46" s="7" t="s">
        <v>69</v>
      </c>
      <c r="B46" s="175">
        <v>0</v>
      </c>
      <c r="C46" s="175">
        <v>24750</v>
      </c>
      <c r="D46" s="175">
        <v>0</v>
      </c>
      <c r="E46" s="175">
        <f t="shared" si="2"/>
        <v>24750</v>
      </c>
    </row>
    <row r="47" spans="1:7" x14ac:dyDescent="0.25">
      <c r="A47" s="7" t="s">
        <v>70</v>
      </c>
      <c r="B47" s="175">
        <v>0</v>
      </c>
      <c r="C47" s="175">
        <v>0</v>
      </c>
      <c r="D47" s="175">
        <v>0</v>
      </c>
      <c r="E47" s="175">
        <f t="shared" si="2"/>
        <v>0</v>
      </c>
    </row>
    <row r="48" spans="1:7" x14ac:dyDescent="0.25">
      <c r="A48" s="7" t="s">
        <v>71</v>
      </c>
      <c r="B48" s="175">
        <v>274360</v>
      </c>
      <c r="C48" s="175">
        <v>289100</v>
      </c>
      <c r="D48" s="175">
        <v>230100</v>
      </c>
      <c r="E48" s="175">
        <f t="shared" si="2"/>
        <v>793560</v>
      </c>
    </row>
    <row r="49" spans="1:5" x14ac:dyDescent="0.25">
      <c r="A49" s="7" t="s">
        <v>72</v>
      </c>
      <c r="B49" s="175">
        <v>0</v>
      </c>
      <c r="C49" s="175">
        <v>25490</v>
      </c>
      <c r="D49" s="175">
        <v>0</v>
      </c>
      <c r="E49" s="175">
        <f t="shared" si="2"/>
        <v>25490</v>
      </c>
    </row>
    <row r="50" spans="1:5" x14ac:dyDescent="0.25">
      <c r="A50" s="7" t="s">
        <v>73</v>
      </c>
      <c r="B50" s="175">
        <v>0</v>
      </c>
      <c r="C50" s="175">
        <v>0</v>
      </c>
      <c r="D50" s="175">
        <v>0</v>
      </c>
      <c r="E50" s="175">
        <f t="shared" si="2"/>
        <v>0</v>
      </c>
    </row>
    <row r="51" spans="1:5" x14ac:dyDescent="0.25">
      <c r="A51" s="7" t="s">
        <v>110</v>
      </c>
      <c r="B51" s="175">
        <v>0</v>
      </c>
      <c r="C51" s="175">
        <v>0</v>
      </c>
      <c r="D51" s="175">
        <v>0</v>
      </c>
      <c r="E51" s="175">
        <f t="shared" si="2"/>
        <v>0</v>
      </c>
    </row>
    <row r="52" spans="1:5" x14ac:dyDescent="0.25">
      <c r="A52" s="7" t="s">
        <v>116</v>
      </c>
      <c r="B52" s="175">
        <v>0</v>
      </c>
      <c r="C52" s="175">
        <v>0</v>
      </c>
      <c r="D52" s="175">
        <v>129750</v>
      </c>
      <c r="E52" s="175">
        <f t="shared" si="2"/>
        <v>129750</v>
      </c>
    </row>
    <row r="53" spans="1:5" x14ac:dyDescent="0.25">
      <c r="A53" s="7" t="s">
        <v>111</v>
      </c>
      <c r="B53" s="175">
        <v>0</v>
      </c>
      <c r="C53" s="175">
        <v>0</v>
      </c>
      <c r="D53" s="175">
        <v>71236.3</v>
      </c>
      <c r="E53" s="175">
        <f t="shared" si="2"/>
        <v>71236.3</v>
      </c>
    </row>
    <row r="54" spans="1:5" x14ac:dyDescent="0.25">
      <c r="A54" s="7" t="s">
        <v>112</v>
      </c>
      <c r="B54" s="175">
        <v>234240</v>
      </c>
      <c r="C54" s="175">
        <v>55275</v>
      </c>
      <c r="D54" s="175">
        <v>51106.559999999998</v>
      </c>
      <c r="E54" s="175">
        <f t="shared" si="2"/>
        <v>340621.56</v>
      </c>
    </row>
    <row r="55" spans="1:5" x14ac:dyDescent="0.25">
      <c r="A55" s="7" t="s">
        <v>113</v>
      </c>
      <c r="B55" s="175">
        <v>87000</v>
      </c>
      <c r="C55" s="175">
        <v>268442</v>
      </c>
      <c r="D55" s="175">
        <v>630000</v>
      </c>
      <c r="E55" s="175">
        <f t="shared" si="2"/>
        <v>985442</v>
      </c>
    </row>
    <row r="56" spans="1:5" x14ac:dyDescent="0.25">
      <c r="A56" s="7" t="s">
        <v>114</v>
      </c>
      <c r="B56" s="175">
        <v>110750</v>
      </c>
      <c r="C56" s="175">
        <v>0</v>
      </c>
      <c r="D56" s="175">
        <v>0</v>
      </c>
      <c r="E56" s="175">
        <f t="shared" si="2"/>
        <v>110750</v>
      </c>
    </row>
    <row r="57" spans="1:5" x14ac:dyDescent="0.25">
      <c r="A57" s="7" t="s">
        <v>115</v>
      </c>
      <c r="B57" s="175">
        <v>121321</v>
      </c>
      <c r="C57" s="175">
        <v>0</v>
      </c>
      <c r="D57" s="175">
        <v>130721</v>
      </c>
      <c r="E57" s="175">
        <f t="shared" si="2"/>
        <v>252042</v>
      </c>
    </row>
    <row r="58" spans="1:5" x14ac:dyDescent="0.25">
      <c r="A58" s="7" t="s">
        <v>120</v>
      </c>
      <c r="B58" s="175">
        <v>448500</v>
      </c>
      <c r="C58" s="175">
        <v>31110</v>
      </c>
      <c r="D58" s="175">
        <v>7679.03</v>
      </c>
      <c r="E58" s="175">
        <f t="shared" si="2"/>
        <v>487289.03</v>
      </c>
    </row>
    <row r="59" spans="1:5" x14ac:dyDescent="0.25">
      <c r="A59" s="7" t="s">
        <v>118</v>
      </c>
      <c r="B59" s="175">
        <v>389232</v>
      </c>
      <c r="C59" s="175">
        <v>95850</v>
      </c>
      <c r="D59" s="175"/>
      <c r="E59" s="175">
        <f t="shared" si="2"/>
        <v>485082</v>
      </c>
    </row>
    <row r="60" spans="1:5" x14ac:dyDescent="0.25">
      <c r="A60" s="7" t="s">
        <v>119</v>
      </c>
      <c r="B60" s="175">
        <v>938092.84</v>
      </c>
      <c r="C60" s="175"/>
      <c r="D60" s="175">
        <v>392630</v>
      </c>
      <c r="E60" s="175">
        <f t="shared" si="2"/>
        <v>1330722.8399999999</v>
      </c>
    </row>
    <row r="61" spans="1:5" x14ac:dyDescent="0.25">
      <c r="A61" s="7" t="s">
        <v>121</v>
      </c>
      <c r="B61" s="175">
        <v>0</v>
      </c>
      <c r="C61" s="175">
        <v>2095000</v>
      </c>
      <c r="D61" s="175">
        <v>0</v>
      </c>
      <c r="E61" s="175">
        <f t="shared" si="2"/>
        <v>2095000</v>
      </c>
    </row>
    <row r="62" spans="1:5" x14ac:dyDescent="0.25">
      <c r="B62" s="180"/>
      <c r="C62" s="180"/>
      <c r="D62" s="180"/>
      <c r="E62" s="180"/>
    </row>
    <row r="63" spans="1:5" ht="15.75" thickBot="1" x14ac:dyDescent="0.3">
      <c r="A63" s="14" t="s">
        <v>26</v>
      </c>
      <c r="B63" s="179">
        <f t="shared" ref="B63:D63" si="3">SUM(B40:B62)</f>
        <v>6582259.8399999999</v>
      </c>
      <c r="C63" s="179">
        <f t="shared" si="3"/>
        <v>7098889.6500000004</v>
      </c>
      <c r="D63" s="179">
        <f t="shared" si="3"/>
        <v>13331996.430000002</v>
      </c>
      <c r="E63" s="179">
        <f>SUM(E40:E62)</f>
        <v>27013145.920000002</v>
      </c>
    </row>
    <row r="64" spans="1:5" ht="15.75" thickTop="1" x14ac:dyDescent="0.25">
      <c r="A64" s="94" t="s">
        <v>32</v>
      </c>
    </row>
    <row r="66" spans="1:14" x14ac:dyDescent="0.25">
      <c r="A66" s="213" t="s">
        <v>40</v>
      </c>
      <c r="B66" s="213"/>
      <c r="C66" s="213"/>
      <c r="D66" s="213"/>
      <c r="E66" s="213"/>
    </row>
    <row r="67" spans="1:14" x14ac:dyDescent="0.25">
      <c r="A67" s="213" t="s">
        <v>41</v>
      </c>
      <c r="B67" s="213"/>
      <c r="C67" s="213"/>
      <c r="D67" s="213"/>
      <c r="E67" s="213"/>
    </row>
    <row r="68" spans="1:14" x14ac:dyDescent="0.25">
      <c r="A68" s="213" t="s">
        <v>60</v>
      </c>
      <c r="B68" s="213"/>
      <c r="C68" s="213"/>
      <c r="D68" s="213"/>
      <c r="E68" s="213"/>
    </row>
    <row r="69" spans="1:14" x14ac:dyDescent="0.25">
      <c r="A69" s="140"/>
      <c r="B69" s="126"/>
      <c r="C69" s="126"/>
      <c r="D69" s="126"/>
      <c r="E69" s="126"/>
    </row>
    <row r="70" spans="1:14" ht="15.75" thickBot="1" x14ac:dyDescent="0.3">
      <c r="A70" s="124" t="s">
        <v>34</v>
      </c>
      <c r="B70" s="125" t="s">
        <v>20</v>
      </c>
      <c r="C70" s="125" t="s">
        <v>21</v>
      </c>
      <c r="D70" s="125" t="s">
        <v>22</v>
      </c>
      <c r="E70" s="125" t="s">
        <v>55</v>
      </c>
    </row>
    <row r="71" spans="1:14" x14ac:dyDescent="0.25">
      <c r="A71" s="126" t="s">
        <v>99</v>
      </c>
      <c r="B71" s="181">
        <f>'Tratamiento 3T'!E77</f>
        <v>7180499.0900000129</v>
      </c>
      <c r="C71" s="181">
        <f>B77</f>
        <v>598239.25000001304</v>
      </c>
      <c r="D71" s="181">
        <f>C77</f>
        <v>-6500650.3999999873</v>
      </c>
      <c r="E71" s="182">
        <f>B71</f>
        <v>7180499.0900000129</v>
      </c>
    </row>
    <row r="72" spans="1:14" x14ac:dyDescent="0.25">
      <c r="A72" s="126" t="s">
        <v>42</v>
      </c>
      <c r="B72" s="181">
        <v>0</v>
      </c>
      <c r="C72" s="181">
        <v>0</v>
      </c>
      <c r="D72" s="181">
        <v>30573755</v>
      </c>
      <c r="E72" s="182">
        <f>SUM(B72:D72)</f>
        <v>30573755</v>
      </c>
    </row>
    <row r="73" spans="1:14" x14ac:dyDescent="0.25">
      <c r="A73" s="144" t="s">
        <v>96</v>
      </c>
      <c r="B73" s="181">
        <v>0</v>
      </c>
      <c r="C73" s="181">
        <v>0</v>
      </c>
      <c r="D73" s="181">
        <v>0</v>
      </c>
      <c r="E73" s="182">
        <f>SUM(B73:D73)</f>
        <v>0</v>
      </c>
    </row>
    <row r="74" spans="1:14" x14ac:dyDescent="0.25">
      <c r="A74" s="127" t="s">
        <v>43</v>
      </c>
      <c r="B74" s="183">
        <f>B72+B71+B73</f>
        <v>7180499.0900000129</v>
      </c>
      <c r="C74" s="183">
        <f t="shared" ref="C74:E74" si="4">C72+C71+C73</f>
        <v>598239.25000001304</v>
      </c>
      <c r="D74" s="183">
        <f t="shared" si="4"/>
        <v>24073104.600000013</v>
      </c>
      <c r="E74" s="183">
        <f t="shared" si="4"/>
        <v>37754254.090000011</v>
      </c>
    </row>
    <row r="75" spans="1:14" x14ac:dyDescent="0.25">
      <c r="A75" s="129" t="s">
        <v>44</v>
      </c>
      <c r="B75" s="184">
        <f>B63</f>
        <v>6582259.8399999999</v>
      </c>
      <c r="C75" s="184">
        <f t="shared" ref="C75:E75" si="5">C63</f>
        <v>7098889.6500000004</v>
      </c>
      <c r="D75" s="184">
        <f t="shared" si="5"/>
        <v>13331996.430000002</v>
      </c>
      <c r="E75" s="184">
        <f t="shared" si="5"/>
        <v>27013145.920000002</v>
      </c>
    </row>
    <row r="76" spans="1:14" x14ac:dyDescent="0.25">
      <c r="A76" s="131" t="s">
        <v>93</v>
      </c>
      <c r="B76" s="181">
        <v>0</v>
      </c>
      <c r="C76" s="181"/>
      <c r="D76" s="181">
        <v>0</v>
      </c>
      <c r="E76" s="182">
        <f>SUM(B76:D76)</f>
        <v>0</v>
      </c>
      <c r="F76" s="20">
        <v>10848028.170000002</v>
      </c>
    </row>
    <row r="77" spans="1:14" x14ac:dyDescent="0.25">
      <c r="A77" s="127" t="s">
        <v>45</v>
      </c>
      <c r="B77" s="183">
        <f t="shared" ref="B77:D77" si="6">+B74-B75-B76</f>
        <v>598239.25000001304</v>
      </c>
      <c r="C77" s="183">
        <f t="shared" si="6"/>
        <v>-6500650.3999999873</v>
      </c>
      <c r="D77" s="183">
        <f t="shared" si="6"/>
        <v>10741108.170000011</v>
      </c>
      <c r="E77" s="183">
        <f>+E74-E75-E76</f>
        <v>10741108.170000009</v>
      </c>
      <c r="F77" s="193">
        <f>F76-E77</f>
        <v>106919.99999999255</v>
      </c>
    </row>
    <row r="78" spans="1:14" ht="15.75" thickBot="1" x14ac:dyDescent="0.3">
      <c r="A78" s="132"/>
      <c r="B78" s="132"/>
      <c r="C78" s="132"/>
      <c r="D78" s="132"/>
      <c r="E78" s="132"/>
    </row>
    <row r="79" spans="1:14" ht="15.75" thickTop="1" x14ac:dyDescent="0.25">
      <c r="A79" s="143" t="s">
        <v>46</v>
      </c>
      <c r="B79" s="126"/>
      <c r="C79" s="126"/>
      <c r="D79" s="126"/>
      <c r="E79" s="126"/>
    </row>
    <row r="80" spans="1:14" x14ac:dyDescent="0.25">
      <c r="A80" s="143" t="s">
        <v>97</v>
      </c>
      <c r="B80" s="126"/>
      <c r="C80" s="126"/>
      <c r="D80" s="145"/>
      <c r="E80" s="126"/>
      <c r="L80" s="20"/>
      <c r="M80" s="20"/>
      <c r="N80" s="20"/>
    </row>
    <row r="81" spans="1:4" x14ac:dyDescent="0.25">
      <c r="D81" s="20"/>
    </row>
    <row r="83" spans="1:4" x14ac:dyDescent="0.25">
      <c r="A83" s="7" t="s">
        <v>109</v>
      </c>
      <c r="B83" s="20"/>
    </row>
    <row r="87" spans="1:4" x14ac:dyDescent="0.25">
      <c r="C87" s="94"/>
    </row>
  </sheetData>
  <mergeCells count="12">
    <mergeCell ref="A68:E68"/>
    <mergeCell ref="A36:E36"/>
    <mergeCell ref="A66:E66"/>
    <mergeCell ref="A67:E67"/>
    <mergeCell ref="A1:F1"/>
    <mergeCell ref="A7:F7"/>
    <mergeCell ref="A8:F8"/>
    <mergeCell ref="A23:E23"/>
    <mergeCell ref="A24:E24"/>
    <mergeCell ref="A35:E35"/>
    <mergeCell ref="A25:E25"/>
    <mergeCell ref="A37:E37"/>
  </mergeCells>
  <pageMargins left="0.70866141732283472" right="0.70866141732283472" top="0.74803149606299213" bottom="0.74803149606299213" header="0.31496062992125984" footer="0.31496062992125984"/>
  <pageSetup scale="64" firstPageNumber="20" orientation="portrait" useFirstPageNumber="1" r:id="rId1"/>
  <headerFooter>
    <oddFooter>&amp;R&amp;"-,Negrita"&amp;12&amp;P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77" workbookViewId="0">
      <selection activeCell="A81" sqref="A81"/>
    </sheetView>
  </sheetViews>
  <sheetFormatPr baseColWidth="10" defaultColWidth="11.5703125" defaultRowHeight="15" x14ac:dyDescent="0.25"/>
  <cols>
    <col min="1" max="1" width="39.7109375" style="7" customWidth="1"/>
    <col min="2" max="4" width="14.7109375" style="1" customWidth="1"/>
    <col min="5" max="5" width="14.140625" style="1" bestFit="1" customWidth="1"/>
    <col min="6" max="16384" width="11.5703125" style="1"/>
  </cols>
  <sheetData>
    <row r="1" spans="1:5" x14ac:dyDescent="0.25">
      <c r="A1" s="213" t="s">
        <v>0</v>
      </c>
      <c r="B1" s="213"/>
      <c r="C1" s="213"/>
      <c r="D1" s="213"/>
      <c r="E1" s="213"/>
    </row>
    <row r="2" spans="1:5" x14ac:dyDescent="0.25">
      <c r="A2" s="2" t="s">
        <v>1</v>
      </c>
      <c r="B2" s="3" t="s">
        <v>89</v>
      </c>
      <c r="C2" s="3"/>
      <c r="D2" s="3"/>
      <c r="E2" s="3"/>
    </row>
    <row r="3" spans="1:5" x14ac:dyDescent="0.25">
      <c r="A3" s="2" t="s">
        <v>2</v>
      </c>
      <c r="B3" s="4" t="s">
        <v>3</v>
      </c>
      <c r="C3" s="3"/>
      <c r="D3" s="3"/>
      <c r="E3" s="3"/>
    </row>
    <row r="4" spans="1:5" x14ac:dyDescent="0.25">
      <c r="A4" s="2" t="s">
        <v>4</v>
      </c>
      <c r="B4" s="3" t="s">
        <v>5</v>
      </c>
      <c r="C4" s="3"/>
      <c r="D4" s="3"/>
      <c r="E4" s="3"/>
    </row>
    <row r="5" spans="1:5" x14ac:dyDescent="0.25">
      <c r="A5" s="2" t="s">
        <v>50</v>
      </c>
      <c r="B5" s="5" t="s">
        <v>105</v>
      </c>
      <c r="C5" s="3"/>
      <c r="D5" s="3"/>
      <c r="E5" s="3"/>
    </row>
    <row r="6" spans="1:5" x14ac:dyDescent="0.25">
      <c r="A6" s="2"/>
      <c r="B6" s="5"/>
      <c r="C6" s="3"/>
      <c r="D6" s="3"/>
      <c r="E6" s="3"/>
    </row>
    <row r="7" spans="1:5" x14ac:dyDescent="0.25">
      <c r="A7" s="213" t="s">
        <v>7</v>
      </c>
      <c r="B7" s="213"/>
      <c r="C7" s="213"/>
      <c r="D7" s="213"/>
      <c r="E7" s="213"/>
    </row>
    <row r="8" spans="1:5" x14ac:dyDescent="0.25">
      <c r="A8" s="46" t="s">
        <v>8</v>
      </c>
      <c r="B8" s="46"/>
      <c r="C8" s="46"/>
      <c r="D8" s="46"/>
      <c r="E8" s="46"/>
    </row>
    <row r="10" spans="1:5" ht="15.75" thickBot="1" x14ac:dyDescent="0.3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56</v>
      </c>
    </row>
    <row r="11" spans="1:5" x14ac:dyDescent="0.25">
      <c r="A11" s="10" t="s">
        <v>23</v>
      </c>
      <c r="B11" s="7"/>
      <c r="C11" s="7"/>
      <c r="D11" s="7"/>
      <c r="E11" s="7"/>
    </row>
    <row r="12" spans="1:5" x14ac:dyDescent="0.25">
      <c r="A12" s="11" t="s">
        <v>64</v>
      </c>
      <c r="B12" s="7" t="s">
        <v>25</v>
      </c>
      <c r="C12" s="67">
        <f>'Tratamiento 1T'!F12</f>
        <v>39</v>
      </c>
      <c r="D12" s="67">
        <f>'Tratamiento 2T'!F12</f>
        <v>20</v>
      </c>
      <c r="E12" s="67">
        <f>SUM(C12:D12)</f>
        <v>59</v>
      </c>
    </row>
    <row r="13" spans="1:5" x14ac:dyDescent="0.25">
      <c r="A13" s="11" t="s">
        <v>65</v>
      </c>
      <c r="B13" s="7" t="s">
        <v>25</v>
      </c>
      <c r="C13" s="67">
        <f>'Tratamiento 1T'!F13</f>
        <v>21</v>
      </c>
      <c r="D13" s="67">
        <f>'Tratamiento 2T'!F13</f>
        <v>20</v>
      </c>
      <c r="E13" s="67">
        <f t="shared" ref="E13:E17" si="0">SUM(C13:D13)</f>
        <v>41</v>
      </c>
    </row>
    <row r="14" spans="1:5" x14ac:dyDescent="0.25">
      <c r="A14" s="11" t="s">
        <v>66</v>
      </c>
      <c r="B14" s="7" t="s">
        <v>25</v>
      </c>
      <c r="C14" s="67">
        <f>'Tratamiento 1T'!F14</f>
        <v>18</v>
      </c>
      <c r="D14" s="67">
        <f>'Tratamiento 2T'!F14</f>
        <v>18</v>
      </c>
      <c r="E14" s="67">
        <f t="shared" si="0"/>
        <v>36</v>
      </c>
    </row>
    <row r="15" spans="1:5" x14ac:dyDescent="0.25">
      <c r="A15" s="10" t="s">
        <v>101</v>
      </c>
      <c r="B15" s="7" t="s">
        <v>85</v>
      </c>
      <c r="C15" s="67">
        <f>'Tratamiento 1T'!F15</f>
        <v>23</v>
      </c>
      <c r="D15" s="67">
        <f>'Tratamiento 2T'!F15</f>
        <v>24.333333333333332</v>
      </c>
      <c r="E15" s="67">
        <f>SUM(C15:D15)</f>
        <v>47.333333333333329</v>
      </c>
    </row>
    <row r="16" spans="1:5" x14ac:dyDescent="0.25">
      <c r="A16" s="10"/>
      <c r="B16" s="7" t="s">
        <v>25</v>
      </c>
      <c r="C16" s="67">
        <f>'Tratamiento 1T'!F16</f>
        <v>94</v>
      </c>
      <c r="D16" s="67">
        <f>'Tratamiento 2T'!F16</f>
        <v>74.666666666666671</v>
      </c>
      <c r="E16" s="67">
        <f>SUM(C16:D16)</f>
        <v>168.66666666666669</v>
      </c>
    </row>
    <row r="17" spans="1:5" x14ac:dyDescent="0.25">
      <c r="A17" s="10"/>
      <c r="B17" s="7" t="s">
        <v>86</v>
      </c>
      <c r="C17" s="67">
        <f>'Tratamiento 1T'!F17</f>
        <v>171</v>
      </c>
      <c r="D17" s="67">
        <f>'Tratamiento 2T'!F17</f>
        <v>144</v>
      </c>
      <c r="E17" s="67">
        <f t="shared" si="0"/>
        <v>315</v>
      </c>
    </row>
    <row r="18" spans="1:5" x14ac:dyDescent="0.25">
      <c r="A18" s="13"/>
      <c r="C18" s="67"/>
      <c r="D18" s="63"/>
      <c r="E18" s="67"/>
    </row>
    <row r="19" spans="1:5" ht="15.75" thickBot="1" x14ac:dyDescent="0.3">
      <c r="A19" s="14" t="s">
        <v>87</v>
      </c>
      <c r="B19" s="15"/>
      <c r="C19" s="65">
        <f>+C12+C16</f>
        <v>133</v>
      </c>
      <c r="D19" s="65">
        <f t="shared" ref="D19:E19" si="1">+D12+D16</f>
        <v>94.666666666666671</v>
      </c>
      <c r="E19" s="65">
        <f t="shared" si="1"/>
        <v>227.66666666666669</v>
      </c>
    </row>
    <row r="20" spans="1:5" ht="15.75" thickTop="1" x14ac:dyDescent="0.25">
      <c r="A20" s="94" t="s">
        <v>67</v>
      </c>
      <c r="B20" s="51"/>
      <c r="C20" s="68"/>
      <c r="D20" s="68"/>
      <c r="E20" s="68"/>
    </row>
    <row r="21" spans="1:5" x14ac:dyDescent="0.25">
      <c r="A21" s="94" t="s">
        <v>27</v>
      </c>
    </row>
    <row r="23" spans="1:5" x14ac:dyDescent="0.25">
      <c r="A23" s="214" t="s">
        <v>28</v>
      </c>
      <c r="B23" s="214"/>
      <c r="C23" s="214"/>
      <c r="D23" s="214"/>
      <c r="E23" s="214"/>
    </row>
    <row r="24" spans="1:5" x14ac:dyDescent="0.25">
      <c r="A24" s="46" t="s">
        <v>29</v>
      </c>
      <c r="B24" s="46"/>
      <c r="C24" s="46"/>
      <c r="D24" s="46"/>
      <c r="E24" s="46"/>
    </row>
    <row r="25" spans="1:5" x14ac:dyDescent="0.25">
      <c r="A25" s="213" t="s">
        <v>60</v>
      </c>
      <c r="B25" s="213"/>
      <c r="C25" s="213"/>
      <c r="D25" s="213"/>
      <c r="E25" s="17"/>
    </row>
    <row r="27" spans="1:5" ht="15.75" thickBot="1" x14ac:dyDescent="0.3">
      <c r="A27" s="8" t="s">
        <v>9</v>
      </c>
      <c r="B27" s="9" t="s">
        <v>51</v>
      </c>
      <c r="C27" s="9" t="s">
        <v>52</v>
      </c>
      <c r="D27" s="9" t="s">
        <v>56</v>
      </c>
    </row>
    <row r="28" spans="1:5" x14ac:dyDescent="0.25">
      <c r="A28" s="18" t="s">
        <v>23</v>
      </c>
      <c r="B28" s="101"/>
      <c r="C28" s="101"/>
      <c r="D28" s="101"/>
    </row>
    <row r="29" spans="1:5" x14ac:dyDescent="0.25">
      <c r="A29" s="19" t="s">
        <v>24</v>
      </c>
      <c r="B29" s="62">
        <f>'Tratamiento 1T'!E29</f>
        <v>4269127.95</v>
      </c>
      <c r="C29" s="117">
        <f>'Tratamiento 2T'!E29</f>
        <v>17221422.130000003</v>
      </c>
      <c r="D29" s="62">
        <f>SUM(B29:C29)</f>
        <v>21490550.080000002</v>
      </c>
    </row>
    <row r="30" spans="1:5" x14ac:dyDescent="0.25">
      <c r="A30" s="18" t="s">
        <v>101</v>
      </c>
      <c r="B30" s="62">
        <f>'Tratamiento 1T'!E30</f>
        <v>1082430</v>
      </c>
      <c r="C30" s="117">
        <f>'Tratamiento 2T'!E30</f>
        <v>1963330</v>
      </c>
      <c r="D30" s="62">
        <f>SUM(B30:C30)</f>
        <v>3045760</v>
      </c>
    </row>
    <row r="31" spans="1:5" x14ac:dyDescent="0.25">
      <c r="A31" s="18"/>
      <c r="B31" s="62"/>
      <c r="C31" s="63"/>
      <c r="D31" s="62"/>
    </row>
    <row r="32" spans="1:5" ht="15.75" thickBot="1" x14ac:dyDescent="0.3">
      <c r="A32" s="14" t="s">
        <v>26</v>
      </c>
      <c r="B32" s="65">
        <f t="shared" ref="B32:C32" si="2">SUM(B29:B31)</f>
        <v>5351557.95</v>
      </c>
      <c r="C32" s="65">
        <f t="shared" si="2"/>
        <v>19184752.130000003</v>
      </c>
      <c r="D32" s="66">
        <f>SUM(D29:D30)</f>
        <v>24536310.080000002</v>
      </c>
      <c r="E32" s="20"/>
    </row>
    <row r="33" spans="1:5" ht="15.75" thickTop="1" x14ac:dyDescent="0.25">
      <c r="A33" s="94" t="s">
        <v>32</v>
      </c>
    </row>
    <row r="35" spans="1:5" x14ac:dyDescent="0.25">
      <c r="A35" s="213" t="s">
        <v>33</v>
      </c>
      <c r="B35" s="213"/>
      <c r="C35" s="213"/>
      <c r="D35" s="213"/>
      <c r="E35" s="213"/>
    </row>
    <row r="36" spans="1:5" x14ac:dyDescent="0.25">
      <c r="A36" s="46" t="s">
        <v>29</v>
      </c>
      <c r="B36" s="46"/>
      <c r="C36" s="46"/>
      <c r="D36" s="46"/>
      <c r="E36" s="46"/>
    </row>
    <row r="37" spans="1:5" x14ac:dyDescent="0.25">
      <c r="A37" s="213" t="s">
        <v>60</v>
      </c>
      <c r="B37" s="213"/>
      <c r="C37" s="213"/>
      <c r="D37" s="213"/>
      <c r="E37" s="17"/>
    </row>
    <row r="39" spans="1:5" ht="15.75" thickBot="1" x14ac:dyDescent="0.3">
      <c r="A39" s="8" t="s">
        <v>34</v>
      </c>
      <c r="B39" s="9" t="s">
        <v>51</v>
      </c>
      <c r="C39" s="9" t="s">
        <v>52</v>
      </c>
      <c r="D39" s="9" t="s">
        <v>56</v>
      </c>
    </row>
    <row r="40" spans="1:5" ht="15.95" customHeight="1" x14ac:dyDescent="0.25">
      <c r="A40" s="7" t="s">
        <v>35</v>
      </c>
      <c r="B40" s="194">
        <f>'Tratamiento 1T'!E40</f>
        <v>1654235</v>
      </c>
      <c r="C40" s="194">
        <f>'Tratamiento 2T'!E40</f>
        <v>4197605</v>
      </c>
      <c r="D40" s="195">
        <f t="shared" ref="D40:D56" si="3">SUM(B40:C40)</f>
        <v>5851840</v>
      </c>
    </row>
    <row r="41" spans="1:5" x14ac:dyDescent="0.25">
      <c r="A41" s="7" t="s">
        <v>36</v>
      </c>
      <c r="B41" s="194">
        <f>'Tratamiento 1T'!E41</f>
        <v>1903938.66</v>
      </c>
      <c r="C41" s="194">
        <f>'Tratamiento 2T'!E41</f>
        <v>7219667.9000000004</v>
      </c>
      <c r="D41" s="195">
        <f t="shared" si="3"/>
        <v>9123606.5600000005</v>
      </c>
    </row>
    <row r="42" spans="1:5" x14ac:dyDescent="0.25">
      <c r="A42" s="7" t="s">
        <v>37</v>
      </c>
      <c r="B42" s="194">
        <f>'Tratamiento 1T'!E42</f>
        <v>842020</v>
      </c>
      <c r="C42" s="194">
        <f>'Tratamiento 2T'!E42</f>
        <v>2088430</v>
      </c>
      <c r="D42" s="195">
        <f t="shared" si="3"/>
        <v>2930450</v>
      </c>
    </row>
    <row r="43" spans="1:5" x14ac:dyDescent="0.25">
      <c r="A43" s="7" t="s">
        <v>38</v>
      </c>
      <c r="B43" s="194">
        <f>'Tratamiento 1T'!E43</f>
        <v>0</v>
      </c>
      <c r="C43" s="194">
        <f>'Tratamiento 2T'!E43</f>
        <v>0</v>
      </c>
      <c r="D43" s="195">
        <f t="shared" si="3"/>
        <v>0</v>
      </c>
    </row>
    <row r="44" spans="1:5" x14ac:dyDescent="0.25">
      <c r="A44" s="7" t="s">
        <v>39</v>
      </c>
      <c r="B44" s="194">
        <f>'Tratamiento 1T'!E44</f>
        <v>8415</v>
      </c>
      <c r="C44" s="194">
        <f>'Tratamiento 2T'!E44</f>
        <v>1121165.68</v>
      </c>
      <c r="D44" s="195">
        <f t="shared" si="3"/>
        <v>1129580.68</v>
      </c>
    </row>
    <row r="45" spans="1:5" x14ac:dyDescent="0.25">
      <c r="A45" s="7" t="s">
        <v>68</v>
      </c>
      <c r="B45" s="194">
        <f>'Tratamiento 1T'!E45</f>
        <v>4189.29</v>
      </c>
      <c r="C45" s="194">
        <f>'Tratamiento 2T'!E45</f>
        <v>117800</v>
      </c>
      <c r="D45" s="195">
        <f t="shared" si="3"/>
        <v>121989.29</v>
      </c>
    </row>
    <row r="46" spans="1:5" x14ac:dyDescent="0.25">
      <c r="A46" s="7" t="s">
        <v>69</v>
      </c>
      <c r="B46" s="194">
        <f>'Tratamiento 1T'!E46</f>
        <v>25720</v>
      </c>
      <c r="C46" s="194">
        <f>'Tratamiento 2T'!E46</f>
        <v>84010</v>
      </c>
      <c r="D46" s="195">
        <f t="shared" si="3"/>
        <v>109730</v>
      </c>
    </row>
    <row r="47" spans="1:5" x14ac:dyDescent="0.25">
      <c r="A47" s="7" t="s">
        <v>70</v>
      </c>
      <c r="B47" s="194">
        <f>'Tratamiento 1T'!E47</f>
        <v>0</v>
      </c>
      <c r="C47" s="194">
        <f>'Tratamiento 2T'!E47</f>
        <v>91475</v>
      </c>
      <c r="D47" s="195">
        <f t="shared" si="3"/>
        <v>91475</v>
      </c>
    </row>
    <row r="48" spans="1:5" x14ac:dyDescent="0.25">
      <c r="A48" s="7" t="s">
        <v>71</v>
      </c>
      <c r="B48" s="194">
        <f>'Tratamiento 1T'!E48</f>
        <v>637200</v>
      </c>
      <c r="C48" s="194">
        <f>'Tratamiento 2T'!E48</f>
        <v>949900</v>
      </c>
      <c r="D48" s="195">
        <f t="shared" si="3"/>
        <v>1587100</v>
      </c>
    </row>
    <row r="49" spans="1:4" x14ac:dyDescent="0.25">
      <c r="A49" s="7" t="s">
        <v>72</v>
      </c>
      <c r="B49" s="194">
        <f>'Tratamiento 1T'!E49</f>
        <v>12750</v>
      </c>
      <c r="C49" s="194">
        <f>'Tratamiento 2T'!E49</f>
        <v>39500</v>
      </c>
      <c r="D49" s="195">
        <f t="shared" si="3"/>
        <v>52250</v>
      </c>
    </row>
    <row r="50" spans="1:4" x14ac:dyDescent="0.25">
      <c r="A50" s="7" t="s">
        <v>73</v>
      </c>
      <c r="B50" s="194">
        <f>'Tratamiento 1T'!E50</f>
        <v>25800</v>
      </c>
      <c r="C50" s="194">
        <f>'Tratamiento 2T'!E50</f>
        <v>155958</v>
      </c>
      <c r="D50" s="195">
        <f t="shared" si="3"/>
        <v>181758</v>
      </c>
    </row>
    <row r="51" spans="1:4" x14ac:dyDescent="0.25">
      <c r="A51" s="7" t="s">
        <v>110</v>
      </c>
      <c r="B51" s="194">
        <f>'Tratamiento 1T'!E51</f>
        <v>0</v>
      </c>
      <c r="C51" s="194">
        <f>'Tratamiento 2T'!E51</f>
        <v>89380</v>
      </c>
      <c r="D51" s="195">
        <f t="shared" si="3"/>
        <v>89380</v>
      </c>
    </row>
    <row r="52" spans="1:4" x14ac:dyDescent="0.25">
      <c r="A52" s="7" t="s">
        <v>116</v>
      </c>
      <c r="B52" s="194">
        <f>'Tratamiento 1T'!E52</f>
        <v>0</v>
      </c>
      <c r="C52" s="194">
        <f>'Tratamiento 2T'!E52</f>
        <v>250374.26</v>
      </c>
      <c r="D52" s="195">
        <f t="shared" si="3"/>
        <v>250374.26</v>
      </c>
    </row>
    <row r="53" spans="1:4" x14ac:dyDescent="0.25">
      <c r="A53" s="7" t="s">
        <v>111</v>
      </c>
      <c r="B53" s="194">
        <f>'Tratamiento 1T'!E53</f>
        <v>18150</v>
      </c>
      <c r="C53" s="194">
        <f>'Tratamiento 2T'!E53</f>
        <v>389579.27</v>
      </c>
      <c r="D53" s="195">
        <f t="shared" si="3"/>
        <v>407729.27</v>
      </c>
    </row>
    <row r="54" spans="1:4" x14ac:dyDescent="0.25">
      <c r="A54" s="7" t="s">
        <v>112</v>
      </c>
      <c r="B54" s="194">
        <f>'Tratamiento 1T'!E54</f>
        <v>203760</v>
      </c>
      <c r="C54" s="194">
        <f>'Tratamiento 2T'!E54</f>
        <v>1145697.8199999998</v>
      </c>
      <c r="D54" s="195">
        <f t="shared" si="3"/>
        <v>1349457.8199999998</v>
      </c>
    </row>
    <row r="55" spans="1:4" x14ac:dyDescent="0.25">
      <c r="A55" s="7" t="s">
        <v>113</v>
      </c>
      <c r="B55" s="194">
        <f>'Tratamiento 1T'!E55</f>
        <v>15380</v>
      </c>
      <c r="C55" s="194">
        <f>'Tratamiento 2T'!E55</f>
        <v>591540</v>
      </c>
      <c r="D55" s="195">
        <f t="shared" si="3"/>
        <v>606920</v>
      </c>
    </row>
    <row r="56" spans="1:4" x14ac:dyDescent="0.25">
      <c r="A56" s="7" t="s">
        <v>114</v>
      </c>
      <c r="B56" s="194">
        <f>'Tratamiento 1T'!E56</f>
        <v>0</v>
      </c>
      <c r="C56" s="194">
        <f>'Tratamiento 2T'!E56</f>
        <v>271472.2</v>
      </c>
      <c r="D56" s="195">
        <f t="shared" si="3"/>
        <v>271472.2</v>
      </c>
    </row>
    <row r="57" spans="1:4" x14ac:dyDescent="0.25">
      <c r="A57" s="7" t="s">
        <v>115</v>
      </c>
      <c r="B57" s="194">
        <f>'Tratamiento 1T'!E57</f>
        <v>0</v>
      </c>
      <c r="C57" s="194">
        <f>'Tratamiento 2T'!E57</f>
        <v>381197</v>
      </c>
      <c r="D57" s="195">
        <f t="shared" ref="D57:D61" si="4">SUM(B57:C57)</f>
        <v>381197</v>
      </c>
    </row>
    <row r="58" spans="1:4" x14ac:dyDescent="0.25">
      <c r="A58" s="7" t="s">
        <v>120</v>
      </c>
      <c r="B58" s="194">
        <f>'Tratamiento 1T'!E58</f>
        <v>0</v>
      </c>
      <c r="C58" s="194">
        <f>'Tratamiento 2T'!E58</f>
        <v>0</v>
      </c>
      <c r="D58" s="195">
        <f t="shared" si="4"/>
        <v>0</v>
      </c>
    </row>
    <row r="59" spans="1:4" x14ac:dyDescent="0.25">
      <c r="A59" s="7" t="s">
        <v>118</v>
      </c>
      <c r="B59" s="194">
        <f>'Tratamiento 1T'!E59</f>
        <v>0</v>
      </c>
      <c r="C59" s="194">
        <f>'Tratamiento 2T'!E59</f>
        <v>0</v>
      </c>
      <c r="D59" s="195">
        <f t="shared" si="4"/>
        <v>0</v>
      </c>
    </row>
    <row r="60" spans="1:4" x14ac:dyDescent="0.25">
      <c r="A60" s="7" t="s">
        <v>119</v>
      </c>
      <c r="B60" s="194">
        <f>'Tratamiento 1T'!E60</f>
        <v>0</v>
      </c>
      <c r="C60" s="194">
        <f>'Tratamiento 2T'!E60</f>
        <v>0</v>
      </c>
      <c r="D60" s="195">
        <f t="shared" si="4"/>
        <v>0</v>
      </c>
    </row>
    <row r="61" spans="1:4" x14ac:dyDescent="0.25">
      <c r="A61" s="7" t="s">
        <v>121</v>
      </c>
      <c r="B61" s="194">
        <f>'Tratamiento 1T'!E61</f>
        <v>0</v>
      </c>
      <c r="C61" s="194">
        <f>'Tratamiento 2T'!E61</f>
        <v>0</v>
      </c>
      <c r="D61" s="195">
        <f t="shared" si="4"/>
        <v>0</v>
      </c>
    </row>
    <row r="62" spans="1:4" x14ac:dyDescent="0.25">
      <c r="B62" s="63"/>
      <c r="C62" s="118">
        <f>'Tratamiento 2T'!E62</f>
        <v>0</v>
      </c>
      <c r="D62" s="62"/>
    </row>
    <row r="63" spans="1:4" ht="15.75" thickBot="1" x14ac:dyDescent="0.3">
      <c r="A63" s="14" t="s">
        <v>26</v>
      </c>
      <c r="B63" s="196">
        <f>SUM(B40:B62)</f>
        <v>5351557.95</v>
      </c>
      <c r="C63" s="192">
        <f>'Tratamiento 2T'!E63</f>
        <v>19184752.129999999</v>
      </c>
      <c r="D63" s="192">
        <f>SUM(D40:D62)</f>
        <v>24536310.080000002</v>
      </c>
    </row>
    <row r="64" spans="1:4" ht="15.75" thickTop="1" x14ac:dyDescent="0.25">
      <c r="A64" s="94" t="s">
        <v>32</v>
      </c>
    </row>
    <row r="66" spans="1:5" x14ac:dyDescent="0.25">
      <c r="A66" s="213" t="s">
        <v>40</v>
      </c>
      <c r="B66" s="213"/>
      <c r="C66" s="213"/>
      <c r="D66" s="213"/>
      <c r="E66" s="213"/>
    </row>
    <row r="67" spans="1:5" x14ac:dyDescent="0.25">
      <c r="A67" s="46" t="s">
        <v>41</v>
      </c>
      <c r="B67" s="46"/>
      <c r="C67" s="46"/>
      <c r="D67" s="46"/>
      <c r="E67" s="46"/>
    </row>
    <row r="68" spans="1:5" x14ac:dyDescent="0.25">
      <c r="A68" s="213" t="s">
        <v>60</v>
      </c>
      <c r="B68" s="213"/>
      <c r="C68" s="213"/>
      <c r="D68" s="213"/>
      <c r="E68" s="17"/>
    </row>
    <row r="70" spans="1:5" ht="15.75" thickBot="1" x14ac:dyDescent="0.3">
      <c r="A70" s="124" t="s">
        <v>34</v>
      </c>
      <c r="B70" s="125" t="s">
        <v>51</v>
      </c>
      <c r="C70" s="125" t="s">
        <v>52</v>
      </c>
      <c r="D70" s="125" t="s">
        <v>56</v>
      </c>
      <c r="E70" s="126"/>
    </row>
    <row r="71" spans="1:5" x14ac:dyDescent="0.25">
      <c r="A71" s="126" t="s">
        <v>99</v>
      </c>
      <c r="B71" s="181">
        <f>'Tratamiento 1T'!E71</f>
        <v>44018471.520000003</v>
      </c>
      <c r="C71" s="181">
        <f>'Tratamiento 2T'!E71</f>
        <v>38666913.57</v>
      </c>
      <c r="D71" s="181">
        <f>B71</f>
        <v>44018471.520000003</v>
      </c>
      <c r="E71" s="126"/>
    </row>
    <row r="72" spans="1:5" x14ac:dyDescent="0.25">
      <c r="A72" s="126" t="s">
        <v>42</v>
      </c>
      <c r="B72" s="181">
        <f>'Tratamiento 1T'!E72</f>
        <v>0</v>
      </c>
      <c r="C72" s="181">
        <f>'Tratamiento 2T'!E72</f>
        <v>45382644.950000003</v>
      </c>
      <c r="D72" s="181">
        <f>SUM(B72:C72)</f>
        <v>45382644.950000003</v>
      </c>
      <c r="E72" s="126"/>
    </row>
    <row r="73" spans="1:5" x14ac:dyDescent="0.25">
      <c r="A73" s="126"/>
      <c r="B73" s="181">
        <f>'Tratamiento 1T'!E73</f>
        <v>0</v>
      </c>
      <c r="C73" s="181">
        <f>'Tratamiento 2T'!E73</f>
        <v>0</v>
      </c>
      <c r="D73" s="181">
        <f>SUM(B73:C73)</f>
        <v>0</v>
      </c>
      <c r="E73" s="126"/>
    </row>
    <row r="74" spans="1:5" x14ac:dyDescent="0.25">
      <c r="A74" s="127" t="s">
        <v>43</v>
      </c>
      <c r="B74" s="181">
        <f>'Tratamiento 1T'!E74</f>
        <v>44018471.520000003</v>
      </c>
      <c r="C74" s="181">
        <f>'Tratamiento 2T'!E74</f>
        <v>84049558.520000011</v>
      </c>
      <c r="D74" s="181">
        <f>D71+D72+D73</f>
        <v>89401116.469999999</v>
      </c>
      <c r="E74" s="126"/>
    </row>
    <row r="75" spans="1:5" x14ac:dyDescent="0.25">
      <c r="A75" s="129" t="s">
        <v>44</v>
      </c>
      <c r="B75" s="181">
        <f>'Tratamiento 1T'!E75</f>
        <v>5351557.95</v>
      </c>
      <c r="C75" s="181">
        <f>'Tratamiento 2T'!E75</f>
        <v>19184752.129999999</v>
      </c>
      <c r="D75" s="181">
        <f>SUM(B75:C75)</f>
        <v>24536310.079999998</v>
      </c>
      <c r="E75" s="126"/>
    </row>
    <row r="76" spans="1:5" x14ac:dyDescent="0.25">
      <c r="A76" s="131"/>
      <c r="B76" s="181">
        <f>'Tratamiento 1T'!E76</f>
        <v>0</v>
      </c>
      <c r="C76" s="181">
        <f>'Tratamiento 2T'!E76</f>
        <v>44125391.520000003</v>
      </c>
      <c r="D76" s="181">
        <f>SUM(B76:C76)</f>
        <v>44125391.520000003</v>
      </c>
      <c r="E76" s="126"/>
    </row>
    <row r="77" spans="1:5" x14ac:dyDescent="0.25">
      <c r="A77" s="127" t="s">
        <v>45</v>
      </c>
      <c r="B77" s="181">
        <f>'Tratamiento 1T'!E77</f>
        <v>38666913.57</v>
      </c>
      <c r="C77" s="181">
        <f>'Tratamiento 2T'!E77</f>
        <v>20739414.870000012</v>
      </c>
      <c r="D77" s="181">
        <f>+D74-D75-D76</f>
        <v>20739414.869999997</v>
      </c>
      <c r="E77" s="126"/>
    </row>
    <row r="78" spans="1:5" ht="15.75" thickBot="1" x14ac:dyDescent="0.3">
      <c r="A78" s="132"/>
      <c r="B78" s="132"/>
      <c r="C78" s="132"/>
      <c r="D78" s="132"/>
      <c r="E78" s="146"/>
    </row>
    <row r="79" spans="1:5" ht="15.75" thickTop="1" x14ac:dyDescent="0.25">
      <c r="A79" s="143" t="s">
        <v>46</v>
      </c>
      <c r="B79" s="126"/>
      <c r="C79" s="126"/>
      <c r="D79" s="126"/>
      <c r="E79" s="126"/>
    </row>
    <row r="80" spans="1:5" x14ac:dyDescent="0.25">
      <c r="A80" s="140"/>
      <c r="B80" s="126"/>
      <c r="C80" s="126"/>
      <c r="D80" s="126"/>
      <c r="E80" s="126"/>
    </row>
    <row r="81" spans="1:1" x14ac:dyDescent="0.25">
      <c r="A81" s="7" t="s">
        <v>109</v>
      </c>
    </row>
  </sheetData>
  <mergeCells count="8">
    <mergeCell ref="A1:E1"/>
    <mergeCell ref="A7:E7"/>
    <mergeCell ref="A23:E23"/>
    <mergeCell ref="A68:D68"/>
    <mergeCell ref="A35:E35"/>
    <mergeCell ref="A66:E66"/>
    <mergeCell ref="A25:D25"/>
    <mergeCell ref="A37:D37"/>
  </mergeCells>
  <printOptions horizontalCentered="1"/>
  <pageMargins left="0" right="0" top="0.74803149606299213" bottom="0.74803149606299213" header="0.31496062992125984" footer="0.31496062992125984"/>
  <pageSetup scale="64" firstPageNumber="21" orientation="portrait" useFirstPageNumber="1" r:id="rId1"/>
  <headerFooter>
    <oddFooter>&amp;R&amp;"-,Negrita"&amp;12&amp;P</oddFooter>
  </headerFooter>
  <ignoredErrors>
    <ignoredError sqref="C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opLeftCell="A70" workbookViewId="0">
      <selection activeCell="A84" sqref="A84"/>
    </sheetView>
  </sheetViews>
  <sheetFormatPr baseColWidth="10" defaultColWidth="11.5703125" defaultRowHeight="15" x14ac:dyDescent="0.25"/>
  <cols>
    <col min="1" max="1" width="40" style="7" customWidth="1"/>
    <col min="2" max="2" width="14" style="1" customWidth="1"/>
    <col min="3" max="5" width="14.140625" style="1" bestFit="1" customWidth="1"/>
    <col min="6" max="6" width="12.710937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213" t="s">
        <v>0</v>
      </c>
      <c r="B1" s="213"/>
      <c r="C1" s="213"/>
      <c r="D1" s="213"/>
      <c r="E1" s="213"/>
      <c r="F1" s="213"/>
    </row>
    <row r="2" spans="1:6" x14ac:dyDescent="0.25">
      <c r="A2" s="2" t="s">
        <v>1</v>
      </c>
      <c r="B2" s="3" t="s">
        <v>89</v>
      </c>
      <c r="C2" s="3"/>
      <c r="D2" s="3"/>
      <c r="E2" s="3"/>
      <c r="F2" s="3"/>
    </row>
    <row r="3" spans="1:6" x14ac:dyDescent="0.25">
      <c r="A3" s="2" t="s">
        <v>2</v>
      </c>
      <c r="B3" s="4" t="s">
        <v>3</v>
      </c>
      <c r="C3" s="3"/>
      <c r="D3" s="3"/>
      <c r="E3" s="3"/>
      <c r="F3" s="3"/>
    </row>
    <row r="4" spans="1:6" x14ac:dyDescent="0.25">
      <c r="A4" s="2" t="s">
        <v>4</v>
      </c>
      <c r="B4" s="3" t="s">
        <v>5</v>
      </c>
      <c r="C4" s="3"/>
      <c r="D4" s="3"/>
      <c r="E4" s="3"/>
      <c r="F4" s="3"/>
    </row>
    <row r="5" spans="1:6" x14ac:dyDescent="0.25">
      <c r="A5" s="2" t="s">
        <v>50</v>
      </c>
      <c r="B5" s="5" t="s">
        <v>106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213" t="s">
        <v>7</v>
      </c>
      <c r="B7" s="213"/>
      <c r="C7" s="213"/>
      <c r="D7" s="213"/>
      <c r="E7" s="213"/>
    </row>
    <row r="8" spans="1:6" x14ac:dyDescent="0.25">
      <c r="A8" s="213" t="s">
        <v>8</v>
      </c>
      <c r="B8" s="213"/>
      <c r="C8" s="213"/>
      <c r="D8" s="213"/>
      <c r="E8" s="213"/>
    </row>
    <row r="10" spans="1:6" ht="15.75" thickBot="1" x14ac:dyDescent="0.3">
      <c r="A10" s="8" t="s">
        <v>9</v>
      </c>
      <c r="B10" s="9" t="s">
        <v>10</v>
      </c>
      <c r="C10" s="9" t="s">
        <v>51</v>
      </c>
      <c r="D10" s="9" t="s">
        <v>52</v>
      </c>
      <c r="E10" s="9" t="s">
        <v>54</v>
      </c>
      <c r="F10" s="9" t="s">
        <v>58</v>
      </c>
    </row>
    <row r="11" spans="1:6" x14ac:dyDescent="0.25">
      <c r="A11" s="10" t="s">
        <v>23</v>
      </c>
      <c r="B11" s="7"/>
      <c r="C11" s="7"/>
      <c r="D11" s="7"/>
      <c r="E11" s="7"/>
      <c r="F11" s="7"/>
    </row>
    <row r="12" spans="1:6" x14ac:dyDescent="0.25">
      <c r="A12" s="11" t="s">
        <v>64</v>
      </c>
      <c r="B12" s="7" t="s">
        <v>25</v>
      </c>
      <c r="C12" s="49">
        <f>'Tratamiento 1T'!F12</f>
        <v>39</v>
      </c>
      <c r="D12" s="107">
        <f>'Tratamiento 2T'!F12</f>
        <v>20</v>
      </c>
      <c r="E12" s="107">
        <f>'Tratamiento 3T'!F12</f>
        <v>35</v>
      </c>
      <c r="F12" s="49">
        <f>SUM(C12:E12)</f>
        <v>94</v>
      </c>
    </row>
    <row r="13" spans="1:6" x14ac:dyDescent="0.25">
      <c r="A13" s="11" t="s">
        <v>65</v>
      </c>
      <c r="B13" s="7" t="s">
        <v>25</v>
      </c>
      <c r="C13" s="49">
        <f>'Tratamiento 1T'!F13</f>
        <v>21</v>
      </c>
      <c r="D13" s="107">
        <f>'Tratamiento 2T'!F13</f>
        <v>20</v>
      </c>
      <c r="E13" s="107">
        <f>'Tratamiento 3T'!F13</f>
        <v>33</v>
      </c>
      <c r="F13" s="49">
        <f t="shared" ref="F13:F14" si="0">SUM(C13:E13)</f>
        <v>74</v>
      </c>
    </row>
    <row r="14" spans="1:6" x14ac:dyDescent="0.25">
      <c r="A14" s="11" t="s">
        <v>66</v>
      </c>
      <c r="B14" s="7" t="s">
        <v>25</v>
      </c>
      <c r="C14" s="49">
        <f>'Tratamiento 1T'!F14</f>
        <v>18</v>
      </c>
      <c r="D14" s="107">
        <f>'Tratamiento 2T'!F14</f>
        <v>18</v>
      </c>
      <c r="E14" s="107">
        <f>'Tratamiento 3T'!F14</f>
        <v>22</v>
      </c>
      <c r="F14" s="49">
        <f t="shared" si="0"/>
        <v>58</v>
      </c>
    </row>
    <row r="15" spans="1:6" x14ac:dyDescent="0.25">
      <c r="A15" s="10" t="s">
        <v>101</v>
      </c>
      <c r="B15" s="7" t="s">
        <v>85</v>
      </c>
      <c r="C15" s="49">
        <f>'Tratamiento 1T'!F15</f>
        <v>23</v>
      </c>
      <c r="D15" s="107">
        <f>'Tratamiento 2T'!F15</f>
        <v>24.333333333333332</v>
      </c>
      <c r="E15" s="107">
        <f>'Tratamiento 3T'!F15</f>
        <v>26</v>
      </c>
      <c r="F15" s="49">
        <f>SUM(C15:E15)</f>
        <v>73.333333333333329</v>
      </c>
    </row>
    <row r="16" spans="1:6" x14ac:dyDescent="0.25">
      <c r="A16" s="10"/>
      <c r="B16" s="7" t="s">
        <v>25</v>
      </c>
      <c r="C16" s="49">
        <f>'Tratamiento 1T'!F16</f>
        <v>94</v>
      </c>
      <c r="D16" s="107">
        <f>'Tratamiento 2T'!F16</f>
        <v>74.666666666666671</v>
      </c>
      <c r="E16" s="107">
        <f>'Tratamiento 3T'!F16</f>
        <v>100.66666666666667</v>
      </c>
      <c r="F16" s="49">
        <f>SUM(C16:E16)</f>
        <v>269.33333333333337</v>
      </c>
    </row>
    <row r="17" spans="1:6" x14ac:dyDescent="0.25">
      <c r="A17" s="10"/>
      <c r="B17" s="7" t="s">
        <v>86</v>
      </c>
      <c r="C17" s="49">
        <f>'Tratamiento 1T'!F17</f>
        <v>171</v>
      </c>
      <c r="D17" s="107">
        <f>'Tratamiento 2T'!F17</f>
        <v>144</v>
      </c>
      <c r="E17" s="107">
        <f>'Tratamiento 3T'!F17</f>
        <v>192</v>
      </c>
      <c r="F17" s="49">
        <f>SUM(C17:E17)</f>
        <v>507</v>
      </c>
    </row>
    <row r="18" spans="1:6" x14ac:dyDescent="0.25">
      <c r="A18" s="13"/>
      <c r="C18" s="48"/>
      <c r="D18" s="109"/>
      <c r="E18" s="109"/>
      <c r="F18" s="48"/>
    </row>
    <row r="19" spans="1:6" ht="15.75" thickBot="1" x14ac:dyDescent="0.3">
      <c r="A19" s="14" t="s">
        <v>87</v>
      </c>
      <c r="B19" s="15"/>
      <c r="C19" s="50">
        <f>+C12+C16</f>
        <v>133</v>
      </c>
      <c r="D19" s="50">
        <f t="shared" ref="D19:F19" si="1">+D12+D16</f>
        <v>94.666666666666671</v>
      </c>
      <c r="E19" s="50">
        <f t="shared" si="1"/>
        <v>135.66666666666669</v>
      </c>
      <c r="F19" s="50">
        <f t="shared" si="1"/>
        <v>363.33333333333337</v>
      </c>
    </row>
    <row r="20" spans="1:6" ht="15.75" thickTop="1" x14ac:dyDescent="0.25">
      <c r="A20" s="54" t="s">
        <v>67</v>
      </c>
      <c r="B20" s="51"/>
      <c r="C20" s="49"/>
      <c r="D20" s="53"/>
      <c r="E20" s="52"/>
      <c r="F20" s="49"/>
    </row>
    <row r="21" spans="1:6" x14ac:dyDescent="0.25">
      <c r="A21" s="7" t="s">
        <v>27</v>
      </c>
    </row>
    <row r="23" spans="1:6" x14ac:dyDescent="0.25">
      <c r="A23" s="214" t="s">
        <v>28</v>
      </c>
      <c r="B23" s="214"/>
      <c r="C23" s="214"/>
      <c r="D23" s="214"/>
      <c r="E23" s="214"/>
    </row>
    <row r="24" spans="1:6" x14ac:dyDescent="0.25">
      <c r="A24" s="213" t="s">
        <v>29</v>
      </c>
      <c r="B24" s="213"/>
      <c r="C24" s="213"/>
      <c r="D24" s="213"/>
      <c r="E24" s="213"/>
    </row>
    <row r="25" spans="1:6" x14ac:dyDescent="0.25">
      <c r="A25" s="213" t="s">
        <v>60</v>
      </c>
      <c r="B25" s="213"/>
      <c r="C25" s="213"/>
      <c r="D25" s="213"/>
      <c r="E25" s="213"/>
    </row>
    <row r="27" spans="1:6" ht="15.75" thickBot="1" x14ac:dyDescent="0.3">
      <c r="A27" s="8" t="s">
        <v>9</v>
      </c>
      <c r="B27" s="9" t="s">
        <v>51</v>
      </c>
      <c r="C27" s="9" t="s">
        <v>52</v>
      </c>
      <c r="D27" s="9" t="s">
        <v>54</v>
      </c>
      <c r="E27" s="9" t="s">
        <v>58</v>
      </c>
    </row>
    <row r="28" spans="1:6" x14ac:dyDescent="0.25">
      <c r="A28" s="18" t="s">
        <v>23</v>
      </c>
    </row>
    <row r="29" spans="1:6" x14ac:dyDescent="0.25">
      <c r="A29" s="19" t="s">
        <v>24</v>
      </c>
      <c r="B29" s="163">
        <f>'Tratamiento 1T'!E29</f>
        <v>4269127.95</v>
      </c>
      <c r="C29" s="197">
        <f>'Tratamiento 2T'!E29</f>
        <v>17221422.130000003</v>
      </c>
      <c r="D29" s="197">
        <f>'Tratamiento 3T'!E29</f>
        <v>12071180.780000001</v>
      </c>
      <c r="E29" s="163">
        <f>SUM(B29:D29)</f>
        <v>33561730.859999999</v>
      </c>
    </row>
    <row r="30" spans="1:6" x14ac:dyDescent="0.25">
      <c r="A30" s="18" t="s">
        <v>101</v>
      </c>
      <c r="B30" s="163">
        <f>'Tratamiento 1T'!E30</f>
        <v>1082430</v>
      </c>
      <c r="C30" s="197">
        <f>'Tratamiento 2T'!E30</f>
        <v>1963330</v>
      </c>
      <c r="D30" s="197">
        <f>'Tratamiento 3T'!E30</f>
        <v>1487735</v>
      </c>
      <c r="E30" s="163">
        <f>SUM(B30:D30)</f>
        <v>4533495</v>
      </c>
    </row>
    <row r="31" spans="1:6" x14ac:dyDescent="0.25">
      <c r="A31" s="18"/>
      <c r="B31" s="163"/>
      <c r="C31" s="160"/>
      <c r="D31" s="160"/>
      <c r="E31" s="163"/>
    </row>
    <row r="32" spans="1:6" ht="15.75" thickBot="1" x14ac:dyDescent="0.3">
      <c r="A32" s="14" t="s">
        <v>26</v>
      </c>
      <c r="B32" s="164">
        <f t="shared" ref="B32:D32" si="2">SUM(B29:B31)</f>
        <v>5351557.95</v>
      </c>
      <c r="C32" s="164">
        <f>SUM(C29:C31)</f>
        <v>19184752.130000003</v>
      </c>
      <c r="D32" s="164">
        <f t="shared" si="2"/>
        <v>13558915.780000001</v>
      </c>
      <c r="E32" s="174">
        <f>SUM(E29:E30)</f>
        <v>38095225.859999999</v>
      </c>
      <c r="F32" s="20"/>
    </row>
    <row r="33" spans="1:7" ht="15.75" thickTop="1" x14ac:dyDescent="0.25">
      <c r="A33" s="7" t="s">
        <v>32</v>
      </c>
    </row>
    <row r="35" spans="1:7" x14ac:dyDescent="0.25">
      <c r="A35" s="213" t="s">
        <v>33</v>
      </c>
      <c r="B35" s="213"/>
      <c r="C35" s="213"/>
      <c r="D35" s="213"/>
      <c r="E35" s="213"/>
    </row>
    <row r="36" spans="1:7" x14ac:dyDescent="0.25">
      <c r="A36" s="213" t="s">
        <v>29</v>
      </c>
      <c r="B36" s="213"/>
      <c r="C36" s="213"/>
      <c r="D36" s="213"/>
      <c r="E36" s="213"/>
      <c r="G36" s="20"/>
    </row>
    <row r="37" spans="1:7" x14ac:dyDescent="0.25">
      <c r="A37" s="213" t="s">
        <v>60</v>
      </c>
      <c r="B37" s="213"/>
      <c r="C37" s="213"/>
      <c r="D37" s="213"/>
      <c r="E37" s="213"/>
    </row>
    <row r="39" spans="1:7" ht="15.75" thickBot="1" x14ac:dyDescent="0.3">
      <c r="A39" s="8" t="s">
        <v>34</v>
      </c>
      <c r="B39" s="9" t="s">
        <v>51</v>
      </c>
      <c r="C39" s="9" t="s">
        <v>52</v>
      </c>
      <c r="D39" s="9" t="s">
        <v>54</v>
      </c>
      <c r="E39" s="9" t="s">
        <v>58</v>
      </c>
    </row>
    <row r="40" spans="1:7" ht="15.95" customHeight="1" x14ac:dyDescent="0.25">
      <c r="A40" s="7" t="s">
        <v>35</v>
      </c>
      <c r="B40" s="160">
        <f>'Tratamiento 1T'!E40</f>
        <v>1654235</v>
      </c>
      <c r="C40" s="160">
        <f>'Tratamiento 2T'!E40</f>
        <v>4197605</v>
      </c>
      <c r="D40" s="160">
        <f>'Tratamiento 3T'!E40</f>
        <v>4509487.5</v>
      </c>
      <c r="E40" s="160">
        <f t="shared" ref="E40:E56" si="3">SUM(B40:D40)</f>
        <v>10361327.5</v>
      </c>
    </row>
    <row r="41" spans="1:7" x14ac:dyDescent="0.25">
      <c r="A41" s="7" t="s">
        <v>36</v>
      </c>
      <c r="B41" s="160">
        <f>'Tratamiento 1T'!E41</f>
        <v>1903938.66</v>
      </c>
      <c r="C41" s="160">
        <f>'Tratamiento 2T'!E41</f>
        <v>7219667.9000000004</v>
      </c>
      <c r="D41" s="160">
        <f>'Tratamiento 3T'!E41</f>
        <v>3305800</v>
      </c>
      <c r="E41" s="160">
        <f t="shared" si="3"/>
        <v>12429406.560000001</v>
      </c>
    </row>
    <row r="42" spans="1:7" x14ac:dyDescent="0.25">
      <c r="A42" s="7" t="s">
        <v>37</v>
      </c>
      <c r="B42" s="160">
        <f>'Tratamiento 1T'!E42</f>
        <v>842020</v>
      </c>
      <c r="C42" s="160">
        <f>'Tratamiento 2T'!E42</f>
        <v>2088430</v>
      </c>
      <c r="D42" s="160">
        <f>'Tratamiento 3T'!E42</f>
        <v>1316435</v>
      </c>
      <c r="E42" s="160">
        <f t="shared" si="3"/>
        <v>4246885</v>
      </c>
    </row>
    <row r="43" spans="1:7" x14ac:dyDescent="0.25">
      <c r="A43" s="7" t="s">
        <v>38</v>
      </c>
      <c r="B43" s="160">
        <f>'Tratamiento 1T'!E43</f>
        <v>0</v>
      </c>
      <c r="C43" s="160">
        <f>'Tratamiento 2T'!E43</f>
        <v>0</v>
      </c>
      <c r="D43" s="160">
        <f>'Tratamiento 3T'!E43</f>
        <v>275000</v>
      </c>
      <c r="E43" s="160">
        <f t="shared" si="3"/>
        <v>275000</v>
      </c>
    </row>
    <row r="44" spans="1:7" x14ac:dyDescent="0.25">
      <c r="A44" s="7" t="s">
        <v>39</v>
      </c>
      <c r="B44" s="160">
        <f>'Tratamiento 1T'!E44</f>
        <v>8415</v>
      </c>
      <c r="C44" s="160">
        <f>'Tratamiento 2T'!E44</f>
        <v>1121165.68</v>
      </c>
      <c r="D44" s="160">
        <f>'Tratamiento 3T'!E44</f>
        <v>497178.3</v>
      </c>
      <c r="E44" s="160">
        <f t="shared" si="3"/>
        <v>1626758.98</v>
      </c>
    </row>
    <row r="45" spans="1:7" x14ac:dyDescent="0.25">
      <c r="A45" s="7" t="s">
        <v>68</v>
      </c>
      <c r="B45" s="160">
        <f>'Tratamiento 1T'!E45</f>
        <v>4189.29</v>
      </c>
      <c r="C45" s="160">
        <f>'Tratamiento 2T'!E45</f>
        <v>117800</v>
      </c>
      <c r="D45" s="160">
        <f>'Tratamiento 3T'!E45</f>
        <v>0</v>
      </c>
      <c r="E45" s="160">
        <f t="shared" si="3"/>
        <v>121989.29</v>
      </c>
    </row>
    <row r="46" spans="1:7" x14ac:dyDescent="0.25">
      <c r="A46" s="7" t="s">
        <v>69</v>
      </c>
      <c r="B46" s="160">
        <f>'Tratamiento 1T'!E46</f>
        <v>25720</v>
      </c>
      <c r="C46" s="160">
        <f>'Tratamiento 2T'!E46</f>
        <v>84010</v>
      </c>
      <c r="D46" s="160">
        <f>'Tratamiento 3T'!E46</f>
        <v>28220</v>
      </c>
      <c r="E46" s="160">
        <f t="shared" si="3"/>
        <v>137950</v>
      </c>
    </row>
    <row r="47" spans="1:7" x14ac:dyDescent="0.25">
      <c r="A47" s="7" t="s">
        <v>70</v>
      </c>
      <c r="B47" s="160">
        <f>'Tratamiento 1T'!E47</f>
        <v>0</v>
      </c>
      <c r="C47" s="160">
        <f>'Tratamiento 2T'!E47</f>
        <v>91475</v>
      </c>
      <c r="D47" s="160">
        <f>'Tratamiento 3T'!E47</f>
        <v>0</v>
      </c>
      <c r="E47" s="160">
        <f t="shared" si="3"/>
        <v>91475</v>
      </c>
    </row>
    <row r="48" spans="1:7" x14ac:dyDescent="0.25">
      <c r="A48" s="7" t="s">
        <v>71</v>
      </c>
      <c r="B48" s="160">
        <f>'Tratamiento 1T'!E48</f>
        <v>637200</v>
      </c>
      <c r="C48" s="160">
        <f>'Tratamiento 2T'!E48</f>
        <v>949900</v>
      </c>
      <c r="D48" s="160">
        <f>'Tratamiento 3T'!E48</f>
        <v>926300</v>
      </c>
      <c r="E48" s="160">
        <f t="shared" si="3"/>
        <v>2513400</v>
      </c>
    </row>
    <row r="49" spans="1:5" x14ac:dyDescent="0.25">
      <c r="A49" s="7" t="s">
        <v>72</v>
      </c>
      <c r="B49" s="160">
        <f>'Tratamiento 1T'!E49</f>
        <v>12750</v>
      </c>
      <c r="C49" s="160">
        <f>'Tratamiento 2T'!E49</f>
        <v>39500</v>
      </c>
      <c r="D49" s="160">
        <f>'Tratamiento 3T'!E49</f>
        <v>34875</v>
      </c>
      <c r="E49" s="160">
        <f t="shared" si="3"/>
        <v>87125</v>
      </c>
    </row>
    <row r="50" spans="1:5" x14ac:dyDescent="0.25">
      <c r="A50" s="7" t="s">
        <v>73</v>
      </c>
      <c r="B50" s="160">
        <f>'Tratamiento 1T'!E50</f>
        <v>25800</v>
      </c>
      <c r="C50" s="160">
        <f>'Tratamiento 2T'!E50</f>
        <v>155958</v>
      </c>
      <c r="D50" s="160">
        <f>'Tratamiento 3T'!E50</f>
        <v>0</v>
      </c>
      <c r="E50" s="160">
        <f t="shared" si="3"/>
        <v>181758</v>
      </c>
    </row>
    <row r="51" spans="1:5" x14ac:dyDescent="0.25">
      <c r="A51" s="7" t="s">
        <v>110</v>
      </c>
      <c r="B51" s="160">
        <f>'Tratamiento 1T'!E51</f>
        <v>0</v>
      </c>
      <c r="C51" s="160">
        <f>'Tratamiento 2T'!E51</f>
        <v>89380</v>
      </c>
      <c r="D51" s="160">
        <f>'Tratamiento 3T'!E51</f>
        <v>0</v>
      </c>
      <c r="E51" s="160">
        <f t="shared" si="3"/>
        <v>89380</v>
      </c>
    </row>
    <row r="52" spans="1:5" x14ac:dyDescent="0.25">
      <c r="A52" s="7" t="s">
        <v>116</v>
      </c>
      <c r="B52" s="160">
        <f>'Tratamiento 1T'!E52</f>
        <v>0</v>
      </c>
      <c r="C52" s="160">
        <f>'Tratamiento 2T'!E52</f>
        <v>250374.26</v>
      </c>
      <c r="D52" s="160">
        <f>'Tratamiento 3T'!E52</f>
        <v>134301.75</v>
      </c>
      <c r="E52" s="160">
        <f t="shared" si="3"/>
        <v>384676.01</v>
      </c>
    </row>
    <row r="53" spans="1:5" x14ac:dyDescent="0.25">
      <c r="A53" s="7" t="s">
        <v>111</v>
      </c>
      <c r="B53" s="160">
        <f>'Tratamiento 1T'!E53</f>
        <v>18150</v>
      </c>
      <c r="C53" s="160">
        <f>'Tratamiento 2T'!E53</f>
        <v>389579.27</v>
      </c>
      <c r="D53" s="160">
        <f>'Tratamiento 3T'!E53</f>
        <v>28500</v>
      </c>
      <c r="E53" s="160">
        <f t="shared" si="3"/>
        <v>436229.27</v>
      </c>
    </row>
    <row r="54" spans="1:5" x14ac:dyDescent="0.25">
      <c r="A54" s="7" t="s">
        <v>112</v>
      </c>
      <c r="B54" s="160">
        <f>'Tratamiento 1T'!E54</f>
        <v>203760</v>
      </c>
      <c r="C54" s="160">
        <f>'Tratamiento 2T'!E54</f>
        <v>1145697.8199999998</v>
      </c>
      <c r="D54" s="160">
        <f>'Tratamiento 3T'!E54</f>
        <v>1068472.7</v>
      </c>
      <c r="E54" s="160">
        <f t="shared" si="3"/>
        <v>2417930.5199999996</v>
      </c>
    </row>
    <row r="55" spans="1:5" x14ac:dyDescent="0.25">
      <c r="A55" s="7" t="s">
        <v>113</v>
      </c>
      <c r="B55" s="160">
        <f>'Tratamiento 1T'!E55</f>
        <v>15380</v>
      </c>
      <c r="C55" s="160">
        <f>'Tratamiento 2T'!E55</f>
        <v>591540</v>
      </c>
      <c r="D55" s="160">
        <f>'Tratamiento 3T'!E55</f>
        <v>93750</v>
      </c>
      <c r="E55" s="160">
        <f t="shared" si="3"/>
        <v>700670</v>
      </c>
    </row>
    <row r="56" spans="1:5" x14ac:dyDescent="0.25">
      <c r="A56" s="7" t="s">
        <v>114</v>
      </c>
      <c r="B56" s="160">
        <f>'Tratamiento 1T'!E56</f>
        <v>0</v>
      </c>
      <c r="C56" s="160">
        <f>'Tratamiento 2T'!E56</f>
        <v>271472.2</v>
      </c>
      <c r="D56" s="160">
        <f>'Tratamiento 3T'!E56</f>
        <v>547333</v>
      </c>
      <c r="E56" s="160">
        <f t="shared" si="3"/>
        <v>818805.2</v>
      </c>
    </row>
    <row r="57" spans="1:5" x14ac:dyDescent="0.25">
      <c r="A57" s="7" t="s">
        <v>115</v>
      </c>
      <c r="B57" s="160">
        <f>'Tratamiento 1T'!E57</f>
        <v>0</v>
      </c>
      <c r="C57" s="160">
        <f>'Tratamiento 2T'!E57</f>
        <v>381197</v>
      </c>
      <c r="D57" s="160">
        <f>'Tratamiento 3T'!E57</f>
        <v>793262.53</v>
      </c>
      <c r="E57" s="160">
        <f t="shared" ref="E57:E61" si="4">SUM(B57:D57)</f>
        <v>1174459.53</v>
      </c>
    </row>
    <row r="58" spans="1:5" x14ac:dyDescent="0.25">
      <c r="A58" s="7" t="s">
        <v>120</v>
      </c>
      <c r="B58" s="160">
        <f>'Tratamiento 1T'!E58</f>
        <v>0</v>
      </c>
      <c r="C58" s="160">
        <f>'Tratamiento 2T'!E58</f>
        <v>0</v>
      </c>
      <c r="D58" s="160">
        <f>'Tratamiento 3T'!E58</f>
        <v>0</v>
      </c>
      <c r="E58" s="160">
        <f t="shared" si="4"/>
        <v>0</v>
      </c>
    </row>
    <row r="59" spans="1:5" x14ac:dyDescent="0.25">
      <c r="A59" s="7" t="s">
        <v>118</v>
      </c>
      <c r="B59" s="160">
        <f>'Tratamiento 1T'!E59</f>
        <v>0</v>
      </c>
      <c r="C59" s="160">
        <f>'Tratamiento 2T'!E59</f>
        <v>0</v>
      </c>
      <c r="D59" s="160">
        <f>'Tratamiento 3T'!E59</f>
        <v>0</v>
      </c>
      <c r="E59" s="160">
        <f t="shared" si="4"/>
        <v>0</v>
      </c>
    </row>
    <row r="60" spans="1:5" x14ac:dyDescent="0.25">
      <c r="A60" s="7" t="s">
        <v>119</v>
      </c>
      <c r="B60" s="160">
        <f>'Tratamiento 1T'!E60</f>
        <v>0</v>
      </c>
      <c r="C60" s="160">
        <f>'Tratamiento 2T'!E60</f>
        <v>0</v>
      </c>
      <c r="D60" s="160">
        <f>'Tratamiento 3T'!E60</f>
        <v>0</v>
      </c>
      <c r="E60" s="160">
        <f t="shared" si="4"/>
        <v>0</v>
      </c>
    </row>
    <row r="61" spans="1:5" x14ac:dyDescent="0.25">
      <c r="A61" s="7" t="s">
        <v>121</v>
      </c>
      <c r="B61" s="160">
        <f>'Tratamiento 1T'!E61</f>
        <v>0</v>
      </c>
      <c r="C61" s="160">
        <f>'Tratamiento 2T'!E61</f>
        <v>0</v>
      </c>
      <c r="D61" s="160">
        <f>'Tratamiento 3T'!E61</f>
        <v>0</v>
      </c>
      <c r="E61" s="160">
        <f t="shared" si="4"/>
        <v>0</v>
      </c>
    </row>
    <row r="62" spans="1:5" x14ac:dyDescent="0.25">
      <c r="B62" s="108"/>
      <c r="C62" s="108"/>
      <c r="D62" s="108"/>
      <c r="E62" s="109"/>
    </row>
    <row r="63" spans="1:5" ht="15.75" thickBot="1" x14ac:dyDescent="0.3">
      <c r="A63" s="14" t="s">
        <v>26</v>
      </c>
      <c r="B63" s="164">
        <f>SUM(B40:B62)</f>
        <v>5351557.95</v>
      </c>
      <c r="C63" s="164">
        <f>SUM(C40:C62)</f>
        <v>19184752.129999999</v>
      </c>
      <c r="D63" s="164">
        <f t="shared" ref="D63" si="5">SUM(D40:D62)</f>
        <v>13558915.779999999</v>
      </c>
      <c r="E63" s="174">
        <f>SUM(E40:E62)</f>
        <v>38095225.860000007</v>
      </c>
    </row>
    <row r="64" spans="1:5" ht="15.75" thickTop="1" x14ac:dyDescent="0.25">
      <c r="A64" s="54" t="s">
        <v>32</v>
      </c>
    </row>
    <row r="66" spans="1:14" x14ac:dyDescent="0.25">
      <c r="A66" s="213" t="s">
        <v>40</v>
      </c>
      <c r="B66" s="213"/>
      <c r="C66" s="213"/>
      <c r="D66" s="213"/>
      <c r="E66" s="213"/>
    </row>
    <row r="67" spans="1:14" x14ac:dyDescent="0.25">
      <c r="A67" s="213" t="s">
        <v>41</v>
      </c>
      <c r="B67" s="213"/>
      <c r="C67" s="213"/>
      <c r="D67" s="213"/>
      <c r="E67" s="213"/>
    </row>
    <row r="68" spans="1:14" x14ac:dyDescent="0.25">
      <c r="A68" s="213" t="s">
        <v>60</v>
      </c>
      <c r="B68" s="213"/>
      <c r="C68" s="213"/>
      <c r="D68" s="213"/>
      <c r="E68" s="213"/>
    </row>
    <row r="70" spans="1:14" ht="15.75" thickBot="1" x14ac:dyDescent="0.3">
      <c r="A70" s="124" t="s">
        <v>34</v>
      </c>
      <c r="B70" s="125" t="s">
        <v>51</v>
      </c>
      <c r="C70" s="125" t="s">
        <v>52</v>
      </c>
      <c r="D70" s="125" t="s">
        <v>54</v>
      </c>
      <c r="E70" s="125" t="s">
        <v>58</v>
      </c>
    </row>
    <row r="71" spans="1:14" x14ac:dyDescent="0.25">
      <c r="A71" s="126" t="s">
        <v>99</v>
      </c>
      <c r="B71" s="157">
        <f>'Tratamiento 1T'!E71</f>
        <v>44018471.520000003</v>
      </c>
      <c r="C71" s="157">
        <f>'Tratamiento 2T'!E71</f>
        <v>38666913.57</v>
      </c>
      <c r="D71" s="157">
        <f>'Tratamiento 3T'!E71</f>
        <v>20739414.870000012</v>
      </c>
      <c r="E71" s="157">
        <f>B71</f>
        <v>44018471.520000003</v>
      </c>
      <c r="F71" s="122"/>
    </row>
    <row r="72" spans="1:14" x14ac:dyDescent="0.25">
      <c r="A72" s="126" t="s">
        <v>42</v>
      </c>
      <c r="B72" s="157">
        <f>'Tratamiento 1T'!E72</f>
        <v>0</v>
      </c>
      <c r="C72" s="157">
        <f>'Tratamiento 2T'!E72</f>
        <v>45382644.950000003</v>
      </c>
      <c r="D72" s="157">
        <f>'Tratamiento 3T'!E72</f>
        <v>0</v>
      </c>
      <c r="E72" s="157">
        <f>SUM(B72:D72)</f>
        <v>45382644.950000003</v>
      </c>
      <c r="F72" s="122"/>
    </row>
    <row r="73" spans="1:14" x14ac:dyDescent="0.25">
      <c r="A73" s="126"/>
      <c r="B73" s="157">
        <f>'Tratamiento 1T'!E73</f>
        <v>0</v>
      </c>
      <c r="C73" s="157">
        <f>'Tratamiento 2T'!E73</f>
        <v>0</v>
      </c>
      <c r="D73" s="157">
        <f>'Tratamiento 3T'!E73</f>
        <v>0</v>
      </c>
      <c r="E73" s="157">
        <f>SUM(B73:D73)</f>
        <v>0</v>
      </c>
      <c r="F73" s="122"/>
    </row>
    <row r="74" spans="1:14" x14ac:dyDescent="0.25">
      <c r="A74" s="127" t="s">
        <v>43</v>
      </c>
      <c r="B74" s="157">
        <f>'Tratamiento 1T'!E74</f>
        <v>44018471.520000003</v>
      </c>
      <c r="C74" s="157">
        <f>'Tratamiento 2T'!E74</f>
        <v>84049558.520000011</v>
      </c>
      <c r="D74" s="157">
        <f>'Tratamiento 3T'!E74</f>
        <v>20739414.870000012</v>
      </c>
      <c r="E74" s="167">
        <f>E71+E72+E73</f>
        <v>89401116.469999999</v>
      </c>
      <c r="F74" s="122"/>
    </row>
    <row r="75" spans="1:14" x14ac:dyDescent="0.25">
      <c r="A75" s="129" t="s">
        <v>44</v>
      </c>
      <c r="B75" s="157">
        <f>'Tratamiento 1T'!E75</f>
        <v>5351557.95</v>
      </c>
      <c r="C75" s="157">
        <f>'Tratamiento 2T'!E75</f>
        <v>19184752.129999999</v>
      </c>
      <c r="D75" s="157">
        <f>'Tratamiento 3T'!E75</f>
        <v>13558915.779999999</v>
      </c>
      <c r="E75" s="157">
        <f>SUM(B75:D75)</f>
        <v>38095225.859999999</v>
      </c>
      <c r="F75" s="122"/>
    </row>
    <row r="76" spans="1:14" x14ac:dyDescent="0.25">
      <c r="A76" s="142" t="s">
        <v>95</v>
      </c>
      <c r="B76" s="157">
        <f>'Tratamiento 1T'!E76</f>
        <v>0</v>
      </c>
      <c r="C76" s="157">
        <f>'Tratamiento 2T'!E76</f>
        <v>44125391.520000003</v>
      </c>
      <c r="D76" s="157">
        <f>'Tratamiento 3T'!E76</f>
        <v>0</v>
      </c>
      <c r="E76" s="157">
        <f>SUM(B76:D76)</f>
        <v>44125391.520000003</v>
      </c>
      <c r="F76" s="122"/>
    </row>
    <row r="77" spans="1:14" x14ac:dyDescent="0.25">
      <c r="A77" s="127" t="s">
        <v>45</v>
      </c>
      <c r="B77" s="157">
        <f>'Tratamiento 1T'!E77</f>
        <v>38666913.57</v>
      </c>
      <c r="C77" s="157">
        <f>'Tratamiento 2T'!E77</f>
        <v>20739414.870000012</v>
      </c>
      <c r="D77" s="157">
        <f>'Tratamiento 3T'!E77</f>
        <v>7180499.0900000129</v>
      </c>
      <c r="E77" s="167">
        <f>+E74-E75-E76</f>
        <v>7180499.0899999961</v>
      </c>
      <c r="F77" s="122"/>
    </row>
    <row r="78" spans="1:14" ht="15.75" thickBot="1" x14ac:dyDescent="0.3">
      <c r="A78" s="132"/>
      <c r="B78" s="132"/>
      <c r="C78" s="132"/>
      <c r="D78" s="132"/>
      <c r="E78" s="132"/>
      <c r="F78" s="122"/>
    </row>
    <row r="79" spans="1:14" ht="15.75" thickTop="1" x14ac:dyDescent="0.25">
      <c r="A79" s="147" t="s">
        <v>46</v>
      </c>
      <c r="B79" s="126"/>
      <c r="C79" s="126"/>
      <c r="D79" s="126"/>
      <c r="E79" s="126"/>
    </row>
    <row r="80" spans="1:14" ht="29.25" customHeight="1" x14ac:dyDescent="0.25">
      <c r="A80" s="218"/>
      <c r="B80" s="218"/>
      <c r="C80" s="218"/>
      <c r="D80" s="218"/>
      <c r="E80" s="218"/>
      <c r="L80" s="20"/>
      <c r="M80" s="20"/>
      <c r="N80" s="20"/>
    </row>
    <row r="81" spans="1:5" x14ac:dyDescent="0.25">
      <c r="A81" s="218"/>
      <c r="B81" s="218"/>
      <c r="C81" s="218"/>
      <c r="D81" s="218"/>
      <c r="E81" s="218"/>
    </row>
    <row r="83" spans="1:5" x14ac:dyDescent="0.25">
      <c r="B83" s="20"/>
    </row>
    <row r="84" spans="1:5" x14ac:dyDescent="0.25">
      <c r="A84" s="7" t="s">
        <v>109</v>
      </c>
    </row>
  </sheetData>
  <mergeCells count="13">
    <mergeCell ref="A35:E35"/>
    <mergeCell ref="A25:E25"/>
    <mergeCell ref="A37:E37"/>
    <mergeCell ref="A1:F1"/>
    <mergeCell ref="A7:E7"/>
    <mergeCell ref="A8:E8"/>
    <mergeCell ref="A23:E23"/>
    <mergeCell ref="A24:E24"/>
    <mergeCell ref="A80:E81"/>
    <mergeCell ref="A68:E68"/>
    <mergeCell ref="A36:E36"/>
    <mergeCell ref="A66:E66"/>
    <mergeCell ref="A67:E67"/>
  </mergeCells>
  <pageMargins left="0.70866141732283472" right="0.70866141732283472" top="0.74803149606299213" bottom="0.74803149606299213" header="0.31496062992125984" footer="0.31496062992125984"/>
  <pageSetup scale="64" firstPageNumber="22" orientation="portrait" useFirstPageNumber="1" r:id="rId1"/>
  <headerFooter>
    <oddFooter>&amp;R&amp;"-,Negrita"&amp;12&amp;P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19" workbookViewId="0">
      <selection activeCell="A82" sqref="A82"/>
    </sheetView>
  </sheetViews>
  <sheetFormatPr baseColWidth="10" defaultColWidth="11.5703125" defaultRowHeight="15" x14ac:dyDescent="0.25"/>
  <cols>
    <col min="1" max="1" width="40" style="79" customWidth="1"/>
    <col min="2" max="2" width="14" style="62" customWidth="1"/>
    <col min="3" max="4" width="14.28515625" style="62" bestFit="1" customWidth="1"/>
    <col min="5" max="5" width="17.85546875" style="62" customWidth="1"/>
    <col min="6" max="6" width="18.85546875" style="62" customWidth="1"/>
    <col min="7" max="7" width="12.5703125" style="62" bestFit="1" customWidth="1"/>
    <col min="8" max="8" width="10.7109375" style="62" customWidth="1"/>
    <col min="9" max="10" width="11.7109375" style="62" bestFit="1" customWidth="1"/>
    <col min="11" max="11" width="11.140625" style="62" customWidth="1"/>
    <col min="12" max="13" width="12.28515625" style="62" bestFit="1" customWidth="1"/>
    <col min="14" max="15" width="12.5703125" style="62" bestFit="1" customWidth="1"/>
    <col min="16" max="16384" width="11.5703125" style="62"/>
  </cols>
  <sheetData>
    <row r="1" spans="1:7" x14ac:dyDescent="0.25">
      <c r="A1" s="219" t="s">
        <v>0</v>
      </c>
      <c r="B1" s="219"/>
      <c r="C1" s="219"/>
      <c r="D1" s="219"/>
      <c r="E1" s="219"/>
      <c r="F1" s="219"/>
    </row>
    <row r="2" spans="1:7" x14ac:dyDescent="0.25">
      <c r="A2" s="72" t="s">
        <v>1</v>
      </c>
      <c r="B2" s="3" t="s">
        <v>89</v>
      </c>
      <c r="C2" s="3"/>
      <c r="D2" s="3"/>
      <c r="E2" s="3"/>
      <c r="F2" s="3"/>
    </row>
    <row r="3" spans="1:7" x14ac:dyDescent="0.25">
      <c r="A3" s="72" t="s">
        <v>2</v>
      </c>
      <c r="B3" s="74" t="s">
        <v>3</v>
      </c>
      <c r="C3" s="73"/>
      <c r="D3" s="73"/>
      <c r="E3" s="73"/>
      <c r="F3" s="73"/>
    </row>
    <row r="4" spans="1:7" x14ac:dyDescent="0.25">
      <c r="A4" s="72" t="s">
        <v>4</v>
      </c>
      <c r="B4" s="73" t="s">
        <v>5</v>
      </c>
      <c r="C4" s="73"/>
      <c r="D4" s="73"/>
      <c r="E4" s="73"/>
      <c r="F4" s="73"/>
    </row>
    <row r="5" spans="1:7" x14ac:dyDescent="0.25">
      <c r="A5" s="72" t="s">
        <v>50</v>
      </c>
      <c r="B5" s="75" t="s">
        <v>107</v>
      </c>
      <c r="C5" s="73"/>
      <c r="D5" s="73"/>
      <c r="E5" s="73"/>
      <c r="F5" s="73"/>
    </row>
    <row r="6" spans="1:7" x14ac:dyDescent="0.25">
      <c r="A6" s="72"/>
      <c r="B6" s="75"/>
      <c r="C6" s="73"/>
      <c r="D6" s="73"/>
      <c r="E6" s="73"/>
      <c r="F6" s="73"/>
    </row>
    <row r="7" spans="1:7" x14ac:dyDescent="0.25">
      <c r="A7" s="219" t="s">
        <v>7</v>
      </c>
      <c r="B7" s="219"/>
      <c r="C7" s="219"/>
      <c r="D7" s="219"/>
      <c r="E7" s="219"/>
      <c r="F7" s="219"/>
      <c r="G7" s="219"/>
    </row>
    <row r="8" spans="1:7" x14ac:dyDescent="0.25">
      <c r="A8" s="219" t="s">
        <v>8</v>
      </c>
      <c r="B8" s="219"/>
      <c r="C8" s="219"/>
      <c r="D8" s="219"/>
      <c r="E8" s="219"/>
      <c r="F8" s="219"/>
      <c r="G8" s="219"/>
    </row>
    <row r="10" spans="1:7" ht="15.75" thickBot="1" x14ac:dyDescent="0.3">
      <c r="A10" s="76" t="s">
        <v>9</v>
      </c>
      <c r="B10" s="77" t="s">
        <v>10</v>
      </c>
      <c r="C10" s="77" t="s">
        <v>51</v>
      </c>
      <c r="D10" s="77" t="s">
        <v>52</v>
      </c>
      <c r="E10" s="77" t="s">
        <v>54</v>
      </c>
      <c r="F10" s="77" t="s">
        <v>55</v>
      </c>
      <c r="G10" s="77" t="s">
        <v>57</v>
      </c>
    </row>
    <row r="11" spans="1:7" x14ac:dyDescent="0.25">
      <c r="A11" s="78" t="s">
        <v>23</v>
      </c>
      <c r="B11" s="79"/>
      <c r="C11" s="79"/>
      <c r="D11" s="79"/>
      <c r="E11" s="79"/>
      <c r="F11" s="79"/>
      <c r="G11" s="79"/>
    </row>
    <row r="12" spans="1:7" x14ac:dyDescent="0.25">
      <c r="A12" s="80" t="s">
        <v>64</v>
      </c>
      <c r="B12" s="79" t="s">
        <v>25</v>
      </c>
      <c r="C12" s="67">
        <f>'Tratamiento 1T'!F12</f>
        <v>39</v>
      </c>
      <c r="D12" s="67">
        <f>'Tratamiento 2T'!F12</f>
        <v>20</v>
      </c>
      <c r="E12" s="67">
        <f>'Tratamiento 3T'!F12</f>
        <v>35</v>
      </c>
      <c r="F12" s="67">
        <f>'Tratamiento 4T'!F12</f>
        <v>28</v>
      </c>
      <c r="G12" s="67">
        <f>SUM(C12:F12)</f>
        <v>122</v>
      </c>
    </row>
    <row r="13" spans="1:7" x14ac:dyDescent="0.25">
      <c r="A13" s="80" t="s">
        <v>65</v>
      </c>
      <c r="B13" s="79" t="s">
        <v>25</v>
      </c>
      <c r="C13" s="67">
        <f>'Tratamiento 1T'!F13</f>
        <v>21</v>
      </c>
      <c r="D13" s="67">
        <f>'Tratamiento 2T'!F13</f>
        <v>20</v>
      </c>
      <c r="E13" s="67">
        <f>'Tratamiento 3T'!F13</f>
        <v>33</v>
      </c>
      <c r="F13" s="67">
        <f>'Tratamiento 4T'!F13</f>
        <v>29</v>
      </c>
      <c r="G13" s="67">
        <f t="shared" ref="G13:G16" si="0">SUM(C13:F13)</f>
        <v>103</v>
      </c>
    </row>
    <row r="14" spans="1:7" x14ac:dyDescent="0.25">
      <c r="A14" s="80" t="s">
        <v>66</v>
      </c>
      <c r="B14" s="79" t="s">
        <v>25</v>
      </c>
      <c r="C14" s="67">
        <f>'Tratamiento 1T'!F14</f>
        <v>18</v>
      </c>
      <c r="D14" s="67">
        <f>'Tratamiento 2T'!F14</f>
        <v>18</v>
      </c>
      <c r="E14" s="67">
        <f>'Tratamiento 3T'!F14</f>
        <v>22</v>
      </c>
      <c r="F14" s="67">
        <f>'Tratamiento 4T'!F14</f>
        <v>21</v>
      </c>
      <c r="G14" s="67">
        <f t="shared" si="0"/>
        <v>79</v>
      </c>
    </row>
    <row r="15" spans="1:7" x14ac:dyDescent="0.25">
      <c r="A15" s="78" t="s">
        <v>101</v>
      </c>
      <c r="B15" s="7" t="s">
        <v>85</v>
      </c>
      <c r="C15" s="67">
        <f>'Tratamiento 1T'!F15</f>
        <v>23</v>
      </c>
      <c r="D15" s="67">
        <f>'Tratamiento 2T'!F15</f>
        <v>24.333333333333332</v>
      </c>
      <c r="E15" s="67">
        <f>'Tratamiento 3T'!F15</f>
        <v>26</v>
      </c>
      <c r="F15" s="67">
        <f>'Tratamiento 4T'!F15</f>
        <v>23.333333333333332</v>
      </c>
      <c r="G15" s="67">
        <f t="shared" si="0"/>
        <v>96.666666666666657</v>
      </c>
    </row>
    <row r="16" spans="1:7" x14ac:dyDescent="0.25">
      <c r="A16" s="78"/>
      <c r="B16" s="7" t="s">
        <v>25</v>
      </c>
      <c r="C16" s="67">
        <f>'Tratamiento 1T'!F16</f>
        <v>94</v>
      </c>
      <c r="D16" s="67">
        <f>'Tratamiento 2T'!F16</f>
        <v>74.666666666666671</v>
      </c>
      <c r="E16" s="67">
        <f>'Tratamiento 3T'!F16</f>
        <v>100.66666666666667</v>
      </c>
      <c r="F16" s="67">
        <f>'Tratamiento 4T'!F16</f>
        <v>86</v>
      </c>
      <c r="G16" s="67">
        <f t="shared" si="0"/>
        <v>355.33333333333337</v>
      </c>
    </row>
    <row r="17" spans="1:7" x14ac:dyDescent="0.25">
      <c r="A17" s="78"/>
      <c r="B17" s="7" t="s">
        <v>86</v>
      </c>
      <c r="C17" s="67">
        <f>'Tratamiento 1T'!F17</f>
        <v>171</v>
      </c>
      <c r="D17" s="67">
        <f>'Tratamiento 2T'!F17</f>
        <v>144</v>
      </c>
      <c r="E17" s="67">
        <f>'Tratamiento 3T'!F17</f>
        <v>192</v>
      </c>
      <c r="F17" s="67">
        <f>'Tratamiento 4T'!F17</f>
        <v>155</v>
      </c>
      <c r="G17" s="67">
        <f>SUM(C17:F17)</f>
        <v>662</v>
      </c>
    </row>
    <row r="18" spans="1:7" x14ac:dyDescent="0.25">
      <c r="A18" s="81"/>
      <c r="C18" s="67"/>
      <c r="G18" s="67"/>
    </row>
    <row r="19" spans="1:7" ht="15.75" thickBot="1" x14ac:dyDescent="0.3">
      <c r="A19" s="14" t="s">
        <v>87</v>
      </c>
      <c r="B19" s="64"/>
      <c r="C19" s="65">
        <f>+C12+C16</f>
        <v>133</v>
      </c>
      <c r="D19" s="65">
        <f t="shared" ref="D19:G19" si="1">+D12+D16</f>
        <v>94.666666666666671</v>
      </c>
      <c r="E19" s="65">
        <f t="shared" si="1"/>
        <v>135.66666666666669</v>
      </c>
      <c r="F19" s="65">
        <f t="shared" si="1"/>
        <v>114</v>
      </c>
      <c r="G19" s="65">
        <f t="shared" si="1"/>
        <v>477.33333333333337</v>
      </c>
    </row>
    <row r="20" spans="1:7" ht="15.75" thickTop="1" x14ac:dyDescent="0.25">
      <c r="A20" s="83" t="s">
        <v>67</v>
      </c>
      <c r="B20" s="84"/>
      <c r="C20" s="68"/>
      <c r="D20" s="68"/>
      <c r="E20" s="68"/>
      <c r="F20" s="68"/>
      <c r="G20" s="68"/>
    </row>
    <row r="21" spans="1:7" x14ac:dyDescent="0.25">
      <c r="A21" s="79" t="s">
        <v>27</v>
      </c>
    </row>
    <row r="23" spans="1:7" x14ac:dyDescent="0.25">
      <c r="A23" s="220" t="s">
        <v>28</v>
      </c>
      <c r="B23" s="220"/>
      <c r="C23" s="220"/>
      <c r="D23" s="220"/>
      <c r="E23" s="220"/>
      <c r="F23" s="220"/>
    </row>
    <row r="24" spans="1:7" x14ac:dyDescent="0.25">
      <c r="A24" s="219" t="s">
        <v>29</v>
      </c>
      <c r="B24" s="219"/>
      <c r="C24" s="219"/>
      <c r="D24" s="219"/>
      <c r="E24" s="219"/>
      <c r="F24" s="219"/>
    </row>
    <row r="25" spans="1:7" x14ac:dyDescent="0.25">
      <c r="A25" s="219" t="s">
        <v>60</v>
      </c>
      <c r="B25" s="219"/>
      <c r="C25" s="219"/>
      <c r="D25" s="219"/>
      <c r="E25" s="219"/>
      <c r="F25" s="219"/>
    </row>
    <row r="27" spans="1:7" ht="15.75" thickBot="1" x14ac:dyDescent="0.3">
      <c r="A27" s="76" t="s">
        <v>9</v>
      </c>
      <c r="B27" s="77" t="s">
        <v>51</v>
      </c>
      <c r="C27" s="77" t="s">
        <v>52</v>
      </c>
      <c r="D27" s="77" t="s">
        <v>54</v>
      </c>
      <c r="E27" s="77" t="s">
        <v>55</v>
      </c>
      <c r="F27" s="77" t="s">
        <v>57</v>
      </c>
    </row>
    <row r="28" spans="1:7" x14ac:dyDescent="0.25">
      <c r="A28" s="85" t="s">
        <v>23</v>
      </c>
      <c r="B28" s="100"/>
      <c r="C28" s="100"/>
      <c r="D28" s="100"/>
      <c r="E28" s="100"/>
      <c r="F28" s="100"/>
    </row>
    <row r="29" spans="1:7" x14ac:dyDescent="0.25">
      <c r="A29" s="86" t="s">
        <v>24</v>
      </c>
      <c r="B29" s="100">
        <f>'Tratamiento 1T'!E29</f>
        <v>4269127.95</v>
      </c>
      <c r="C29" s="104">
        <f>'Tratamiento 2T'!E29</f>
        <v>17221422.130000003</v>
      </c>
      <c r="D29" s="104">
        <f>'Tratamiento 3T'!E29</f>
        <v>12071180.780000001</v>
      </c>
      <c r="E29" s="104">
        <f>'Tratamiento 4T'!E29</f>
        <v>25557125.920000002</v>
      </c>
      <c r="F29" s="100">
        <f>SUM(B29:E29)</f>
        <v>59118856.780000001</v>
      </c>
    </row>
    <row r="30" spans="1:7" x14ac:dyDescent="0.25">
      <c r="A30" s="85" t="s">
        <v>101</v>
      </c>
      <c r="B30" s="100">
        <f>'Tratamiento 1T'!E30</f>
        <v>1082430</v>
      </c>
      <c r="C30" s="104">
        <f>'Tratamiento 2T'!E30</f>
        <v>1963330</v>
      </c>
      <c r="D30" s="104">
        <f>'Tratamiento 3T'!E30</f>
        <v>1487735</v>
      </c>
      <c r="E30" s="104">
        <f>'Tratamiento 4T'!E30</f>
        <v>1456020</v>
      </c>
      <c r="F30" s="100">
        <f t="shared" ref="F30" si="2">SUM(B30:E30)</f>
        <v>5989515</v>
      </c>
    </row>
    <row r="31" spans="1:7" x14ac:dyDescent="0.25">
      <c r="A31" s="85"/>
      <c r="B31" s="100"/>
      <c r="C31" s="99"/>
      <c r="D31" s="99"/>
      <c r="E31" s="99"/>
      <c r="F31" s="100"/>
    </row>
    <row r="32" spans="1:7" ht="15.75" thickBot="1" x14ac:dyDescent="0.3">
      <c r="A32" s="82" t="s">
        <v>26</v>
      </c>
      <c r="B32" s="102">
        <f t="shared" ref="B32:E32" si="3">SUM(B29:B31)</f>
        <v>5351557.95</v>
      </c>
      <c r="C32" s="102">
        <f>SUM(C29:C31)</f>
        <v>19184752.130000003</v>
      </c>
      <c r="D32" s="102">
        <f t="shared" si="3"/>
        <v>13558915.780000001</v>
      </c>
      <c r="E32" s="102">
        <f t="shared" si="3"/>
        <v>27013145.920000002</v>
      </c>
      <c r="F32" s="103">
        <f>SUM(F29:F30)</f>
        <v>65108371.780000001</v>
      </c>
    </row>
    <row r="33" spans="1:6" ht="15.75" thickTop="1" x14ac:dyDescent="0.25">
      <c r="A33" s="83" t="s">
        <v>32</v>
      </c>
    </row>
    <row r="35" spans="1:6" x14ac:dyDescent="0.25">
      <c r="A35" s="219" t="s">
        <v>33</v>
      </c>
      <c r="B35" s="219"/>
      <c r="C35" s="219"/>
      <c r="D35" s="219"/>
      <c r="E35" s="219"/>
      <c r="F35" s="219"/>
    </row>
    <row r="36" spans="1:6" x14ac:dyDescent="0.25">
      <c r="A36" s="219" t="s">
        <v>29</v>
      </c>
      <c r="B36" s="219"/>
      <c r="C36" s="219"/>
      <c r="D36" s="219"/>
      <c r="E36" s="219"/>
      <c r="F36" s="219"/>
    </row>
    <row r="37" spans="1:6" x14ac:dyDescent="0.25">
      <c r="A37" s="219" t="s">
        <v>60</v>
      </c>
      <c r="B37" s="219"/>
      <c r="C37" s="219"/>
      <c r="D37" s="219"/>
      <c r="E37" s="219"/>
      <c r="F37" s="219"/>
    </row>
    <row r="39" spans="1:6" ht="15.75" thickBot="1" x14ac:dyDescent="0.3">
      <c r="A39" s="76" t="s">
        <v>34</v>
      </c>
      <c r="B39" s="77" t="s">
        <v>51</v>
      </c>
      <c r="C39" s="77" t="s">
        <v>52</v>
      </c>
      <c r="D39" s="77" t="s">
        <v>54</v>
      </c>
      <c r="E39" s="77" t="s">
        <v>55</v>
      </c>
      <c r="F39" s="77" t="s">
        <v>57</v>
      </c>
    </row>
    <row r="40" spans="1:6" ht="15.95" customHeight="1" x14ac:dyDescent="0.25">
      <c r="A40" s="7" t="s">
        <v>35</v>
      </c>
      <c r="B40" s="195">
        <f>'Tratamiento 1T'!E40</f>
        <v>1654235</v>
      </c>
      <c r="C40" s="195">
        <f>'Tratamiento 2T'!E40</f>
        <v>4197605</v>
      </c>
      <c r="D40" s="195">
        <f>'Tratamiento 3T'!E40</f>
        <v>4509487.5</v>
      </c>
      <c r="E40" s="195">
        <f>'Tratamiento 4T'!E40</f>
        <v>6826172.5</v>
      </c>
      <c r="F40" s="195">
        <f>SUM(B40:E40)</f>
        <v>17187500</v>
      </c>
    </row>
    <row r="41" spans="1:6" x14ac:dyDescent="0.25">
      <c r="A41" s="7" t="s">
        <v>36</v>
      </c>
      <c r="B41" s="195">
        <f>'Tratamiento 1T'!E41</f>
        <v>1903938.66</v>
      </c>
      <c r="C41" s="195">
        <f>'Tratamiento 2T'!E41</f>
        <v>7219667.9000000004</v>
      </c>
      <c r="D41" s="195">
        <f>'Tratamiento 3T'!E41</f>
        <v>3305800</v>
      </c>
      <c r="E41" s="195">
        <f>'Tratamiento 4T'!E41</f>
        <v>8855993.2400000002</v>
      </c>
      <c r="F41" s="195">
        <f t="shared" ref="F41:F62" si="4">SUM(B41:E41)</f>
        <v>21285399.800000001</v>
      </c>
    </row>
    <row r="42" spans="1:6" x14ac:dyDescent="0.25">
      <c r="A42" s="7" t="s">
        <v>37</v>
      </c>
      <c r="B42" s="195">
        <f>'Tratamiento 1T'!E42</f>
        <v>842020</v>
      </c>
      <c r="C42" s="195">
        <f>'Tratamiento 2T'!E42</f>
        <v>2088430</v>
      </c>
      <c r="D42" s="195">
        <f>'Tratamiento 3T'!E42</f>
        <v>1316435</v>
      </c>
      <c r="E42" s="195">
        <f>'Tratamiento 4T'!E42</f>
        <v>1752460</v>
      </c>
      <c r="F42" s="195">
        <f t="shared" si="4"/>
        <v>5999345</v>
      </c>
    </row>
    <row r="43" spans="1:6" x14ac:dyDescent="0.25">
      <c r="A43" s="7" t="s">
        <v>38</v>
      </c>
      <c r="B43" s="195">
        <f>'Tratamiento 1T'!E43</f>
        <v>0</v>
      </c>
      <c r="C43" s="195">
        <f>'Tratamiento 2T'!E43</f>
        <v>0</v>
      </c>
      <c r="D43" s="195">
        <f>'Tratamiento 3T'!E43</f>
        <v>275000</v>
      </c>
      <c r="E43" s="195">
        <f>'Tratamiento 4T'!E43</f>
        <v>1977950</v>
      </c>
      <c r="F43" s="195">
        <f t="shared" si="4"/>
        <v>2252950</v>
      </c>
    </row>
    <row r="44" spans="1:6" x14ac:dyDescent="0.25">
      <c r="A44" s="7" t="s">
        <v>39</v>
      </c>
      <c r="B44" s="195">
        <f>'Tratamiento 1T'!E44</f>
        <v>8415</v>
      </c>
      <c r="C44" s="195">
        <f>'Tratamiento 2T'!E44</f>
        <v>1121165.68</v>
      </c>
      <c r="D44" s="195">
        <f>'Tratamiento 3T'!E44</f>
        <v>497178.3</v>
      </c>
      <c r="E44" s="195">
        <f>'Tratamiento 4T'!E44</f>
        <v>348242.44999999995</v>
      </c>
      <c r="F44" s="195">
        <f t="shared" si="4"/>
        <v>1975001.43</v>
      </c>
    </row>
    <row r="45" spans="1:6" x14ac:dyDescent="0.25">
      <c r="A45" s="7" t="s">
        <v>68</v>
      </c>
      <c r="B45" s="195">
        <f>'Tratamiento 1T'!E45</f>
        <v>4189.29</v>
      </c>
      <c r="C45" s="195">
        <f>'Tratamiento 2T'!E45</f>
        <v>117800</v>
      </c>
      <c r="D45" s="195">
        <f>'Tratamiento 3T'!E45</f>
        <v>0</v>
      </c>
      <c r="E45" s="195">
        <f>'Tratamiento 4T'!E45</f>
        <v>120592</v>
      </c>
      <c r="F45" s="195">
        <f t="shared" si="4"/>
        <v>242581.28999999998</v>
      </c>
    </row>
    <row r="46" spans="1:6" x14ac:dyDescent="0.25">
      <c r="A46" s="7" t="s">
        <v>69</v>
      </c>
      <c r="B46" s="195">
        <f>'Tratamiento 1T'!E46</f>
        <v>25720</v>
      </c>
      <c r="C46" s="195">
        <f>'Tratamiento 2T'!E46</f>
        <v>84010</v>
      </c>
      <c r="D46" s="195">
        <f>'Tratamiento 3T'!E46</f>
        <v>28220</v>
      </c>
      <c r="E46" s="195">
        <f>'Tratamiento 4T'!E46</f>
        <v>24750</v>
      </c>
      <c r="F46" s="195">
        <f t="shared" si="4"/>
        <v>162700</v>
      </c>
    </row>
    <row r="47" spans="1:6" x14ac:dyDescent="0.25">
      <c r="A47" s="7" t="s">
        <v>70</v>
      </c>
      <c r="B47" s="195">
        <f>'Tratamiento 1T'!E47</f>
        <v>0</v>
      </c>
      <c r="C47" s="195">
        <f>'Tratamiento 2T'!E47</f>
        <v>91475</v>
      </c>
      <c r="D47" s="195">
        <f>'Tratamiento 3T'!E47</f>
        <v>0</v>
      </c>
      <c r="E47" s="195">
        <f>'Tratamiento 4T'!E47</f>
        <v>0</v>
      </c>
      <c r="F47" s="195">
        <f t="shared" si="4"/>
        <v>91475</v>
      </c>
    </row>
    <row r="48" spans="1:6" x14ac:dyDescent="0.25">
      <c r="A48" s="7" t="s">
        <v>71</v>
      </c>
      <c r="B48" s="195">
        <f>'Tratamiento 1T'!E48</f>
        <v>637200</v>
      </c>
      <c r="C48" s="195">
        <f>'Tratamiento 2T'!E48</f>
        <v>949900</v>
      </c>
      <c r="D48" s="195">
        <f>'Tratamiento 3T'!E48</f>
        <v>926300</v>
      </c>
      <c r="E48" s="195">
        <f>'Tratamiento 4T'!E48</f>
        <v>793560</v>
      </c>
      <c r="F48" s="195">
        <f t="shared" si="4"/>
        <v>3306960</v>
      </c>
    </row>
    <row r="49" spans="1:6" x14ac:dyDescent="0.25">
      <c r="A49" s="7" t="s">
        <v>72</v>
      </c>
      <c r="B49" s="195">
        <f>'Tratamiento 1T'!E49</f>
        <v>12750</v>
      </c>
      <c r="C49" s="195">
        <f>'Tratamiento 2T'!E49</f>
        <v>39500</v>
      </c>
      <c r="D49" s="195">
        <f>'Tratamiento 3T'!E49</f>
        <v>34875</v>
      </c>
      <c r="E49" s="195">
        <f>'Tratamiento 4T'!E49</f>
        <v>25490</v>
      </c>
      <c r="F49" s="195">
        <f t="shared" si="4"/>
        <v>112615</v>
      </c>
    </row>
    <row r="50" spans="1:6" x14ac:dyDescent="0.25">
      <c r="A50" s="7" t="s">
        <v>73</v>
      </c>
      <c r="B50" s="195">
        <f>'Tratamiento 1T'!E50</f>
        <v>25800</v>
      </c>
      <c r="C50" s="195">
        <f>'Tratamiento 2T'!E50</f>
        <v>155958</v>
      </c>
      <c r="D50" s="195">
        <f>'Tratamiento 3T'!E50</f>
        <v>0</v>
      </c>
      <c r="E50" s="195">
        <f>'Tratamiento 4T'!E50</f>
        <v>0</v>
      </c>
      <c r="F50" s="195">
        <f t="shared" si="4"/>
        <v>181758</v>
      </c>
    </row>
    <row r="51" spans="1:6" x14ac:dyDescent="0.25">
      <c r="A51" s="7" t="s">
        <v>110</v>
      </c>
      <c r="B51" s="195">
        <f>'Tratamiento 1T'!E51</f>
        <v>0</v>
      </c>
      <c r="C51" s="195">
        <f>'Tratamiento 2T'!E51</f>
        <v>89380</v>
      </c>
      <c r="D51" s="195">
        <f>'Tratamiento 3T'!E51</f>
        <v>0</v>
      </c>
      <c r="E51" s="195">
        <f>'Tratamiento 4T'!E51</f>
        <v>0</v>
      </c>
      <c r="F51" s="195">
        <f t="shared" si="4"/>
        <v>89380</v>
      </c>
    </row>
    <row r="52" spans="1:6" x14ac:dyDescent="0.25">
      <c r="A52" s="7" t="s">
        <v>116</v>
      </c>
      <c r="B52" s="195">
        <f>'Tratamiento 1T'!E52</f>
        <v>0</v>
      </c>
      <c r="C52" s="195">
        <f>'Tratamiento 2T'!E52</f>
        <v>250374.26</v>
      </c>
      <c r="D52" s="195">
        <f>'Tratamiento 3T'!E52</f>
        <v>134301.75</v>
      </c>
      <c r="E52" s="195">
        <f>'Tratamiento 4T'!E52</f>
        <v>129750</v>
      </c>
      <c r="F52" s="195">
        <f t="shared" si="4"/>
        <v>514426.01</v>
      </c>
    </row>
    <row r="53" spans="1:6" x14ac:dyDescent="0.25">
      <c r="A53" s="7" t="s">
        <v>111</v>
      </c>
      <c r="B53" s="195">
        <f>'Tratamiento 1T'!E53</f>
        <v>18150</v>
      </c>
      <c r="C53" s="195">
        <f>'Tratamiento 2T'!E53</f>
        <v>389579.27</v>
      </c>
      <c r="D53" s="195">
        <f>'Tratamiento 3T'!E53</f>
        <v>28500</v>
      </c>
      <c r="E53" s="195">
        <f>'Tratamiento 4T'!E53</f>
        <v>71236.3</v>
      </c>
      <c r="F53" s="195">
        <f t="shared" si="4"/>
        <v>507465.57</v>
      </c>
    </row>
    <row r="54" spans="1:6" x14ac:dyDescent="0.25">
      <c r="A54" s="7" t="s">
        <v>112</v>
      </c>
      <c r="B54" s="195">
        <f>'Tratamiento 1T'!E54</f>
        <v>203760</v>
      </c>
      <c r="C54" s="195">
        <f>'Tratamiento 2T'!E54</f>
        <v>1145697.8199999998</v>
      </c>
      <c r="D54" s="195">
        <f>'Tratamiento 3T'!E54</f>
        <v>1068472.7</v>
      </c>
      <c r="E54" s="195">
        <f>'Tratamiento 4T'!E54</f>
        <v>340621.56</v>
      </c>
      <c r="F54" s="195">
        <f t="shared" si="4"/>
        <v>2758552.0799999996</v>
      </c>
    </row>
    <row r="55" spans="1:6" x14ac:dyDescent="0.25">
      <c r="A55" s="7" t="s">
        <v>113</v>
      </c>
      <c r="B55" s="195">
        <f>'Tratamiento 1T'!E55</f>
        <v>15380</v>
      </c>
      <c r="C55" s="195">
        <f>'Tratamiento 2T'!E55</f>
        <v>591540</v>
      </c>
      <c r="D55" s="195">
        <f>'Tratamiento 3T'!E55</f>
        <v>93750</v>
      </c>
      <c r="E55" s="195">
        <f>'Tratamiento 4T'!E55</f>
        <v>985442</v>
      </c>
      <c r="F55" s="195">
        <f t="shared" si="4"/>
        <v>1686112</v>
      </c>
    </row>
    <row r="56" spans="1:6" x14ac:dyDescent="0.25">
      <c r="A56" s="7" t="s">
        <v>114</v>
      </c>
      <c r="B56" s="195">
        <f>'Tratamiento 1T'!E56</f>
        <v>0</v>
      </c>
      <c r="C56" s="195">
        <f>'Tratamiento 2T'!E56</f>
        <v>271472.2</v>
      </c>
      <c r="D56" s="195">
        <f>'Tratamiento 3T'!E56</f>
        <v>547333</v>
      </c>
      <c r="E56" s="195">
        <f>'Tratamiento 4T'!E56</f>
        <v>110750</v>
      </c>
      <c r="F56" s="195">
        <f t="shared" si="4"/>
        <v>929555.2</v>
      </c>
    </row>
    <row r="57" spans="1:6" x14ac:dyDescent="0.25">
      <c r="A57" s="7" t="s">
        <v>115</v>
      </c>
      <c r="B57" s="195">
        <f>'Tratamiento 1T'!E57</f>
        <v>0</v>
      </c>
      <c r="C57" s="195">
        <f>'Tratamiento 2T'!E57</f>
        <v>381197</v>
      </c>
      <c r="D57" s="195">
        <f>'Tratamiento 3T'!E57</f>
        <v>793262.53</v>
      </c>
      <c r="E57" s="195">
        <f>'Tratamiento 4T'!E57</f>
        <v>252042</v>
      </c>
      <c r="F57" s="195">
        <f t="shared" si="4"/>
        <v>1426501.53</v>
      </c>
    </row>
    <row r="58" spans="1:6" x14ac:dyDescent="0.25">
      <c r="A58" s="7" t="s">
        <v>120</v>
      </c>
      <c r="B58" s="195">
        <f>'Tratamiento 1T'!E58</f>
        <v>0</v>
      </c>
      <c r="C58" s="195">
        <f>'Tratamiento 2T'!E58</f>
        <v>0</v>
      </c>
      <c r="D58" s="195">
        <f>'Tratamiento 3T'!E58</f>
        <v>0</v>
      </c>
      <c r="E58" s="195">
        <f>'Tratamiento 4T'!E58</f>
        <v>487289.03</v>
      </c>
      <c r="F58" s="195">
        <f t="shared" si="4"/>
        <v>487289.03</v>
      </c>
    </row>
    <row r="59" spans="1:6" x14ac:dyDescent="0.25">
      <c r="A59" s="7" t="s">
        <v>118</v>
      </c>
      <c r="B59" s="195">
        <f>'Tratamiento 1T'!E59</f>
        <v>0</v>
      </c>
      <c r="C59" s="195">
        <f>'Tratamiento 2T'!E59</f>
        <v>0</v>
      </c>
      <c r="D59" s="195">
        <f>'Tratamiento 3T'!E59</f>
        <v>0</v>
      </c>
      <c r="E59" s="195">
        <f>'Tratamiento 4T'!E59</f>
        <v>485082</v>
      </c>
      <c r="F59" s="195">
        <f t="shared" si="4"/>
        <v>485082</v>
      </c>
    </row>
    <row r="60" spans="1:6" x14ac:dyDescent="0.25">
      <c r="A60" s="7" t="s">
        <v>119</v>
      </c>
      <c r="B60" s="195">
        <f>'Tratamiento 1T'!E60</f>
        <v>0</v>
      </c>
      <c r="C60" s="195">
        <f>'Tratamiento 2T'!E60</f>
        <v>0</v>
      </c>
      <c r="D60" s="195">
        <f>'Tratamiento 3T'!E60</f>
        <v>0</v>
      </c>
      <c r="E60" s="195">
        <f>'Tratamiento 4T'!E60</f>
        <v>1330722.8399999999</v>
      </c>
      <c r="F60" s="195">
        <f t="shared" si="4"/>
        <v>1330722.8399999999</v>
      </c>
    </row>
    <row r="61" spans="1:6" x14ac:dyDescent="0.25">
      <c r="A61" s="7" t="s">
        <v>121</v>
      </c>
      <c r="B61" s="195">
        <f>'Tratamiento 1T'!E61</f>
        <v>0</v>
      </c>
      <c r="C61" s="195">
        <f>'Tratamiento 2T'!E61</f>
        <v>0</v>
      </c>
      <c r="D61" s="195">
        <f>'Tratamiento 3T'!E61</f>
        <v>0</v>
      </c>
      <c r="E61" s="195">
        <f>'Tratamiento 4T'!E61</f>
        <v>2095000</v>
      </c>
      <c r="F61" s="195">
        <f t="shared" si="4"/>
        <v>2095000</v>
      </c>
    </row>
    <row r="62" spans="1:6" x14ac:dyDescent="0.25">
      <c r="B62" s="195">
        <f>'Tratamiento 1T'!E62</f>
        <v>0</v>
      </c>
      <c r="C62" s="195">
        <f>'Tratamiento 2T'!E62</f>
        <v>0</v>
      </c>
      <c r="D62" s="195">
        <f>'Tratamiento 3T'!E62</f>
        <v>0</v>
      </c>
      <c r="E62" s="195">
        <f>'Tratamiento 4T'!E62</f>
        <v>0</v>
      </c>
      <c r="F62" s="195">
        <f t="shared" si="4"/>
        <v>0</v>
      </c>
    </row>
    <row r="63" spans="1:6" ht="15.75" thickBot="1" x14ac:dyDescent="0.3">
      <c r="A63" s="82" t="s">
        <v>26</v>
      </c>
      <c r="B63" s="198">
        <f>SUM(B40:B62)</f>
        <v>5351557.95</v>
      </c>
      <c r="C63" s="198">
        <f>SUM(C40:C62)</f>
        <v>19184752.129999999</v>
      </c>
      <c r="D63" s="198">
        <f t="shared" ref="D63:E63" si="5">SUM(D40:D62)</f>
        <v>13558915.779999999</v>
      </c>
      <c r="E63" s="198">
        <f t="shared" si="5"/>
        <v>27013145.920000002</v>
      </c>
      <c r="F63" s="199">
        <f>SUM(F40:F62)</f>
        <v>65108371.780000001</v>
      </c>
    </row>
    <row r="64" spans="1:6" ht="15.75" thickTop="1" x14ac:dyDescent="0.25">
      <c r="A64" s="83" t="s">
        <v>32</v>
      </c>
    </row>
    <row r="66" spans="1:8" x14ac:dyDescent="0.25">
      <c r="A66" s="219" t="s">
        <v>40</v>
      </c>
      <c r="B66" s="219"/>
      <c r="C66" s="219"/>
      <c r="D66" s="219"/>
      <c r="E66" s="219"/>
      <c r="F66" s="219"/>
    </row>
    <row r="67" spans="1:8" x14ac:dyDescent="0.25">
      <c r="A67" s="219" t="s">
        <v>41</v>
      </c>
      <c r="B67" s="219"/>
      <c r="C67" s="219"/>
      <c r="D67" s="219"/>
      <c r="E67" s="219"/>
      <c r="F67" s="219"/>
    </row>
    <row r="68" spans="1:8" x14ac:dyDescent="0.25">
      <c r="A68" s="219" t="s">
        <v>60</v>
      </c>
      <c r="B68" s="219"/>
      <c r="C68" s="219"/>
      <c r="D68" s="219"/>
      <c r="E68" s="219"/>
      <c r="F68" s="219"/>
    </row>
    <row r="70" spans="1:8" ht="15.75" thickBot="1" x14ac:dyDescent="0.3">
      <c r="A70" s="148" t="s">
        <v>34</v>
      </c>
      <c r="B70" s="149" t="s">
        <v>51</v>
      </c>
      <c r="C70" s="149" t="s">
        <v>52</v>
      </c>
      <c r="D70" s="149" t="s">
        <v>54</v>
      </c>
      <c r="E70" s="149" t="s">
        <v>55</v>
      </c>
      <c r="F70" s="149" t="s">
        <v>57</v>
      </c>
    </row>
    <row r="71" spans="1:8" x14ac:dyDescent="0.25">
      <c r="A71" s="141" t="s">
        <v>99</v>
      </c>
      <c r="B71" s="194">
        <f>'Tratamiento 1T'!E71</f>
        <v>44018471.520000003</v>
      </c>
      <c r="C71" s="194">
        <f>'Tratamiento 2T'!E71</f>
        <v>38666913.57</v>
      </c>
      <c r="D71" s="194">
        <f>'Tratamiento 3T'!E71</f>
        <v>20739414.870000012</v>
      </c>
      <c r="E71" s="194">
        <f>'Tratamiento 4T'!E71</f>
        <v>7180499.0900000129</v>
      </c>
      <c r="F71" s="194">
        <f>B71</f>
        <v>44018471.520000003</v>
      </c>
      <c r="H71" s="87"/>
    </row>
    <row r="72" spans="1:8" x14ac:dyDescent="0.25">
      <c r="A72" s="141" t="s">
        <v>42</v>
      </c>
      <c r="B72" s="194">
        <f>'Tratamiento 1T'!E72</f>
        <v>0</v>
      </c>
      <c r="C72" s="194">
        <f>'Tratamiento 2T'!E72</f>
        <v>45382644.950000003</v>
      </c>
      <c r="D72" s="194">
        <f>'Tratamiento 3T'!E72</f>
        <v>0</v>
      </c>
      <c r="E72" s="194">
        <f>'Tratamiento 4T'!E72</f>
        <v>30573755</v>
      </c>
      <c r="F72" s="194">
        <f>SUM(B72:E72)</f>
        <v>75956399.950000003</v>
      </c>
    </row>
    <row r="73" spans="1:8" x14ac:dyDescent="0.25">
      <c r="A73" s="126"/>
      <c r="B73" s="194">
        <f>'Tratamiento 1T'!E73</f>
        <v>0</v>
      </c>
      <c r="C73" s="194">
        <f>'Tratamiento 2T'!E73</f>
        <v>0</v>
      </c>
      <c r="D73" s="194">
        <f>'Tratamiento 3T'!E73</f>
        <v>0</v>
      </c>
      <c r="E73" s="194">
        <f>'Tratamiento 4T'!E73</f>
        <v>0</v>
      </c>
      <c r="F73" s="194">
        <f>SUM(B73:E73)</f>
        <v>0</v>
      </c>
    </row>
    <row r="74" spans="1:8" x14ac:dyDescent="0.25">
      <c r="A74" s="150" t="s">
        <v>43</v>
      </c>
      <c r="B74" s="194">
        <f>'Tratamiento 1T'!E74</f>
        <v>44018471.520000003</v>
      </c>
      <c r="C74" s="194">
        <f>'Tratamiento 2T'!E74</f>
        <v>84049558.520000011</v>
      </c>
      <c r="D74" s="194">
        <f>'Tratamiento 3T'!E74</f>
        <v>20739414.870000012</v>
      </c>
      <c r="E74" s="194">
        <f>'Tratamiento 4T'!E74</f>
        <v>37754254.090000011</v>
      </c>
      <c r="F74" s="200">
        <f>F71+F72+F73</f>
        <v>119974871.47</v>
      </c>
    </row>
    <row r="75" spans="1:8" x14ac:dyDescent="0.25">
      <c r="A75" s="151" t="s">
        <v>44</v>
      </c>
      <c r="B75" s="194">
        <f>'Tratamiento 1T'!E75</f>
        <v>5351557.95</v>
      </c>
      <c r="C75" s="194">
        <f>'Tratamiento 2T'!E75</f>
        <v>19184752.129999999</v>
      </c>
      <c r="D75" s="194">
        <f>'Tratamiento 3T'!E75</f>
        <v>13558915.779999999</v>
      </c>
      <c r="E75" s="194">
        <f>'Tratamiento 4T'!E75</f>
        <v>27013145.920000002</v>
      </c>
      <c r="F75" s="194">
        <f>SUM(B75:E75)</f>
        <v>65108371.780000001</v>
      </c>
    </row>
    <row r="76" spans="1:8" x14ac:dyDescent="0.25">
      <c r="A76" s="152" t="s">
        <v>93</v>
      </c>
      <c r="B76" s="194">
        <f>'Tratamiento 1T'!E76</f>
        <v>0</v>
      </c>
      <c r="C76" s="194">
        <f>'Tratamiento 2T'!E76</f>
        <v>44125391.520000003</v>
      </c>
      <c r="D76" s="194">
        <f>'Tratamiento 3T'!E76</f>
        <v>0</v>
      </c>
      <c r="E76" s="194">
        <f>'Tratamiento 4T'!E76</f>
        <v>0</v>
      </c>
      <c r="F76" s="194">
        <f>SUM(B76:E76)</f>
        <v>44125391.520000003</v>
      </c>
      <c r="H76" s="87"/>
    </row>
    <row r="77" spans="1:8" x14ac:dyDescent="0.25">
      <c r="A77" s="150" t="s">
        <v>45</v>
      </c>
      <c r="B77" s="194">
        <f>'Tratamiento 1T'!E77</f>
        <v>38666913.57</v>
      </c>
      <c r="C77" s="194">
        <f>'Tratamiento 2T'!E77</f>
        <v>20739414.870000012</v>
      </c>
      <c r="D77" s="194">
        <f>'Tratamiento 3T'!E77</f>
        <v>7180499.0900000129</v>
      </c>
      <c r="E77" s="194">
        <f>'Tratamiento 4T'!E77</f>
        <v>10741108.170000009</v>
      </c>
      <c r="F77" s="200">
        <f>+F74-F75-F76</f>
        <v>10741108.169999994</v>
      </c>
    </row>
    <row r="78" spans="1:8" ht="15.75" thickBot="1" x14ac:dyDescent="0.3">
      <c r="A78" s="153"/>
      <c r="B78" s="153"/>
      <c r="C78" s="153"/>
      <c r="D78" s="153"/>
      <c r="E78" s="153"/>
      <c r="F78" s="153"/>
    </row>
    <row r="79" spans="1:8" ht="15.75" thickTop="1" x14ac:dyDescent="0.25">
      <c r="A79" s="154" t="s">
        <v>46</v>
      </c>
      <c r="B79" s="141"/>
      <c r="C79" s="141"/>
      <c r="D79" s="141"/>
      <c r="E79" s="141"/>
      <c r="F79" s="141"/>
    </row>
    <row r="80" spans="1:8" x14ac:dyDescent="0.25">
      <c r="A80" s="141"/>
      <c r="B80" s="141"/>
      <c r="C80" s="141"/>
      <c r="D80" s="141"/>
      <c r="E80" s="141"/>
      <c r="F80" s="141"/>
    </row>
    <row r="82" spans="1:1" x14ac:dyDescent="0.25">
      <c r="A82" s="7" t="s">
        <v>109</v>
      </c>
    </row>
  </sheetData>
  <mergeCells count="12">
    <mergeCell ref="A67:F67"/>
    <mergeCell ref="A68:F68"/>
    <mergeCell ref="A1:F1"/>
    <mergeCell ref="A25:F25"/>
    <mergeCell ref="A24:F24"/>
    <mergeCell ref="A23:F23"/>
    <mergeCell ref="A35:F35"/>
    <mergeCell ref="A36:F36"/>
    <mergeCell ref="A37:F37"/>
    <mergeCell ref="A66:F66"/>
    <mergeCell ref="A8:G8"/>
    <mergeCell ref="A7:G7"/>
  </mergeCells>
  <pageMargins left="0.70866141732283472" right="0.70866141732283472" top="0.74803149606299213" bottom="0.74803149606299213" header="0.31496062992125984" footer="0.31496062992125984"/>
  <pageSetup scale="64" firstPageNumber="23" orientation="portrait" useFirstPageNumber="1" r:id="rId1"/>
  <headerFooter>
    <oddFooter>&amp;R&amp;"-,Negrita"&amp;12&amp;P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37" workbookViewId="0">
      <selection activeCell="A63" sqref="A63"/>
    </sheetView>
  </sheetViews>
  <sheetFormatPr baseColWidth="10" defaultColWidth="12.85546875" defaultRowHeight="15" x14ac:dyDescent="0.25"/>
  <cols>
    <col min="1" max="1" width="42.7109375" style="7" customWidth="1"/>
    <col min="2" max="5" width="12.85546875" style="1"/>
    <col min="6" max="6" width="14.28515625" style="1" customWidth="1"/>
    <col min="7" max="16384" width="12.85546875" style="1"/>
  </cols>
  <sheetData>
    <row r="1" spans="1:7" x14ac:dyDescent="0.25">
      <c r="A1" s="213" t="s">
        <v>0</v>
      </c>
      <c r="B1" s="213"/>
      <c r="C1" s="213"/>
      <c r="D1" s="213"/>
      <c r="E1" s="213"/>
      <c r="F1" s="46"/>
      <c r="G1" s="46"/>
    </row>
    <row r="2" spans="1:7" x14ac:dyDescent="0.25">
      <c r="A2" s="2" t="s">
        <v>1</v>
      </c>
      <c r="B2" s="3" t="s">
        <v>90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6</v>
      </c>
      <c r="B5" s="5" t="s">
        <v>102</v>
      </c>
    </row>
    <row r="6" spans="1:7" x14ac:dyDescent="0.25">
      <c r="A6" s="2"/>
      <c r="B6" s="5"/>
    </row>
    <row r="7" spans="1:7" x14ac:dyDescent="0.25">
      <c r="A7" s="213" t="s">
        <v>7</v>
      </c>
      <c r="B7" s="213"/>
      <c r="C7" s="213"/>
      <c r="D7" s="213"/>
      <c r="E7" s="213"/>
      <c r="F7" s="213"/>
    </row>
    <row r="8" spans="1:7" x14ac:dyDescent="0.25">
      <c r="A8" s="213" t="s">
        <v>8</v>
      </c>
      <c r="B8" s="213"/>
      <c r="C8" s="213"/>
      <c r="D8" s="213"/>
      <c r="E8" s="213"/>
      <c r="F8" s="213"/>
    </row>
    <row r="10" spans="1:7" ht="15.75" thickBot="1" x14ac:dyDescent="0.3">
      <c r="A10" s="8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51</v>
      </c>
    </row>
    <row r="11" spans="1:7" x14ac:dyDescent="0.25">
      <c r="A11" s="47"/>
      <c r="B11" s="70"/>
      <c r="C11" s="70"/>
      <c r="D11" s="70"/>
      <c r="E11" s="70"/>
      <c r="F11" s="70"/>
    </row>
    <row r="12" spans="1:7" x14ac:dyDescent="0.25">
      <c r="A12" s="10" t="s">
        <v>74</v>
      </c>
      <c r="B12" s="12" t="s">
        <v>25</v>
      </c>
      <c r="C12" s="170">
        <v>0</v>
      </c>
      <c r="D12" s="170">
        <v>0</v>
      </c>
      <c r="E12" s="170">
        <v>0</v>
      </c>
      <c r="F12" s="171">
        <f>SUM(C12:E12)</f>
        <v>0</v>
      </c>
    </row>
    <row r="13" spans="1:7" x14ac:dyDescent="0.25">
      <c r="A13" s="10"/>
      <c r="B13" s="12"/>
      <c r="C13" s="170"/>
      <c r="D13" s="170"/>
      <c r="E13" s="170"/>
      <c r="F13" s="171"/>
    </row>
    <row r="14" spans="1:7" x14ac:dyDescent="0.25">
      <c r="A14" s="13"/>
      <c r="C14" s="171"/>
      <c r="D14" s="171"/>
      <c r="E14" s="171"/>
      <c r="F14" s="171"/>
    </row>
    <row r="15" spans="1:7" ht="15.75" thickBot="1" x14ac:dyDescent="0.3">
      <c r="A15" s="14" t="s">
        <v>26</v>
      </c>
      <c r="B15" s="15"/>
      <c r="C15" s="172">
        <f>SUM(C12:C14)</f>
        <v>0</v>
      </c>
      <c r="D15" s="172">
        <f t="shared" ref="D15:E15" si="0">SUM(D12:D14)</f>
        <v>0</v>
      </c>
      <c r="E15" s="172">
        <f t="shared" si="0"/>
        <v>0</v>
      </c>
      <c r="F15" s="172">
        <f>SUM(F12:F14)</f>
        <v>0</v>
      </c>
    </row>
    <row r="16" spans="1:7" ht="15.75" thickTop="1" x14ac:dyDescent="0.25">
      <c r="A16" s="71" t="s">
        <v>48</v>
      </c>
    </row>
    <row r="17" spans="1:13" x14ac:dyDescent="0.25">
      <c r="A17" s="71" t="s">
        <v>75</v>
      </c>
    </row>
    <row r="18" spans="1:13" x14ac:dyDescent="0.25">
      <c r="A18" s="71" t="s">
        <v>76</v>
      </c>
    </row>
    <row r="20" spans="1:13" x14ac:dyDescent="0.25">
      <c r="A20" s="221" t="s">
        <v>28</v>
      </c>
      <c r="B20" s="221"/>
      <c r="C20" s="221"/>
      <c r="D20" s="221"/>
      <c r="E20" s="221"/>
      <c r="J20" s="20"/>
    </row>
    <row r="21" spans="1:13" x14ac:dyDescent="0.25">
      <c r="A21" s="213" t="s">
        <v>29</v>
      </c>
      <c r="B21" s="213"/>
      <c r="C21" s="213"/>
      <c r="D21" s="213"/>
      <c r="E21" s="213"/>
    </row>
    <row r="22" spans="1:13" x14ac:dyDescent="0.25">
      <c r="A22" s="213" t="s">
        <v>60</v>
      </c>
      <c r="B22" s="213"/>
      <c r="C22" s="213"/>
      <c r="D22" s="213"/>
      <c r="E22" s="213"/>
    </row>
    <row r="24" spans="1:13" ht="15.75" thickBot="1" x14ac:dyDescent="0.3">
      <c r="A24" s="8" t="s">
        <v>9</v>
      </c>
      <c r="B24" s="9" t="s">
        <v>11</v>
      </c>
      <c r="C24" s="9" t="s">
        <v>12</v>
      </c>
      <c r="D24" s="9" t="s">
        <v>13</v>
      </c>
      <c r="E24" s="9" t="s">
        <v>51</v>
      </c>
    </row>
    <row r="25" spans="1:13" x14ac:dyDescent="0.25">
      <c r="A25" s="47"/>
      <c r="B25" s="70"/>
      <c r="C25" s="70"/>
      <c r="D25" s="70"/>
      <c r="E25" s="70"/>
    </row>
    <row r="26" spans="1:13" x14ac:dyDescent="0.25">
      <c r="A26" s="10" t="s">
        <v>74</v>
      </c>
      <c r="B26" s="160">
        <v>0</v>
      </c>
      <c r="C26" s="160">
        <v>0</v>
      </c>
      <c r="D26" s="160">
        <v>0</v>
      </c>
      <c r="E26" s="160">
        <f>SUM(B26:D26)</f>
        <v>0</v>
      </c>
    </row>
    <row r="27" spans="1:13" x14ac:dyDescent="0.25">
      <c r="A27" s="10"/>
      <c r="B27" s="160"/>
      <c r="C27" s="160"/>
      <c r="D27" s="160"/>
      <c r="E27" s="160">
        <f>SUM(B27:D27)</f>
        <v>0</v>
      </c>
    </row>
    <row r="28" spans="1:13" x14ac:dyDescent="0.25">
      <c r="A28" s="18"/>
      <c r="B28" s="160"/>
      <c r="C28" s="160"/>
      <c r="D28" s="160"/>
      <c r="E28" s="163"/>
    </row>
    <row r="29" spans="1:13" ht="15.75" thickBot="1" x14ac:dyDescent="0.3">
      <c r="A29" s="14" t="s">
        <v>26</v>
      </c>
      <c r="B29" s="164">
        <f>SUM(B26:B28)</f>
        <v>0</v>
      </c>
      <c r="C29" s="164">
        <f t="shared" ref="C29:E29" si="1">SUM(C26:C28)</f>
        <v>0</v>
      </c>
      <c r="D29" s="164">
        <f t="shared" si="1"/>
        <v>0</v>
      </c>
      <c r="E29" s="164">
        <f t="shared" si="1"/>
        <v>0</v>
      </c>
    </row>
    <row r="30" spans="1:13" ht="15.75" thickTop="1" x14ac:dyDescent="0.25">
      <c r="A30" s="71" t="s">
        <v>49</v>
      </c>
    </row>
    <row r="32" spans="1:13" x14ac:dyDescent="0.25">
      <c r="A32" s="222" t="s">
        <v>33</v>
      </c>
      <c r="B32" s="222"/>
      <c r="C32" s="222"/>
      <c r="D32" s="222"/>
      <c r="E32" s="222"/>
      <c r="M32" s="21"/>
    </row>
    <row r="33" spans="1:13" x14ac:dyDescent="0.25">
      <c r="A33" s="213" t="s">
        <v>29</v>
      </c>
      <c r="B33" s="213"/>
      <c r="C33" s="213"/>
      <c r="D33" s="213"/>
      <c r="E33" s="213"/>
      <c r="M33" s="21"/>
    </row>
    <row r="34" spans="1:13" x14ac:dyDescent="0.25">
      <c r="A34" s="213" t="s">
        <v>60</v>
      </c>
      <c r="B34" s="213"/>
      <c r="C34" s="213"/>
      <c r="D34" s="213"/>
      <c r="E34" s="213"/>
    </row>
    <row r="36" spans="1:13" ht="15.75" thickBot="1" x14ac:dyDescent="0.3">
      <c r="A36" s="8" t="s">
        <v>34</v>
      </c>
      <c r="B36" s="9" t="s">
        <v>11</v>
      </c>
      <c r="C36" s="9" t="s">
        <v>12</v>
      </c>
      <c r="D36" s="9" t="s">
        <v>13</v>
      </c>
      <c r="E36" s="9" t="s">
        <v>51</v>
      </c>
    </row>
    <row r="37" spans="1:13" x14ac:dyDescent="0.25">
      <c r="A37" s="47"/>
      <c r="B37" s="70"/>
      <c r="C37" s="70"/>
      <c r="D37" s="70"/>
      <c r="E37" s="70"/>
    </row>
    <row r="38" spans="1:13" x14ac:dyDescent="0.25">
      <c r="A38" s="7" t="s">
        <v>77</v>
      </c>
      <c r="B38" s="160">
        <v>0</v>
      </c>
      <c r="C38" s="160">
        <v>0</v>
      </c>
      <c r="D38" s="160">
        <v>0</v>
      </c>
      <c r="E38" s="173">
        <f>SUM(B38:D38)</f>
        <v>0</v>
      </c>
    </row>
    <row r="39" spans="1:13" x14ac:dyDescent="0.25">
      <c r="A39" s="7" t="s">
        <v>78</v>
      </c>
      <c r="B39" s="160">
        <v>0</v>
      </c>
      <c r="C39" s="160">
        <v>0</v>
      </c>
      <c r="D39" s="160">
        <v>0</v>
      </c>
      <c r="E39" s="173">
        <f t="shared" ref="E39:E42" si="2">SUM(B39:D39)</f>
        <v>0</v>
      </c>
    </row>
    <row r="40" spans="1:13" ht="15.95" customHeight="1" x14ac:dyDescent="0.25">
      <c r="A40" s="7" t="s">
        <v>79</v>
      </c>
      <c r="B40" s="160">
        <v>0</v>
      </c>
      <c r="C40" s="160">
        <v>0</v>
      </c>
      <c r="D40" s="160">
        <v>0</v>
      </c>
      <c r="E40" s="173">
        <f t="shared" si="2"/>
        <v>0</v>
      </c>
    </row>
    <row r="41" spans="1:13" x14ac:dyDescent="0.25">
      <c r="A41" s="7" t="s">
        <v>80</v>
      </c>
      <c r="B41" s="160">
        <v>0</v>
      </c>
      <c r="C41" s="160">
        <v>0</v>
      </c>
      <c r="D41" s="160">
        <v>0</v>
      </c>
      <c r="E41" s="173">
        <f t="shared" si="2"/>
        <v>0</v>
      </c>
    </row>
    <row r="42" spans="1:13" x14ac:dyDescent="0.25">
      <c r="A42" s="7" t="s">
        <v>81</v>
      </c>
      <c r="B42" s="160">
        <v>0</v>
      </c>
      <c r="C42" s="160">
        <v>0</v>
      </c>
      <c r="D42" s="160">
        <v>0</v>
      </c>
      <c r="E42" s="173">
        <f t="shared" si="2"/>
        <v>0</v>
      </c>
    </row>
    <row r="43" spans="1:13" x14ac:dyDescent="0.25">
      <c r="B43" s="160"/>
      <c r="C43" s="160"/>
      <c r="D43" s="160"/>
      <c r="E43" s="163"/>
    </row>
    <row r="44" spans="1:13" ht="15.75" thickBot="1" x14ac:dyDescent="0.3">
      <c r="A44" s="14" t="s">
        <v>26</v>
      </c>
      <c r="B44" s="164">
        <f t="shared" ref="B44:D44" si="3">SUM(B38:B43)</f>
        <v>0</v>
      </c>
      <c r="C44" s="164">
        <f t="shared" si="3"/>
        <v>0</v>
      </c>
      <c r="D44" s="164">
        <f t="shared" si="3"/>
        <v>0</v>
      </c>
      <c r="E44" s="174">
        <f>SUM(E38:E43)</f>
        <v>0</v>
      </c>
    </row>
    <row r="45" spans="1:13" ht="15.75" thickTop="1" x14ac:dyDescent="0.25">
      <c r="A45" s="71" t="s">
        <v>49</v>
      </c>
    </row>
    <row r="47" spans="1:13" x14ac:dyDescent="0.25">
      <c r="A47" s="222" t="s">
        <v>40</v>
      </c>
      <c r="B47" s="222"/>
      <c r="C47" s="222"/>
      <c r="D47" s="222"/>
      <c r="E47" s="222"/>
      <c r="F47" s="122"/>
    </row>
    <row r="48" spans="1:13" x14ac:dyDescent="0.25">
      <c r="A48" s="222" t="s">
        <v>41</v>
      </c>
      <c r="B48" s="222"/>
      <c r="C48" s="222"/>
      <c r="D48" s="222"/>
      <c r="E48" s="222"/>
      <c r="F48" s="122"/>
    </row>
    <row r="49" spans="1:6" x14ac:dyDescent="0.25">
      <c r="A49" s="222" t="s">
        <v>60</v>
      </c>
      <c r="B49" s="222"/>
      <c r="C49" s="222"/>
      <c r="D49" s="222"/>
      <c r="E49" s="222"/>
      <c r="F49" s="122"/>
    </row>
    <row r="50" spans="1:6" x14ac:dyDescent="0.25">
      <c r="A50" s="140"/>
      <c r="B50" s="126"/>
      <c r="C50" s="126"/>
      <c r="D50" s="126"/>
      <c r="E50" s="126"/>
      <c r="F50" s="122"/>
    </row>
    <row r="51" spans="1:6" ht="15.75" thickBot="1" x14ac:dyDescent="0.3">
      <c r="A51" s="124" t="s">
        <v>34</v>
      </c>
      <c r="B51" s="125" t="s">
        <v>11</v>
      </c>
      <c r="C51" s="125" t="s">
        <v>12</v>
      </c>
      <c r="D51" s="125" t="s">
        <v>13</v>
      </c>
      <c r="E51" s="125" t="s">
        <v>51</v>
      </c>
      <c r="F51" s="122"/>
    </row>
    <row r="52" spans="1:6" x14ac:dyDescent="0.25">
      <c r="A52" s="126" t="s">
        <v>99</v>
      </c>
      <c r="B52" s="161">
        <v>560214.21</v>
      </c>
      <c r="C52" s="161">
        <f>+B57</f>
        <v>560214.21</v>
      </c>
      <c r="D52" s="161">
        <f>+C57</f>
        <v>560214.21</v>
      </c>
      <c r="E52" s="161">
        <f>B52</f>
        <v>560214.21</v>
      </c>
      <c r="F52" s="122"/>
    </row>
    <row r="53" spans="1:6" x14ac:dyDescent="0.25">
      <c r="A53" s="126" t="s">
        <v>42</v>
      </c>
      <c r="B53" s="161">
        <v>0</v>
      </c>
      <c r="C53" s="161">
        <v>0</v>
      </c>
      <c r="D53" s="161">
        <v>0</v>
      </c>
      <c r="E53" s="161">
        <f>SUM(B53:D53)</f>
        <v>0</v>
      </c>
      <c r="F53" s="122"/>
    </row>
    <row r="54" spans="1:6" x14ac:dyDescent="0.25">
      <c r="A54" s="127" t="s">
        <v>43</v>
      </c>
      <c r="B54" s="162">
        <f>+B52+B53</f>
        <v>560214.21</v>
      </c>
      <c r="C54" s="162">
        <f>+C52+C53</f>
        <v>560214.21</v>
      </c>
      <c r="D54" s="162">
        <f>+D52+D53</f>
        <v>560214.21</v>
      </c>
      <c r="E54" s="162">
        <f>+E52+E53</f>
        <v>560214.21</v>
      </c>
      <c r="F54" s="122"/>
    </row>
    <row r="55" spans="1:6" x14ac:dyDescent="0.25">
      <c r="A55" s="131" t="s">
        <v>44</v>
      </c>
      <c r="B55" s="161">
        <f>B44</f>
        <v>0</v>
      </c>
      <c r="C55" s="161">
        <f t="shared" ref="C55:E55" si="4">C44</f>
        <v>0</v>
      </c>
      <c r="D55" s="161">
        <f t="shared" si="4"/>
        <v>0</v>
      </c>
      <c r="E55" s="161">
        <f t="shared" si="4"/>
        <v>0</v>
      </c>
      <c r="F55" s="122"/>
    </row>
    <row r="56" spans="1:6" ht="16.5" customHeight="1" x14ac:dyDescent="0.25">
      <c r="A56" s="131" t="s">
        <v>93</v>
      </c>
      <c r="B56" s="161">
        <v>0</v>
      </c>
      <c r="C56" s="161">
        <v>0</v>
      </c>
      <c r="D56" s="161">
        <v>0</v>
      </c>
      <c r="E56" s="161">
        <f>SUM(B56:D56)</f>
        <v>0</v>
      </c>
      <c r="F56" s="123"/>
    </row>
    <row r="57" spans="1:6" x14ac:dyDescent="0.25">
      <c r="A57" s="127" t="s">
        <v>45</v>
      </c>
      <c r="B57" s="162">
        <f>+B54-B55-B56</f>
        <v>560214.21</v>
      </c>
      <c r="C57" s="162">
        <f t="shared" ref="C57:D57" si="5">+C54-C55-C56</f>
        <v>560214.21</v>
      </c>
      <c r="D57" s="162">
        <f t="shared" si="5"/>
        <v>560214.21</v>
      </c>
      <c r="E57" s="162">
        <f>+E54-E55-E56</f>
        <v>560214.21</v>
      </c>
      <c r="F57" s="122"/>
    </row>
    <row r="58" spans="1:6" ht="15.75" thickBot="1" x14ac:dyDescent="0.3">
      <c r="A58" s="132"/>
      <c r="B58" s="132"/>
      <c r="C58" s="132"/>
      <c r="D58" s="132"/>
      <c r="E58" s="132"/>
      <c r="F58" s="122"/>
    </row>
    <row r="59" spans="1:6" ht="15.75" thickTop="1" x14ac:dyDescent="0.25">
      <c r="A59" s="155" t="s">
        <v>46</v>
      </c>
      <c r="B59" s="126"/>
      <c r="C59" s="126"/>
      <c r="D59" s="126"/>
      <c r="E59" s="126"/>
      <c r="F59" s="122"/>
    </row>
    <row r="60" spans="1:6" x14ac:dyDescent="0.25">
      <c r="A60" s="1"/>
      <c r="D60" s="20"/>
    </row>
    <row r="61" spans="1:6" x14ac:dyDescent="0.25">
      <c r="D61" s="20"/>
    </row>
    <row r="63" spans="1:6" x14ac:dyDescent="0.25">
      <c r="A63" s="7" t="s">
        <v>109</v>
      </c>
      <c r="B63" s="20"/>
      <c r="C63" s="20"/>
    </row>
    <row r="71" spans="1:12" x14ac:dyDescent="0.25">
      <c r="A71" s="1"/>
      <c r="B71" s="20"/>
      <c r="C71" s="20"/>
    </row>
    <row r="78" spans="1:12" x14ac:dyDescent="0.25">
      <c r="A78" s="1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1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1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1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1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1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1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1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1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1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1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1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1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1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1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1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1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1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1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1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1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1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1"/>
      <c r="E119" s="45"/>
      <c r="F119" s="45"/>
      <c r="G119" s="45"/>
      <c r="H119" s="45"/>
      <c r="I119" s="45"/>
      <c r="J119" s="45"/>
      <c r="K119" s="45"/>
      <c r="L119" s="45"/>
    </row>
  </sheetData>
  <mergeCells count="12">
    <mergeCell ref="A1:E1"/>
    <mergeCell ref="A20:E20"/>
    <mergeCell ref="A21:E21"/>
    <mergeCell ref="A32:E32"/>
    <mergeCell ref="A49:E49"/>
    <mergeCell ref="A34:E34"/>
    <mergeCell ref="A22:E22"/>
    <mergeCell ref="A8:F8"/>
    <mergeCell ref="A7:F7"/>
    <mergeCell ref="A33:E33"/>
    <mergeCell ref="A47:E47"/>
    <mergeCell ref="A48:E48"/>
  </mergeCells>
  <pageMargins left="0.70866141732283472" right="0.70866141732283472" top="0.74803149606299213" bottom="0.74803149606299213" header="0.31496062992125984" footer="0.31496062992125984"/>
  <pageSetup scale="64" firstPageNumber="24" orientation="portrait" useFirstPageNumber="1" r:id="rId1"/>
  <headerFooter>
    <oddFooter>&amp;R&amp;"-,Negrita"&amp;12&amp;P</oddFooter>
  </headerFooter>
  <ignoredErrors>
    <ignoredError sqref="E5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46" workbookViewId="0">
      <selection activeCell="E53" sqref="E53"/>
    </sheetView>
  </sheetViews>
  <sheetFormatPr baseColWidth="10" defaultColWidth="12.85546875" defaultRowHeight="15" x14ac:dyDescent="0.25"/>
  <cols>
    <col min="1" max="1" width="42.5703125" style="7" customWidth="1"/>
    <col min="2" max="2" width="13.140625" style="1" bestFit="1" customWidth="1"/>
    <col min="3" max="5" width="13.85546875" style="1" bestFit="1" customWidth="1"/>
    <col min="6" max="16384" width="12.85546875" style="1"/>
  </cols>
  <sheetData>
    <row r="1" spans="1:7" x14ac:dyDescent="0.25">
      <c r="A1" s="213" t="s">
        <v>0</v>
      </c>
      <c r="B1" s="213"/>
      <c r="C1" s="213"/>
      <c r="D1" s="213"/>
      <c r="E1" s="213"/>
      <c r="F1" s="46"/>
      <c r="G1" s="46"/>
    </row>
    <row r="2" spans="1:7" x14ac:dyDescent="0.25">
      <c r="A2" s="2" t="s">
        <v>1</v>
      </c>
      <c r="B2" s="3" t="s">
        <v>90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6</v>
      </c>
      <c r="B5" s="5" t="s">
        <v>103</v>
      </c>
    </row>
    <row r="6" spans="1:7" x14ac:dyDescent="0.25">
      <c r="A6" s="2"/>
      <c r="B6" s="5"/>
    </row>
    <row r="7" spans="1:7" x14ac:dyDescent="0.25">
      <c r="A7" s="213" t="s">
        <v>7</v>
      </c>
      <c r="B7" s="213"/>
      <c r="C7" s="213"/>
      <c r="D7" s="213"/>
      <c r="E7" s="213"/>
      <c r="F7" s="213"/>
    </row>
    <row r="8" spans="1:7" x14ac:dyDescent="0.25">
      <c r="A8" s="213" t="s">
        <v>8</v>
      </c>
      <c r="B8" s="213"/>
      <c r="C8" s="213"/>
      <c r="D8" s="213"/>
      <c r="E8" s="213"/>
      <c r="F8" s="213"/>
    </row>
    <row r="10" spans="1:7" ht="15.75" thickBot="1" x14ac:dyDescent="0.3">
      <c r="A10" s="8" t="s">
        <v>9</v>
      </c>
      <c r="B10" s="9" t="s">
        <v>10</v>
      </c>
      <c r="C10" s="9" t="s">
        <v>14</v>
      </c>
      <c r="D10" s="9" t="s">
        <v>15</v>
      </c>
      <c r="E10" s="9" t="s">
        <v>16</v>
      </c>
      <c r="F10" s="9" t="s">
        <v>52</v>
      </c>
    </row>
    <row r="11" spans="1:7" x14ac:dyDescent="0.25">
      <c r="A11" s="47"/>
      <c r="B11" s="70"/>
      <c r="C11" s="70"/>
      <c r="D11" s="70"/>
      <c r="E11" s="70"/>
      <c r="F11" s="70"/>
    </row>
    <row r="12" spans="1:7" x14ac:dyDescent="0.25">
      <c r="A12" s="10" t="s">
        <v>74</v>
      </c>
      <c r="B12" s="12" t="s">
        <v>25</v>
      </c>
      <c r="C12" s="159">
        <v>0</v>
      </c>
      <c r="D12" s="159">
        <v>42</v>
      </c>
      <c r="E12" s="159">
        <v>0</v>
      </c>
      <c r="F12" s="108">
        <f>SUM(C12:E12)</f>
        <v>42</v>
      </c>
    </row>
    <row r="13" spans="1:7" x14ac:dyDescent="0.25">
      <c r="A13" s="10"/>
      <c r="B13" s="12"/>
      <c r="C13" s="107"/>
      <c r="D13" s="107"/>
      <c r="E13" s="107"/>
      <c r="F13" s="108">
        <f>SUM(C13:E13)</f>
        <v>0</v>
      </c>
    </row>
    <row r="14" spans="1:7" x14ac:dyDescent="0.25">
      <c r="A14" s="13"/>
      <c r="C14" s="109"/>
      <c r="D14" s="109"/>
      <c r="E14" s="109"/>
      <c r="F14" s="109"/>
    </row>
    <row r="15" spans="1:7" ht="15.75" thickBot="1" x14ac:dyDescent="0.3">
      <c r="A15" s="14" t="s">
        <v>26</v>
      </c>
      <c r="B15" s="15"/>
      <c r="C15" s="110">
        <f t="shared" ref="C15:E15" si="0">SUM(C12:C14)</f>
        <v>0</v>
      </c>
      <c r="D15" s="110">
        <f t="shared" si="0"/>
        <v>42</v>
      </c>
      <c r="E15" s="110">
        <f t="shared" si="0"/>
        <v>0</v>
      </c>
      <c r="F15" s="110">
        <f>SUM(F12:F14)</f>
        <v>42</v>
      </c>
    </row>
    <row r="16" spans="1:7" ht="15.75" thickTop="1" x14ac:dyDescent="0.25">
      <c r="A16" s="71" t="s">
        <v>48</v>
      </c>
    </row>
    <row r="17" spans="1:13" x14ac:dyDescent="0.25">
      <c r="A17" s="71" t="s">
        <v>75</v>
      </c>
    </row>
    <row r="18" spans="1:13" x14ac:dyDescent="0.25">
      <c r="A18" s="71" t="s">
        <v>76</v>
      </c>
    </row>
    <row r="20" spans="1:13" x14ac:dyDescent="0.25">
      <c r="A20" s="221" t="s">
        <v>28</v>
      </c>
      <c r="B20" s="221"/>
      <c r="C20" s="221"/>
      <c r="D20" s="221"/>
      <c r="E20" s="221"/>
      <c r="J20" s="20"/>
    </row>
    <row r="21" spans="1:13" x14ac:dyDescent="0.25">
      <c r="A21" s="213" t="s">
        <v>29</v>
      </c>
      <c r="B21" s="213"/>
      <c r="C21" s="213"/>
      <c r="D21" s="213"/>
      <c r="E21" s="213"/>
    </row>
    <row r="22" spans="1:13" x14ac:dyDescent="0.25">
      <c r="A22" s="213" t="s">
        <v>61</v>
      </c>
      <c r="B22" s="213"/>
      <c r="C22" s="213"/>
      <c r="D22" s="213"/>
      <c r="E22" s="213"/>
    </row>
    <row r="24" spans="1:13" ht="15.75" thickBot="1" x14ac:dyDescent="0.3">
      <c r="A24" s="8" t="s">
        <v>9</v>
      </c>
      <c r="B24" s="9" t="s">
        <v>14</v>
      </c>
      <c r="C24" s="9" t="s">
        <v>15</v>
      </c>
      <c r="D24" s="9" t="s">
        <v>16</v>
      </c>
      <c r="E24" s="9" t="s">
        <v>52</v>
      </c>
    </row>
    <row r="25" spans="1:13" x14ac:dyDescent="0.25">
      <c r="A25" s="47"/>
      <c r="B25" s="70"/>
      <c r="C25" s="70"/>
      <c r="D25" s="70"/>
      <c r="E25" s="70"/>
    </row>
    <row r="26" spans="1:13" x14ac:dyDescent="0.25">
      <c r="A26" s="10" t="s">
        <v>74</v>
      </c>
      <c r="B26" s="160">
        <v>0</v>
      </c>
      <c r="C26" s="160">
        <v>0</v>
      </c>
      <c r="D26" s="160">
        <v>0</v>
      </c>
      <c r="E26" s="160">
        <f>SUM(B26:D26)</f>
        <v>0</v>
      </c>
    </row>
    <row r="27" spans="1:13" x14ac:dyDescent="0.25">
      <c r="A27" s="10" t="s">
        <v>82</v>
      </c>
      <c r="B27" s="160">
        <v>0</v>
      </c>
      <c r="C27" s="160">
        <v>0</v>
      </c>
      <c r="D27" s="160">
        <v>0</v>
      </c>
      <c r="E27" s="160">
        <f>SUM(B27:D27)</f>
        <v>0</v>
      </c>
    </row>
    <row r="28" spans="1:13" x14ac:dyDescent="0.25">
      <c r="A28" s="18"/>
      <c r="B28" s="105"/>
      <c r="C28" s="105"/>
      <c r="D28" s="105"/>
      <c r="E28" s="163"/>
    </row>
    <row r="29" spans="1:13" ht="15.75" thickBot="1" x14ac:dyDescent="0.3">
      <c r="A29" s="14" t="s">
        <v>26</v>
      </c>
      <c r="B29" s="164">
        <f t="shared" ref="B29:E29" si="1">SUM(B26:B28)</f>
        <v>0</v>
      </c>
      <c r="C29" s="164">
        <f t="shared" si="1"/>
        <v>0</v>
      </c>
      <c r="D29" s="164">
        <f t="shared" si="1"/>
        <v>0</v>
      </c>
      <c r="E29" s="164">
        <f t="shared" si="1"/>
        <v>0</v>
      </c>
    </row>
    <row r="30" spans="1:13" ht="15.75" thickTop="1" x14ac:dyDescent="0.25">
      <c r="A30" s="71" t="s">
        <v>49</v>
      </c>
    </row>
    <row r="32" spans="1:13" x14ac:dyDescent="0.25">
      <c r="A32" s="222" t="s">
        <v>33</v>
      </c>
      <c r="B32" s="222"/>
      <c r="C32" s="222"/>
      <c r="D32" s="222"/>
      <c r="E32" s="222"/>
      <c r="M32" s="21"/>
    </row>
    <row r="33" spans="1:13" x14ac:dyDescent="0.25">
      <c r="A33" s="213" t="s">
        <v>29</v>
      </c>
      <c r="B33" s="213"/>
      <c r="C33" s="213"/>
      <c r="D33" s="213"/>
      <c r="E33" s="213"/>
      <c r="M33" s="21"/>
    </row>
    <row r="34" spans="1:13" x14ac:dyDescent="0.25">
      <c r="A34" s="213" t="s">
        <v>60</v>
      </c>
      <c r="B34" s="213"/>
      <c r="C34" s="213"/>
      <c r="D34" s="213"/>
      <c r="E34" s="213"/>
    </row>
    <row r="36" spans="1:13" ht="15.75" thickBot="1" x14ac:dyDescent="0.3">
      <c r="A36" s="8" t="s">
        <v>34</v>
      </c>
      <c r="B36" s="9" t="s">
        <v>14</v>
      </c>
      <c r="C36" s="9" t="s">
        <v>15</v>
      </c>
      <c r="D36" s="9" t="s">
        <v>16</v>
      </c>
      <c r="E36" s="9" t="s">
        <v>52</v>
      </c>
    </row>
    <row r="37" spans="1:13" x14ac:dyDescent="0.25">
      <c r="A37" s="47"/>
      <c r="B37" s="70"/>
      <c r="C37" s="70"/>
      <c r="D37" s="70"/>
      <c r="E37" s="70"/>
    </row>
    <row r="38" spans="1:13" x14ac:dyDescent="0.25">
      <c r="A38" s="7" t="s">
        <v>77</v>
      </c>
      <c r="B38" s="21">
        <v>0</v>
      </c>
      <c r="C38" s="21">
        <v>0</v>
      </c>
      <c r="D38" s="21">
        <v>0</v>
      </c>
      <c r="E38" s="165">
        <f>SUM(B38:D38)</f>
        <v>0</v>
      </c>
    </row>
    <row r="39" spans="1:13" x14ac:dyDescent="0.25">
      <c r="A39" s="7" t="s">
        <v>78</v>
      </c>
      <c r="B39" s="21">
        <v>0</v>
      </c>
      <c r="C39" s="21">
        <v>0</v>
      </c>
      <c r="D39" s="21">
        <v>0</v>
      </c>
      <c r="E39" s="165">
        <f t="shared" ref="E39:E42" si="2">SUM(B39:D39)</f>
        <v>0</v>
      </c>
    </row>
    <row r="40" spans="1:13" ht="15.95" customHeight="1" x14ac:dyDescent="0.25">
      <c r="A40" s="7" t="s">
        <v>79</v>
      </c>
      <c r="B40" s="21">
        <v>0</v>
      </c>
      <c r="C40" s="21">
        <v>0</v>
      </c>
      <c r="D40" s="21">
        <v>0</v>
      </c>
      <c r="E40" s="165">
        <f t="shared" si="2"/>
        <v>0</v>
      </c>
    </row>
    <row r="41" spans="1:13" x14ac:dyDescent="0.25">
      <c r="A41" s="7" t="s">
        <v>80</v>
      </c>
      <c r="B41" s="21">
        <v>0</v>
      </c>
      <c r="C41" s="21">
        <v>0</v>
      </c>
      <c r="D41" s="21">
        <v>0</v>
      </c>
      <c r="E41" s="165">
        <f t="shared" si="2"/>
        <v>0</v>
      </c>
    </row>
    <row r="42" spans="1:13" x14ac:dyDescent="0.25">
      <c r="A42" s="7" t="s">
        <v>81</v>
      </c>
      <c r="B42" s="21">
        <v>0</v>
      </c>
      <c r="C42" s="21">
        <v>0</v>
      </c>
      <c r="D42" s="21">
        <v>0</v>
      </c>
      <c r="E42" s="165">
        <f t="shared" si="2"/>
        <v>0</v>
      </c>
    </row>
    <row r="43" spans="1:13" x14ac:dyDescent="0.25">
      <c r="B43" s="166"/>
      <c r="C43" s="21"/>
      <c r="D43" s="21"/>
      <c r="E43" s="20"/>
    </row>
    <row r="44" spans="1:13" ht="15.75" thickBot="1" x14ac:dyDescent="0.3">
      <c r="A44" s="14" t="s">
        <v>26</v>
      </c>
      <c r="B44" s="23">
        <f t="shared" ref="B44:D44" si="3">SUM(B38:B43)</f>
        <v>0</v>
      </c>
      <c r="C44" s="23">
        <f t="shared" si="3"/>
        <v>0</v>
      </c>
      <c r="D44" s="23">
        <f t="shared" si="3"/>
        <v>0</v>
      </c>
      <c r="E44" s="24">
        <f>SUM(E38:E43)</f>
        <v>0</v>
      </c>
    </row>
    <row r="45" spans="1:13" ht="15.75" thickTop="1" x14ac:dyDescent="0.25">
      <c r="A45" s="71" t="s">
        <v>49</v>
      </c>
    </row>
    <row r="47" spans="1:13" x14ac:dyDescent="0.25">
      <c r="A47" s="213" t="s">
        <v>40</v>
      </c>
      <c r="B47" s="213"/>
      <c r="C47" s="213"/>
      <c r="D47" s="213"/>
      <c r="E47" s="213"/>
    </row>
    <row r="48" spans="1:13" x14ac:dyDescent="0.25">
      <c r="A48" s="222" t="s">
        <v>41</v>
      </c>
      <c r="B48" s="222"/>
      <c r="C48" s="222"/>
      <c r="D48" s="222"/>
      <c r="E48" s="222"/>
    </row>
    <row r="49" spans="1:6" x14ac:dyDescent="0.25">
      <c r="A49" s="222" t="s">
        <v>60</v>
      </c>
      <c r="B49" s="222"/>
      <c r="C49" s="222"/>
      <c r="D49" s="222"/>
      <c r="E49" s="222"/>
    </row>
    <row r="50" spans="1:6" x14ac:dyDescent="0.25">
      <c r="A50" s="140"/>
      <c r="B50" s="126"/>
      <c r="C50" s="126"/>
      <c r="D50" s="126"/>
      <c r="E50" s="126"/>
    </row>
    <row r="51" spans="1:6" ht="15.75" thickBot="1" x14ac:dyDescent="0.3">
      <c r="A51" s="124" t="s">
        <v>34</v>
      </c>
      <c r="B51" s="125" t="s">
        <v>14</v>
      </c>
      <c r="C51" s="125" t="s">
        <v>15</v>
      </c>
      <c r="D51" s="125" t="s">
        <v>16</v>
      </c>
      <c r="E51" s="125" t="s">
        <v>52</v>
      </c>
    </row>
    <row r="52" spans="1:6" x14ac:dyDescent="0.25">
      <c r="A52" s="126" t="s">
        <v>99</v>
      </c>
      <c r="B52" s="157">
        <f>'Prevención I T'!E57</f>
        <v>560214.21</v>
      </c>
      <c r="C52" s="157">
        <f>B57</f>
        <v>560214.21</v>
      </c>
      <c r="D52" s="157">
        <f>C57</f>
        <v>560214.21</v>
      </c>
      <c r="E52" s="157">
        <f>B52</f>
        <v>560214.21</v>
      </c>
    </row>
    <row r="53" spans="1:6" x14ac:dyDescent="0.25">
      <c r="A53" s="126" t="s">
        <v>42</v>
      </c>
      <c r="B53" s="157">
        <v>0</v>
      </c>
      <c r="C53" s="157">
        <v>0</v>
      </c>
      <c r="D53" s="157">
        <v>852000</v>
      </c>
      <c r="E53" s="157">
        <f>SUM(B53:D53)</f>
        <v>852000</v>
      </c>
    </row>
    <row r="54" spans="1:6" x14ac:dyDescent="0.25">
      <c r="A54" s="127" t="s">
        <v>43</v>
      </c>
      <c r="B54" s="157">
        <f>SUM(B52:B53)</f>
        <v>560214.21</v>
      </c>
      <c r="C54" s="157">
        <f t="shared" ref="C54:E54" si="4">SUM(C52:C53)</f>
        <v>560214.21</v>
      </c>
      <c r="D54" s="157">
        <f t="shared" si="4"/>
        <v>1412214.21</v>
      </c>
      <c r="E54" s="157">
        <f t="shared" si="4"/>
        <v>1412214.21</v>
      </c>
    </row>
    <row r="55" spans="1:6" x14ac:dyDescent="0.25">
      <c r="A55" s="131" t="s">
        <v>83</v>
      </c>
      <c r="B55" s="157">
        <f>B44</f>
        <v>0</v>
      </c>
      <c r="C55" s="157">
        <f t="shared" ref="C55:D55" si="5">C44</f>
        <v>0</v>
      </c>
      <c r="D55" s="157">
        <f t="shared" si="5"/>
        <v>0</v>
      </c>
      <c r="E55" s="157">
        <f>E44</f>
        <v>0</v>
      </c>
    </row>
    <row r="56" spans="1:6" ht="16.5" customHeight="1" x14ac:dyDescent="0.25">
      <c r="A56" s="131" t="s">
        <v>117</v>
      </c>
      <c r="B56" s="157">
        <v>0</v>
      </c>
      <c r="C56" s="157">
        <v>0</v>
      </c>
      <c r="D56" s="157">
        <v>560214.21</v>
      </c>
      <c r="E56" s="157">
        <f>SUM(B56:D56)</f>
        <v>560214.21</v>
      </c>
      <c r="F56" s="20"/>
    </row>
    <row r="57" spans="1:6" x14ac:dyDescent="0.25">
      <c r="A57" s="127" t="s">
        <v>45</v>
      </c>
      <c r="B57" s="167">
        <f>+B54-B55-B56</f>
        <v>560214.21</v>
      </c>
      <c r="C57" s="167">
        <f t="shared" ref="C57:D57" si="6">+C54-C55-C56</f>
        <v>560214.21</v>
      </c>
      <c r="D57" s="167">
        <f t="shared" si="6"/>
        <v>852000</v>
      </c>
      <c r="E57" s="167">
        <f>+E54-E55-E56</f>
        <v>852000</v>
      </c>
    </row>
    <row r="58" spans="1:6" ht="15.75" thickBot="1" x14ac:dyDescent="0.3">
      <c r="A58" s="132"/>
      <c r="B58" s="132"/>
      <c r="C58" s="132"/>
      <c r="D58" s="132"/>
      <c r="E58" s="132"/>
    </row>
    <row r="59" spans="1:6" ht="15.75" thickTop="1" x14ac:dyDescent="0.25">
      <c r="A59" s="155" t="s">
        <v>46</v>
      </c>
      <c r="B59" s="126"/>
      <c r="C59" s="126"/>
      <c r="D59" s="126"/>
      <c r="E59" s="126"/>
    </row>
    <row r="60" spans="1:6" x14ac:dyDescent="0.25">
      <c r="A60" s="1"/>
      <c r="D60" s="20"/>
    </row>
    <row r="61" spans="1:6" x14ac:dyDescent="0.25">
      <c r="D61" s="20"/>
    </row>
    <row r="62" spans="1:6" x14ac:dyDescent="0.25">
      <c r="A62" s="7" t="s">
        <v>109</v>
      </c>
    </row>
    <row r="63" spans="1:6" x14ac:dyDescent="0.25">
      <c r="B63" s="20"/>
      <c r="C63" s="20"/>
    </row>
    <row r="71" spans="1:12" x14ac:dyDescent="0.25">
      <c r="A71" s="1"/>
      <c r="B71" s="20"/>
      <c r="C71" s="20"/>
    </row>
    <row r="78" spans="1:12" x14ac:dyDescent="0.25">
      <c r="A78" s="1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1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1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1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1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1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1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1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1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1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1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1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1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1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1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1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1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1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1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1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1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1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1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1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1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1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1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1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1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1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1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1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1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1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1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1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1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1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1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1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1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1"/>
      <c r="E119" s="45"/>
      <c r="F119" s="45"/>
      <c r="G119" s="45"/>
      <c r="H119" s="45"/>
      <c r="I119" s="45"/>
      <c r="J119" s="45"/>
      <c r="K119" s="45"/>
      <c r="L119" s="45"/>
    </row>
  </sheetData>
  <mergeCells count="12">
    <mergeCell ref="A49:E49"/>
    <mergeCell ref="A33:E33"/>
    <mergeCell ref="A47:E47"/>
    <mergeCell ref="A48:E48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0866141732283472" right="0.70866141732283472" top="0.74803149606299213" bottom="0.74803149606299213" header="0.31496062992125984" footer="0.31496062992125984"/>
  <pageSetup scale="64" firstPageNumber="25" orientation="portrait" useFirstPageNumber="1" r:id="rId1"/>
  <headerFooter>
    <oddFooter>&amp;R&amp;"-,Negrita"&amp;12&amp;P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Tratamiento 1T</vt:lpstr>
      <vt:lpstr>Tratamiento 2T</vt:lpstr>
      <vt:lpstr>Tratamiento 3T</vt:lpstr>
      <vt:lpstr>Tratamiento 4T</vt:lpstr>
      <vt:lpstr>Tratamiento I Semestre</vt:lpstr>
      <vt:lpstr>Tratamiento 3T Acum.</vt:lpstr>
      <vt:lpstr>Tratamiento Anual</vt:lpstr>
      <vt:lpstr>Prevención I T</vt:lpstr>
      <vt:lpstr>Prevención 2T</vt:lpstr>
      <vt:lpstr>Prevención 3T</vt:lpstr>
      <vt:lpstr>Prevención 4T</vt:lpstr>
      <vt:lpstr>Prevención Semestral</vt:lpstr>
      <vt:lpstr>Prevención 3T Acum.</vt:lpstr>
      <vt:lpstr>Prevención Anual</vt:lpstr>
      <vt:lpstr>Hoja1</vt:lpstr>
      <vt:lpstr>'Tratamiento I Semestre'!Títulos_a_imprimir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2013-04-18T17:47:06Z</cp:lastPrinted>
  <dcterms:created xsi:type="dcterms:W3CDTF">2012-03-21T16:41:13Z</dcterms:created>
  <dcterms:modified xsi:type="dcterms:W3CDTF">2016-03-07T21:56:24Z</dcterms:modified>
</cp:coreProperties>
</file>