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formes trimestrales 2015\IV trimestre\FONABE\"/>
    </mc:Choice>
  </mc:AlternateContent>
  <bookViews>
    <workbookView xWindow="0" yWindow="0" windowWidth="21600" windowHeight="9735" activeTab="6"/>
  </bookViews>
  <sheets>
    <sheet name="1T" sheetId="4" r:id="rId1"/>
    <sheet name="2T" sheetId="5" r:id="rId2"/>
    <sheet name="3T" sheetId="6" r:id="rId3"/>
    <sheet name="4T" sheetId="7" r:id="rId4"/>
    <sheet name="Semestral" sheetId="8" r:id="rId5"/>
    <sheet name="3T Acumulado" sheetId="9" r:id="rId6"/>
    <sheet name="Anual" sheetId="10" r:id="rId7"/>
  </sheets>
  <calcPr calcId="152511"/>
</workbook>
</file>

<file path=xl/calcChain.xml><?xml version="1.0" encoding="utf-8"?>
<calcChain xmlns="http://schemas.openxmlformats.org/spreadsheetml/2006/main">
  <c r="H24" i="4" l="1"/>
  <c r="H20" i="4"/>
  <c r="D42" i="10" l="1"/>
  <c r="C42" i="10"/>
  <c r="B42" i="10"/>
  <c r="F19" i="10"/>
  <c r="E19" i="10"/>
  <c r="E20" i="10"/>
  <c r="D19" i="10"/>
  <c r="D20" i="10"/>
  <c r="C19" i="10"/>
  <c r="H19" i="10" s="1"/>
  <c r="E42" i="9"/>
  <c r="D42" i="9"/>
  <c r="C42" i="9"/>
  <c r="B42" i="9"/>
  <c r="E19" i="9"/>
  <c r="E20" i="9"/>
  <c r="D19" i="9"/>
  <c r="F19" i="9" s="1"/>
  <c r="D20" i="9"/>
  <c r="C19" i="9"/>
  <c r="G19" i="9" s="1"/>
  <c r="D42" i="8"/>
  <c r="C42" i="8"/>
  <c r="B42" i="8"/>
  <c r="D19" i="8"/>
  <c r="D20" i="8"/>
  <c r="C19" i="8"/>
  <c r="E19" i="8" s="1"/>
  <c r="E42" i="7"/>
  <c r="E42" i="10" s="1"/>
  <c r="F42" i="10" s="1"/>
  <c r="E42" i="6"/>
  <c r="E42" i="5"/>
  <c r="G19" i="10" l="1"/>
  <c r="D73" i="4"/>
  <c r="E42" i="4"/>
  <c r="D26" i="7"/>
  <c r="E26" i="7"/>
  <c r="C26" i="7"/>
  <c r="D25" i="7"/>
  <c r="E25" i="7"/>
  <c r="C25" i="7"/>
  <c r="F14" i="7"/>
  <c r="F15" i="7"/>
  <c r="F16" i="7"/>
  <c r="F17" i="7"/>
  <c r="F18" i="7"/>
  <c r="F19" i="7"/>
  <c r="F20" i="7"/>
  <c r="F21" i="7"/>
  <c r="F22" i="7"/>
  <c r="F23" i="7"/>
  <c r="F24" i="7"/>
  <c r="G20" i="7"/>
  <c r="F20" i="10" s="1"/>
  <c r="D26" i="6"/>
  <c r="E26" i="6"/>
  <c r="C26" i="6"/>
  <c r="D25" i="6"/>
  <c r="E25" i="6"/>
  <c r="C25" i="6"/>
  <c r="G20" i="6"/>
  <c r="F14" i="6"/>
  <c r="F15" i="6"/>
  <c r="F16" i="6"/>
  <c r="F17" i="6"/>
  <c r="F18" i="6"/>
  <c r="F19" i="6"/>
  <c r="F20" i="6"/>
  <c r="F21" i="6"/>
  <c r="F22" i="6"/>
  <c r="F23" i="6"/>
  <c r="F24" i="6"/>
  <c r="F13" i="6"/>
  <c r="G20" i="5"/>
  <c r="F14" i="5"/>
  <c r="F15" i="5"/>
  <c r="F16" i="5"/>
  <c r="F17" i="5"/>
  <c r="F18" i="5"/>
  <c r="F19" i="5"/>
  <c r="F20" i="5"/>
  <c r="F21" i="5"/>
  <c r="F22" i="5"/>
  <c r="F23" i="5"/>
  <c r="F24" i="5"/>
  <c r="D26" i="5"/>
  <c r="E26" i="5"/>
  <c r="D25" i="5"/>
  <c r="E25" i="5"/>
  <c r="C26" i="5"/>
  <c r="C25" i="5"/>
  <c r="D26" i="4"/>
  <c r="E26" i="4"/>
  <c r="C26" i="4"/>
  <c r="D25" i="4"/>
  <c r="E25" i="4"/>
  <c r="C25" i="4"/>
  <c r="F14" i="4"/>
  <c r="F15" i="4"/>
  <c r="F16" i="4"/>
  <c r="F17" i="4"/>
  <c r="F25" i="4" s="1"/>
  <c r="F18" i="4"/>
  <c r="F19" i="4"/>
  <c r="F20" i="4"/>
  <c r="F21" i="4"/>
  <c r="F22" i="4"/>
  <c r="F23" i="4"/>
  <c r="F24" i="4"/>
  <c r="F13" i="4"/>
  <c r="F26" i="4" l="1"/>
  <c r="F26" i="7"/>
  <c r="F26" i="6"/>
  <c r="F25" i="6"/>
  <c r="F26" i="5"/>
  <c r="G20" i="4" l="1"/>
  <c r="C20" i="10" l="1"/>
  <c r="C20" i="8"/>
  <c r="C20" i="9"/>
  <c r="C15" i="10"/>
  <c r="D15" i="10"/>
  <c r="E15" i="10"/>
  <c r="F15" i="10"/>
  <c r="C17" i="10"/>
  <c r="D17" i="10"/>
  <c r="E17" i="10"/>
  <c r="F17" i="10"/>
  <c r="C21" i="10"/>
  <c r="D21" i="10"/>
  <c r="E21" i="10"/>
  <c r="F21" i="10"/>
  <c r="C23" i="10"/>
  <c r="D23" i="10"/>
  <c r="E23" i="10"/>
  <c r="F23" i="10"/>
  <c r="C25" i="10"/>
  <c r="D25" i="10"/>
  <c r="E25" i="10"/>
  <c r="F25" i="10"/>
  <c r="F13" i="10"/>
  <c r="E13" i="10"/>
  <c r="D13" i="10"/>
  <c r="C13" i="10"/>
  <c r="C15" i="9"/>
  <c r="D15" i="9"/>
  <c r="E15" i="9"/>
  <c r="C17" i="9"/>
  <c r="D17" i="9"/>
  <c r="E17" i="9"/>
  <c r="C21" i="9"/>
  <c r="D21" i="9"/>
  <c r="E21" i="9"/>
  <c r="C23" i="9"/>
  <c r="D23" i="9"/>
  <c r="E23" i="9"/>
  <c r="C25" i="9"/>
  <c r="D25" i="9"/>
  <c r="E25" i="9"/>
  <c r="E13" i="9"/>
  <c r="D13" i="9"/>
  <c r="C13" i="9"/>
  <c r="D15" i="8"/>
  <c r="D17" i="8"/>
  <c r="D21" i="8"/>
  <c r="D23" i="8"/>
  <c r="D25" i="8"/>
  <c r="D13" i="8"/>
  <c r="C15" i="8"/>
  <c r="C17" i="8"/>
  <c r="C21" i="8"/>
  <c r="C23" i="8"/>
  <c r="C25" i="8"/>
  <c r="C13" i="8"/>
  <c r="G24" i="7"/>
  <c r="F24" i="10" s="1"/>
  <c r="G22" i="7"/>
  <c r="F22" i="10" s="1"/>
  <c r="G18" i="7"/>
  <c r="F18" i="10" s="1"/>
  <c r="G16" i="7"/>
  <c r="F16" i="10" s="1"/>
  <c r="G14" i="7"/>
  <c r="F14" i="10" s="1"/>
  <c r="G24" i="6"/>
  <c r="E24" i="9" s="1"/>
  <c r="G22" i="6"/>
  <c r="E22" i="9" s="1"/>
  <c r="G18" i="6"/>
  <c r="E18" i="9" s="1"/>
  <c r="G16" i="6"/>
  <c r="E16" i="10" s="1"/>
  <c r="G14" i="6"/>
  <c r="E14" i="10" s="1"/>
  <c r="G24" i="5"/>
  <c r="D24" i="10" s="1"/>
  <c r="G22" i="5"/>
  <c r="D22" i="9" s="1"/>
  <c r="G18" i="5"/>
  <c r="D18" i="10" s="1"/>
  <c r="G16" i="5"/>
  <c r="D16" i="10" s="1"/>
  <c r="G14" i="5"/>
  <c r="D14" i="10" s="1"/>
  <c r="G16" i="4"/>
  <c r="C16" i="9" s="1"/>
  <c r="G18" i="4"/>
  <c r="C18" i="10" s="1"/>
  <c r="G22" i="4"/>
  <c r="C22" i="10" s="1"/>
  <c r="G24" i="4"/>
  <c r="C24" i="10" s="1"/>
  <c r="G14" i="4"/>
  <c r="C14" i="10" s="1"/>
  <c r="F20" i="9" l="1"/>
  <c r="G20" i="9"/>
  <c r="E20" i="8"/>
  <c r="F20" i="8"/>
  <c r="G20" i="10"/>
  <c r="H20" i="10"/>
  <c r="C18" i="9"/>
  <c r="D14" i="9"/>
  <c r="C24" i="8"/>
  <c r="D18" i="9"/>
  <c r="C14" i="9"/>
  <c r="D18" i="8"/>
  <c r="C14" i="8"/>
  <c r="C18" i="8"/>
  <c r="C22" i="9"/>
  <c r="C16" i="10"/>
  <c r="H16" i="10" s="1"/>
  <c r="D24" i="8"/>
  <c r="F24" i="8" s="1"/>
  <c r="D14" i="8"/>
  <c r="F14" i="8" s="1"/>
  <c r="E16" i="9"/>
  <c r="D22" i="10"/>
  <c r="C22" i="8"/>
  <c r="C16" i="8"/>
  <c r="D24" i="9"/>
  <c r="D16" i="9"/>
  <c r="H14" i="10"/>
  <c r="D22" i="8"/>
  <c r="D16" i="8"/>
  <c r="C24" i="9"/>
  <c r="E14" i="9"/>
  <c r="E24" i="10"/>
  <c r="H24" i="10" s="1"/>
  <c r="G22" i="9"/>
  <c r="E22" i="10"/>
  <c r="H22" i="10" s="1"/>
  <c r="E18" i="10"/>
  <c r="H18" i="10" s="1"/>
  <c r="G18" i="9" l="1"/>
  <c r="G14" i="9"/>
  <c r="G24" i="9"/>
  <c r="F16" i="8"/>
  <c r="F18" i="8"/>
  <c r="F22" i="8"/>
  <c r="G16" i="9"/>
  <c r="C60" i="4"/>
  <c r="D60" i="4"/>
  <c r="B60" i="4"/>
  <c r="B45" i="6" l="1"/>
  <c r="E40" i="7" l="1"/>
  <c r="E41" i="7"/>
  <c r="E43" i="7"/>
  <c r="E44" i="7"/>
  <c r="E57" i="4" l="1"/>
  <c r="C73" i="4"/>
  <c r="B73" i="4"/>
  <c r="C45" i="5" l="1"/>
  <c r="D45" i="5"/>
  <c r="B45" i="5"/>
  <c r="G26" i="4"/>
  <c r="G26" i="6" l="1"/>
  <c r="E26" i="9" s="1"/>
  <c r="G26" i="5"/>
  <c r="G26" i="7"/>
  <c r="F26" i="10" s="1"/>
  <c r="C26" i="9"/>
  <c r="C26" i="8"/>
  <c r="C26" i="10"/>
  <c r="E26" i="10"/>
  <c r="D45" i="6"/>
  <c r="C45" i="6"/>
  <c r="E44" i="6"/>
  <c r="E43" i="6"/>
  <c r="E41" i="6"/>
  <c r="E40" i="6"/>
  <c r="D26" i="10" l="1"/>
  <c r="H26" i="10" s="1"/>
  <c r="D26" i="8"/>
  <c r="D26" i="9"/>
  <c r="G26" i="9" s="1"/>
  <c r="E44" i="5" l="1"/>
  <c r="C44" i="8" s="1"/>
  <c r="E43" i="5"/>
  <c r="C43" i="8" s="1"/>
  <c r="E41" i="5"/>
  <c r="C41" i="8" s="1"/>
  <c r="E40" i="5"/>
  <c r="C40" i="8" s="1"/>
  <c r="F13" i="5"/>
  <c r="F25" i="5" s="1"/>
  <c r="E44" i="4" l="1"/>
  <c r="C45" i="4"/>
  <c r="D45" i="4"/>
  <c r="B45" i="4"/>
  <c r="E40" i="10"/>
  <c r="E43" i="10"/>
  <c r="D40" i="10"/>
  <c r="D43" i="10"/>
  <c r="C40" i="10"/>
  <c r="C43" i="10"/>
  <c r="D40" i="9"/>
  <c r="D43" i="9"/>
  <c r="C40" i="9"/>
  <c r="C43" i="9"/>
  <c r="B44" i="9" l="1"/>
  <c r="B44" i="8"/>
  <c r="B44" i="10"/>
  <c r="D45" i="7"/>
  <c r="C45" i="7"/>
  <c r="B45" i="7"/>
  <c r="E44" i="10"/>
  <c r="E41" i="10"/>
  <c r="E39" i="7"/>
  <c r="F13" i="7"/>
  <c r="F25" i="7" s="1"/>
  <c r="E39" i="6"/>
  <c r="E45" i="6" s="1"/>
  <c r="E39" i="5"/>
  <c r="E39" i="10" l="1"/>
  <c r="E45" i="10" s="1"/>
  <c r="E45" i="7"/>
  <c r="E45" i="5"/>
  <c r="G22" i="10"/>
  <c r="E22" i="8"/>
  <c r="F22" i="9"/>
  <c r="D41" i="10"/>
  <c r="D41" i="9"/>
  <c r="D39" i="10"/>
  <c r="D39" i="9"/>
  <c r="D44" i="10"/>
  <c r="D44" i="9"/>
  <c r="C44" i="9"/>
  <c r="C44" i="10"/>
  <c r="C41" i="10"/>
  <c r="C41" i="9"/>
  <c r="C39" i="10"/>
  <c r="C39" i="8"/>
  <c r="C45" i="8" s="1"/>
  <c r="C39" i="9"/>
  <c r="D45" i="9" l="1"/>
  <c r="D45" i="10"/>
  <c r="C45" i="10"/>
  <c r="C45" i="9"/>
  <c r="B72" i="4"/>
  <c r="E71" i="5" l="1"/>
  <c r="E15" i="8" l="1"/>
  <c r="G15" i="10"/>
  <c r="F15" i="9"/>
  <c r="G16" i="10"/>
  <c r="F16" i="9"/>
  <c r="E16" i="8"/>
  <c r="E23" i="8"/>
  <c r="G23" i="10"/>
  <c r="F23" i="9"/>
  <c r="E24" i="8"/>
  <c r="G24" i="10"/>
  <c r="F24" i="9"/>
  <c r="B74" i="4" l="1"/>
  <c r="C70" i="4" s="1"/>
  <c r="C72" i="4" s="1"/>
  <c r="C74" i="4" s="1"/>
  <c r="D70" i="4" s="1"/>
  <c r="D72" i="4" s="1"/>
  <c r="D74" i="4" s="1"/>
  <c r="E71" i="7"/>
  <c r="D60" i="7"/>
  <c r="D73" i="7" s="1"/>
  <c r="C60" i="7"/>
  <c r="C73" i="7" s="1"/>
  <c r="B60" i="7"/>
  <c r="B73" i="7" s="1"/>
  <c r="E73" i="7" s="1"/>
  <c r="E73" i="10" s="1"/>
  <c r="E56" i="7"/>
  <c r="E56" i="10" s="1"/>
  <c r="E60" i="10" s="1"/>
  <c r="E71" i="6"/>
  <c r="D60" i="6"/>
  <c r="D73" i="6" s="1"/>
  <c r="C60" i="6"/>
  <c r="C73" i="6" s="1"/>
  <c r="B60" i="6"/>
  <c r="B73" i="6" s="1"/>
  <c r="E56" i="6"/>
  <c r="D56" i="9" s="1"/>
  <c r="D60" i="5"/>
  <c r="D73" i="5" s="1"/>
  <c r="C60" i="5"/>
  <c r="C73" i="5" s="1"/>
  <c r="B60" i="5"/>
  <c r="B73" i="5" s="1"/>
  <c r="E56" i="5"/>
  <c r="C56" i="9" s="1"/>
  <c r="E73" i="4"/>
  <c r="E71" i="4"/>
  <c r="E70" i="4"/>
  <c r="E56" i="4"/>
  <c r="E43" i="4"/>
  <c r="E41" i="4"/>
  <c r="E40" i="4"/>
  <c r="E39" i="4"/>
  <c r="E73" i="5" l="1"/>
  <c r="C73" i="10" s="1"/>
  <c r="B56" i="9"/>
  <c r="E60" i="4"/>
  <c r="E73" i="6"/>
  <c r="D73" i="9" s="1"/>
  <c r="B39" i="9"/>
  <c r="E39" i="9" s="1"/>
  <c r="B39" i="8"/>
  <c r="B39" i="10"/>
  <c r="F39" i="10" s="1"/>
  <c r="B40" i="10"/>
  <c r="F40" i="10" s="1"/>
  <c r="B40" i="8"/>
  <c r="D40" i="8" s="1"/>
  <c r="B40" i="9"/>
  <c r="E40" i="9" s="1"/>
  <c r="B43" i="9"/>
  <c r="E43" i="9" s="1"/>
  <c r="B43" i="8"/>
  <c r="D43" i="8" s="1"/>
  <c r="B43" i="10"/>
  <c r="F43" i="10" s="1"/>
  <c r="B41" i="10"/>
  <c r="F41" i="10" s="1"/>
  <c r="B41" i="8"/>
  <c r="D41" i="8" s="1"/>
  <c r="B41" i="9"/>
  <c r="E41" i="9" s="1"/>
  <c r="G18" i="10"/>
  <c r="F18" i="9"/>
  <c r="E18" i="8"/>
  <c r="E21" i="8"/>
  <c r="F21" i="9"/>
  <c r="G21" i="10"/>
  <c r="G17" i="10"/>
  <c r="E17" i="8"/>
  <c r="E13" i="8"/>
  <c r="G13" i="10"/>
  <c r="E45" i="4"/>
  <c r="D44" i="8"/>
  <c r="F44" i="10"/>
  <c r="E44" i="9"/>
  <c r="F17" i="9"/>
  <c r="E71" i="10"/>
  <c r="E72" i="4"/>
  <c r="E74" i="4" s="1"/>
  <c r="B56" i="10"/>
  <c r="B70" i="10"/>
  <c r="F70" i="10" s="1"/>
  <c r="B70" i="9"/>
  <c r="E70" i="9" s="1"/>
  <c r="B70" i="8"/>
  <c r="D70" i="8" s="1"/>
  <c r="B73" i="9"/>
  <c r="B73" i="10"/>
  <c r="B73" i="8"/>
  <c r="C56" i="10"/>
  <c r="C60" i="10" s="1"/>
  <c r="E60" i="5"/>
  <c r="C73" i="8"/>
  <c r="D71" i="9"/>
  <c r="D71" i="10"/>
  <c r="E60" i="7"/>
  <c r="B71" i="9"/>
  <c r="B71" i="10"/>
  <c r="B71" i="8"/>
  <c r="C71" i="10"/>
  <c r="C71" i="9"/>
  <c r="C71" i="8"/>
  <c r="D56" i="10"/>
  <c r="D60" i="10" s="1"/>
  <c r="E60" i="6"/>
  <c r="D60" i="9" s="1"/>
  <c r="G25" i="10" l="1"/>
  <c r="C73" i="9"/>
  <c r="E73" i="9" s="1"/>
  <c r="F45" i="10"/>
  <c r="D73" i="10"/>
  <c r="F73" i="10" s="1"/>
  <c r="C60" i="9"/>
  <c r="C56" i="8"/>
  <c r="C60" i="8" s="1"/>
  <c r="B60" i="9"/>
  <c r="B56" i="8"/>
  <c r="B45" i="8"/>
  <c r="F14" i="9"/>
  <c r="F26" i="9" s="1"/>
  <c r="D39" i="8"/>
  <c r="D45" i="8" s="1"/>
  <c r="B45" i="9"/>
  <c r="B45" i="10"/>
  <c r="E45" i="9"/>
  <c r="E25" i="8"/>
  <c r="F26" i="8"/>
  <c r="F13" i="9"/>
  <c r="F25" i="9" s="1"/>
  <c r="E14" i="8"/>
  <c r="E26" i="8" s="1"/>
  <c r="G14" i="10"/>
  <c r="G26" i="10" s="1"/>
  <c r="D71" i="8"/>
  <c r="D72" i="8" s="1"/>
  <c r="E71" i="9"/>
  <c r="E72" i="9" s="1"/>
  <c r="D73" i="8"/>
  <c r="F56" i="10"/>
  <c r="F60" i="10" s="1"/>
  <c r="B60" i="10"/>
  <c r="B72" i="10"/>
  <c r="B72" i="9"/>
  <c r="B72" i="8"/>
  <c r="B70" i="5"/>
  <c r="B72" i="5" s="1"/>
  <c r="B74" i="5" s="1"/>
  <c r="C70" i="5" s="1"/>
  <c r="C72" i="5" s="1"/>
  <c r="C74" i="5" s="1"/>
  <c r="D70" i="5" s="1"/>
  <c r="D72" i="5" s="1"/>
  <c r="D74" i="5" s="1"/>
  <c r="F71" i="10"/>
  <c r="F72" i="10" s="1"/>
  <c r="B60" i="8" l="1"/>
  <c r="D56" i="8"/>
  <c r="D60" i="8" s="1"/>
  <c r="E56" i="9"/>
  <c r="E60" i="9" s="1"/>
  <c r="D74" i="8"/>
  <c r="F74" i="10"/>
  <c r="E74" i="9"/>
  <c r="B74" i="10"/>
  <c r="B74" i="9"/>
  <c r="B74" i="8"/>
  <c r="E70" i="5" l="1"/>
  <c r="E72" i="5" s="1"/>
  <c r="C70" i="10" l="1"/>
  <c r="C70" i="9"/>
  <c r="C70" i="8"/>
  <c r="C72" i="10" l="1"/>
  <c r="C72" i="9"/>
  <c r="C72" i="8"/>
  <c r="E74" i="5"/>
  <c r="B70" i="6" s="1"/>
  <c r="B72" i="6" s="1"/>
  <c r="B74" i="6" s="1"/>
  <c r="C70" i="6" l="1"/>
  <c r="C72" i="6" s="1"/>
  <c r="C74" i="6" s="1"/>
  <c r="C74" i="10"/>
  <c r="C74" i="9"/>
  <c r="C74" i="8"/>
  <c r="D70" i="6" l="1"/>
  <c r="D72" i="6" s="1"/>
  <c r="D74" i="6" s="1"/>
  <c r="E70" i="6"/>
  <c r="E72" i="6" s="1"/>
  <c r="D70" i="10" l="1"/>
  <c r="D70" i="9"/>
  <c r="D72" i="10" l="1"/>
  <c r="D72" i="9"/>
  <c r="E74" i="6"/>
  <c r="B70" i="7" s="1"/>
  <c r="B72" i="7" s="1"/>
  <c r="B74" i="7" s="1"/>
  <c r="C70" i="7" l="1"/>
  <c r="C72" i="7" s="1"/>
  <c r="C74" i="7" s="1"/>
  <c r="D70" i="7" s="1"/>
  <c r="D72" i="7" s="1"/>
  <c r="D74" i="7" s="1"/>
  <c r="D74" i="10"/>
  <c r="D74" i="9"/>
  <c r="E70" i="7" l="1"/>
  <c r="E72" i="7" s="1"/>
  <c r="E70" i="10" l="1"/>
  <c r="E72" i="10" l="1"/>
  <c r="E74" i="7"/>
  <c r="E74" i="10" s="1"/>
</calcChain>
</file>

<file path=xl/sharedStrings.xml><?xml version="1.0" encoding="utf-8"?>
<sst xmlns="http://schemas.openxmlformats.org/spreadsheetml/2006/main" count="616" uniqueCount="80">
  <si>
    <t>I Trimestre</t>
  </si>
  <si>
    <t>FODESAF</t>
  </si>
  <si>
    <t>Cuadro 1</t>
  </si>
  <si>
    <t>Reporte de beneficiarios efectivos financiados por el Fondo de Desarrollo Social y Asignaciones Familiares</t>
  </si>
  <si>
    <t>Unidad</t>
  </si>
  <si>
    <t>Enero</t>
  </si>
  <si>
    <t>Febrero</t>
  </si>
  <si>
    <t>Marzo</t>
  </si>
  <si>
    <t>Total Otorgadas</t>
  </si>
  <si>
    <t>Total Pagadas</t>
  </si>
  <si>
    <t>Notas:</t>
  </si>
  <si>
    <t>Cuadro 2</t>
  </si>
  <si>
    <t>Reporte de gastos efectivos financiados por el Fondo de Desarrollo Social y Asignaciones Familiares</t>
  </si>
  <si>
    <t>Unidad: Colones</t>
  </si>
  <si>
    <t>Total</t>
  </si>
  <si>
    <t>Cuadro 3</t>
  </si>
  <si>
    <t>Rubro por objeto de gasto</t>
  </si>
  <si>
    <t>1. Transferencias Corrientes a Personas</t>
  </si>
  <si>
    <t>Cuadro 4</t>
  </si>
  <si>
    <t>Reporte de ingresos efectivos girados por el Fondo de Desarrollo Social y Asignaciones Familiares</t>
  </si>
  <si>
    <t>2. Ingresos efectivos recibidos</t>
  </si>
  <si>
    <t>4. Egresos efectivos pagados</t>
  </si>
  <si>
    <t>Abril</t>
  </si>
  <si>
    <t xml:space="preserve">Mayo </t>
  </si>
  <si>
    <t>Junio</t>
  </si>
  <si>
    <t>II Trimestre</t>
  </si>
  <si>
    <t>Julio</t>
  </si>
  <si>
    <t>Agosto</t>
  </si>
  <si>
    <t>Setiembre</t>
  </si>
  <si>
    <t>III Trimestre</t>
  </si>
  <si>
    <t>Octubre</t>
  </si>
  <si>
    <t>Noviembre</t>
  </si>
  <si>
    <t>Diciembre</t>
  </si>
  <si>
    <t>IV Trimestre</t>
  </si>
  <si>
    <t>I Semestre</t>
  </si>
  <si>
    <t>Acumulado</t>
  </si>
  <si>
    <t>Anual</t>
  </si>
  <si>
    <t>FONABE</t>
  </si>
  <si>
    <t xml:space="preserve">Programa: </t>
  </si>
  <si>
    <t xml:space="preserve">Institución: </t>
  </si>
  <si>
    <t>Ministerio de Educación Pública (MEP)</t>
  </si>
  <si>
    <t xml:space="preserve">Unidad Ejecutora: </t>
  </si>
  <si>
    <t xml:space="preserve">Período: </t>
  </si>
  <si>
    <t>Beneficio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</si>
  <si>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</si>
  <si>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 xml:space="preserve">3. Recursos disponibles (1+2) </t>
  </si>
  <si>
    <t xml:space="preserve">5. Saldo en caja final   (3-4) </t>
  </si>
  <si>
    <r>
      <t>Becas otorgadas</t>
    </r>
    <r>
      <rPr>
        <sz val="11"/>
        <color theme="1"/>
        <rFont val="Calibri"/>
        <family val="2"/>
      </rPr>
      <t>¹</t>
    </r>
  </si>
  <si>
    <r>
      <t>Becas pagadas</t>
    </r>
    <r>
      <rPr>
        <sz val="11"/>
        <color theme="1"/>
        <rFont val="Calibri"/>
        <family val="2"/>
      </rPr>
      <t>²</t>
    </r>
  </si>
  <si>
    <t>(0,43% ley 8783)</t>
  </si>
  <si>
    <t>1. Se refiere a la cantidad de becas otorgadas según el mes de aprobación por parte de la Junta Directiva</t>
  </si>
  <si>
    <t>3. Debido a que el proceso de pago de un determinado mes puede incluir varios meses de beca comprometidos, no resulta la división simple de dinero ejecutado/becas ejecutadas, para determinar el monto promedio de las becas con monto fijo.</t>
  </si>
  <si>
    <t>2. Se refiere a la cantidad de transacciones de pago aplicados o no aplicados en el mes indicado.</t>
  </si>
  <si>
    <t>1. Se refiere a la cantidad de becas otorgadas según el mes de aprobación por parte de la Junta Directiva.</t>
  </si>
  <si>
    <t>1. Beca primaria</t>
  </si>
  <si>
    <t>2. Becas Niñas (os), Adolescentes trabajadores</t>
  </si>
  <si>
    <t>3. Transporte de estudiantes con discapacidad</t>
  </si>
  <si>
    <t>4. Beca postsecundaria</t>
  </si>
  <si>
    <t xml:space="preserve">3. Debido a que el proceso de pago de un determinado mes puede incluir varios meses de beca comprometidos, no resulta la división simple de dinero ejecutado/becas ejecutadas, para determinar el monto promedio de las becas con monto fijo. 
</t>
  </si>
  <si>
    <t>Ver nota 1</t>
  </si>
  <si>
    <t>Promedio</t>
  </si>
  <si>
    <t>Primer Trimestre 2015</t>
  </si>
  <si>
    <t>Fuente: Información financiera FONABE-2015</t>
  </si>
  <si>
    <t xml:space="preserve">Fecha de actualización:  </t>
  </si>
  <si>
    <t>Segundo Trimestre 2015</t>
  </si>
  <si>
    <t>Tercer Trimestre 2015</t>
  </si>
  <si>
    <t>Cuarto Trimestre 2015</t>
  </si>
  <si>
    <t>Fuente: Informe de ejecución del IV trimestre de 2015 FONABE.</t>
  </si>
  <si>
    <t>Primer Semestre 2015</t>
  </si>
  <si>
    <t>Fuente:Información financiera FONABE-2015</t>
  </si>
  <si>
    <t>Tercer Trimestre Acumulado 2015</t>
  </si>
  <si>
    <t>Fuente: Informe de ejecución acumulado de 2015 FONABE.</t>
  </si>
  <si>
    <t>Fuente:  Información financiera FONABE-2015</t>
  </si>
  <si>
    <t>Fuente: Información de Asignación de Becas y solicitud de recursos a FODESAF.</t>
  </si>
  <si>
    <t>2. Se refiere a la cantidad de pagos aplicados en el mes indicado.</t>
  </si>
  <si>
    <t>1. El 27 de Marzo 2015, se le transfirió a FODESAF el monto de ¢1.030.047.673,43 a la cuenta de caja única #73900011226101013</t>
  </si>
  <si>
    <t>Notas de acuerdo al superavit 2014:</t>
  </si>
  <si>
    <t>Fecha de actualización:  25/01/2016</t>
  </si>
  <si>
    <t>4. No se obtiene el dato de pagos de los meses de octubre y noviembre, se informa diciembre acumulado.</t>
  </si>
  <si>
    <t>Fecha de actualización:  27/01/2016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</si>
</sst>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1" applyNumberFormat="1" applyFont="1" applyFill="1"/>
    <xf numFmtId="164" fontId="0" fillId="0" borderId="0" xfId="1" applyNumberFormat="1" applyFont="1"/>
    <xf numFmtId="164" fontId="0" fillId="0" borderId="4" xfId="1" applyNumberFormat="1" applyFont="1" applyBorder="1"/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/>
    <xf numFmtId="164" fontId="2" fillId="0" borderId="0" xfId="1" applyNumberFormat="1" applyFont="1" applyAlignment="1">
      <alignment horizontal="left"/>
    </xf>
    <xf numFmtId="164" fontId="2" fillId="0" borderId="0" xfId="1" applyNumberFormat="1" applyFont="1" applyFill="1" applyBorder="1"/>
    <xf numFmtId="164" fontId="2" fillId="0" borderId="0" xfId="1" applyNumberFormat="1" applyFont="1"/>
    <xf numFmtId="164" fontId="2" fillId="0" borderId="0" xfId="1" applyNumberFormat="1" applyFont="1" applyFill="1"/>
    <xf numFmtId="164" fontId="0" fillId="0" borderId="0" xfId="1" applyNumberFormat="1" applyFont="1" applyFill="1" applyBorder="1"/>
    <xf numFmtId="164" fontId="0" fillId="0" borderId="1" xfId="1" applyNumberFormat="1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4" xfId="1" applyNumberFormat="1" applyFont="1" applyFill="1" applyBorder="1"/>
    <xf numFmtId="164" fontId="0" fillId="0" borderId="0" xfId="1" applyNumberFormat="1" applyFont="1" applyBorder="1"/>
    <xf numFmtId="164" fontId="1" fillId="0" borderId="0" xfId="1" applyNumberFormat="1" applyFont="1"/>
    <xf numFmtId="164" fontId="3" fillId="0" borderId="0" xfId="1" applyNumberFormat="1" applyFont="1" applyFill="1"/>
    <xf numFmtId="164" fontId="3" fillId="0" borderId="0" xfId="1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Alignment="1">
      <alignment wrapText="1"/>
    </xf>
    <xf numFmtId="164" fontId="0" fillId="0" borderId="2" xfId="1" applyNumberFormat="1" applyFont="1" applyFill="1" applyBorder="1" applyAlignment="1"/>
    <xf numFmtId="164" fontId="0" fillId="0" borderId="0" xfId="1" applyNumberFormat="1" applyFont="1" applyFill="1" applyAlignment="1"/>
    <xf numFmtId="164" fontId="0" fillId="0" borderId="3" xfId="1" applyNumberFormat="1" applyFont="1" applyBorder="1"/>
    <xf numFmtId="164" fontId="2" fillId="0" borderId="0" xfId="1" applyNumberFormat="1" applyFont="1" applyBorder="1"/>
    <xf numFmtId="164" fontId="2" fillId="0" borderId="3" xfId="1" applyNumberFormat="1" applyFont="1" applyBorder="1"/>
    <xf numFmtId="164" fontId="0" fillId="0" borderId="0" xfId="1" applyNumberFormat="1" applyFont="1" applyFill="1" applyBorder="1" applyAlignment="1">
      <alignment horizontal="right" vertical="center"/>
    </xf>
    <xf numFmtId="164" fontId="0" fillId="0" borderId="4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Border="1" applyAlignment="1">
      <alignment wrapText="1"/>
    </xf>
    <xf numFmtId="164" fontId="0" fillId="0" borderId="0" xfId="2" applyNumberFormat="1" applyFont="1" applyFill="1"/>
    <xf numFmtId="164" fontId="0" fillId="0" borderId="0" xfId="1" applyNumberFormat="1" applyFont="1" applyAlignment="1">
      <alignment horizontal="left"/>
    </xf>
    <xf numFmtId="4" fontId="0" fillId="0" borderId="0" xfId="0" applyNumberFormat="1" applyFont="1" applyFill="1" applyBorder="1"/>
    <xf numFmtId="1" fontId="2" fillId="0" borderId="0" xfId="1" applyNumberFormat="1" applyFont="1" applyFill="1" applyAlignment="1">
      <alignment horizontal="left"/>
    </xf>
    <xf numFmtId="164" fontId="6" fillId="0" borderId="0" xfId="1" applyNumberFormat="1" applyFont="1" applyFill="1" applyBorder="1"/>
    <xf numFmtId="164" fontId="7" fillId="0" borderId="0" xfId="1" applyNumberFormat="1" applyFont="1" applyFill="1" applyAlignment="1">
      <alignment horizontal="right"/>
    </xf>
    <xf numFmtId="164" fontId="0" fillId="2" borderId="0" xfId="1" applyNumberFormat="1" applyFont="1" applyFill="1"/>
    <xf numFmtId="164" fontId="0" fillId="2" borderId="0" xfId="1" applyNumberFormat="1" applyFont="1" applyFill="1" applyAlignment="1"/>
    <xf numFmtId="43" fontId="0" fillId="0" borderId="0" xfId="1" applyFont="1"/>
    <xf numFmtId="43" fontId="0" fillId="0" borderId="4" xfId="1" applyFont="1" applyFill="1" applyBorder="1" applyAlignment="1">
      <alignment horizontal="right" vertical="center"/>
    </xf>
    <xf numFmtId="43" fontId="0" fillId="0" borderId="0" xfId="1" applyFont="1" applyFill="1" applyBorder="1" applyAlignment="1">
      <alignment horizontal="right" vertical="center"/>
    </xf>
    <xf numFmtId="43" fontId="0" fillId="0" borderId="4" xfId="1" applyFont="1" applyBorder="1"/>
    <xf numFmtId="43" fontId="0" fillId="0" borderId="4" xfId="1" applyNumberFormat="1" applyFont="1" applyFill="1" applyBorder="1" applyAlignment="1">
      <alignment horizontal="right" vertical="center"/>
    </xf>
    <xf numFmtId="4" fontId="4" fillId="0" borderId="0" xfId="0" applyNumberFormat="1" applyFont="1"/>
    <xf numFmtId="43" fontId="0" fillId="0" borderId="0" xfId="1" applyNumberFormat="1" applyFont="1" applyFill="1" applyBorder="1"/>
    <xf numFmtId="164" fontId="8" fillId="0" borderId="0" xfId="1" applyNumberFormat="1" applyFont="1"/>
    <xf numFmtId="164" fontId="8" fillId="0" borderId="0" xfId="1" applyNumberFormat="1" applyFont="1" applyFill="1" applyBorder="1"/>
    <xf numFmtId="164" fontId="9" fillId="0" borderId="0" xfId="1" applyNumberFormat="1" applyFont="1"/>
    <xf numFmtId="164" fontId="8" fillId="0" borderId="0" xfId="1" applyNumberFormat="1" applyFont="1" applyFill="1"/>
    <xf numFmtId="164" fontId="2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left" vertical="top" wrapText="1"/>
    </xf>
    <xf numFmtId="164" fontId="2" fillId="0" borderId="0" xfId="1" applyNumberFormat="1" applyFont="1" applyFill="1" applyBorder="1" applyAlignment="1">
      <alignment horizontal="center"/>
    </xf>
    <xf numFmtId="164" fontId="10" fillId="0" borderId="0" xfId="1" applyNumberFormat="1" applyFont="1" applyFill="1" applyAlignment="1">
      <alignment horizontal="left" vertical="top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6"/>
  <sheetViews>
    <sheetView zoomScale="80" zoomScaleNormal="80" workbookViewId="0">
      <selection activeCell="A14" sqref="A14:XFD14"/>
    </sheetView>
  </sheetViews>
  <sheetFormatPr baseColWidth="10" defaultColWidth="11.42578125" defaultRowHeight="15" customHeight="1" x14ac:dyDescent="0.25"/>
  <cols>
    <col min="1" max="1" width="53.85546875" style="1" customWidth="1"/>
    <col min="2" max="2" width="31.5703125" style="2" bestFit="1" customWidth="1"/>
    <col min="3" max="3" width="21.5703125" style="2" customWidth="1"/>
    <col min="4" max="4" width="22.140625" style="2" customWidth="1"/>
    <col min="5" max="5" width="20.42578125" style="2" customWidth="1"/>
    <col min="6" max="6" width="16.85546875" style="2" bestFit="1" customWidth="1"/>
    <col min="7" max="7" width="16.7109375" style="2" bestFit="1" customWidth="1"/>
    <col min="8" max="8" width="16.85546875" style="2" bestFit="1" customWidth="1"/>
    <col min="9" max="10" width="16.7109375" style="2" bestFit="1" customWidth="1"/>
    <col min="11" max="12" width="16.85546875" style="2" bestFit="1" customWidth="1"/>
    <col min="13" max="13" width="17.7109375" style="2" bestFit="1" customWidth="1"/>
    <col min="14" max="14" width="16.140625" style="2" bestFit="1" customWidth="1"/>
    <col min="15" max="16" width="16.7109375" style="2" bestFit="1" customWidth="1"/>
    <col min="17" max="17" width="17.7109375" style="2" bestFit="1" customWidth="1"/>
    <col min="18" max="18" width="18.7109375" style="2" bestFit="1" customWidth="1"/>
    <col min="19" max="19" width="12.7109375" style="2" bestFit="1" customWidth="1"/>
    <col min="20" max="16384" width="11.42578125" style="2"/>
  </cols>
  <sheetData>
    <row r="1" spans="1:35" ht="15" customHeight="1" x14ac:dyDescent="0.25">
      <c r="A1" s="49" t="s">
        <v>1</v>
      </c>
      <c r="B1" s="49"/>
      <c r="C1" s="49"/>
      <c r="D1" s="49"/>
      <c r="E1" s="49"/>
      <c r="F1" s="49"/>
    </row>
    <row r="2" spans="1:35" ht="15" customHeight="1" x14ac:dyDescent="0.25">
      <c r="A2" s="4" t="s">
        <v>38</v>
      </c>
      <c r="B2" s="5" t="s">
        <v>37</v>
      </c>
      <c r="C2" s="5"/>
      <c r="D2" s="5"/>
      <c r="E2" s="5"/>
      <c r="F2" s="5"/>
    </row>
    <row r="3" spans="1:35" ht="15" customHeight="1" x14ac:dyDescent="0.25">
      <c r="A3" s="4" t="s">
        <v>39</v>
      </c>
      <c r="B3" s="5" t="s">
        <v>40</v>
      </c>
      <c r="C3" s="5"/>
      <c r="D3" s="5"/>
      <c r="E3" s="5"/>
      <c r="F3" s="5"/>
    </row>
    <row r="4" spans="1:35" ht="15" customHeight="1" x14ac:dyDescent="0.25">
      <c r="A4" s="4" t="s">
        <v>41</v>
      </c>
      <c r="B4" s="5" t="s">
        <v>37</v>
      </c>
      <c r="C4" s="5"/>
      <c r="D4" s="5"/>
      <c r="E4" s="5"/>
      <c r="F4" s="5"/>
    </row>
    <row r="5" spans="1:35" ht="15" customHeight="1" x14ac:dyDescent="0.25">
      <c r="A5" s="4" t="s">
        <v>42</v>
      </c>
      <c r="B5" s="5" t="s">
        <v>61</v>
      </c>
      <c r="C5" s="5"/>
      <c r="D5" s="5"/>
      <c r="E5" s="5"/>
      <c r="F5" s="5"/>
    </row>
    <row r="6" spans="1:35" ht="15" customHeight="1" x14ac:dyDescent="0.25">
      <c r="A6" s="4"/>
      <c r="B6" s="6"/>
      <c r="C6" s="7"/>
      <c r="D6" s="8"/>
      <c r="E6" s="8"/>
      <c r="F6" s="8"/>
    </row>
    <row r="7" spans="1:35" ht="15" customHeight="1" x14ac:dyDescent="0.25">
      <c r="A7" s="9"/>
      <c r="B7" s="8"/>
      <c r="C7" s="8"/>
      <c r="D7" s="8"/>
      <c r="E7" s="8"/>
      <c r="F7" s="8"/>
    </row>
    <row r="8" spans="1:35" ht="15" customHeight="1" x14ac:dyDescent="0.25">
      <c r="A8" s="49" t="s">
        <v>2</v>
      </c>
      <c r="B8" s="49"/>
      <c r="C8" s="49"/>
      <c r="D8" s="49"/>
      <c r="E8" s="49"/>
      <c r="F8" s="49"/>
    </row>
    <row r="9" spans="1:35" ht="15" customHeight="1" x14ac:dyDescent="0.25">
      <c r="A9" s="49" t="s">
        <v>3</v>
      </c>
      <c r="B9" s="49"/>
      <c r="C9" s="49"/>
      <c r="D9" s="49"/>
      <c r="E9" s="49"/>
      <c r="F9" s="49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5</v>
      </c>
      <c r="D11" s="12" t="s">
        <v>6</v>
      </c>
      <c r="E11" s="12" t="s">
        <v>7</v>
      </c>
      <c r="F11" s="12" t="s">
        <v>0</v>
      </c>
      <c r="G11" s="12" t="s">
        <v>60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23">
        <v>51614</v>
      </c>
      <c r="D13" s="23">
        <v>0</v>
      </c>
      <c r="E13" s="23">
        <v>0</v>
      </c>
      <c r="F13" s="23">
        <f>SUM(C13:E13)</f>
        <v>51614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7">
        <v>0</v>
      </c>
      <c r="D14" s="37">
        <v>103188</v>
      </c>
      <c r="E14" s="37">
        <v>51532</v>
      </c>
      <c r="F14" s="37">
        <f t="shared" ref="F14:F24" si="0">SUM(C14:E14)</f>
        <v>154720</v>
      </c>
      <c r="G14" s="37">
        <f>AVERAGE(C14:E14)</f>
        <v>51573.333333333336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 t="s">
        <v>55</v>
      </c>
      <c r="B15" s="2" t="s">
        <v>47</v>
      </c>
      <c r="C15" s="23">
        <v>19</v>
      </c>
      <c r="D15" s="23">
        <v>0</v>
      </c>
      <c r="E15" s="23">
        <v>0</v>
      </c>
      <c r="F15" s="23">
        <f t="shared" si="0"/>
        <v>19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36" t="s">
        <v>48</v>
      </c>
      <c r="C16" s="37">
        <v>0</v>
      </c>
      <c r="D16" s="37">
        <v>38</v>
      </c>
      <c r="E16" s="37">
        <v>19</v>
      </c>
      <c r="F16" s="37">
        <f t="shared" si="0"/>
        <v>57</v>
      </c>
      <c r="G16" s="37">
        <f t="shared" ref="G16:G26" si="1">AVERAGE(C16:E16)</f>
        <v>19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1" t="s">
        <v>56</v>
      </c>
      <c r="B17" s="2" t="s">
        <v>47</v>
      </c>
      <c r="C17" s="23"/>
      <c r="D17" s="23">
        <v>243</v>
      </c>
      <c r="E17" s="23">
        <v>59</v>
      </c>
      <c r="F17" s="23">
        <f t="shared" si="0"/>
        <v>302</v>
      </c>
      <c r="G17" s="2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1"/>
      <c r="B18" s="36" t="s">
        <v>48</v>
      </c>
      <c r="C18" s="37">
        <v>0</v>
      </c>
      <c r="D18" s="37">
        <v>480</v>
      </c>
      <c r="E18" s="37">
        <v>417</v>
      </c>
      <c r="F18" s="37">
        <f t="shared" si="0"/>
        <v>897</v>
      </c>
      <c r="G18" s="37">
        <f t="shared" si="1"/>
        <v>299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customHeight="1" x14ac:dyDescent="0.25">
      <c r="A19" s="35" t="s">
        <v>49</v>
      </c>
      <c r="B19" s="2" t="s">
        <v>47</v>
      </c>
      <c r="C19" s="23"/>
      <c r="D19" s="23">
        <v>2000</v>
      </c>
      <c r="E19" s="23"/>
      <c r="F19" s="23">
        <f t="shared" si="0"/>
        <v>2000</v>
      </c>
      <c r="G19" s="2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customHeight="1" x14ac:dyDescent="0.25">
      <c r="A20" s="35" t="s">
        <v>49</v>
      </c>
      <c r="B20" s="36" t="s">
        <v>48</v>
      </c>
      <c r="C20" s="37">
        <v>0</v>
      </c>
      <c r="D20" s="37">
        <v>3980</v>
      </c>
      <c r="E20" s="37">
        <v>1995</v>
      </c>
      <c r="F20" s="37">
        <f t="shared" si="0"/>
        <v>5975</v>
      </c>
      <c r="G20" s="37">
        <f t="shared" si="1"/>
        <v>1991.6666666666667</v>
      </c>
      <c r="H20" s="14">
        <f>G18+G20</f>
        <v>2290.666666666667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customHeight="1" x14ac:dyDescent="0.25">
      <c r="A21" s="1" t="s">
        <v>57</v>
      </c>
      <c r="B21" s="2" t="s">
        <v>47</v>
      </c>
      <c r="C21" s="23"/>
      <c r="D21" s="23">
        <v>404</v>
      </c>
      <c r="E21" s="23"/>
      <c r="F21" s="23">
        <f t="shared" si="0"/>
        <v>404</v>
      </c>
      <c r="G21" s="2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customHeight="1" x14ac:dyDescent="0.25">
      <c r="A22" s="1"/>
      <c r="B22" s="36" t="s">
        <v>48</v>
      </c>
      <c r="C22" s="37">
        <v>0</v>
      </c>
      <c r="D22" s="37">
        <v>806</v>
      </c>
      <c r="E22" s="37">
        <v>406</v>
      </c>
      <c r="F22" s="37">
        <f t="shared" si="0"/>
        <v>1212</v>
      </c>
      <c r="G22" s="37">
        <f t="shared" si="1"/>
        <v>404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 x14ac:dyDescent="0.25">
      <c r="A23" s="35" t="s">
        <v>49</v>
      </c>
      <c r="B23" s="2" t="s">
        <v>47</v>
      </c>
      <c r="C23" s="23"/>
      <c r="D23" s="23">
        <v>64</v>
      </c>
      <c r="E23" s="23">
        <v>830</v>
      </c>
      <c r="F23" s="23">
        <f t="shared" si="0"/>
        <v>894</v>
      </c>
      <c r="G23" s="2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 x14ac:dyDescent="0.25">
      <c r="A24" s="35" t="s">
        <v>49</v>
      </c>
      <c r="B24" s="36" t="s">
        <v>48</v>
      </c>
      <c r="C24" s="37">
        <v>0</v>
      </c>
      <c r="D24" s="37">
        <v>128</v>
      </c>
      <c r="E24" s="37">
        <v>2541</v>
      </c>
      <c r="F24" s="37">
        <f t="shared" si="0"/>
        <v>2669</v>
      </c>
      <c r="G24" s="37">
        <f t="shared" si="1"/>
        <v>889.66666666666663</v>
      </c>
      <c r="H24" s="14">
        <f>G22+G24</f>
        <v>1293.6666666666665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6" customFormat="1" ht="15.75" thickBot="1" x14ac:dyDescent="0.3">
      <c r="A25" s="13" t="s">
        <v>8</v>
      </c>
      <c r="B25" s="3"/>
      <c r="C25" s="3">
        <f>+C13+C15+C17+C19+C21+C23</f>
        <v>51633</v>
      </c>
      <c r="D25" s="3">
        <f t="shared" ref="D25:F25" si="2">+D13+D15+D17+D19+D21+D23</f>
        <v>2711</v>
      </c>
      <c r="E25" s="3">
        <f t="shared" si="2"/>
        <v>889</v>
      </c>
      <c r="F25" s="3">
        <f t="shared" si="2"/>
        <v>55233</v>
      </c>
      <c r="G25" s="3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s="26" customFormat="1" ht="16.5" thickTop="1" thickBot="1" x14ac:dyDescent="0.3">
      <c r="A26" s="13" t="s">
        <v>9</v>
      </c>
      <c r="B26" s="3"/>
      <c r="C26" s="3">
        <f>+C14+C16+C18+C20+C22+C24</f>
        <v>0</v>
      </c>
      <c r="D26" s="3">
        <f t="shared" ref="D26:F26" si="3">+D14+D16+D18+D20+D22+D24</f>
        <v>108620</v>
      </c>
      <c r="E26" s="3">
        <f t="shared" si="3"/>
        <v>56910</v>
      </c>
      <c r="F26" s="3">
        <f t="shared" si="3"/>
        <v>165530</v>
      </c>
      <c r="G26" s="3">
        <f t="shared" si="1"/>
        <v>55176.666666666664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8.75" customHeight="1" thickTop="1" x14ac:dyDescent="0.25">
      <c r="A27" s="2" t="s">
        <v>73</v>
      </c>
      <c r="B27" s="14"/>
      <c r="C27" s="14"/>
      <c r="D27" s="14"/>
      <c r="E27" s="14"/>
      <c r="F27" s="14"/>
    </row>
    <row r="28" spans="1:35" ht="15" customHeight="1" x14ac:dyDescent="0.25">
      <c r="A28" s="1" t="s">
        <v>10</v>
      </c>
      <c r="F28" s="15"/>
    </row>
    <row r="29" spans="1:35" ht="15" customHeight="1" x14ac:dyDescent="0.25">
      <c r="A29" s="16" t="s">
        <v>53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35" ht="15" customHeight="1" x14ac:dyDescent="0.25">
      <c r="A30" s="50" t="s">
        <v>74</v>
      </c>
      <c r="B30" s="50"/>
      <c r="C30" s="50"/>
      <c r="D30" s="50"/>
      <c r="E30" s="50"/>
      <c r="F30" s="5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35" ht="28.5" customHeight="1" x14ac:dyDescent="0.25">
      <c r="A31" s="50" t="s">
        <v>51</v>
      </c>
      <c r="B31" s="50"/>
      <c r="C31" s="50"/>
      <c r="D31" s="50"/>
      <c r="E31" s="50"/>
      <c r="F31" s="50"/>
    </row>
    <row r="33" spans="1:5" ht="15" customHeight="1" x14ac:dyDescent="0.25">
      <c r="A33" s="51" t="s">
        <v>11</v>
      </c>
      <c r="B33" s="51"/>
      <c r="C33" s="51"/>
      <c r="D33" s="51"/>
      <c r="E33" s="51"/>
    </row>
    <row r="34" spans="1:5" ht="15" customHeight="1" x14ac:dyDescent="0.25">
      <c r="A34" s="49" t="s">
        <v>12</v>
      </c>
      <c r="B34" s="49"/>
      <c r="C34" s="49"/>
      <c r="D34" s="49"/>
      <c r="E34" s="49"/>
    </row>
    <row r="35" spans="1:5" ht="15" customHeight="1" x14ac:dyDescent="0.25">
      <c r="A35" s="49" t="s">
        <v>13</v>
      </c>
      <c r="B35" s="49"/>
      <c r="C35" s="49"/>
      <c r="D35" s="49"/>
      <c r="E35" s="49"/>
    </row>
    <row r="37" spans="1:5" ht="15" customHeight="1" thickBot="1" x14ac:dyDescent="0.3">
      <c r="A37" s="11" t="s">
        <v>43</v>
      </c>
      <c r="B37" s="11" t="s">
        <v>5</v>
      </c>
      <c r="C37" s="11" t="s">
        <v>6</v>
      </c>
      <c r="D37" s="11" t="s">
        <v>7</v>
      </c>
      <c r="E37" s="11" t="s">
        <v>0</v>
      </c>
    </row>
    <row r="38" spans="1:5" ht="15" customHeight="1" x14ac:dyDescent="0.25">
      <c r="A38" s="10"/>
      <c r="B38" s="10"/>
      <c r="C38" s="10"/>
      <c r="D38" s="10"/>
      <c r="E38" s="10"/>
    </row>
    <row r="39" spans="1:5" ht="15" customHeight="1" x14ac:dyDescent="0.25">
      <c r="A39" s="10" t="s">
        <v>54</v>
      </c>
      <c r="B39" s="27">
        <v>912204900</v>
      </c>
      <c r="C39" s="27">
        <v>914222700</v>
      </c>
      <c r="D39" s="27">
        <v>911992500</v>
      </c>
      <c r="E39" s="27">
        <f t="shared" ref="E39:E44" si="4">SUM(B39:D39)</f>
        <v>2738420100</v>
      </c>
    </row>
    <row r="40" spans="1:5" ht="15" customHeight="1" x14ac:dyDescent="0.25">
      <c r="A40" s="10" t="s">
        <v>55</v>
      </c>
      <c r="B40" s="27">
        <v>1181800</v>
      </c>
      <c r="C40" s="27">
        <v>1181800</v>
      </c>
      <c r="D40" s="27">
        <v>1181800</v>
      </c>
      <c r="E40" s="27">
        <f t="shared" si="4"/>
        <v>3545400</v>
      </c>
    </row>
    <row r="41" spans="1:5" ht="15" customHeight="1" x14ac:dyDescent="0.25">
      <c r="A41" s="10" t="s">
        <v>56</v>
      </c>
      <c r="B41" s="27">
        <v>0</v>
      </c>
      <c r="C41" s="27">
        <v>0</v>
      </c>
      <c r="D41" s="27">
        <v>37225500</v>
      </c>
      <c r="E41" s="27">
        <f t="shared" si="4"/>
        <v>37225500</v>
      </c>
    </row>
    <row r="42" spans="1:5" ht="15" customHeight="1" x14ac:dyDescent="0.25">
      <c r="A42" s="35" t="s">
        <v>49</v>
      </c>
      <c r="B42" s="27">
        <v>0</v>
      </c>
      <c r="C42" s="27">
        <v>165087000</v>
      </c>
      <c r="D42" s="27">
        <v>82875500</v>
      </c>
      <c r="E42" s="27">
        <f t="shared" si="4"/>
        <v>247962500</v>
      </c>
    </row>
    <row r="43" spans="1:5" ht="15" customHeight="1" x14ac:dyDescent="0.25">
      <c r="A43" s="34" t="s">
        <v>57</v>
      </c>
      <c r="B43" s="27">
        <v>0</v>
      </c>
      <c r="C43" s="27">
        <v>63549600</v>
      </c>
      <c r="D43" s="27">
        <v>32272800</v>
      </c>
      <c r="E43" s="27">
        <f t="shared" si="4"/>
        <v>95822400</v>
      </c>
    </row>
    <row r="44" spans="1:5" ht="15" customHeight="1" x14ac:dyDescent="0.25">
      <c r="A44" s="35" t="s">
        <v>49</v>
      </c>
      <c r="B44" s="27">
        <v>0</v>
      </c>
      <c r="C44" s="27">
        <v>10062400</v>
      </c>
      <c r="D44" s="27">
        <v>200232600</v>
      </c>
      <c r="E44" s="27">
        <f t="shared" si="4"/>
        <v>210295000</v>
      </c>
    </row>
    <row r="45" spans="1:5" ht="15" customHeight="1" thickBot="1" x14ac:dyDescent="0.3">
      <c r="A45" s="13" t="s">
        <v>14</v>
      </c>
      <c r="B45" s="28">
        <f>+SUM(B39:B44)</f>
        <v>913386700</v>
      </c>
      <c r="C45" s="28">
        <f>+SUM(C39:C44)</f>
        <v>1154103500</v>
      </c>
      <c r="D45" s="28">
        <f>+SUM(D39:D44)</f>
        <v>1265780700</v>
      </c>
      <c r="E45" s="28">
        <f>+SUM(E39:E44)</f>
        <v>3333270900</v>
      </c>
    </row>
    <row r="46" spans="1:5" ht="15" customHeight="1" thickTop="1" x14ac:dyDescent="0.25">
      <c r="A46" s="2" t="s">
        <v>62</v>
      </c>
    </row>
    <row r="47" spans="1:5" ht="15" customHeight="1" x14ac:dyDescent="0.25">
      <c r="A47" s="2"/>
    </row>
    <row r="48" spans="1:5" ht="15" customHeight="1" x14ac:dyDescent="0.25">
      <c r="A48" s="16"/>
    </row>
    <row r="50" spans="1:7" ht="15" customHeight="1" x14ac:dyDescent="0.25">
      <c r="A50" s="49" t="s">
        <v>15</v>
      </c>
      <c r="B50" s="49"/>
      <c r="C50" s="49"/>
      <c r="D50" s="49"/>
      <c r="E50" s="49"/>
    </row>
    <row r="51" spans="1:7" ht="15" customHeight="1" x14ac:dyDescent="0.25">
      <c r="A51" s="49" t="s">
        <v>12</v>
      </c>
      <c r="B51" s="49"/>
      <c r="C51" s="49"/>
      <c r="D51" s="49"/>
      <c r="E51" s="49"/>
    </row>
    <row r="52" spans="1:7" ht="15" customHeight="1" x14ac:dyDescent="0.25">
      <c r="A52" s="49" t="s">
        <v>13</v>
      </c>
      <c r="B52" s="49"/>
      <c r="C52" s="49"/>
      <c r="D52" s="49"/>
      <c r="E52" s="49"/>
    </row>
    <row r="54" spans="1:7" ht="15" customHeight="1" thickBot="1" x14ac:dyDescent="0.3">
      <c r="A54" s="11" t="s">
        <v>16</v>
      </c>
      <c r="B54" s="11" t="s">
        <v>5</v>
      </c>
      <c r="C54" s="11" t="s">
        <v>6</v>
      </c>
      <c r="D54" s="11" t="s">
        <v>7</v>
      </c>
      <c r="E54" s="11" t="s">
        <v>0</v>
      </c>
    </row>
    <row r="55" spans="1:7" ht="15" customHeight="1" x14ac:dyDescent="0.25">
      <c r="A55" s="10"/>
      <c r="B55" s="10"/>
      <c r="C55" s="10"/>
      <c r="D55" s="10"/>
      <c r="E55" s="10"/>
    </row>
    <row r="56" spans="1:7" ht="15" customHeight="1" x14ac:dyDescent="0.25">
      <c r="A56" s="29" t="s">
        <v>17</v>
      </c>
      <c r="B56" s="27">
        <v>913386700</v>
      </c>
      <c r="C56" s="27">
        <v>1154103500</v>
      </c>
      <c r="D56" s="27">
        <v>1265780700</v>
      </c>
      <c r="E56" s="27">
        <f>SUM(B56:D56)</f>
        <v>3333270900</v>
      </c>
    </row>
    <row r="57" spans="1:7" ht="15" customHeight="1" x14ac:dyDescent="0.25">
      <c r="A57" s="29"/>
      <c r="B57" s="27"/>
      <c r="C57" s="27"/>
      <c r="D57" s="27">
        <v>0</v>
      </c>
      <c r="E57" s="27">
        <f>SUM(B57:D57)</f>
        <v>0</v>
      </c>
      <c r="G57" s="45"/>
    </row>
    <row r="58" spans="1:7" ht="15" customHeight="1" x14ac:dyDescent="0.25">
      <c r="A58" s="29"/>
      <c r="B58" s="27"/>
      <c r="C58" s="27"/>
      <c r="D58" s="27"/>
      <c r="E58" s="27"/>
    </row>
    <row r="59" spans="1:7" ht="15" customHeight="1" x14ac:dyDescent="0.25">
      <c r="A59" s="10"/>
      <c r="B59" s="10"/>
      <c r="C59" s="10"/>
      <c r="D59" s="10"/>
      <c r="E59" s="10"/>
    </row>
    <row r="60" spans="1:7" ht="15" customHeight="1" thickBot="1" x14ac:dyDescent="0.3">
      <c r="A60" s="13" t="s">
        <v>14</v>
      </c>
      <c r="B60" s="28">
        <f>+B56</f>
        <v>913386700</v>
      </c>
      <c r="C60" s="28">
        <f t="shared" ref="C60:E60" si="5">+C56</f>
        <v>1154103500</v>
      </c>
      <c r="D60" s="28">
        <f t="shared" si="5"/>
        <v>1265780700</v>
      </c>
      <c r="E60" s="28">
        <f t="shared" si="5"/>
        <v>3333270900</v>
      </c>
    </row>
    <row r="61" spans="1:7" ht="15" customHeight="1" thickTop="1" x14ac:dyDescent="0.25">
      <c r="A61" s="2" t="s">
        <v>62</v>
      </c>
    </row>
    <row r="62" spans="1:7" ht="15" customHeight="1" x14ac:dyDescent="0.25">
      <c r="A62" s="14"/>
    </row>
    <row r="63" spans="1:7" ht="15" customHeight="1" x14ac:dyDescent="0.25">
      <c r="A63" s="23"/>
      <c r="B63" s="23"/>
      <c r="C63" s="23"/>
      <c r="D63" s="23"/>
      <c r="E63" s="23"/>
    </row>
    <row r="64" spans="1:7" ht="15" customHeight="1" x14ac:dyDescent="0.25">
      <c r="A64" s="49" t="s">
        <v>18</v>
      </c>
      <c r="B64" s="49"/>
      <c r="C64" s="49"/>
      <c r="D64" s="49"/>
      <c r="E64" s="49"/>
    </row>
    <row r="65" spans="1:12" ht="15" customHeight="1" x14ac:dyDescent="0.25">
      <c r="A65" s="49" t="s">
        <v>19</v>
      </c>
      <c r="B65" s="49"/>
      <c r="C65" s="49"/>
      <c r="D65" s="49"/>
      <c r="E65" s="49"/>
    </row>
    <row r="66" spans="1:12" ht="15" customHeight="1" x14ac:dyDescent="0.25">
      <c r="A66" s="49" t="s">
        <v>13</v>
      </c>
      <c r="B66" s="49"/>
      <c r="C66" s="49"/>
      <c r="D66" s="49"/>
      <c r="E66" s="49"/>
    </row>
    <row r="68" spans="1:12" ht="15.75" thickBot="1" x14ac:dyDescent="0.3">
      <c r="A68" s="11" t="s">
        <v>16</v>
      </c>
      <c r="B68" s="11" t="s">
        <v>5</v>
      </c>
      <c r="C68" s="11" t="s">
        <v>6</v>
      </c>
      <c r="D68" s="11" t="s">
        <v>7</v>
      </c>
      <c r="E68" s="11" t="s">
        <v>0</v>
      </c>
      <c r="F68" s="14"/>
      <c r="G68" s="14"/>
      <c r="H68" s="25"/>
      <c r="I68" s="25"/>
      <c r="J68" s="14"/>
      <c r="K68" s="14"/>
      <c r="L68" s="14"/>
    </row>
    <row r="69" spans="1:12" ht="15" customHeight="1" x14ac:dyDescent="0.25">
      <c r="A69" s="10"/>
      <c r="B69" s="10"/>
      <c r="C69" s="10"/>
      <c r="D69" s="10"/>
      <c r="E69" s="10"/>
      <c r="F69" s="14"/>
      <c r="G69" s="14"/>
      <c r="H69" s="14"/>
      <c r="I69" s="14"/>
      <c r="J69" s="14"/>
      <c r="K69" s="14"/>
      <c r="L69" s="14"/>
    </row>
    <row r="70" spans="1:12" ht="15" customHeight="1" x14ac:dyDescent="0.25">
      <c r="A70" s="31" t="s">
        <v>44</v>
      </c>
      <c r="B70" s="44">
        <v>1030727673.4300003</v>
      </c>
      <c r="C70" s="10">
        <f>B74</f>
        <v>1286347399.4300003</v>
      </c>
      <c r="D70" s="10">
        <f>C74</f>
        <v>1301250325.4300003</v>
      </c>
      <c r="E70" s="10">
        <f>B70</f>
        <v>1030727673.4300003</v>
      </c>
      <c r="F70" s="14"/>
      <c r="G70" s="14"/>
      <c r="H70" s="14"/>
      <c r="I70" s="14"/>
      <c r="J70" s="14"/>
      <c r="K70" s="14"/>
      <c r="L70" s="14"/>
    </row>
    <row r="71" spans="1:12" ht="15" customHeight="1" x14ac:dyDescent="0.25">
      <c r="A71" s="31" t="s">
        <v>20</v>
      </c>
      <c r="B71" s="44">
        <v>1169006426</v>
      </c>
      <c r="C71" s="44">
        <v>1169006426</v>
      </c>
      <c r="D71" s="10">
        <v>2557956400</v>
      </c>
      <c r="E71" s="10">
        <f>SUM(B71:D71)</f>
        <v>4895969252</v>
      </c>
      <c r="F71" s="14"/>
      <c r="G71" s="32"/>
      <c r="H71" s="32"/>
      <c r="I71" s="32"/>
      <c r="J71" s="14"/>
      <c r="K71" s="14"/>
      <c r="L71" s="14"/>
    </row>
    <row r="72" spans="1:12" ht="15" customHeight="1" x14ac:dyDescent="0.25">
      <c r="A72" s="31" t="s">
        <v>45</v>
      </c>
      <c r="B72" s="10">
        <f t="shared" ref="B72:D72" si="6">+B70+B71</f>
        <v>2199734099.4300003</v>
      </c>
      <c r="C72" s="10">
        <f t="shared" si="6"/>
        <v>2455353825.4300003</v>
      </c>
      <c r="D72" s="10">
        <f t="shared" si="6"/>
        <v>3859206725.4300003</v>
      </c>
      <c r="E72" s="10">
        <f>+E70+E71</f>
        <v>5926696925.4300003</v>
      </c>
      <c r="F72" s="14"/>
      <c r="G72" s="10"/>
      <c r="H72" s="10"/>
      <c r="I72" s="10"/>
      <c r="J72" s="14"/>
      <c r="K72" s="14"/>
      <c r="L72" s="14"/>
    </row>
    <row r="73" spans="1:12" ht="15" customHeight="1" x14ac:dyDescent="0.25">
      <c r="A73" s="31" t="s">
        <v>21</v>
      </c>
      <c r="B73" s="27">
        <f>B60</f>
        <v>913386700</v>
      </c>
      <c r="C73" s="27">
        <f t="shared" ref="C73" si="7">C60</f>
        <v>1154103500</v>
      </c>
      <c r="D73" s="27">
        <f>D60+1030047673.43</f>
        <v>2295828373.4299998</v>
      </c>
      <c r="E73" s="27">
        <f>SUM(B73:D73)</f>
        <v>4363318573.4300003</v>
      </c>
      <c r="F73" s="14" t="s">
        <v>59</v>
      </c>
      <c r="G73" s="46"/>
      <c r="H73" s="27"/>
      <c r="I73" s="27"/>
      <c r="J73" s="14"/>
      <c r="K73" s="14"/>
      <c r="L73" s="14"/>
    </row>
    <row r="74" spans="1:12" ht="15" customHeight="1" x14ac:dyDescent="0.25">
      <c r="A74" s="31" t="s">
        <v>46</v>
      </c>
      <c r="B74" s="10">
        <f>+B72-B73</f>
        <v>1286347399.4300003</v>
      </c>
      <c r="C74" s="10">
        <f t="shared" ref="C74:D74" si="8">+C72-C73</f>
        <v>1301250325.4300003</v>
      </c>
      <c r="D74" s="10">
        <f t="shared" si="8"/>
        <v>1563378352.0000005</v>
      </c>
      <c r="E74" s="10">
        <f>+E72-E73</f>
        <v>1563378352</v>
      </c>
      <c r="F74" s="10"/>
      <c r="G74" s="10"/>
      <c r="H74" s="10"/>
      <c r="I74" s="10"/>
      <c r="J74" s="14"/>
      <c r="K74" s="14"/>
      <c r="L74" s="14"/>
    </row>
    <row r="75" spans="1:12" ht="15" customHeight="1" thickBot="1" x14ac:dyDescent="0.3">
      <c r="A75" s="13"/>
      <c r="B75" s="28"/>
      <c r="C75" s="28"/>
      <c r="D75" s="28"/>
      <c r="E75" s="28"/>
      <c r="F75" s="14"/>
      <c r="G75" s="14"/>
      <c r="H75" s="14"/>
      <c r="I75" s="14"/>
      <c r="J75" s="14"/>
      <c r="K75" s="14"/>
      <c r="L75" s="14"/>
    </row>
    <row r="76" spans="1:12" ht="15" customHeight="1" thickTop="1" x14ac:dyDescent="0.25">
      <c r="A76" s="2" t="s">
        <v>62</v>
      </c>
    </row>
    <row r="77" spans="1:12" ht="15" customHeight="1" x14ac:dyDescent="0.25">
      <c r="A77" s="1" t="s">
        <v>76</v>
      </c>
    </row>
    <row r="78" spans="1:12" ht="15" customHeight="1" x14ac:dyDescent="0.25">
      <c r="A78" s="16" t="s">
        <v>75</v>
      </c>
    </row>
    <row r="79" spans="1:12" ht="15" customHeight="1" x14ac:dyDescent="0.25">
      <c r="A79" s="16"/>
      <c r="G79" s="45"/>
    </row>
    <row r="80" spans="1:12" ht="15" customHeight="1" x14ac:dyDescent="0.25">
      <c r="A80" s="16"/>
    </row>
    <row r="82" spans="1:6" ht="15" customHeight="1" x14ac:dyDescent="0.25">
      <c r="A82" s="1" t="s">
        <v>77</v>
      </c>
    </row>
    <row r="84" spans="1:6" s="1" customFormat="1" ht="18" customHeight="1" x14ac:dyDescent="0.25">
      <c r="A84" s="30"/>
      <c r="B84" s="2"/>
      <c r="C84" s="2"/>
      <c r="D84" s="2"/>
      <c r="E84" s="2"/>
      <c r="F84" s="2"/>
    </row>
    <row r="85" spans="1:6" ht="15" customHeight="1" x14ac:dyDescent="0.25">
      <c r="A85" s="30"/>
    </row>
    <row r="86" spans="1:6" ht="15" customHeight="1" x14ac:dyDescent="0.25">
      <c r="A86" s="30"/>
    </row>
    <row r="96" spans="1:6" ht="15" customHeight="1" x14ac:dyDescent="0.25">
      <c r="A96" s="2"/>
    </row>
  </sheetData>
  <mergeCells count="14">
    <mergeCell ref="A51:E51"/>
    <mergeCell ref="A52:E52"/>
    <mergeCell ref="A64:E64"/>
    <mergeCell ref="A65:E65"/>
    <mergeCell ref="A66:E66"/>
    <mergeCell ref="A50:E50"/>
    <mergeCell ref="A1:F1"/>
    <mergeCell ref="A8:F8"/>
    <mergeCell ref="A9:F9"/>
    <mergeCell ref="A30:F30"/>
    <mergeCell ref="A33:E33"/>
    <mergeCell ref="A34:E34"/>
    <mergeCell ref="A35:E35"/>
    <mergeCell ref="A31:F31"/>
  </mergeCells>
  <printOptions horizontalCentered="1" verticalCentered="1"/>
  <pageMargins left="0.70866141732283472" right="1.18" top="0.3" bottom="0.2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zoomScaleNormal="100" workbookViewId="0">
      <selection activeCell="G16" sqref="G16"/>
    </sheetView>
  </sheetViews>
  <sheetFormatPr baseColWidth="10" defaultColWidth="11.42578125" defaultRowHeight="15" x14ac:dyDescent="0.25"/>
  <cols>
    <col min="1" max="1" width="53.85546875" style="1" customWidth="1"/>
    <col min="2" max="2" width="31.42578125" style="2" bestFit="1" customWidth="1"/>
    <col min="3" max="3" width="21.5703125" style="2" customWidth="1"/>
    <col min="4" max="4" width="22.140625" style="2" customWidth="1"/>
    <col min="5" max="5" width="20.42578125" style="2" customWidth="1"/>
    <col min="6" max="6" width="14.42578125" style="2" customWidth="1"/>
    <col min="7" max="7" width="15.140625" style="2" customWidth="1"/>
    <col min="8" max="8" width="13.7109375" style="2" bestFit="1" customWidth="1"/>
    <col min="9" max="9" width="15.85546875" style="2" customWidth="1"/>
    <col min="10" max="16384" width="11.42578125" style="2"/>
  </cols>
  <sheetData>
    <row r="1" spans="1:35" ht="15" customHeight="1" x14ac:dyDescent="0.25">
      <c r="A1" s="49" t="s">
        <v>1</v>
      </c>
      <c r="B1" s="49"/>
      <c r="C1" s="49"/>
      <c r="D1" s="49"/>
      <c r="E1" s="49"/>
      <c r="F1" s="49"/>
    </row>
    <row r="2" spans="1:35" ht="15" customHeight="1" x14ac:dyDescent="0.25">
      <c r="A2" s="4" t="s">
        <v>38</v>
      </c>
      <c r="B2" s="5" t="s">
        <v>37</v>
      </c>
      <c r="C2" s="5"/>
      <c r="D2" s="5"/>
      <c r="E2" s="5"/>
      <c r="F2" s="5"/>
    </row>
    <row r="3" spans="1:35" ht="15" customHeight="1" x14ac:dyDescent="0.25">
      <c r="A3" s="4" t="s">
        <v>39</v>
      </c>
      <c r="B3" s="5" t="s">
        <v>40</v>
      </c>
      <c r="C3" s="5"/>
      <c r="D3" s="5"/>
      <c r="E3" s="5"/>
      <c r="F3" s="5"/>
    </row>
    <row r="4" spans="1:35" ht="15" customHeight="1" x14ac:dyDescent="0.25">
      <c r="A4" s="4" t="s">
        <v>41</v>
      </c>
      <c r="B4" s="5" t="s">
        <v>37</v>
      </c>
      <c r="C4" s="5"/>
      <c r="D4" s="5"/>
      <c r="E4" s="5"/>
      <c r="F4" s="5"/>
    </row>
    <row r="5" spans="1:35" ht="15" customHeight="1" x14ac:dyDescent="0.25">
      <c r="A5" s="4" t="s">
        <v>42</v>
      </c>
      <c r="B5" s="5" t="s">
        <v>64</v>
      </c>
      <c r="C5" s="5"/>
      <c r="D5" s="5"/>
      <c r="E5" s="5"/>
      <c r="F5" s="5"/>
    </row>
    <row r="6" spans="1:35" ht="15" customHeight="1" x14ac:dyDescent="0.25">
      <c r="A6" s="4"/>
      <c r="B6" s="6"/>
      <c r="C6" s="7"/>
      <c r="D6" s="8"/>
      <c r="E6" s="8"/>
      <c r="F6" s="8"/>
    </row>
    <row r="7" spans="1:35" ht="15" customHeight="1" x14ac:dyDescent="0.25">
      <c r="A7" s="9"/>
      <c r="B7" s="8"/>
      <c r="C7" s="8"/>
      <c r="D7" s="8"/>
      <c r="E7" s="8"/>
      <c r="F7" s="8"/>
    </row>
    <row r="8" spans="1:35" ht="15" customHeight="1" x14ac:dyDescent="0.25">
      <c r="A8" s="49" t="s">
        <v>2</v>
      </c>
      <c r="B8" s="49"/>
      <c r="C8" s="49"/>
      <c r="D8" s="49"/>
      <c r="E8" s="49"/>
      <c r="F8" s="49"/>
    </row>
    <row r="9" spans="1:35" ht="15" customHeight="1" x14ac:dyDescent="0.25">
      <c r="A9" s="49" t="s">
        <v>3</v>
      </c>
      <c r="B9" s="49"/>
      <c r="C9" s="49"/>
      <c r="D9" s="49"/>
      <c r="E9" s="49"/>
      <c r="F9" s="49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22</v>
      </c>
      <c r="D11" s="12" t="s">
        <v>23</v>
      </c>
      <c r="E11" s="12" t="s">
        <v>24</v>
      </c>
      <c r="F11" s="12" t="s">
        <v>25</v>
      </c>
      <c r="G11" s="12" t="s">
        <v>60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23"/>
      <c r="D13" s="23"/>
      <c r="E13" s="23"/>
      <c r="F13" s="23">
        <f>SUM(C13:E13)</f>
        <v>0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7">
        <v>51472</v>
      </c>
      <c r="D14" s="37">
        <v>51582</v>
      </c>
      <c r="E14" s="37">
        <v>51393</v>
      </c>
      <c r="F14" s="37">
        <f t="shared" ref="F14:F24" si="0">SUM(C14:E14)</f>
        <v>154447</v>
      </c>
      <c r="G14" s="37">
        <f>AVERAGE(C14:E14)</f>
        <v>51482.333333333336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 t="s">
        <v>55</v>
      </c>
      <c r="B15" s="2" t="s">
        <v>47</v>
      </c>
      <c r="C15" s="23"/>
      <c r="D15" s="23">
        <v>13</v>
      </c>
      <c r="E15" s="23">
        <v>4</v>
      </c>
      <c r="F15" s="23">
        <f t="shared" si="0"/>
        <v>17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36" t="s">
        <v>48</v>
      </c>
      <c r="C16" s="37">
        <v>19</v>
      </c>
      <c r="D16" s="37">
        <v>19</v>
      </c>
      <c r="E16" s="37">
        <v>45</v>
      </c>
      <c r="F16" s="37">
        <f t="shared" si="0"/>
        <v>83</v>
      </c>
      <c r="G16" s="37">
        <f t="shared" ref="G16:G26" si="1">AVERAGE(C16:E16)</f>
        <v>27.666666666666668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1" t="s">
        <v>56</v>
      </c>
      <c r="B17" s="2" t="s">
        <v>47</v>
      </c>
      <c r="C17" s="23">
        <v>39</v>
      </c>
      <c r="D17" s="23">
        <v>56</v>
      </c>
      <c r="E17" s="23">
        <v>79</v>
      </c>
      <c r="F17" s="23">
        <f t="shared" si="0"/>
        <v>174</v>
      </c>
      <c r="G17" s="2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1"/>
      <c r="B18" s="36" t="s">
        <v>48</v>
      </c>
      <c r="C18" s="37">
        <v>453</v>
      </c>
      <c r="D18" s="37">
        <v>337</v>
      </c>
      <c r="E18" s="37">
        <v>448</v>
      </c>
      <c r="F18" s="37">
        <f t="shared" si="0"/>
        <v>1238</v>
      </c>
      <c r="G18" s="37">
        <f t="shared" si="1"/>
        <v>412.66666666666669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customHeight="1" x14ac:dyDescent="0.25">
      <c r="A19" s="35" t="s">
        <v>49</v>
      </c>
      <c r="B19" s="2" t="s">
        <v>47</v>
      </c>
      <c r="C19" s="23"/>
      <c r="D19" s="23"/>
      <c r="E19" s="23"/>
      <c r="F19" s="23">
        <f t="shared" si="0"/>
        <v>0</v>
      </c>
      <c r="G19" s="2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customHeight="1" x14ac:dyDescent="0.25">
      <c r="A20" s="35" t="s">
        <v>49</v>
      </c>
      <c r="B20" s="36" t="s">
        <v>48</v>
      </c>
      <c r="C20" s="37">
        <v>1988</v>
      </c>
      <c r="D20" s="37">
        <v>1978</v>
      </c>
      <c r="E20" s="37">
        <v>1976</v>
      </c>
      <c r="F20" s="37">
        <f t="shared" si="0"/>
        <v>5942</v>
      </c>
      <c r="G20" s="37">
        <f t="shared" si="1"/>
        <v>1980.6666666666667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customHeight="1" x14ac:dyDescent="0.25">
      <c r="A21" s="1" t="s">
        <v>57</v>
      </c>
      <c r="B21" s="2" t="s">
        <v>47</v>
      </c>
      <c r="C21" s="23"/>
      <c r="D21" s="23"/>
      <c r="E21" s="23"/>
      <c r="F21" s="23">
        <f t="shared" si="0"/>
        <v>0</v>
      </c>
      <c r="G21" s="2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customHeight="1" x14ac:dyDescent="0.25">
      <c r="A22" s="1"/>
      <c r="B22" s="36" t="s">
        <v>48</v>
      </c>
      <c r="C22" s="37">
        <v>404</v>
      </c>
      <c r="D22" s="37">
        <v>402</v>
      </c>
      <c r="E22" s="37">
        <v>398</v>
      </c>
      <c r="F22" s="37">
        <f t="shared" si="0"/>
        <v>1204</v>
      </c>
      <c r="G22" s="37">
        <f t="shared" si="1"/>
        <v>401.33333333333331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 x14ac:dyDescent="0.25">
      <c r="A23" s="35" t="s">
        <v>49</v>
      </c>
      <c r="B23" s="2" t="s">
        <v>47</v>
      </c>
      <c r="C23" s="23">
        <v>327</v>
      </c>
      <c r="D23" s="23">
        <v>75</v>
      </c>
      <c r="E23" s="23">
        <v>75</v>
      </c>
      <c r="F23" s="23">
        <f t="shared" si="0"/>
        <v>477</v>
      </c>
      <c r="G23" s="2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 x14ac:dyDescent="0.25">
      <c r="A24" s="35" t="s">
        <v>49</v>
      </c>
      <c r="B24" s="36" t="s">
        <v>48</v>
      </c>
      <c r="C24" s="37">
        <v>2178</v>
      </c>
      <c r="D24" s="37">
        <v>1255</v>
      </c>
      <c r="E24" s="37">
        <v>1358</v>
      </c>
      <c r="F24" s="37">
        <f t="shared" si="0"/>
        <v>4791</v>
      </c>
      <c r="G24" s="37">
        <f t="shared" si="1"/>
        <v>1597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6" customFormat="1" ht="15.75" thickBot="1" x14ac:dyDescent="0.3">
      <c r="A25" s="13" t="s">
        <v>8</v>
      </c>
      <c r="B25" s="3"/>
      <c r="C25" s="3">
        <f>+C13+C15+C17+C19+C21+C23</f>
        <v>366</v>
      </c>
      <c r="D25" s="3">
        <f t="shared" ref="D25:F25" si="2">+D13+D15+D17+D19+D21+D23</f>
        <v>144</v>
      </c>
      <c r="E25" s="3">
        <f t="shared" si="2"/>
        <v>158</v>
      </c>
      <c r="F25" s="3">
        <f t="shared" si="2"/>
        <v>668</v>
      </c>
      <c r="G25" s="3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s="26" customFormat="1" ht="16.5" thickTop="1" thickBot="1" x14ac:dyDescent="0.3">
      <c r="A26" s="13" t="s">
        <v>9</v>
      </c>
      <c r="B26" s="3"/>
      <c r="C26" s="3">
        <f>+C14+C16+C18+C20+C22+C24</f>
        <v>56514</v>
      </c>
      <c r="D26" s="3">
        <f t="shared" ref="D26:F26" si="3">+D14+D16+D18+D20+D22+D24</f>
        <v>55573</v>
      </c>
      <c r="E26" s="3">
        <f t="shared" si="3"/>
        <v>55618</v>
      </c>
      <c r="F26" s="3">
        <f t="shared" si="3"/>
        <v>167705</v>
      </c>
      <c r="G26" s="3">
        <f t="shared" si="1"/>
        <v>55901.666666666664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8.75" customHeight="1" thickTop="1" x14ac:dyDescent="0.25">
      <c r="A27" s="2" t="s">
        <v>73</v>
      </c>
      <c r="B27" s="14"/>
      <c r="C27" s="14"/>
      <c r="D27" s="14"/>
      <c r="E27" s="14"/>
      <c r="F27" s="14"/>
    </row>
    <row r="28" spans="1:35" ht="15" customHeight="1" x14ac:dyDescent="0.25">
      <c r="A28" s="1" t="s">
        <v>10</v>
      </c>
      <c r="F28" s="15"/>
    </row>
    <row r="29" spans="1:35" ht="15" customHeight="1" x14ac:dyDescent="0.25">
      <c r="A29" s="16" t="s">
        <v>53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35" ht="15" customHeight="1" x14ac:dyDescent="0.25">
      <c r="A30" s="50" t="s">
        <v>74</v>
      </c>
      <c r="B30" s="50"/>
      <c r="C30" s="50"/>
      <c r="D30" s="50"/>
      <c r="E30" s="50"/>
      <c r="F30" s="5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35" ht="29.25" customHeight="1" x14ac:dyDescent="0.25">
      <c r="A31" s="50" t="s">
        <v>51</v>
      </c>
      <c r="B31" s="50"/>
      <c r="C31" s="50"/>
      <c r="D31" s="50"/>
      <c r="E31" s="50"/>
      <c r="F31" s="50"/>
    </row>
    <row r="32" spans="1:35" ht="15" customHeight="1" x14ac:dyDescent="0.25"/>
    <row r="33" spans="1:6" ht="15" customHeight="1" x14ac:dyDescent="0.25">
      <c r="A33" s="51" t="s">
        <v>11</v>
      </c>
      <c r="B33" s="51"/>
      <c r="C33" s="51"/>
      <c r="D33" s="51"/>
      <c r="E33" s="51"/>
    </row>
    <row r="34" spans="1:6" ht="15" customHeight="1" x14ac:dyDescent="0.25">
      <c r="A34" s="49" t="s">
        <v>12</v>
      </c>
      <c r="B34" s="49"/>
      <c r="C34" s="49"/>
      <c r="D34" s="49"/>
      <c r="E34" s="49"/>
    </row>
    <row r="35" spans="1:6" ht="15" customHeight="1" x14ac:dyDescent="0.25">
      <c r="A35" s="49" t="s">
        <v>13</v>
      </c>
      <c r="B35" s="49"/>
      <c r="C35" s="49"/>
      <c r="D35" s="49"/>
      <c r="E35" s="49"/>
    </row>
    <row r="36" spans="1:6" ht="15" customHeight="1" x14ac:dyDescent="0.25"/>
    <row r="37" spans="1:6" ht="15" customHeight="1" thickBot="1" x14ac:dyDescent="0.3">
      <c r="A37" s="11" t="s">
        <v>43</v>
      </c>
      <c r="B37" s="12" t="s">
        <v>22</v>
      </c>
      <c r="C37" s="12" t="s">
        <v>23</v>
      </c>
      <c r="D37" s="12" t="s">
        <v>24</v>
      </c>
      <c r="E37" s="12" t="s">
        <v>25</v>
      </c>
    </row>
    <row r="38" spans="1:6" ht="15" customHeight="1" x14ac:dyDescent="0.25">
      <c r="A38" s="10"/>
      <c r="B38" s="10"/>
      <c r="C38" s="10"/>
      <c r="D38" s="10"/>
      <c r="E38" s="10"/>
    </row>
    <row r="39" spans="1:6" ht="15" customHeight="1" x14ac:dyDescent="0.25">
      <c r="A39" s="10" t="s">
        <v>54</v>
      </c>
      <c r="B39" s="40">
        <v>911054400</v>
      </c>
      <c r="C39" s="38">
        <v>913001400</v>
      </c>
      <c r="D39" s="40">
        <v>909549900</v>
      </c>
      <c r="E39" s="40">
        <f t="shared" ref="E39:E44" si="4">SUM(B39:D39)</f>
        <v>2733605700</v>
      </c>
      <c r="F39" s="1"/>
    </row>
    <row r="40" spans="1:6" ht="15" customHeight="1" x14ac:dyDescent="0.25">
      <c r="A40" s="10" t="s">
        <v>55</v>
      </c>
      <c r="B40" s="38">
        <v>1181800</v>
      </c>
      <c r="C40" s="38">
        <v>1181800</v>
      </c>
      <c r="D40" s="40">
        <v>2799000</v>
      </c>
      <c r="E40" s="40">
        <f t="shared" si="4"/>
        <v>5162600</v>
      </c>
      <c r="F40" s="1"/>
    </row>
    <row r="41" spans="1:6" ht="15" customHeight="1" x14ac:dyDescent="0.25">
      <c r="A41" s="10" t="s">
        <v>56</v>
      </c>
      <c r="B41" s="40">
        <v>18799500</v>
      </c>
      <c r="C41" s="38">
        <v>13985500</v>
      </c>
      <c r="D41" s="40">
        <v>18592000</v>
      </c>
      <c r="E41" s="40">
        <f t="shared" si="4"/>
        <v>51377000</v>
      </c>
      <c r="F41" s="1"/>
    </row>
    <row r="42" spans="1:6" ht="15" customHeight="1" x14ac:dyDescent="0.25">
      <c r="A42" s="35" t="s">
        <v>49</v>
      </c>
      <c r="B42" s="40">
        <v>82543500</v>
      </c>
      <c r="C42" s="38">
        <v>82087000</v>
      </c>
      <c r="D42" s="40">
        <v>82004000</v>
      </c>
      <c r="E42" s="40">
        <f t="shared" si="4"/>
        <v>246634500</v>
      </c>
      <c r="F42" s="1"/>
    </row>
    <row r="43" spans="1:6" ht="15" customHeight="1" x14ac:dyDescent="0.25">
      <c r="A43" s="34" t="s">
        <v>57</v>
      </c>
      <c r="B43" s="38">
        <v>31940800</v>
      </c>
      <c r="C43" s="38">
        <v>31774800</v>
      </c>
      <c r="D43" s="40">
        <v>31442800</v>
      </c>
      <c r="E43" s="40">
        <f t="shared" si="4"/>
        <v>95158400</v>
      </c>
      <c r="F43" s="1"/>
    </row>
    <row r="44" spans="1:6" ht="15" customHeight="1" x14ac:dyDescent="0.25">
      <c r="A44" s="35" t="s">
        <v>49</v>
      </c>
      <c r="B44" s="40">
        <v>167950800</v>
      </c>
      <c r="C44" s="38">
        <v>97956200</v>
      </c>
      <c r="D44" s="40">
        <v>105506800</v>
      </c>
      <c r="E44" s="40">
        <f t="shared" si="4"/>
        <v>371413800</v>
      </c>
      <c r="F44" s="1"/>
    </row>
    <row r="45" spans="1:6" ht="15" customHeight="1" thickBot="1" x14ac:dyDescent="0.3">
      <c r="A45" s="13" t="s">
        <v>14</v>
      </c>
      <c r="B45" s="39">
        <f>+SUM(B39:B44)</f>
        <v>1213470800</v>
      </c>
      <c r="C45" s="39">
        <f t="shared" ref="C45:E45" si="5">+SUM(C39:C44)</f>
        <v>1139986700</v>
      </c>
      <c r="D45" s="39">
        <f t="shared" si="5"/>
        <v>1149894500</v>
      </c>
      <c r="E45" s="39">
        <f t="shared" si="5"/>
        <v>3503352000</v>
      </c>
    </row>
    <row r="46" spans="1:6" ht="15" customHeight="1" thickTop="1" x14ac:dyDescent="0.25">
      <c r="A46" s="2" t="s">
        <v>62</v>
      </c>
    </row>
    <row r="47" spans="1:6" ht="15" customHeight="1" x14ac:dyDescent="0.25">
      <c r="A47" s="2"/>
    </row>
    <row r="48" spans="1:6" ht="15" customHeight="1" x14ac:dyDescent="0.25">
      <c r="A48" s="2"/>
    </row>
    <row r="49" spans="1:5" ht="15" customHeight="1" x14ac:dyDescent="0.25">
      <c r="A49" s="2"/>
    </row>
    <row r="50" spans="1:5" ht="15" customHeight="1" x14ac:dyDescent="0.25">
      <c r="A50" s="49" t="s">
        <v>15</v>
      </c>
      <c r="B50" s="49"/>
      <c r="C50" s="49"/>
      <c r="D50" s="49"/>
      <c r="E50" s="49"/>
    </row>
    <row r="51" spans="1:5" ht="15" customHeight="1" x14ac:dyDescent="0.25">
      <c r="A51" s="49" t="s">
        <v>12</v>
      </c>
      <c r="B51" s="49"/>
      <c r="C51" s="49"/>
      <c r="D51" s="49"/>
      <c r="E51" s="49"/>
    </row>
    <row r="52" spans="1:5" ht="15" customHeight="1" x14ac:dyDescent="0.25">
      <c r="A52" s="49" t="s">
        <v>13</v>
      </c>
      <c r="B52" s="49"/>
      <c r="C52" s="49"/>
      <c r="D52" s="49"/>
      <c r="E52" s="49"/>
    </row>
    <row r="53" spans="1:5" ht="15" customHeight="1" x14ac:dyDescent="0.25"/>
    <row r="54" spans="1:5" ht="15" customHeight="1" thickBot="1" x14ac:dyDescent="0.3">
      <c r="A54" s="11" t="s">
        <v>16</v>
      </c>
      <c r="B54" s="12" t="s">
        <v>22</v>
      </c>
      <c r="C54" s="12" t="s">
        <v>23</v>
      </c>
      <c r="D54" s="12" t="s">
        <v>24</v>
      </c>
      <c r="E54" s="12" t="s">
        <v>25</v>
      </c>
    </row>
    <row r="55" spans="1:5" x14ac:dyDescent="0.25">
      <c r="E55" s="38"/>
    </row>
    <row r="56" spans="1:5" ht="15" customHeight="1" x14ac:dyDescent="0.25">
      <c r="A56" s="21" t="s">
        <v>17</v>
      </c>
      <c r="B56" s="38">
        <v>1213470800</v>
      </c>
      <c r="C56" s="38">
        <v>1139986700</v>
      </c>
      <c r="D56" s="38">
        <v>1149894500</v>
      </c>
      <c r="E56" s="38">
        <f>SUM(B56:D56)</f>
        <v>3503352000</v>
      </c>
    </row>
    <row r="57" spans="1:5" ht="15" customHeight="1" x14ac:dyDescent="0.25">
      <c r="A57" s="21"/>
      <c r="E57" s="38"/>
    </row>
    <row r="58" spans="1:5" x14ac:dyDescent="0.25">
      <c r="E58" s="38"/>
    </row>
    <row r="59" spans="1:5" x14ac:dyDescent="0.25">
      <c r="E59" s="38"/>
    </row>
    <row r="60" spans="1:5" ht="15" customHeight="1" thickBot="1" x14ac:dyDescent="0.3">
      <c r="A60" s="13" t="s">
        <v>14</v>
      </c>
      <c r="B60" s="41">
        <f>B56</f>
        <v>1213470800</v>
      </c>
      <c r="C60" s="41">
        <f t="shared" ref="C60:E60" si="6">C56</f>
        <v>1139986700</v>
      </c>
      <c r="D60" s="3">
        <f t="shared" si="6"/>
        <v>1149894500</v>
      </c>
      <c r="E60" s="41">
        <f t="shared" si="6"/>
        <v>3503352000</v>
      </c>
    </row>
    <row r="61" spans="1:5" ht="15" customHeight="1" thickTop="1" x14ac:dyDescent="0.25">
      <c r="A61" s="2" t="s">
        <v>62</v>
      </c>
    </row>
    <row r="62" spans="1:5" ht="15" customHeight="1" x14ac:dyDescent="0.25"/>
    <row r="64" spans="1:5" ht="15" customHeight="1" x14ac:dyDescent="0.25">
      <c r="A64" s="49" t="s">
        <v>18</v>
      </c>
      <c r="B64" s="49"/>
      <c r="C64" s="49"/>
      <c r="D64" s="49"/>
      <c r="E64" s="49"/>
    </row>
    <row r="65" spans="1:9" ht="15" customHeight="1" x14ac:dyDescent="0.25">
      <c r="A65" s="49" t="s">
        <v>19</v>
      </c>
      <c r="B65" s="49"/>
      <c r="C65" s="49"/>
      <c r="D65" s="49"/>
      <c r="E65" s="49"/>
    </row>
    <row r="66" spans="1:9" ht="15" customHeight="1" x14ac:dyDescent="0.25">
      <c r="A66" s="49" t="s">
        <v>13</v>
      </c>
      <c r="B66" s="49"/>
      <c r="C66" s="49"/>
      <c r="D66" s="49"/>
      <c r="E66" s="49"/>
    </row>
    <row r="68" spans="1:9" ht="15.75" thickBot="1" x14ac:dyDescent="0.3">
      <c r="A68" s="11" t="s">
        <v>16</v>
      </c>
      <c r="B68" s="12" t="s">
        <v>22</v>
      </c>
      <c r="C68" s="12" t="s">
        <v>23</v>
      </c>
      <c r="D68" s="12" t="s">
        <v>24</v>
      </c>
      <c r="E68" s="12" t="s">
        <v>25</v>
      </c>
    </row>
    <row r="70" spans="1:9" ht="15" customHeight="1" x14ac:dyDescent="0.25">
      <c r="A70" s="31" t="s">
        <v>44</v>
      </c>
      <c r="B70" s="38">
        <f>+'1T'!E74</f>
        <v>1563378352</v>
      </c>
      <c r="C70" s="38">
        <f>+B74</f>
        <v>349907552</v>
      </c>
      <c r="D70" s="38">
        <f>+C74</f>
        <v>1211873052</v>
      </c>
      <c r="E70" s="38">
        <f>B70</f>
        <v>1563378352</v>
      </c>
    </row>
    <row r="71" spans="1:9" ht="15" customHeight="1" x14ac:dyDescent="0.25">
      <c r="A71" s="31" t="s">
        <v>20</v>
      </c>
      <c r="B71" s="38">
        <v>0</v>
      </c>
      <c r="C71" s="38">
        <v>2001952200</v>
      </c>
      <c r="D71" s="38">
        <v>2291691448</v>
      </c>
      <c r="E71" s="38">
        <f>SUM(B71:D71)</f>
        <v>4293643648</v>
      </c>
      <c r="G71" s="32"/>
      <c r="H71" s="32"/>
      <c r="I71" s="32"/>
    </row>
    <row r="72" spans="1:9" ht="15" customHeight="1" x14ac:dyDescent="0.25">
      <c r="A72" s="31" t="s">
        <v>45</v>
      </c>
      <c r="B72" s="38">
        <f>+B70+B71</f>
        <v>1563378352</v>
      </c>
      <c r="C72" s="38">
        <f>+C70+C71</f>
        <v>2351859752</v>
      </c>
      <c r="D72" s="38">
        <f>+D70+D71</f>
        <v>3503564500</v>
      </c>
      <c r="E72" s="38">
        <f>+E71+E70</f>
        <v>5857022000</v>
      </c>
    </row>
    <row r="73" spans="1:9" ht="15" customHeight="1" x14ac:dyDescent="0.25">
      <c r="A73" s="31" t="s">
        <v>21</v>
      </c>
      <c r="B73" s="38">
        <f>B60</f>
        <v>1213470800</v>
      </c>
      <c r="C73" s="38">
        <f t="shared" ref="C73:D73" si="7">C60</f>
        <v>1139986700</v>
      </c>
      <c r="D73" s="38">
        <f t="shared" si="7"/>
        <v>1149894500</v>
      </c>
      <c r="E73" s="38">
        <f>SUM(B73:D73)</f>
        <v>3503352000</v>
      </c>
    </row>
    <row r="74" spans="1:9" ht="15" customHeight="1" x14ac:dyDescent="0.25">
      <c r="A74" s="31" t="s">
        <v>46</v>
      </c>
      <c r="B74" s="38">
        <f>+B72-B73</f>
        <v>349907552</v>
      </c>
      <c r="C74" s="38">
        <f>+C72-C73</f>
        <v>1211873052</v>
      </c>
      <c r="D74" s="38">
        <f>+D72-D73</f>
        <v>2353670000</v>
      </c>
      <c r="E74" s="38">
        <f t="shared" ref="E74" si="8">+E72-E73</f>
        <v>2353670000</v>
      </c>
      <c r="F74" s="1"/>
      <c r="G74" s="1"/>
    </row>
    <row r="75" spans="1:9" ht="15" customHeight="1" thickBot="1" x14ac:dyDescent="0.3">
      <c r="A75" s="3"/>
      <c r="B75" s="3"/>
      <c r="C75" s="3"/>
      <c r="D75" s="3"/>
      <c r="E75" s="3"/>
    </row>
    <row r="76" spans="1:9" ht="15" customHeight="1" thickTop="1" x14ac:dyDescent="0.25">
      <c r="A76" s="2" t="s">
        <v>62</v>
      </c>
    </row>
    <row r="79" spans="1:9" x14ac:dyDescent="0.25">
      <c r="A79" s="1" t="s">
        <v>77</v>
      </c>
    </row>
    <row r="84" spans="1:6" s="1" customFormat="1" ht="18" customHeight="1" x14ac:dyDescent="0.25">
      <c r="A84" s="30"/>
      <c r="B84" s="2"/>
      <c r="C84" s="2"/>
      <c r="D84" s="2"/>
      <c r="E84" s="2"/>
      <c r="F84" s="2"/>
    </row>
    <row r="85" spans="1:6" x14ac:dyDescent="0.25">
      <c r="A85" s="30"/>
    </row>
    <row r="86" spans="1:6" x14ac:dyDescent="0.25">
      <c r="A86" s="30"/>
    </row>
    <row r="90" spans="1:6" s="1" customFormat="1" ht="15" customHeight="1" x14ac:dyDescent="0.25">
      <c r="B90" s="2"/>
      <c r="C90" s="2"/>
      <c r="D90" s="2"/>
      <c r="E90" s="2"/>
      <c r="F90" s="2"/>
    </row>
    <row r="91" spans="1:6" s="1" customFormat="1" ht="15" customHeight="1" x14ac:dyDescent="0.25">
      <c r="B91" s="2"/>
      <c r="C91" s="2"/>
      <c r="D91" s="2"/>
      <c r="E91" s="2"/>
      <c r="F91" s="2"/>
    </row>
    <row r="92" spans="1:6" s="1" customFormat="1" ht="15" customHeight="1" x14ac:dyDescent="0.25">
      <c r="B92" s="2"/>
      <c r="C92" s="2"/>
      <c r="D92" s="2"/>
      <c r="E92" s="2"/>
      <c r="F92" s="2"/>
    </row>
    <row r="93" spans="1:6" s="1" customFormat="1" ht="15" customHeight="1" x14ac:dyDescent="0.25">
      <c r="B93" s="2"/>
      <c r="C93" s="2"/>
      <c r="D93" s="2"/>
      <c r="E93" s="2"/>
      <c r="F93" s="2"/>
    </row>
    <row r="94" spans="1:6" s="1" customFormat="1" ht="15" customHeight="1" x14ac:dyDescent="0.25">
      <c r="B94" s="2"/>
      <c r="C94" s="2"/>
      <c r="D94" s="2"/>
      <c r="E94" s="2"/>
      <c r="F94" s="2"/>
    </row>
    <row r="96" spans="1:6" ht="15" customHeight="1" x14ac:dyDescent="0.25">
      <c r="A96" s="2"/>
    </row>
  </sheetData>
  <mergeCells count="14">
    <mergeCell ref="A51:E51"/>
    <mergeCell ref="A52:E52"/>
    <mergeCell ref="A64:E64"/>
    <mergeCell ref="A65:E65"/>
    <mergeCell ref="A66:E66"/>
    <mergeCell ref="A50:E50"/>
    <mergeCell ref="A1:F1"/>
    <mergeCell ref="A8:F8"/>
    <mergeCell ref="A9:F9"/>
    <mergeCell ref="A30:F30"/>
    <mergeCell ref="A33:E33"/>
    <mergeCell ref="A34:E34"/>
    <mergeCell ref="A35:E35"/>
    <mergeCell ref="A31:F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zoomScale="80" zoomScaleNormal="80" workbookViewId="0">
      <selection activeCell="F74" sqref="F74:G74"/>
    </sheetView>
  </sheetViews>
  <sheetFormatPr baseColWidth="10" defaultColWidth="11.42578125" defaultRowHeight="15" x14ac:dyDescent="0.25"/>
  <cols>
    <col min="1" max="1" width="53.85546875" style="1" customWidth="1"/>
    <col min="2" max="2" width="21.140625" style="2" customWidth="1"/>
    <col min="3" max="3" width="21.5703125" style="2" customWidth="1"/>
    <col min="4" max="4" width="22.140625" style="2" customWidth="1"/>
    <col min="5" max="5" width="20.42578125" style="2" customWidth="1"/>
    <col min="6" max="11" width="16.7109375" style="2" customWidth="1"/>
    <col min="12" max="12" width="14.42578125" style="2" customWidth="1"/>
    <col min="13" max="16384" width="11.42578125" style="2"/>
  </cols>
  <sheetData>
    <row r="1" spans="1:35" ht="15" customHeight="1" x14ac:dyDescent="0.25">
      <c r="A1" s="49" t="s">
        <v>1</v>
      </c>
      <c r="B1" s="49"/>
      <c r="C1" s="49"/>
      <c r="D1" s="49"/>
      <c r="E1" s="49"/>
      <c r="F1" s="49"/>
    </row>
    <row r="2" spans="1:35" ht="15" customHeight="1" x14ac:dyDescent="0.25">
      <c r="A2" s="4" t="s">
        <v>38</v>
      </c>
      <c r="B2" s="5" t="s">
        <v>37</v>
      </c>
      <c r="C2" s="5"/>
      <c r="D2" s="5"/>
      <c r="E2" s="5"/>
      <c r="F2" s="5"/>
    </row>
    <row r="3" spans="1:35" ht="15" customHeight="1" x14ac:dyDescent="0.25">
      <c r="A3" s="4" t="s">
        <v>39</v>
      </c>
      <c r="B3" s="5" t="s">
        <v>40</v>
      </c>
      <c r="C3" s="5"/>
      <c r="D3" s="5"/>
      <c r="E3" s="5"/>
      <c r="F3" s="5"/>
    </row>
    <row r="4" spans="1:35" ht="15" customHeight="1" x14ac:dyDescent="0.25">
      <c r="A4" s="4" t="s">
        <v>41</v>
      </c>
      <c r="B4" s="5" t="s">
        <v>37</v>
      </c>
      <c r="C4" s="5"/>
      <c r="D4" s="5"/>
      <c r="E4" s="5"/>
      <c r="F4" s="5"/>
    </row>
    <row r="5" spans="1:35" ht="15" customHeight="1" x14ac:dyDescent="0.25">
      <c r="A5" s="4" t="s">
        <v>42</v>
      </c>
      <c r="B5" s="5" t="s">
        <v>65</v>
      </c>
      <c r="C5" s="5"/>
      <c r="D5" s="5"/>
      <c r="E5" s="5"/>
      <c r="F5" s="5"/>
    </row>
    <row r="6" spans="1:35" ht="15" customHeight="1" x14ac:dyDescent="0.25">
      <c r="A6" s="4"/>
      <c r="B6" s="6"/>
      <c r="C6" s="7"/>
      <c r="D6" s="8"/>
      <c r="E6" s="8"/>
      <c r="F6" s="8"/>
    </row>
    <row r="7" spans="1:35" ht="15" customHeight="1" x14ac:dyDescent="0.25">
      <c r="A7" s="9"/>
      <c r="B7" s="8"/>
      <c r="C7" s="8"/>
      <c r="D7" s="8"/>
      <c r="E7" s="8"/>
      <c r="F7" s="8"/>
    </row>
    <row r="8" spans="1:35" ht="15" customHeight="1" x14ac:dyDescent="0.25">
      <c r="A8" s="49" t="s">
        <v>2</v>
      </c>
      <c r="B8" s="49"/>
      <c r="C8" s="49"/>
      <c r="D8" s="49"/>
      <c r="E8" s="49"/>
      <c r="F8" s="49"/>
    </row>
    <row r="9" spans="1:35" ht="15" customHeight="1" x14ac:dyDescent="0.25">
      <c r="A9" s="49" t="s">
        <v>3</v>
      </c>
      <c r="B9" s="49"/>
      <c r="C9" s="49"/>
      <c r="D9" s="49"/>
      <c r="E9" s="49"/>
      <c r="F9" s="49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26</v>
      </c>
      <c r="D11" s="12" t="s">
        <v>27</v>
      </c>
      <c r="E11" s="12" t="s">
        <v>28</v>
      </c>
      <c r="F11" s="12" t="s">
        <v>29</v>
      </c>
      <c r="G11" s="12" t="s">
        <v>60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23">
        <v>107</v>
      </c>
      <c r="D13" s="23"/>
      <c r="E13" s="23"/>
      <c r="F13" s="23">
        <f>SUM(C13:E13)</f>
        <v>107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7">
        <v>51501</v>
      </c>
      <c r="D14" s="37">
        <v>51511</v>
      </c>
      <c r="E14" s="37">
        <v>51399</v>
      </c>
      <c r="F14" s="37">
        <f t="shared" ref="F14:F24" si="0">SUM(C14:E14)</f>
        <v>154411</v>
      </c>
      <c r="G14" s="37">
        <f>AVERAGE(C14:E14)</f>
        <v>51470.333333333336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 t="s">
        <v>55</v>
      </c>
      <c r="B15" s="2" t="s">
        <v>47</v>
      </c>
      <c r="C15" s="23">
        <v>4</v>
      </c>
      <c r="D15" s="23">
        <v>6</v>
      </c>
      <c r="E15" s="23">
        <v>19</v>
      </c>
      <c r="F15" s="23">
        <f t="shared" si="0"/>
        <v>29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36" t="s">
        <v>48</v>
      </c>
      <c r="C16" s="37">
        <v>40</v>
      </c>
      <c r="D16" s="37">
        <v>42</v>
      </c>
      <c r="E16" s="37">
        <v>53</v>
      </c>
      <c r="F16" s="37">
        <f t="shared" si="0"/>
        <v>135</v>
      </c>
      <c r="G16" s="37">
        <f t="shared" ref="G16:G26" si="1">AVERAGE(C16:E16)</f>
        <v>45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1" t="s">
        <v>56</v>
      </c>
      <c r="B17" s="2" t="s">
        <v>47</v>
      </c>
      <c r="C17" s="23">
        <v>149</v>
      </c>
      <c r="D17" s="23">
        <v>27</v>
      </c>
      <c r="E17" s="23">
        <v>1</v>
      </c>
      <c r="F17" s="23">
        <f t="shared" si="0"/>
        <v>177</v>
      </c>
      <c r="G17" s="2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1"/>
      <c r="B18" s="36" t="s">
        <v>48</v>
      </c>
      <c r="C18" s="37">
        <v>554</v>
      </c>
      <c r="D18" s="37">
        <v>744</v>
      </c>
      <c r="E18" s="37">
        <v>700</v>
      </c>
      <c r="F18" s="37">
        <f t="shared" si="0"/>
        <v>1998</v>
      </c>
      <c r="G18" s="37">
        <f t="shared" si="1"/>
        <v>666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customHeight="1" x14ac:dyDescent="0.25">
      <c r="A19" s="35" t="s">
        <v>49</v>
      </c>
      <c r="B19" s="2" t="s">
        <v>47</v>
      </c>
      <c r="C19" s="23"/>
      <c r="D19" s="23"/>
      <c r="E19" s="23">
        <v>2</v>
      </c>
      <c r="F19" s="23">
        <f t="shared" si="0"/>
        <v>2</v>
      </c>
      <c r="G19" s="2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customHeight="1" x14ac:dyDescent="0.25">
      <c r="A20" s="35" t="s">
        <v>49</v>
      </c>
      <c r="B20" s="36" t="s">
        <v>48</v>
      </c>
      <c r="C20" s="37">
        <v>1975</v>
      </c>
      <c r="D20" s="37">
        <v>1946</v>
      </c>
      <c r="E20" s="37">
        <v>1933</v>
      </c>
      <c r="F20" s="37">
        <f t="shared" si="0"/>
        <v>5854</v>
      </c>
      <c r="G20" s="37">
        <f t="shared" si="1"/>
        <v>1951.3333333333333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customHeight="1" x14ac:dyDescent="0.25">
      <c r="A21" s="1" t="s">
        <v>57</v>
      </c>
      <c r="B21" s="2" t="s">
        <v>47</v>
      </c>
      <c r="C21" s="23"/>
      <c r="D21" s="23"/>
      <c r="E21" s="23"/>
      <c r="F21" s="23">
        <f t="shared" si="0"/>
        <v>0</v>
      </c>
      <c r="G21" s="2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customHeight="1" x14ac:dyDescent="0.25">
      <c r="A22" s="1"/>
      <c r="B22" s="36" t="s">
        <v>48</v>
      </c>
      <c r="C22" s="37">
        <v>395</v>
      </c>
      <c r="D22" s="37">
        <v>369</v>
      </c>
      <c r="E22" s="37">
        <v>321</v>
      </c>
      <c r="F22" s="37">
        <f t="shared" si="0"/>
        <v>1085</v>
      </c>
      <c r="G22" s="37">
        <f t="shared" si="1"/>
        <v>361.66666666666669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 x14ac:dyDescent="0.25">
      <c r="A23" s="35" t="s">
        <v>49</v>
      </c>
      <c r="B23" s="2" t="s">
        <v>47</v>
      </c>
      <c r="C23" s="23"/>
      <c r="D23" s="23">
        <v>38</v>
      </c>
      <c r="E23" s="23"/>
      <c r="F23" s="23">
        <f t="shared" si="0"/>
        <v>38</v>
      </c>
      <c r="G23" s="2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 x14ac:dyDescent="0.25">
      <c r="A24" s="35" t="s">
        <v>49</v>
      </c>
      <c r="B24" s="36" t="s">
        <v>48</v>
      </c>
      <c r="C24" s="37">
        <v>1429</v>
      </c>
      <c r="D24" s="37">
        <v>1312</v>
      </c>
      <c r="E24" s="37">
        <v>1318</v>
      </c>
      <c r="F24" s="37">
        <f t="shared" si="0"/>
        <v>4059</v>
      </c>
      <c r="G24" s="37">
        <f t="shared" si="1"/>
        <v>1353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6" customFormat="1" ht="15.75" thickBot="1" x14ac:dyDescent="0.3">
      <c r="A25" s="13" t="s">
        <v>8</v>
      </c>
      <c r="B25" s="3"/>
      <c r="C25" s="3">
        <f>+C13+C15+C17+C19+C21+C23</f>
        <v>260</v>
      </c>
      <c r="D25" s="3">
        <f t="shared" ref="D25:F25" si="2">+D13+D15+D17+D19+D21+D23</f>
        <v>71</v>
      </c>
      <c r="E25" s="3">
        <f t="shared" si="2"/>
        <v>22</v>
      </c>
      <c r="F25" s="3">
        <f t="shared" si="2"/>
        <v>353</v>
      </c>
      <c r="G25" s="3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s="26" customFormat="1" ht="16.5" thickTop="1" thickBot="1" x14ac:dyDescent="0.3">
      <c r="A26" s="13" t="s">
        <v>9</v>
      </c>
      <c r="B26" s="3"/>
      <c r="C26" s="3">
        <f>+C14+C16+C18+C20+C22+C24</f>
        <v>55894</v>
      </c>
      <c r="D26" s="3">
        <f t="shared" ref="D26:F26" si="3">+D14+D16+D18+D20+D22+D24</f>
        <v>55924</v>
      </c>
      <c r="E26" s="3">
        <f t="shared" si="3"/>
        <v>55724</v>
      </c>
      <c r="F26" s="3">
        <f t="shared" si="3"/>
        <v>167542</v>
      </c>
      <c r="G26" s="3">
        <f t="shared" si="1"/>
        <v>55847.333333333336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8.75" customHeight="1" thickTop="1" x14ac:dyDescent="0.25">
      <c r="A27" s="2" t="s">
        <v>73</v>
      </c>
      <c r="B27" s="14"/>
      <c r="C27" s="14"/>
      <c r="D27" s="14"/>
      <c r="E27" s="14"/>
      <c r="F27" s="14"/>
    </row>
    <row r="28" spans="1:35" ht="15" customHeight="1" x14ac:dyDescent="0.25">
      <c r="A28" s="1" t="s">
        <v>10</v>
      </c>
      <c r="F28" s="15"/>
    </row>
    <row r="29" spans="1:35" ht="15" customHeight="1" x14ac:dyDescent="0.25">
      <c r="A29" s="16" t="s">
        <v>53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35" ht="15" customHeight="1" x14ac:dyDescent="0.25">
      <c r="A30" s="50" t="s">
        <v>74</v>
      </c>
      <c r="B30" s="50"/>
      <c r="C30" s="50"/>
      <c r="D30" s="50"/>
      <c r="E30" s="50"/>
      <c r="F30" s="5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35" ht="32.25" customHeight="1" x14ac:dyDescent="0.25">
      <c r="A31" s="50" t="s">
        <v>58</v>
      </c>
      <c r="B31" s="50"/>
      <c r="C31" s="50"/>
      <c r="D31" s="50"/>
      <c r="E31" s="50"/>
      <c r="F31" s="50"/>
    </row>
    <row r="32" spans="1:35" ht="15" customHeight="1" x14ac:dyDescent="0.25">
      <c r="A32" s="50"/>
      <c r="B32" s="50"/>
      <c r="C32" s="50"/>
      <c r="D32" s="50"/>
      <c r="E32" s="50"/>
      <c r="F32" s="50"/>
    </row>
    <row r="33" spans="1:7" ht="15" customHeight="1" x14ac:dyDescent="0.25">
      <c r="A33" s="51" t="s">
        <v>11</v>
      </c>
      <c r="B33" s="51"/>
      <c r="C33" s="51"/>
      <c r="D33" s="51"/>
      <c r="E33" s="51"/>
    </row>
    <row r="34" spans="1:7" ht="15" customHeight="1" x14ac:dyDescent="0.25">
      <c r="A34" s="49" t="s">
        <v>12</v>
      </c>
      <c r="B34" s="49"/>
      <c r="C34" s="49"/>
      <c r="D34" s="49"/>
      <c r="E34" s="49"/>
    </row>
    <row r="35" spans="1:7" ht="15" customHeight="1" x14ac:dyDescent="0.25">
      <c r="A35" s="49" t="s">
        <v>13</v>
      </c>
      <c r="B35" s="49"/>
      <c r="C35" s="49"/>
      <c r="D35" s="49"/>
      <c r="E35" s="49"/>
    </row>
    <row r="36" spans="1:7" ht="15" customHeight="1" x14ac:dyDescent="0.25"/>
    <row r="37" spans="1:7" ht="15" customHeight="1" thickBot="1" x14ac:dyDescent="0.3">
      <c r="A37" s="11" t="s">
        <v>43</v>
      </c>
      <c r="B37" s="12" t="s">
        <v>26</v>
      </c>
      <c r="C37" s="12" t="s">
        <v>27</v>
      </c>
      <c r="D37" s="12" t="s">
        <v>28</v>
      </c>
      <c r="E37" s="12" t="s">
        <v>29</v>
      </c>
      <c r="G37" s="45"/>
    </row>
    <row r="38" spans="1:7" ht="15" customHeight="1" x14ac:dyDescent="0.25">
      <c r="A38" s="10"/>
      <c r="B38" s="10"/>
      <c r="C38" s="10"/>
      <c r="D38" s="10"/>
      <c r="E38" s="10"/>
    </row>
    <row r="39" spans="1:7" ht="15" customHeight="1" x14ac:dyDescent="0.25">
      <c r="A39" s="10" t="s">
        <v>54</v>
      </c>
      <c r="B39" s="38">
        <v>911638500</v>
      </c>
      <c r="C39" s="38">
        <v>911744700</v>
      </c>
      <c r="D39" s="38">
        <v>909762300</v>
      </c>
      <c r="E39" s="38">
        <f t="shared" ref="E39:E44" si="4">SUM(B39:D39)</f>
        <v>2733145500</v>
      </c>
      <c r="F39" s="1"/>
    </row>
    <row r="40" spans="1:7" ht="15" customHeight="1" x14ac:dyDescent="0.25">
      <c r="A40" s="10" t="s">
        <v>55</v>
      </c>
      <c r="B40" s="38">
        <v>2488000</v>
      </c>
      <c r="C40" s="38">
        <v>2612400</v>
      </c>
      <c r="D40" s="38">
        <v>3296600</v>
      </c>
      <c r="E40" s="38">
        <f t="shared" si="4"/>
        <v>8397000</v>
      </c>
      <c r="F40" s="1"/>
    </row>
    <row r="41" spans="1:7" ht="15" customHeight="1" x14ac:dyDescent="0.25">
      <c r="A41" s="10" t="s">
        <v>56</v>
      </c>
      <c r="B41" s="38">
        <v>22991000</v>
      </c>
      <c r="C41" s="38">
        <v>30876000</v>
      </c>
      <c r="D41" s="38">
        <v>29050000</v>
      </c>
      <c r="E41" s="38">
        <f t="shared" si="4"/>
        <v>82917000</v>
      </c>
      <c r="F41" s="1"/>
    </row>
    <row r="42" spans="1:7" ht="15" customHeight="1" x14ac:dyDescent="0.25">
      <c r="A42" s="35" t="s">
        <v>49</v>
      </c>
      <c r="B42" s="38">
        <v>82211500</v>
      </c>
      <c r="C42" s="38">
        <v>80468500</v>
      </c>
      <c r="D42" s="38">
        <v>80219500</v>
      </c>
      <c r="E42" s="38">
        <f t="shared" si="4"/>
        <v>242899500</v>
      </c>
      <c r="F42" s="1"/>
    </row>
    <row r="43" spans="1:7" ht="15" customHeight="1" x14ac:dyDescent="0.25">
      <c r="A43" s="34" t="s">
        <v>57</v>
      </c>
      <c r="B43" s="38">
        <v>31349800</v>
      </c>
      <c r="C43" s="38">
        <v>29410200</v>
      </c>
      <c r="D43" s="38">
        <v>25790600</v>
      </c>
      <c r="E43" s="38">
        <f t="shared" si="4"/>
        <v>86550600</v>
      </c>
      <c r="F43" s="1"/>
    </row>
    <row r="44" spans="1:7" ht="15" customHeight="1" x14ac:dyDescent="0.25">
      <c r="A44" s="35" t="s">
        <v>49</v>
      </c>
      <c r="B44" s="38">
        <v>110713400</v>
      </c>
      <c r="C44" s="38">
        <v>102063200</v>
      </c>
      <c r="D44" s="38">
        <v>102665400</v>
      </c>
      <c r="E44" s="38">
        <f t="shared" si="4"/>
        <v>315442000</v>
      </c>
      <c r="F44" s="1"/>
    </row>
    <row r="45" spans="1:7" ht="15" customHeight="1" thickBot="1" x14ac:dyDescent="0.3">
      <c r="A45" s="13" t="s">
        <v>14</v>
      </c>
      <c r="B45" s="42">
        <f>+SUM(B39:B44)</f>
        <v>1161392200</v>
      </c>
      <c r="C45" s="42">
        <f>+SUM(C39:C44)</f>
        <v>1157175000</v>
      </c>
      <c r="D45" s="42">
        <f>+SUM(D39:D44)</f>
        <v>1150784400</v>
      </c>
      <c r="E45" s="42">
        <f>SUM(E39:E44)</f>
        <v>3469351600</v>
      </c>
      <c r="G45" s="45"/>
    </row>
    <row r="46" spans="1:7" ht="15" customHeight="1" thickTop="1" x14ac:dyDescent="0.25">
      <c r="A46" s="2" t="s">
        <v>62</v>
      </c>
    </row>
    <row r="47" spans="1:7" ht="15" customHeight="1" x14ac:dyDescent="0.25">
      <c r="A47" s="2"/>
    </row>
    <row r="48" spans="1:7" ht="15" customHeight="1" x14ac:dyDescent="0.25">
      <c r="A48" s="2"/>
    </row>
    <row r="49" spans="1:11" ht="15" customHeight="1" x14ac:dyDescent="0.25">
      <c r="A49" s="2"/>
    </row>
    <row r="50" spans="1:11" ht="15" customHeight="1" x14ac:dyDescent="0.25">
      <c r="A50" s="49" t="s">
        <v>15</v>
      </c>
      <c r="B50" s="49"/>
      <c r="C50" s="49"/>
      <c r="D50" s="49"/>
      <c r="E50" s="49"/>
      <c r="F50" s="19"/>
      <c r="G50" s="19"/>
      <c r="H50" s="19"/>
      <c r="I50" s="19"/>
      <c r="J50" s="19"/>
      <c r="K50" s="19"/>
    </row>
    <row r="51" spans="1:11" ht="15" customHeight="1" x14ac:dyDescent="0.25">
      <c r="A51" s="49" t="s">
        <v>12</v>
      </c>
      <c r="B51" s="49"/>
      <c r="C51" s="49"/>
      <c r="D51" s="49"/>
      <c r="E51" s="49"/>
      <c r="F51" s="19"/>
      <c r="G51" s="19"/>
      <c r="H51" s="19"/>
      <c r="I51" s="19"/>
      <c r="J51" s="19"/>
      <c r="K51" s="19"/>
    </row>
    <row r="52" spans="1:11" ht="15" customHeight="1" x14ac:dyDescent="0.25">
      <c r="A52" s="49" t="s">
        <v>13</v>
      </c>
      <c r="B52" s="49"/>
      <c r="C52" s="49"/>
      <c r="D52" s="49"/>
      <c r="E52" s="49"/>
      <c r="F52" s="18"/>
      <c r="G52" s="18"/>
      <c r="H52" s="18"/>
      <c r="I52" s="18"/>
      <c r="J52" s="18"/>
      <c r="K52" s="18"/>
    </row>
    <row r="53" spans="1:11" ht="15" customHeight="1" x14ac:dyDescent="0.25"/>
    <row r="54" spans="1:11" ht="15" customHeight="1" thickBot="1" x14ac:dyDescent="0.3">
      <c r="A54" s="11" t="s">
        <v>16</v>
      </c>
      <c r="B54" s="12" t="s">
        <v>26</v>
      </c>
      <c r="C54" s="12" t="s">
        <v>27</v>
      </c>
      <c r="D54" s="12" t="s">
        <v>28</v>
      </c>
      <c r="E54" s="12" t="s">
        <v>29</v>
      </c>
      <c r="F54" s="20"/>
      <c r="G54" s="20"/>
      <c r="H54" s="20"/>
      <c r="I54" s="20"/>
      <c r="J54" s="20"/>
      <c r="K54" s="20"/>
    </row>
    <row r="56" spans="1:11" ht="15" customHeight="1" x14ac:dyDescent="0.25">
      <c r="A56" s="21" t="s">
        <v>17</v>
      </c>
      <c r="B56" s="2">
        <v>1161392200</v>
      </c>
      <c r="C56" s="2">
        <v>1157175000</v>
      </c>
      <c r="D56" s="2">
        <v>1150784400</v>
      </c>
      <c r="E56" s="2">
        <f>SUM(B56:D56)</f>
        <v>3469351600</v>
      </c>
      <c r="G56" s="45"/>
    </row>
    <row r="57" spans="1:11" ht="15" customHeight="1" x14ac:dyDescent="0.25">
      <c r="A57" s="21"/>
    </row>
    <row r="60" spans="1:11" ht="15" customHeight="1" thickBot="1" x14ac:dyDescent="0.3">
      <c r="A60" s="13" t="s">
        <v>14</v>
      </c>
      <c r="B60" s="3">
        <f>B56</f>
        <v>1161392200</v>
      </c>
      <c r="C60" s="3">
        <f t="shared" ref="C60:E60" si="5">C56</f>
        <v>1157175000</v>
      </c>
      <c r="D60" s="3">
        <f t="shared" si="5"/>
        <v>1150784400</v>
      </c>
      <c r="E60" s="3">
        <f t="shared" si="5"/>
        <v>3469351600</v>
      </c>
      <c r="F60" s="14"/>
      <c r="G60" s="14"/>
      <c r="H60" s="14"/>
      <c r="I60" s="14"/>
      <c r="J60" s="14"/>
      <c r="K60" s="14"/>
    </row>
    <row r="61" spans="1:11" ht="15" customHeight="1" thickTop="1" x14ac:dyDescent="0.25">
      <c r="A61" s="2" t="s">
        <v>62</v>
      </c>
    </row>
    <row r="62" spans="1:11" ht="15" customHeight="1" x14ac:dyDescent="0.25"/>
    <row r="64" spans="1:11" ht="15" customHeight="1" x14ac:dyDescent="0.25">
      <c r="A64" s="49" t="s">
        <v>18</v>
      </c>
      <c r="B64" s="49"/>
      <c r="C64" s="49"/>
      <c r="D64" s="49"/>
      <c r="E64" s="49"/>
      <c r="F64" s="19"/>
      <c r="G64" s="19"/>
      <c r="H64" s="19"/>
      <c r="I64" s="19"/>
      <c r="J64" s="19"/>
      <c r="K64" s="19"/>
    </row>
    <row r="65" spans="1:11" ht="15" customHeight="1" x14ac:dyDescent="0.25">
      <c r="A65" s="49" t="s">
        <v>19</v>
      </c>
      <c r="B65" s="49"/>
      <c r="C65" s="49"/>
      <c r="D65" s="49"/>
      <c r="E65" s="49"/>
    </row>
    <row r="66" spans="1:11" ht="15" customHeight="1" x14ac:dyDescent="0.25">
      <c r="A66" s="49" t="s">
        <v>13</v>
      </c>
      <c r="B66" s="49"/>
      <c r="C66" s="49"/>
      <c r="D66" s="49"/>
      <c r="E66" s="49"/>
      <c r="F66" s="18"/>
      <c r="G66" s="18"/>
      <c r="H66" s="18"/>
      <c r="I66" s="18"/>
      <c r="J66" s="18"/>
      <c r="K66" s="18"/>
    </row>
    <row r="68" spans="1:11" ht="15.75" thickBot="1" x14ac:dyDescent="0.3">
      <c r="A68" s="11" t="s">
        <v>16</v>
      </c>
      <c r="B68" s="12" t="s">
        <v>26</v>
      </c>
      <c r="C68" s="12" t="s">
        <v>27</v>
      </c>
      <c r="D68" s="12" t="s">
        <v>28</v>
      </c>
      <c r="E68" s="12" t="s">
        <v>29</v>
      </c>
      <c r="F68" s="20"/>
      <c r="G68" s="20"/>
      <c r="H68" s="20"/>
      <c r="I68" s="20"/>
      <c r="J68" s="20"/>
      <c r="K68" s="20"/>
    </row>
    <row r="70" spans="1:11" ht="15" customHeight="1" x14ac:dyDescent="0.25">
      <c r="A70" s="31" t="s">
        <v>44</v>
      </c>
      <c r="B70" s="2">
        <f>+'2T'!E74</f>
        <v>2353670000</v>
      </c>
      <c r="C70" s="2">
        <f>+B74</f>
        <v>1192277800</v>
      </c>
      <c r="D70" s="2">
        <f>+C74</f>
        <v>2351942200</v>
      </c>
      <c r="E70" s="2">
        <f>B70</f>
        <v>2353670000</v>
      </c>
    </row>
    <row r="71" spans="1:11" ht="15" customHeight="1" x14ac:dyDescent="0.25">
      <c r="A71" s="31" t="s">
        <v>20</v>
      </c>
      <c r="B71" s="2">
        <v>0</v>
      </c>
      <c r="C71" s="2">
        <v>2316839400</v>
      </c>
      <c r="D71" s="2">
        <v>0</v>
      </c>
      <c r="E71" s="2">
        <f>SUM(B71:D71)</f>
        <v>2316839400</v>
      </c>
      <c r="G71" s="32"/>
      <c r="H71" s="32"/>
      <c r="I71" s="32"/>
    </row>
    <row r="72" spans="1:11" ht="15" customHeight="1" x14ac:dyDescent="0.25">
      <c r="A72" s="31" t="s">
        <v>45</v>
      </c>
      <c r="B72" s="2">
        <f>+B70+B71</f>
        <v>2353670000</v>
      </c>
      <c r="C72" s="2">
        <f t="shared" ref="C72:D72" si="6">+C70+C71</f>
        <v>3509117200</v>
      </c>
      <c r="D72" s="2">
        <f t="shared" si="6"/>
        <v>2351942200</v>
      </c>
      <c r="E72" s="2">
        <f>+E70+E71</f>
        <v>4670509400</v>
      </c>
      <c r="G72" s="45"/>
    </row>
    <row r="73" spans="1:11" ht="15" customHeight="1" x14ac:dyDescent="0.25">
      <c r="A73" s="31" t="s">
        <v>21</v>
      </c>
      <c r="B73" s="2">
        <f>B60</f>
        <v>1161392200</v>
      </c>
      <c r="C73" s="2">
        <f t="shared" ref="C73:D73" si="7">C60</f>
        <v>1157175000</v>
      </c>
      <c r="D73" s="2">
        <f t="shared" si="7"/>
        <v>1150784400</v>
      </c>
      <c r="E73" s="2">
        <f>SUM(B73:D73)</f>
        <v>3469351600</v>
      </c>
    </row>
    <row r="74" spans="1:11" ht="15" customHeight="1" x14ac:dyDescent="0.25">
      <c r="A74" s="31" t="s">
        <v>46</v>
      </c>
      <c r="B74" s="2">
        <f>+B72-B73</f>
        <v>1192277800</v>
      </c>
      <c r="C74" s="2">
        <f t="shared" ref="C74:D74" si="8">+C72-C73</f>
        <v>2351942200</v>
      </c>
      <c r="D74" s="2">
        <f t="shared" si="8"/>
        <v>1201157800</v>
      </c>
      <c r="E74" s="2">
        <f t="shared" ref="E74" si="9">+E72-E73</f>
        <v>1201157800</v>
      </c>
      <c r="F74" s="1"/>
      <c r="G74" s="1"/>
    </row>
    <row r="75" spans="1:11" ht="15" customHeight="1" thickBot="1" x14ac:dyDescent="0.3">
      <c r="A75" s="3"/>
      <c r="B75" s="3"/>
      <c r="C75" s="3"/>
      <c r="D75" s="3"/>
      <c r="E75" s="3"/>
      <c r="F75" s="14"/>
      <c r="G75" s="14"/>
      <c r="H75" s="14"/>
      <c r="I75" s="14"/>
      <c r="J75" s="14"/>
      <c r="K75" s="14"/>
    </row>
    <row r="76" spans="1:11" ht="15" customHeight="1" thickTop="1" x14ac:dyDescent="0.25">
      <c r="A76" s="2" t="s">
        <v>62</v>
      </c>
    </row>
    <row r="79" spans="1:11" x14ac:dyDescent="0.25">
      <c r="A79" s="1" t="s">
        <v>77</v>
      </c>
    </row>
    <row r="82" spans="1:12" x14ac:dyDescent="0.25">
      <c r="A82" s="2"/>
    </row>
    <row r="84" spans="1:12" s="1" customFormat="1" ht="18" customHeight="1" x14ac:dyDescent="0.25">
      <c r="A84" s="3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30"/>
    </row>
    <row r="86" spans="1:12" x14ac:dyDescent="0.25">
      <c r="A86" s="30"/>
    </row>
    <row r="90" spans="1:12" s="1" customFormat="1" ht="1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s="1" customFormat="1" ht="1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s="1" customFormat="1" ht="1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s="1" customFormat="1" ht="1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s="1" customFormat="1" ht="1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6" spans="1:12" ht="15" customHeight="1" x14ac:dyDescent="0.25">
      <c r="A96" s="2"/>
    </row>
  </sheetData>
  <mergeCells count="15">
    <mergeCell ref="A51:E51"/>
    <mergeCell ref="A52:E52"/>
    <mergeCell ref="A64:E64"/>
    <mergeCell ref="A65:E65"/>
    <mergeCell ref="A66:E66"/>
    <mergeCell ref="A50:E50"/>
    <mergeCell ref="A1:F1"/>
    <mergeCell ref="A8:F8"/>
    <mergeCell ref="A9:F9"/>
    <mergeCell ref="A30:F30"/>
    <mergeCell ref="A33:E33"/>
    <mergeCell ref="A34:E34"/>
    <mergeCell ref="A35:E35"/>
    <mergeCell ref="A31:F31"/>
    <mergeCell ref="A32:F32"/>
  </mergeCells>
  <pageMargins left="0.7" right="0.7" top="0.75" bottom="0.75" header="0.3" footer="0.3"/>
  <pageSetup paperSize="9" orientation="portrait" r:id="rId1"/>
  <ignoredErrors>
    <ignoredError sqref="E7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zoomScale="80" zoomScaleNormal="80" workbookViewId="0">
      <selection activeCell="G16" sqref="G16"/>
    </sheetView>
  </sheetViews>
  <sheetFormatPr baseColWidth="10" defaultColWidth="11.42578125" defaultRowHeight="15" x14ac:dyDescent="0.25"/>
  <cols>
    <col min="1" max="1" width="53.85546875" style="1" customWidth="1"/>
    <col min="2" max="2" width="31.28515625" style="2" bestFit="1" customWidth="1"/>
    <col min="3" max="3" width="21.5703125" style="2" customWidth="1"/>
    <col min="4" max="4" width="22.140625" style="2" customWidth="1"/>
    <col min="5" max="5" width="20.42578125" style="2" customWidth="1"/>
    <col min="6" max="14" width="16.7109375" style="2" customWidth="1"/>
    <col min="15" max="15" width="14.42578125" style="2" customWidth="1"/>
    <col min="16" max="16384" width="11.42578125" style="2"/>
  </cols>
  <sheetData>
    <row r="1" spans="1:35" ht="15" customHeight="1" x14ac:dyDescent="0.25">
      <c r="A1" s="49" t="s">
        <v>1</v>
      </c>
      <c r="B1" s="49"/>
      <c r="C1" s="49"/>
      <c r="D1" s="49"/>
      <c r="E1" s="49"/>
      <c r="F1" s="49"/>
    </row>
    <row r="2" spans="1:35" ht="15" customHeight="1" x14ac:dyDescent="0.25">
      <c r="A2" s="4" t="s">
        <v>38</v>
      </c>
      <c r="B2" s="5" t="s">
        <v>37</v>
      </c>
      <c r="C2" s="5"/>
      <c r="D2" s="5"/>
      <c r="E2" s="5"/>
      <c r="F2" s="5"/>
    </row>
    <row r="3" spans="1:35" ht="15" customHeight="1" x14ac:dyDescent="0.25">
      <c r="A3" s="4" t="s">
        <v>39</v>
      </c>
      <c r="B3" s="5" t="s">
        <v>40</v>
      </c>
      <c r="C3" s="5"/>
      <c r="D3" s="5"/>
      <c r="E3" s="5"/>
      <c r="F3" s="5"/>
    </row>
    <row r="4" spans="1:35" ht="15" customHeight="1" x14ac:dyDescent="0.25">
      <c r="A4" s="4" t="s">
        <v>41</v>
      </c>
      <c r="B4" s="5" t="s">
        <v>37</v>
      </c>
      <c r="C4" s="5"/>
      <c r="D4" s="5"/>
      <c r="E4" s="5"/>
      <c r="F4" s="5"/>
    </row>
    <row r="5" spans="1:35" ht="15" customHeight="1" x14ac:dyDescent="0.25">
      <c r="A5" s="4" t="s">
        <v>42</v>
      </c>
      <c r="B5" s="5" t="s">
        <v>66</v>
      </c>
      <c r="C5" s="5"/>
      <c r="D5" s="5"/>
      <c r="E5" s="5"/>
      <c r="F5" s="5"/>
    </row>
    <row r="6" spans="1:35" ht="15" customHeight="1" x14ac:dyDescent="0.25">
      <c r="A6" s="4"/>
      <c r="B6" s="6"/>
      <c r="C6" s="7"/>
      <c r="D6" s="8"/>
      <c r="E6" s="8"/>
      <c r="F6" s="8"/>
    </row>
    <row r="7" spans="1:35" ht="15" customHeight="1" x14ac:dyDescent="0.25">
      <c r="A7" s="9"/>
      <c r="B7" s="8"/>
      <c r="C7" s="8"/>
      <c r="D7" s="8"/>
      <c r="E7" s="8"/>
      <c r="F7" s="8"/>
    </row>
    <row r="8" spans="1:35" ht="15" customHeight="1" x14ac:dyDescent="0.25">
      <c r="A8" s="49" t="s">
        <v>2</v>
      </c>
      <c r="B8" s="49"/>
      <c r="C8" s="49"/>
      <c r="D8" s="49"/>
      <c r="E8" s="49"/>
      <c r="F8" s="49"/>
    </row>
    <row r="9" spans="1:35" ht="15" customHeight="1" x14ac:dyDescent="0.25">
      <c r="A9" s="49" t="s">
        <v>3</v>
      </c>
      <c r="B9" s="49"/>
      <c r="C9" s="49"/>
      <c r="D9" s="49"/>
      <c r="E9" s="49"/>
      <c r="F9" s="49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30</v>
      </c>
      <c r="D11" s="12" t="s">
        <v>31</v>
      </c>
      <c r="E11" s="12" t="s">
        <v>32</v>
      </c>
      <c r="F11" s="12" t="s">
        <v>33</v>
      </c>
      <c r="G11" s="12" t="s">
        <v>60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23"/>
      <c r="D13" s="23"/>
      <c r="E13" s="23"/>
      <c r="F13" s="23">
        <f>SUM(C13:E13)</f>
        <v>0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7">
        <v>0</v>
      </c>
      <c r="D14" s="37">
        <v>0</v>
      </c>
      <c r="E14" s="37">
        <v>153566</v>
      </c>
      <c r="F14" s="37">
        <f t="shared" ref="F14:F24" si="0">SUM(C14:E14)</f>
        <v>153566</v>
      </c>
      <c r="G14" s="37">
        <f>AVERAGE(C14:E14)</f>
        <v>51188.666666666664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 t="s">
        <v>55</v>
      </c>
      <c r="B15" s="2" t="s">
        <v>47</v>
      </c>
      <c r="C15" s="23">
        <v>6</v>
      </c>
      <c r="D15" s="23">
        <v>7</v>
      </c>
      <c r="E15" s="23"/>
      <c r="F15" s="23">
        <f t="shared" si="0"/>
        <v>13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36" t="s">
        <v>48</v>
      </c>
      <c r="C16" s="37">
        <v>0</v>
      </c>
      <c r="D16" s="37">
        <v>0</v>
      </c>
      <c r="E16" s="37">
        <v>245</v>
      </c>
      <c r="F16" s="37">
        <f t="shared" si="0"/>
        <v>245</v>
      </c>
      <c r="G16" s="37">
        <f t="shared" ref="G16:G26" si="1">AVERAGE(C16:E16)</f>
        <v>81.666666666666671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1" t="s">
        <v>56</v>
      </c>
      <c r="B17" s="2" t="s">
        <v>47</v>
      </c>
      <c r="C17" s="23"/>
      <c r="D17" s="23"/>
      <c r="E17" s="23"/>
      <c r="F17" s="23">
        <f t="shared" si="0"/>
        <v>0</v>
      </c>
      <c r="G17" s="2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1"/>
      <c r="B18" s="36" t="s">
        <v>48</v>
      </c>
      <c r="C18" s="37">
        <v>0</v>
      </c>
      <c r="D18" s="37">
        <v>0</v>
      </c>
      <c r="E18" s="37">
        <v>1961</v>
      </c>
      <c r="F18" s="37">
        <f t="shared" si="0"/>
        <v>1961</v>
      </c>
      <c r="G18" s="37">
        <f t="shared" si="1"/>
        <v>653.66666666666663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customHeight="1" x14ac:dyDescent="0.25">
      <c r="A19" s="35" t="s">
        <v>49</v>
      </c>
      <c r="B19" s="2" t="s">
        <v>47</v>
      </c>
      <c r="C19" s="23">
        <v>56</v>
      </c>
      <c r="D19" s="23">
        <v>290</v>
      </c>
      <c r="E19" s="23"/>
      <c r="F19" s="23">
        <f t="shared" si="0"/>
        <v>346</v>
      </c>
      <c r="G19" s="2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customHeight="1" x14ac:dyDescent="0.25">
      <c r="A20" s="35" t="s">
        <v>49</v>
      </c>
      <c r="B20" s="36" t="s">
        <v>48</v>
      </c>
      <c r="C20" s="37">
        <v>0</v>
      </c>
      <c r="D20" s="37">
        <v>0</v>
      </c>
      <c r="E20" s="37">
        <v>6531</v>
      </c>
      <c r="F20" s="37">
        <f t="shared" si="0"/>
        <v>6531</v>
      </c>
      <c r="G20" s="37">
        <f t="shared" si="1"/>
        <v>2177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customHeight="1" x14ac:dyDescent="0.25">
      <c r="A21" s="1" t="s">
        <v>57</v>
      </c>
      <c r="B21" s="2" t="s">
        <v>47</v>
      </c>
      <c r="C21" s="23">
        <v>0</v>
      </c>
      <c r="D21" s="23">
        <v>51</v>
      </c>
      <c r="E21" s="23"/>
      <c r="F21" s="23">
        <f t="shared" si="0"/>
        <v>51</v>
      </c>
      <c r="G21" s="2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customHeight="1" x14ac:dyDescent="0.25">
      <c r="A22" s="1"/>
      <c r="B22" s="36" t="s">
        <v>48</v>
      </c>
      <c r="C22" s="37">
        <v>0</v>
      </c>
      <c r="D22" s="37">
        <v>0</v>
      </c>
      <c r="E22" s="37">
        <v>946</v>
      </c>
      <c r="F22" s="37">
        <f t="shared" si="0"/>
        <v>946</v>
      </c>
      <c r="G22" s="37">
        <f t="shared" si="1"/>
        <v>315.33333333333331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 x14ac:dyDescent="0.25">
      <c r="A23" s="35" t="s">
        <v>49</v>
      </c>
      <c r="B23" s="2" t="s">
        <v>47</v>
      </c>
      <c r="C23" s="23">
        <v>27</v>
      </c>
      <c r="D23" s="23">
        <v>42</v>
      </c>
      <c r="E23" s="23"/>
      <c r="F23" s="23">
        <f t="shared" si="0"/>
        <v>69</v>
      </c>
      <c r="G23" s="2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 x14ac:dyDescent="0.25">
      <c r="A24" s="35" t="s">
        <v>49</v>
      </c>
      <c r="B24" s="36" t="s">
        <v>48</v>
      </c>
      <c r="C24" s="37">
        <v>0</v>
      </c>
      <c r="D24" s="37">
        <v>0</v>
      </c>
      <c r="E24" s="37">
        <v>3619</v>
      </c>
      <c r="F24" s="37">
        <f t="shared" si="0"/>
        <v>3619</v>
      </c>
      <c r="G24" s="37">
        <f t="shared" si="1"/>
        <v>1206.3333333333333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6" customFormat="1" ht="15.75" thickBot="1" x14ac:dyDescent="0.3">
      <c r="A25" s="13" t="s">
        <v>8</v>
      </c>
      <c r="B25" s="3"/>
      <c r="C25" s="3">
        <f>+C13+C15+C17+C19+C21+C23</f>
        <v>89</v>
      </c>
      <c r="D25" s="3">
        <f t="shared" ref="D25:F25" si="2">+D13+D15+D17+D19+D21+D23</f>
        <v>390</v>
      </c>
      <c r="E25" s="3">
        <f t="shared" si="2"/>
        <v>0</v>
      </c>
      <c r="F25" s="3">
        <f t="shared" si="2"/>
        <v>479</v>
      </c>
      <c r="G25" s="3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s="26" customFormat="1" ht="16.5" thickTop="1" thickBot="1" x14ac:dyDescent="0.3">
      <c r="A26" s="13" t="s">
        <v>9</v>
      </c>
      <c r="B26" s="3"/>
      <c r="C26" s="3">
        <f>+C14+C16+C18+C20+C22+C24</f>
        <v>0</v>
      </c>
      <c r="D26" s="3">
        <f t="shared" ref="D26:F26" si="3">+D14+D16+D18+D20+D22+D24</f>
        <v>0</v>
      </c>
      <c r="E26" s="3">
        <f t="shared" si="3"/>
        <v>166868</v>
      </c>
      <c r="F26" s="3">
        <f t="shared" si="3"/>
        <v>166868</v>
      </c>
      <c r="G26" s="3">
        <f t="shared" si="1"/>
        <v>55622.666666666664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8.75" customHeight="1" thickTop="1" x14ac:dyDescent="0.25">
      <c r="A27" s="2" t="s">
        <v>62</v>
      </c>
      <c r="B27" s="14"/>
      <c r="C27" s="14"/>
      <c r="D27" s="14"/>
      <c r="E27" s="14"/>
      <c r="F27" s="14"/>
    </row>
    <row r="28" spans="1:35" ht="15" customHeight="1" x14ac:dyDescent="0.25">
      <c r="A28" s="1" t="s">
        <v>10</v>
      </c>
      <c r="F28" s="15"/>
    </row>
    <row r="29" spans="1:35" ht="15" customHeight="1" x14ac:dyDescent="0.25">
      <c r="A29" s="16" t="s">
        <v>53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35" ht="15" customHeight="1" x14ac:dyDescent="0.25">
      <c r="A30" s="50" t="s">
        <v>52</v>
      </c>
      <c r="B30" s="50"/>
      <c r="C30" s="50"/>
      <c r="D30" s="50"/>
      <c r="E30" s="50"/>
      <c r="F30" s="5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35" ht="29.25" customHeight="1" x14ac:dyDescent="0.25">
      <c r="A31" s="50" t="s">
        <v>51</v>
      </c>
      <c r="B31" s="50"/>
      <c r="C31" s="50"/>
      <c r="D31" s="50"/>
      <c r="E31" s="50"/>
      <c r="F31" s="50"/>
    </row>
    <row r="32" spans="1:35" ht="15" customHeight="1" x14ac:dyDescent="0.25">
      <c r="A32" s="52" t="s">
        <v>78</v>
      </c>
      <c r="B32" s="52"/>
      <c r="C32" s="52"/>
      <c r="D32" s="52"/>
      <c r="E32" s="52"/>
      <c r="F32" s="52"/>
    </row>
    <row r="33" spans="1:6" ht="15" customHeight="1" x14ac:dyDescent="0.25">
      <c r="A33" s="51" t="s">
        <v>11</v>
      </c>
      <c r="B33" s="51"/>
      <c r="C33" s="51"/>
      <c r="D33" s="51"/>
      <c r="E33" s="51"/>
    </row>
    <row r="34" spans="1:6" ht="15" customHeight="1" x14ac:dyDescent="0.25">
      <c r="A34" s="49" t="s">
        <v>12</v>
      </c>
      <c r="B34" s="49"/>
      <c r="C34" s="49"/>
      <c r="D34" s="49"/>
      <c r="E34" s="49"/>
    </row>
    <row r="35" spans="1:6" ht="15" customHeight="1" x14ac:dyDescent="0.25">
      <c r="A35" s="49" t="s">
        <v>13</v>
      </c>
      <c r="B35" s="49"/>
      <c r="C35" s="49"/>
      <c r="D35" s="49"/>
      <c r="E35" s="49"/>
    </row>
    <row r="36" spans="1:6" ht="15" customHeight="1" x14ac:dyDescent="0.25"/>
    <row r="37" spans="1:6" ht="15" customHeight="1" thickBot="1" x14ac:dyDescent="0.3">
      <c r="A37" s="11" t="s">
        <v>43</v>
      </c>
      <c r="B37" s="12" t="s">
        <v>30</v>
      </c>
      <c r="C37" s="12" t="s">
        <v>31</v>
      </c>
      <c r="D37" s="12" t="s">
        <v>32</v>
      </c>
      <c r="E37" s="12" t="s">
        <v>33</v>
      </c>
    </row>
    <row r="38" spans="1:6" ht="15" customHeight="1" x14ac:dyDescent="0.25">
      <c r="A38" s="10"/>
      <c r="B38" s="10"/>
      <c r="C38" s="10"/>
      <c r="D38" s="10"/>
      <c r="E38" s="10"/>
    </row>
    <row r="39" spans="1:6" ht="15" customHeight="1" x14ac:dyDescent="0.25">
      <c r="A39" s="10" t="s">
        <v>54</v>
      </c>
      <c r="B39" s="27">
        <v>911620800</v>
      </c>
      <c r="C39" s="27">
        <v>904062900</v>
      </c>
      <c r="D39" s="27">
        <v>902434500</v>
      </c>
      <c r="E39" s="27">
        <f>SUM(B39:D39)</f>
        <v>2718118200</v>
      </c>
      <c r="F39" s="1"/>
    </row>
    <row r="40" spans="1:6" ht="15" customHeight="1" x14ac:dyDescent="0.25">
      <c r="A40" s="10" t="s">
        <v>55</v>
      </c>
      <c r="B40" s="27">
        <v>4540600</v>
      </c>
      <c r="C40" s="27">
        <v>4789400</v>
      </c>
      <c r="D40" s="27">
        <v>5909000</v>
      </c>
      <c r="E40" s="27">
        <f t="shared" ref="E40:E44" si="4">SUM(B40:D40)</f>
        <v>15239000</v>
      </c>
      <c r="F40" s="1"/>
    </row>
    <row r="41" spans="1:6" ht="15" customHeight="1" x14ac:dyDescent="0.25">
      <c r="A41" s="10" t="s">
        <v>56</v>
      </c>
      <c r="B41" s="27">
        <v>26103500</v>
      </c>
      <c r="C41" s="27">
        <v>27929500</v>
      </c>
      <c r="D41" s="27">
        <v>27348500</v>
      </c>
      <c r="E41" s="27">
        <f t="shared" si="4"/>
        <v>81381500</v>
      </c>
      <c r="F41" s="1"/>
    </row>
    <row r="42" spans="1:6" ht="15" customHeight="1" x14ac:dyDescent="0.25">
      <c r="A42" s="35" t="s">
        <v>49</v>
      </c>
      <c r="B42" s="27">
        <v>80468500</v>
      </c>
      <c r="C42" s="27">
        <v>83954500</v>
      </c>
      <c r="D42" s="27">
        <v>106613500</v>
      </c>
      <c r="E42" s="27">
        <f t="shared" si="4"/>
        <v>271036500</v>
      </c>
      <c r="F42" s="1"/>
    </row>
    <row r="43" spans="1:6" ht="15" customHeight="1" x14ac:dyDescent="0.25">
      <c r="A43" s="34" t="s">
        <v>57</v>
      </c>
      <c r="B43" s="27">
        <v>26454600</v>
      </c>
      <c r="C43" s="27">
        <v>22813200</v>
      </c>
      <c r="D43" s="27">
        <v>26545800</v>
      </c>
      <c r="E43" s="27">
        <f t="shared" si="4"/>
        <v>75813600</v>
      </c>
      <c r="F43" s="1"/>
    </row>
    <row r="44" spans="1:6" ht="15" customHeight="1" x14ac:dyDescent="0.25">
      <c r="A44" s="35" t="s">
        <v>49</v>
      </c>
      <c r="B44" s="27">
        <v>97760200</v>
      </c>
      <c r="C44" s="27">
        <v>95021200</v>
      </c>
      <c r="D44" s="27">
        <v>90487400</v>
      </c>
      <c r="E44" s="27">
        <f t="shared" si="4"/>
        <v>283268800</v>
      </c>
      <c r="F44" s="1"/>
    </row>
    <row r="45" spans="1:6" ht="15" customHeight="1" thickBot="1" x14ac:dyDescent="0.3">
      <c r="A45" s="13" t="s">
        <v>14</v>
      </c>
      <c r="B45" s="28">
        <f>+SUM(B39:B44)</f>
        <v>1146948200</v>
      </c>
      <c r="C45" s="28">
        <f>+SUM(C39:C44)</f>
        <v>1138570700</v>
      </c>
      <c r="D45" s="28">
        <f>+SUM(D39:D44)</f>
        <v>1159338700</v>
      </c>
      <c r="E45" s="28">
        <f>SUM(E39:E44)</f>
        <v>3444857600</v>
      </c>
      <c r="F45" s="45"/>
    </row>
    <row r="46" spans="1:6" ht="15" customHeight="1" thickTop="1" x14ac:dyDescent="0.25">
      <c r="A46" s="2" t="s">
        <v>62</v>
      </c>
    </row>
    <row r="47" spans="1:6" ht="15" customHeight="1" x14ac:dyDescent="0.25">
      <c r="A47" s="2"/>
    </row>
    <row r="48" spans="1:6" ht="15" customHeight="1" x14ac:dyDescent="0.25">
      <c r="A48" s="2"/>
    </row>
    <row r="50" spans="1:14" ht="15" customHeight="1" x14ac:dyDescent="0.25">
      <c r="A50" s="49" t="s">
        <v>15</v>
      </c>
      <c r="B50" s="49"/>
      <c r="C50" s="49"/>
      <c r="D50" s="49"/>
      <c r="E50" s="49"/>
      <c r="F50" s="19"/>
      <c r="G50" s="19"/>
      <c r="H50" s="19"/>
      <c r="I50" s="19"/>
      <c r="J50" s="19"/>
      <c r="K50" s="19"/>
      <c r="L50" s="19"/>
      <c r="M50" s="19"/>
      <c r="N50" s="19"/>
    </row>
    <row r="51" spans="1:14" ht="15" customHeight="1" x14ac:dyDescent="0.25">
      <c r="A51" s="49" t="s">
        <v>12</v>
      </c>
      <c r="B51" s="49"/>
      <c r="C51" s="49"/>
      <c r="D51" s="49"/>
      <c r="E51" s="49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15" customHeight="1" x14ac:dyDescent="0.25">
      <c r="A52" s="49" t="s">
        <v>13</v>
      </c>
      <c r="B52" s="49"/>
      <c r="C52" s="49"/>
      <c r="D52" s="49"/>
      <c r="E52" s="49"/>
      <c r="F52" s="18"/>
      <c r="G52" s="18"/>
      <c r="H52" s="18"/>
      <c r="I52" s="18"/>
      <c r="J52" s="18"/>
      <c r="K52" s="18"/>
      <c r="L52" s="18"/>
      <c r="M52" s="18"/>
      <c r="N52" s="18"/>
    </row>
    <row r="53" spans="1:14" ht="15" customHeight="1" x14ac:dyDescent="0.25"/>
    <row r="54" spans="1:14" ht="15" customHeight="1" thickBot="1" x14ac:dyDescent="0.3">
      <c r="A54" s="11" t="s">
        <v>16</v>
      </c>
      <c r="B54" s="12" t="s">
        <v>30</v>
      </c>
      <c r="C54" s="12" t="s">
        <v>31</v>
      </c>
      <c r="D54" s="12" t="s">
        <v>32</v>
      </c>
      <c r="E54" s="12" t="s">
        <v>33</v>
      </c>
      <c r="F54" s="20"/>
      <c r="G54" s="20"/>
      <c r="H54" s="20"/>
      <c r="I54" s="20"/>
      <c r="J54" s="20"/>
      <c r="K54" s="20"/>
      <c r="L54" s="20"/>
      <c r="M54" s="20"/>
      <c r="N54" s="20"/>
    </row>
    <row r="56" spans="1:14" ht="15" customHeight="1" x14ac:dyDescent="0.25">
      <c r="A56" s="21" t="s">
        <v>17</v>
      </c>
      <c r="B56" s="2">
        <v>1146948200</v>
      </c>
      <c r="C56" s="2">
        <v>1138570700</v>
      </c>
      <c r="D56" s="2">
        <v>1159338700</v>
      </c>
      <c r="E56" s="2">
        <f>SUM(B56:D56)</f>
        <v>3444857600</v>
      </c>
    </row>
    <row r="57" spans="1:14" ht="15" customHeight="1" x14ac:dyDescent="0.25">
      <c r="A57" s="21"/>
    </row>
    <row r="60" spans="1:14" ht="15" customHeight="1" thickBot="1" x14ac:dyDescent="0.3">
      <c r="A60" s="13" t="s">
        <v>14</v>
      </c>
      <c r="B60" s="3">
        <f>B56</f>
        <v>1146948200</v>
      </c>
      <c r="C60" s="3">
        <f t="shared" ref="C60:E60" si="5">C56</f>
        <v>1138570700</v>
      </c>
      <c r="D60" s="3">
        <f t="shared" si="5"/>
        <v>1159338700</v>
      </c>
      <c r="E60" s="3">
        <f t="shared" si="5"/>
        <v>3444857600</v>
      </c>
      <c r="G60" s="14"/>
      <c r="H60" s="14"/>
      <c r="I60" s="14"/>
      <c r="J60" s="14"/>
      <c r="K60" s="14"/>
      <c r="L60" s="14"/>
      <c r="M60" s="14"/>
      <c r="N60" s="14"/>
    </row>
    <row r="61" spans="1:14" ht="15" customHeight="1" thickTop="1" x14ac:dyDescent="0.25">
      <c r="A61" s="2" t="s">
        <v>67</v>
      </c>
    </row>
    <row r="62" spans="1:14" ht="15" customHeight="1" x14ac:dyDescent="0.25"/>
    <row r="64" spans="1:14" ht="15" customHeight="1" x14ac:dyDescent="0.25">
      <c r="A64" s="49" t="s">
        <v>18</v>
      </c>
      <c r="B64" s="49"/>
      <c r="C64" s="49"/>
      <c r="D64" s="49"/>
      <c r="E64" s="49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15" customHeight="1" x14ac:dyDescent="0.25">
      <c r="A65" s="49" t="s">
        <v>19</v>
      </c>
      <c r="B65" s="49"/>
      <c r="C65" s="49"/>
      <c r="D65" s="49"/>
      <c r="E65" s="49"/>
    </row>
    <row r="66" spans="1:14" ht="15" customHeight="1" x14ac:dyDescent="0.25">
      <c r="A66" s="49" t="s">
        <v>13</v>
      </c>
      <c r="B66" s="49"/>
      <c r="C66" s="49"/>
      <c r="D66" s="49"/>
      <c r="E66" s="49"/>
      <c r="F66" s="18"/>
      <c r="G66" s="18"/>
      <c r="H66" s="18"/>
      <c r="I66" s="18"/>
      <c r="J66" s="18"/>
      <c r="K66" s="18"/>
      <c r="L66" s="18"/>
      <c r="M66" s="18"/>
      <c r="N66" s="18"/>
    </row>
    <row r="68" spans="1:14" ht="15.75" thickBot="1" x14ac:dyDescent="0.3">
      <c r="A68" s="11" t="s">
        <v>16</v>
      </c>
      <c r="B68" s="12" t="s">
        <v>30</v>
      </c>
      <c r="C68" s="12" t="s">
        <v>31</v>
      </c>
      <c r="D68" s="12" t="s">
        <v>32</v>
      </c>
      <c r="E68" s="12" t="s">
        <v>33</v>
      </c>
      <c r="F68" s="20"/>
      <c r="G68" s="20"/>
      <c r="H68" s="20"/>
      <c r="I68" s="20"/>
      <c r="J68" s="20"/>
      <c r="K68" s="20"/>
      <c r="L68" s="20"/>
      <c r="M68" s="20"/>
      <c r="N68" s="20"/>
    </row>
    <row r="70" spans="1:14" ht="15" customHeight="1" x14ac:dyDescent="0.25">
      <c r="A70" s="31" t="s">
        <v>44</v>
      </c>
      <c r="B70" s="2">
        <f>'3T'!E74</f>
        <v>1201157800</v>
      </c>
      <c r="C70" s="2">
        <f>+B74</f>
        <v>2355470200</v>
      </c>
      <c r="D70" s="2">
        <f>+C74</f>
        <v>1216899500</v>
      </c>
      <c r="E70" s="2">
        <f>B70</f>
        <v>1201157800</v>
      </c>
    </row>
    <row r="71" spans="1:14" ht="15" customHeight="1" x14ac:dyDescent="0.25">
      <c r="A71" s="31" t="s">
        <v>20</v>
      </c>
      <c r="B71" s="2">
        <v>2301260600</v>
      </c>
      <c r="C71" s="2">
        <v>0</v>
      </c>
      <c r="D71" s="2">
        <v>170713567.63999999</v>
      </c>
      <c r="E71" s="2">
        <f>SUM(B71:D71)</f>
        <v>2471974167.6399999</v>
      </c>
      <c r="G71" s="32"/>
      <c r="H71" s="32"/>
      <c r="I71" s="32"/>
    </row>
    <row r="72" spans="1:14" ht="15" customHeight="1" x14ac:dyDescent="0.25">
      <c r="A72" s="31" t="s">
        <v>45</v>
      </c>
      <c r="B72" s="2">
        <f>+B70+B71</f>
        <v>3502418400</v>
      </c>
      <c r="C72" s="2">
        <f t="shared" ref="C72:D72" si="6">+C70+C71</f>
        <v>2355470200</v>
      </c>
      <c r="D72" s="2">
        <f t="shared" si="6"/>
        <v>1387613067.6399999</v>
      </c>
      <c r="E72" s="2">
        <f>+E70+E71</f>
        <v>3673131967.6399999</v>
      </c>
    </row>
    <row r="73" spans="1:14" ht="15" customHeight="1" x14ac:dyDescent="0.25">
      <c r="A73" s="31" t="s">
        <v>21</v>
      </c>
      <c r="B73" s="2">
        <f>B60</f>
        <v>1146948200</v>
      </c>
      <c r="C73" s="2">
        <f t="shared" ref="C73:D73" si="7">C60</f>
        <v>1138570700</v>
      </c>
      <c r="D73" s="2">
        <f t="shared" si="7"/>
        <v>1159338700</v>
      </c>
      <c r="E73" s="1">
        <f>SUM(B73:D73)</f>
        <v>3444857600</v>
      </c>
      <c r="F73" s="47"/>
    </row>
    <row r="74" spans="1:14" ht="15" customHeight="1" x14ac:dyDescent="0.25">
      <c r="A74" s="31" t="s">
        <v>46</v>
      </c>
      <c r="B74" s="2">
        <f>+B72-B73</f>
        <v>2355470200</v>
      </c>
      <c r="C74" s="2">
        <f>+C72-C73</f>
        <v>1216899500</v>
      </c>
      <c r="D74" s="2">
        <f>+D72-D73</f>
        <v>228274367.63999987</v>
      </c>
      <c r="E74" s="2">
        <f t="shared" ref="E74" si="8">+E72-E73</f>
        <v>228274367.63999987</v>
      </c>
      <c r="F74" s="48"/>
      <c r="G74" s="1"/>
    </row>
    <row r="75" spans="1:14" ht="15" customHeight="1" thickBot="1" x14ac:dyDescent="0.3">
      <c r="A75" s="3"/>
      <c r="B75" s="3"/>
      <c r="C75" s="3"/>
      <c r="D75" s="3"/>
      <c r="E75" s="3"/>
      <c r="F75" s="14"/>
      <c r="G75" s="14"/>
      <c r="H75" s="14"/>
      <c r="I75" s="14"/>
      <c r="J75" s="14"/>
      <c r="K75" s="14"/>
      <c r="L75" s="14"/>
      <c r="M75" s="14"/>
      <c r="N75" s="14"/>
    </row>
    <row r="76" spans="1:14" ht="15" customHeight="1" thickTop="1" x14ac:dyDescent="0.25">
      <c r="A76" s="2" t="s">
        <v>62</v>
      </c>
    </row>
    <row r="79" spans="1:14" x14ac:dyDescent="0.25">
      <c r="A79" s="1" t="s">
        <v>79</v>
      </c>
      <c r="B79" s="1"/>
      <c r="C79" s="1"/>
      <c r="D79" s="1"/>
      <c r="E79" s="1"/>
    </row>
    <row r="80" spans="1:14" x14ac:dyDescent="0.25">
      <c r="B80" s="1"/>
      <c r="C80" s="1"/>
      <c r="D80" s="1"/>
      <c r="E80" s="1"/>
    </row>
    <row r="81" spans="1:5" x14ac:dyDescent="0.25">
      <c r="A81" s="16"/>
      <c r="B81" s="1"/>
      <c r="C81" s="1"/>
      <c r="D81" s="1"/>
      <c r="E81" s="1"/>
    </row>
    <row r="82" spans="1:5" x14ac:dyDescent="0.25">
      <c r="A82" s="16"/>
      <c r="B82" s="1"/>
      <c r="C82" s="1"/>
      <c r="D82" s="1"/>
      <c r="E82" s="1"/>
    </row>
    <row r="83" spans="1:5" x14ac:dyDescent="0.25">
      <c r="A83" s="16"/>
      <c r="B83" s="1"/>
      <c r="C83" s="1"/>
      <c r="D83" s="1"/>
      <c r="E83" s="1"/>
    </row>
    <row r="84" spans="1:5" ht="18" customHeight="1" x14ac:dyDescent="0.25">
      <c r="A84" s="16"/>
      <c r="B84" s="1"/>
      <c r="C84" s="1"/>
      <c r="D84" s="1"/>
      <c r="E84" s="1"/>
    </row>
    <row r="85" spans="1:5" x14ac:dyDescent="0.25">
      <c r="A85" s="30"/>
    </row>
    <row r="86" spans="1:5" x14ac:dyDescent="0.25">
      <c r="A86" s="30"/>
    </row>
    <row r="90" spans="1:5" ht="15" customHeight="1" x14ac:dyDescent="0.25">
      <c r="A90" s="2"/>
    </row>
    <row r="91" spans="1:5" ht="15" customHeight="1" x14ac:dyDescent="0.25">
      <c r="A91" s="2"/>
    </row>
    <row r="92" spans="1:5" ht="15" customHeight="1" x14ac:dyDescent="0.25">
      <c r="A92" s="2"/>
    </row>
    <row r="93" spans="1:5" ht="15" customHeight="1" x14ac:dyDescent="0.25"/>
    <row r="94" spans="1:5" ht="15" customHeight="1" x14ac:dyDescent="0.25"/>
    <row r="96" spans="1:5" ht="15" customHeight="1" x14ac:dyDescent="0.25">
      <c r="A96" s="2"/>
    </row>
  </sheetData>
  <mergeCells count="15">
    <mergeCell ref="A51:E51"/>
    <mergeCell ref="A52:E52"/>
    <mergeCell ref="A64:E64"/>
    <mergeCell ref="A65:E65"/>
    <mergeCell ref="A66:E66"/>
    <mergeCell ref="A50:E50"/>
    <mergeCell ref="A1:F1"/>
    <mergeCell ref="A8:F8"/>
    <mergeCell ref="A9:F9"/>
    <mergeCell ref="A30:F30"/>
    <mergeCell ref="A33:E33"/>
    <mergeCell ref="A34:E34"/>
    <mergeCell ref="A35:E35"/>
    <mergeCell ref="A31:F31"/>
    <mergeCell ref="A32:F3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"/>
  <sheetViews>
    <sheetView workbookViewId="0">
      <selection activeCell="C14" sqref="C14"/>
    </sheetView>
  </sheetViews>
  <sheetFormatPr baseColWidth="10" defaultColWidth="11.42578125" defaultRowHeight="15" x14ac:dyDescent="0.25"/>
  <cols>
    <col min="1" max="1" width="53.85546875" style="1" customWidth="1"/>
    <col min="2" max="2" width="31.28515625" style="2" bestFit="1" customWidth="1"/>
    <col min="3" max="5" width="16.7109375" style="2" bestFit="1" customWidth="1"/>
    <col min="6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4" x14ac:dyDescent="0.25">
      <c r="A1" s="49" t="s">
        <v>1</v>
      </c>
      <c r="B1" s="49"/>
      <c r="C1" s="49"/>
      <c r="D1" s="49"/>
      <c r="E1" s="49"/>
      <c r="F1" s="49"/>
    </row>
    <row r="2" spans="1:34" x14ac:dyDescent="0.25">
      <c r="A2" s="4" t="s">
        <v>38</v>
      </c>
      <c r="B2" s="5" t="s">
        <v>37</v>
      </c>
      <c r="C2" s="5"/>
      <c r="D2" s="5"/>
      <c r="E2" s="5"/>
      <c r="F2" s="5"/>
    </row>
    <row r="3" spans="1:34" x14ac:dyDescent="0.25">
      <c r="A3" s="4" t="s">
        <v>39</v>
      </c>
      <c r="B3" s="5" t="s">
        <v>40</v>
      </c>
      <c r="C3" s="5"/>
      <c r="D3" s="5"/>
      <c r="E3" s="5"/>
      <c r="F3" s="5"/>
    </row>
    <row r="4" spans="1:34" x14ac:dyDescent="0.25">
      <c r="A4" s="4" t="s">
        <v>41</v>
      </c>
      <c r="B4" s="5" t="s">
        <v>37</v>
      </c>
      <c r="C4" s="5"/>
      <c r="D4" s="5"/>
      <c r="E4" s="5"/>
      <c r="F4" s="5"/>
    </row>
    <row r="5" spans="1:34" x14ac:dyDescent="0.25">
      <c r="A5" s="4" t="s">
        <v>42</v>
      </c>
      <c r="B5" s="5" t="s">
        <v>68</v>
      </c>
      <c r="C5" s="5"/>
      <c r="D5" s="5"/>
      <c r="E5" s="5"/>
      <c r="F5" s="5"/>
    </row>
    <row r="6" spans="1:34" x14ac:dyDescent="0.25">
      <c r="A6" s="4"/>
      <c r="B6" s="6"/>
      <c r="C6" s="7"/>
      <c r="D6" s="8"/>
      <c r="E6" s="8"/>
      <c r="F6" s="8"/>
    </row>
    <row r="7" spans="1:34" x14ac:dyDescent="0.25">
      <c r="A7" s="9"/>
      <c r="B7" s="8"/>
      <c r="C7" s="8"/>
      <c r="D7" s="8"/>
      <c r="E7" s="8"/>
      <c r="F7" s="8"/>
    </row>
    <row r="8" spans="1:34" ht="15" customHeight="1" x14ac:dyDescent="0.25">
      <c r="A8" s="49" t="s">
        <v>2</v>
      </c>
      <c r="B8" s="49"/>
      <c r="C8" s="49"/>
      <c r="D8" s="49"/>
      <c r="E8" s="49"/>
      <c r="F8" s="49"/>
    </row>
    <row r="9" spans="1:34" ht="15" customHeight="1" x14ac:dyDescent="0.25">
      <c r="A9" s="49" t="s">
        <v>3</v>
      </c>
      <c r="B9" s="49"/>
      <c r="C9" s="49"/>
      <c r="D9" s="49"/>
      <c r="E9" s="49"/>
      <c r="F9" s="49"/>
    </row>
    <row r="10" spans="1:34" ht="15" customHeight="1" x14ac:dyDescent="0.25">
      <c r="B10" s="10"/>
      <c r="C10" s="10"/>
    </row>
    <row r="11" spans="1:34" s="8" customFormat="1" ht="15" customHeight="1" thickBot="1" x14ac:dyDescent="0.3">
      <c r="A11" s="11" t="s">
        <v>43</v>
      </c>
      <c r="B11" s="12" t="s">
        <v>4</v>
      </c>
      <c r="C11" s="12" t="s">
        <v>0</v>
      </c>
      <c r="D11" s="12" t="s">
        <v>25</v>
      </c>
      <c r="E11" s="12" t="s">
        <v>34</v>
      </c>
      <c r="F11" s="12" t="s">
        <v>60</v>
      </c>
    </row>
    <row r="12" spans="1:34" s="8" customFormat="1" ht="15" customHeight="1" x14ac:dyDescent="0.25">
      <c r="A12" s="1"/>
      <c r="B12" s="2"/>
      <c r="C12" s="22"/>
      <c r="D12" s="22"/>
      <c r="E12" s="22"/>
      <c r="F12" s="22"/>
    </row>
    <row r="13" spans="1:34" s="24" customFormat="1" ht="15" customHeight="1" x14ac:dyDescent="0.25">
      <c r="A13" s="1" t="s">
        <v>54</v>
      </c>
      <c r="B13" s="2" t="s">
        <v>47</v>
      </c>
      <c r="C13" s="2">
        <f>'1T'!G13</f>
        <v>0</v>
      </c>
      <c r="D13" s="2">
        <f>'2T'!G13</f>
        <v>0</v>
      </c>
      <c r="E13" s="2">
        <f t="shared" ref="E13:E24" si="0">SUM(C13:D13)</f>
        <v>0</v>
      </c>
      <c r="F13" s="2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s="24" customFormat="1" ht="15" customHeight="1" x14ac:dyDescent="0.25">
      <c r="A14" s="1"/>
      <c r="B14" s="36" t="s">
        <v>48</v>
      </c>
      <c r="C14" s="37">
        <f>'1T'!G14</f>
        <v>51573.333333333336</v>
      </c>
      <c r="D14" s="37">
        <f>'2T'!G14</f>
        <v>51482.333333333336</v>
      </c>
      <c r="E14" s="37">
        <f t="shared" si="0"/>
        <v>103055.66666666667</v>
      </c>
      <c r="F14" s="37">
        <f>AVERAGE(C14:D14)</f>
        <v>51527.833333333336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s="24" customFormat="1" ht="15" customHeight="1" x14ac:dyDescent="0.25">
      <c r="A15" s="1" t="s">
        <v>55</v>
      </c>
      <c r="B15" s="2" t="s">
        <v>47</v>
      </c>
      <c r="C15" s="23">
        <f>'1T'!G15</f>
        <v>0</v>
      </c>
      <c r="D15" s="23">
        <f>'2T'!G15</f>
        <v>0</v>
      </c>
      <c r="E15" s="23">
        <f t="shared" si="0"/>
        <v>0</v>
      </c>
      <c r="F15" s="2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s="24" customFormat="1" ht="15" customHeight="1" x14ac:dyDescent="0.25">
      <c r="A16" s="1"/>
      <c r="B16" s="36" t="s">
        <v>48</v>
      </c>
      <c r="C16" s="37">
        <f>'1T'!G16</f>
        <v>19</v>
      </c>
      <c r="D16" s="37">
        <f>'2T'!G16</f>
        <v>27.666666666666668</v>
      </c>
      <c r="E16" s="37">
        <f t="shared" si="0"/>
        <v>46.666666666666671</v>
      </c>
      <c r="F16" s="37">
        <f>AVERAGE(C16:D16)</f>
        <v>23.333333333333336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s="24" customFormat="1" ht="15" customHeight="1" x14ac:dyDescent="0.25">
      <c r="A17" s="1" t="s">
        <v>56</v>
      </c>
      <c r="B17" s="2" t="s">
        <v>47</v>
      </c>
      <c r="C17" s="23">
        <f>'1T'!G17</f>
        <v>0</v>
      </c>
      <c r="D17" s="23">
        <f>'2T'!G17</f>
        <v>0</v>
      </c>
      <c r="E17" s="23">
        <f t="shared" si="0"/>
        <v>0</v>
      </c>
      <c r="F17" s="2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s="24" customFormat="1" ht="15" customHeight="1" x14ac:dyDescent="0.25">
      <c r="A18" s="1"/>
      <c r="B18" s="36" t="s">
        <v>48</v>
      </c>
      <c r="C18" s="37">
        <f>'1T'!G18</f>
        <v>299</v>
      </c>
      <c r="D18" s="37">
        <f>'2T'!G18</f>
        <v>412.66666666666669</v>
      </c>
      <c r="E18" s="37">
        <f t="shared" si="0"/>
        <v>711.66666666666674</v>
      </c>
      <c r="F18" s="37">
        <f>AVERAGE(C18:D18)</f>
        <v>355.83333333333337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24" customFormat="1" ht="15" customHeight="1" x14ac:dyDescent="0.25">
      <c r="A19" s="35" t="s">
        <v>49</v>
      </c>
      <c r="B19" s="2" t="s">
        <v>47</v>
      </c>
      <c r="C19" s="23">
        <f>'1T'!G19</f>
        <v>0</v>
      </c>
      <c r="D19" s="23">
        <f>'2T'!G19</f>
        <v>0</v>
      </c>
      <c r="E19" s="23">
        <f t="shared" si="0"/>
        <v>0</v>
      </c>
      <c r="F19" s="2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24" customFormat="1" ht="15" customHeight="1" x14ac:dyDescent="0.25">
      <c r="A20" s="35" t="s">
        <v>49</v>
      </c>
      <c r="B20" s="36" t="s">
        <v>48</v>
      </c>
      <c r="C20" s="37">
        <f>'1T'!G20</f>
        <v>1991.6666666666667</v>
      </c>
      <c r="D20" s="37">
        <f>'2T'!G20</f>
        <v>1980.6666666666667</v>
      </c>
      <c r="E20" s="37">
        <f t="shared" si="0"/>
        <v>3972.3333333333335</v>
      </c>
      <c r="F20" s="37">
        <f>AVERAGE(C20:D20)</f>
        <v>1986.1666666666667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24" customFormat="1" ht="15" customHeight="1" x14ac:dyDescent="0.25">
      <c r="A21" s="1" t="s">
        <v>57</v>
      </c>
      <c r="B21" s="2" t="s">
        <v>47</v>
      </c>
      <c r="C21" s="23">
        <f>'1T'!G21</f>
        <v>0</v>
      </c>
      <c r="D21" s="23">
        <f>'2T'!G21</f>
        <v>0</v>
      </c>
      <c r="E21" s="23">
        <f t="shared" si="0"/>
        <v>0</v>
      </c>
      <c r="F21" s="2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s="24" customFormat="1" ht="15" customHeight="1" x14ac:dyDescent="0.25">
      <c r="A22" s="1"/>
      <c r="B22" s="36" t="s">
        <v>48</v>
      </c>
      <c r="C22" s="37">
        <f>'1T'!G22</f>
        <v>404</v>
      </c>
      <c r="D22" s="37">
        <f>'2T'!G22</f>
        <v>401.33333333333331</v>
      </c>
      <c r="E22" s="37">
        <f t="shared" si="0"/>
        <v>805.33333333333326</v>
      </c>
      <c r="F22" s="37">
        <f>AVERAGE(C22:D22)</f>
        <v>402.66666666666663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24" customFormat="1" ht="15" customHeight="1" x14ac:dyDescent="0.25">
      <c r="A23" s="35" t="s">
        <v>49</v>
      </c>
      <c r="B23" s="2" t="s">
        <v>47</v>
      </c>
      <c r="C23" s="23">
        <f>'1T'!G23</f>
        <v>0</v>
      </c>
      <c r="D23" s="23">
        <f>'2T'!G23</f>
        <v>0</v>
      </c>
      <c r="E23" s="23">
        <f t="shared" si="0"/>
        <v>0</v>
      </c>
      <c r="F23" s="2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24" customFormat="1" ht="15" customHeight="1" x14ac:dyDescent="0.25">
      <c r="A24" s="35" t="s">
        <v>49</v>
      </c>
      <c r="B24" s="36" t="s">
        <v>48</v>
      </c>
      <c r="C24" s="37">
        <f>'1T'!G24</f>
        <v>889.66666666666663</v>
      </c>
      <c r="D24" s="37">
        <f>'2T'!G24</f>
        <v>1597</v>
      </c>
      <c r="E24" s="37">
        <f t="shared" si="0"/>
        <v>2486.6666666666665</v>
      </c>
      <c r="F24" s="37">
        <f>AVERAGE(C24:D24)</f>
        <v>1243.3333333333333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26" customFormat="1" ht="15.75" thickBot="1" x14ac:dyDescent="0.3">
      <c r="A25" s="13" t="s">
        <v>8</v>
      </c>
      <c r="B25" s="3"/>
      <c r="C25" s="3">
        <f>'1T'!G25</f>
        <v>0</v>
      </c>
      <c r="D25" s="3">
        <f>'2T'!G25</f>
        <v>0</v>
      </c>
      <c r="E25" s="3">
        <f t="shared" ref="E25" si="1">+E13+E15+E17+E21+E23</f>
        <v>0</v>
      </c>
      <c r="F25" s="3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</row>
    <row r="26" spans="1:34" s="26" customFormat="1" ht="16.5" thickTop="1" thickBot="1" x14ac:dyDescent="0.3">
      <c r="A26" s="13" t="s">
        <v>9</v>
      </c>
      <c r="B26" s="3"/>
      <c r="C26" s="3">
        <f>'1T'!G26</f>
        <v>55176.666666666664</v>
      </c>
      <c r="D26" s="3">
        <f>'2T'!G26</f>
        <v>55901.666666666664</v>
      </c>
      <c r="E26" s="3">
        <f>+E14+E16+E18+E20+E22+E24</f>
        <v>111078.33333333334</v>
      </c>
      <c r="F26" s="3">
        <f>AVERAGE(C26:D26)</f>
        <v>55539.166666666664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ht="18.75" customHeight="1" thickTop="1" x14ac:dyDescent="0.25">
      <c r="A27" s="2" t="s">
        <v>73</v>
      </c>
      <c r="B27" s="14"/>
      <c r="C27" s="14"/>
      <c r="D27" s="14"/>
      <c r="E27" s="14"/>
      <c r="F27" s="14"/>
    </row>
    <row r="28" spans="1:34" ht="15" customHeight="1" x14ac:dyDescent="0.25">
      <c r="A28" s="1" t="s">
        <v>10</v>
      </c>
      <c r="F28" s="15"/>
    </row>
    <row r="29" spans="1:34" ht="15" customHeight="1" x14ac:dyDescent="0.25">
      <c r="A29" s="16" t="s">
        <v>50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34" ht="15" customHeight="1" x14ac:dyDescent="0.25">
      <c r="A30" s="50" t="s">
        <v>74</v>
      </c>
      <c r="B30" s="50"/>
      <c r="C30" s="50"/>
      <c r="D30" s="50"/>
      <c r="E30" s="50"/>
      <c r="F30" s="5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34" ht="29.25" customHeight="1" x14ac:dyDescent="0.25">
      <c r="A31" s="50" t="s">
        <v>51</v>
      </c>
      <c r="B31" s="50"/>
      <c r="C31" s="50"/>
      <c r="D31" s="50"/>
      <c r="E31" s="50"/>
      <c r="F31" s="50"/>
    </row>
    <row r="32" spans="1:34" ht="15" customHeight="1" x14ac:dyDescent="0.25"/>
    <row r="33" spans="1:5" ht="15" customHeight="1" x14ac:dyDescent="0.25">
      <c r="A33" s="51" t="s">
        <v>11</v>
      </c>
      <c r="B33" s="51"/>
      <c r="C33" s="51"/>
      <c r="D33" s="51"/>
      <c r="E33" s="51"/>
    </row>
    <row r="34" spans="1:5" ht="15" customHeight="1" x14ac:dyDescent="0.25">
      <c r="A34" s="49" t="s">
        <v>12</v>
      </c>
      <c r="B34" s="49"/>
      <c r="C34" s="49"/>
      <c r="D34" s="49"/>
      <c r="E34" s="49"/>
    </row>
    <row r="35" spans="1:5" ht="15" customHeight="1" x14ac:dyDescent="0.25">
      <c r="A35" s="49" t="s">
        <v>13</v>
      </c>
      <c r="B35" s="49"/>
      <c r="C35" s="49"/>
      <c r="D35" s="49"/>
      <c r="E35" s="49"/>
    </row>
    <row r="36" spans="1:5" ht="15" customHeight="1" x14ac:dyDescent="0.25"/>
    <row r="37" spans="1:5" ht="15" customHeight="1" thickBot="1" x14ac:dyDescent="0.3">
      <c r="A37" s="11" t="s">
        <v>43</v>
      </c>
      <c r="B37" s="12" t="s">
        <v>0</v>
      </c>
      <c r="C37" s="12" t="s">
        <v>25</v>
      </c>
      <c r="D37" s="12" t="s">
        <v>34</v>
      </c>
    </row>
    <row r="38" spans="1:5" ht="15" customHeight="1" x14ac:dyDescent="0.25">
      <c r="A38" s="10"/>
      <c r="B38" s="10"/>
      <c r="C38" s="10"/>
      <c r="D38" s="10"/>
    </row>
    <row r="39" spans="1:5" ht="15" customHeight="1" x14ac:dyDescent="0.25">
      <c r="A39" s="10" t="s">
        <v>54</v>
      </c>
      <c r="B39" s="27">
        <f>'1T'!E39</f>
        <v>2738420100</v>
      </c>
      <c r="C39" s="27">
        <f>'2T'!E39</f>
        <v>2733605700</v>
      </c>
      <c r="D39" s="27">
        <f>SUM(B39:C39)</f>
        <v>5472025800</v>
      </c>
    </row>
    <row r="40" spans="1:5" ht="15" customHeight="1" x14ac:dyDescent="0.25">
      <c r="A40" s="10" t="s">
        <v>55</v>
      </c>
      <c r="B40" s="27">
        <f>'1T'!E40</f>
        <v>3545400</v>
      </c>
      <c r="C40" s="27">
        <f>'2T'!E40</f>
        <v>5162600</v>
      </c>
      <c r="D40" s="27">
        <f t="shared" ref="D40:D44" si="2">SUM(B40:C40)</f>
        <v>8708000</v>
      </c>
    </row>
    <row r="41" spans="1:5" ht="15" customHeight="1" x14ac:dyDescent="0.25">
      <c r="A41" s="10" t="s">
        <v>56</v>
      </c>
      <c r="B41" s="27">
        <f>'1T'!E41</f>
        <v>37225500</v>
      </c>
      <c r="C41" s="27">
        <f>'2T'!E41</f>
        <v>51377000</v>
      </c>
      <c r="D41" s="27">
        <f t="shared" si="2"/>
        <v>88602500</v>
      </c>
    </row>
    <row r="42" spans="1:5" ht="15" customHeight="1" x14ac:dyDescent="0.25">
      <c r="A42" s="35" t="s">
        <v>49</v>
      </c>
      <c r="B42" s="27">
        <f>'1T'!E42</f>
        <v>247962500</v>
      </c>
      <c r="C42" s="27">
        <f>'2T'!E42</f>
        <v>246634500</v>
      </c>
      <c r="D42" s="27">
        <f t="shared" si="2"/>
        <v>494597000</v>
      </c>
    </row>
    <row r="43" spans="1:5" ht="15" customHeight="1" x14ac:dyDescent="0.25">
      <c r="A43" s="34" t="s">
        <v>57</v>
      </c>
      <c r="B43" s="27">
        <f>'1T'!E43</f>
        <v>95822400</v>
      </c>
      <c r="C43" s="27">
        <f>'2T'!E43</f>
        <v>95158400</v>
      </c>
      <c r="D43" s="27">
        <f t="shared" si="2"/>
        <v>190980800</v>
      </c>
    </row>
    <row r="44" spans="1:5" ht="15" customHeight="1" x14ac:dyDescent="0.25">
      <c r="A44" s="35" t="s">
        <v>49</v>
      </c>
      <c r="B44" s="27">
        <f>'1T'!E44</f>
        <v>210295000</v>
      </c>
      <c r="C44" s="27">
        <f>'2T'!E44</f>
        <v>371413800</v>
      </c>
      <c r="D44" s="27">
        <f t="shared" si="2"/>
        <v>581708800</v>
      </c>
    </row>
    <row r="45" spans="1:5" ht="15" customHeight="1" thickBot="1" x14ac:dyDescent="0.3">
      <c r="A45" s="13" t="s">
        <v>14</v>
      </c>
      <c r="B45" s="28">
        <f>SUM(B39:B44)</f>
        <v>3333270900</v>
      </c>
      <c r="C45" s="28">
        <f t="shared" ref="C45:D45" si="3">SUM(C39:C44)</f>
        <v>3503352000</v>
      </c>
      <c r="D45" s="28">
        <f t="shared" si="3"/>
        <v>6836622900</v>
      </c>
    </row>
    <row r="46" spans="1:5" ht="15" customHeight="1" thickTop="1" x14ac:dyDescent="0.25">
      <c r="A46" s="2" t="s">
        <v>62</v>
      </c>
    </row>
    <row r="47" spans="1:5" ht="15" customHeight="1" x14ac:dyDescent="0.25">
      <c r="A47" s="2"/>
    </row>
    <row r="48" spans="1:5" x14ac:dyDescent="0.25">
      <c r="A48" s="2"/>
    </row>
    <row r="50" spans="1:14" x14ac:dyDescent="0.25">
      <c r="A50" s="49" t="s">
        <v>15</v>
      </c>
      <c r="B50" s="49"/>
      <c r="C50" s="49"/>
      <c r="D50" s="49"/>
      <c r="E50" s="49"/>
      <c r="F50" s="19"/>
      <c r="G50" s="19"/>
      <c r="H50" s="19"/>
      <c r="I50" s="19"/>
      <c r="J50" s="19"/>
      <c r="K50" s="19"/>
      <c r="L50" s="19"/>
      <c r="M50" s="19"/>
      <c r="N50" s="19"/>
    </row>
    <row r="51" spans="1:14" x14ac:dyDescent="0.25">
      <c r="A51" s="49" t="s">
        <v>12</v>
      </c>
      <c r="B51" s="49"/>
      <c r="C51" s="49"/>
      <c r="D51" s="49"/>
      <c r="E51" s="4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49" t="s">
        <v>13</v>
      </c>
      <c r="B52" s="49"/>
      <c r="C52" s="49"/>
      <c r="D52" s="49"/>
      <c r="E52" s="49"/>
      <c r="F52" s="18"/>
      <c r="G52" s="18"/>
      <c r="H52" s="18"/>
      <c r="I52" s="18"/>
      <c r="J52" s="18"/>
      <c r="K52" s="18"/>
      <c r="L52" s="18"/>
      <c r="M52" s="18"/>
      <c r="N52" s="18"/>
    </row>
    <row r="54" spans="1:14" ht="15.75" thickBot="1" x14ac:dyDescent="0.3">
      <c r="A54" s="11" t="s">
        <v>16</v>
      </c>
      <c r="B54" s="12" t="s">
        <v>0</v>
      </c>
      <c r="C54" s="12" t="s">
        <v>25</v>
      </c>
      <c r="D54" s="12" t="s">
        <v>34</v>
      </c>
      <c r="E54" s="20"/>
      <c r="F54" s="20"/>
      <c r="G54" s="20"/>
      <c r="H54" s="20"/>
      <c r="I54" s="20"/>
      <c r="J54" s="20"/>
      <c r="K54" s="20"/>
      <c r="L54" s="20"/>
    </row>
    <row r="56" spans="1:14" x14ac:dyDescent="0.25">
      <c r="A56" s="21" t="s">
        <v>17</v>
      </c>
      <c r="B56" s="2">
        <f>'1T'!E60</f>
        <v>3333270900</v>
      </c>
      <c r="C56" s="2">
        <f>'2T'!E60</f>
        <v>3503352000</v>
      </c>
      <c r="D56" s="2">
        <f>SUM(B56:C56)</f>
        <v>6836622900</v>
      </c>
      <c r="E56" s="45"/>
    </row>
    <row r="57" spans="1:14" x14ac:dyDescent="0.25">
      <c r="A57" s="21"/>
    </row>
    <row r="60" spans="1:14" ht="15.75" thickBot="1" x14ac:dyDescent="0.3">
      <c r="A60" s="13" t="s">
        <v>14</v>
      </c>
      <c r="B60" s="3">
        <f>B56</f>
        <v>3333270900</v>
      </c>
      <c r="C60" s="3">
        <f t="shared" ref="C60:D60" si="4">C56</f>
        <v>3503352000</v>
      </c>
      <c r="D60" s="3">
        <f t="shared" si="4"/>
        <v>6836622900</v>
      </c>
      <c r="E60" s="14"/>
      <c r="F60" s="14"/>
      <c r="G60" s="14"/>
      <c r="H60" s="14"/>
      <c r="I60" s="14"/>
      <c r="J60" s="14"/>
      <c r="K60" s="14"/>
      <c r="L60" s="14"/>
    </row>
    <row r="61" spans="1:14" ht="15.75" thickTop="1" x14ac:dyDescent="0.25">
      <c r="A61" s="2" t="s">
        <v>62</v>
      </c>
    </row>
    <row r="64" spans="1:14" x14ac:dyDescent="0.25">
      <c r="A64" s="49" t="s">
        <v>18</v>
      </c>
      <c r="B64" s="49"/>
      <c r="C64" s="49"/>
      <c r="D64" s="49"/>
      <c r="E64" s="4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25">
      <c r="A65" s="49" t="s">
        <v>19</v>
      </c>
      <c r="B65" s="49"/>
      <c r="C65" s="49"/>
      <c r="D65" s="49"/>
      <c r="E65" s="49"/>
    </row>
    <row r="66" spans="1:14" x14ac:dyDescent="0.25">
      <c r="A66" s="49" t="s">
        <v>13</v>
      </c>
      <c r="B66" s="49"/>
      <c r="C66" s="49"/>
      <c r="D66" s="49"/>
      <c r="E66" s="49"/>
      <c r="F66" s="18"/>
      <c r="G66" s="18"/>
      <c r="H66" s="18"/>
      <c r="I66" s="18"/>
      <c r="J66" s="18"/>
      <c r="K66" s="18"/>
      <c r="L66" s="18"/>
      <c r="M66" s="18"/>
      <c r="N66" s="18"/>
    </row>
    <row r="68" spans="1:14" ht="15.75" thickBot="1" x14ac:dyDescent="0.3">
      <c r="A68" s="11" t="s">
        <v>16</v>
      </c>
      <c r="B68" s="12" t="s">
        <v>0</v>
      </c>
      <c r="C68" s="12" t="s">
        <v>25</v>
      </c>
      <c r="D68" s="12" t="s">
        <v>34</v>
      </c>
      <c r="E68" s="20"/>
      <c r="F68" s="20"/>
      <c r="G68" s="20"/>
      <c r="H68" s="20"/>
      <c r="I68" s="20"/>
      <c r="J68" s="20"/>
      <c r="K68" s="20"/>
      <c r="L68" s="20"/>
    </row>
    <row r="70" spans="1:14" x14ac:dyDescent="0.25">
      <c r="A70" s="31" t="s">
        <v>44</v>
      </c>
      <c r="B70" s="2">
        <f>'1T'!E70</f>
        <v>1030727673.4300003</v>
      </c>
      <c r="C70" s="2">
        <f>'2T'!E70</f>
        <v>1563378352</v>
      </c>
      <c r="D70" s="2">
        <f>B70</f>
        <v>1030727673.4300003</v>
      </c>
    </row>
    <row r="71" spans="1:14" x14ac:dyDescent="0.25">
      <c r="A71" s="31" t="s">
        <v>20</v>
      </c>
      <c r="B71" s="2">
        <f>'1T'!E71</f>
        <v>4895969252</v>
      </c>
      <c r="C71" s="2">
        <f>'2T'!E71</f>
        <v>4293643648</v>
      </c>
      <c r="D71" s="2">
        <f>SUM(B71:C71)</f>
        <v>9189612900</v>
      </c>
    </row>
    <row r="72" spans="1:14" x14ac:dyDescent="0.25">
      <c r="A72" s="31" t="s">
        <v>45</v>
      </c>
      <c r="B72" s="2">
        <f>'1T'!E72</f>
        <v>5926696925.4300003</v>
      </c>
      <c r="C72" s="2">
        <f>'2T'!E72</f>
        <v>5857022000</v>
      </c>
      <c r="D72" s="2">
        <f>SUM(D70:D71)</f>
        <v>10220340573.43</v>
      </c>
    </row>
    <row r="73" spans="1:14" x14ac:dyDescent="0.25">
      <c r="A73" s="31" t="s">
        <v>21</v>
      </c>
      <c r="B73" s="2">
        <f>'1T'!E73</f>
        <v>4363318573.4300003</v>
      </c>
      <c r="C73" s="2">
        <f>'2T'!E73</f>
        <v>3503352000</v>
      </c>
      <c r="D73" s="2">
        <f>SUM(B73:C73)</f>
        <v>7866670573.4300003</v>
      </c>
    </row>
    <row r="74" spans="1:14" x14ac:dyDescent="0.25">
      <c r="A74" s="31" t="s">
        <v>46</v>
      </c>
      <c r="B74" s="2">
        <f>'1T'!E74</f>
        <v>1563378352</v>
      </c>
      <c r="C74" s="2">
        <f>'2T'!E74</f>
        <v>2353670000</v>
      </c>
      <c r="D74" s="2">
        <f>+D72-D73</f>
        <v>2353670000</v>
      </c>
    </row>
    <row r="75" spans="1:14" ht="15.75" thickBot="1" x14ac:dyDescent="0.3">
      <c r="A75" s="3"/>
      <c r="B75" s="3"/>
      <c r="C75" s="3"/>
      <c r="D75" s="3"/>
      <c r="E75" s="14"/>
      <c r="F75" s="14"/>
      <c r="G75" s="14"/>
      <c r="H75" s="14"/>
      <c r="I75" s="14"/>
      <c r="J75" s="14"/>
      <c r="K75" s="14"/>
      <c r="L75" s="14"/>
    </row>
    <row r="76" spans="1:14" ht="15.75" thickTop="1" x14ac:dyDescent="0.25">
      <c r="A76" s="2" t="s">
        <v>69</v>
      </c>
    </row>
    <row r="79" spans="1:14" x14ac:dyDescent="0.25">
      <c r="A79" s="1" t="s">
        <v>77</v>
      </c>
    </row>
    <row r="80" spans="1:14" x14ac:dyDescent="0.25">
      <c r="A80" s="16" t="s">
        <v>75</v>
      </c>
    </row>
    <row r="84" spans="1:1" x14ac:dyDescent="0.25">
      <c r="A84" s="30"/>
    </row>
    <row r="85" spans="1:1" x14ac:dyDescent="0.25">
      <c r="A85" s="30"/>
    </row>
    <row r="86" spans="1:1" x14ac:dyDescent="0.25">
      <c r="A86" s="30"/>
    </row>
    <row r="89" spans="1:1" x14ac:dyDescent="0.25">
      <c r="A89" s="2"/>
    </row>
    <row r="91" spans="1:1" hidden="1" x14ac:dyDescent="0.25"/>
    <row r="93" spans="1:1" x14ac:dyDescent="0.25">
      <c r="A93" s="2"/>
    </row>
  </sheetData>
  <mergeCells count="14">
    <mergeCell ref="A51:E51"/>
    <mergeCell ref="A52:E52"/>
    <mergeCell ref="A64:E64"/>
    <mergeCell ref="A65:E65"/>
    <mergeCell ref="A66:E66"/>
    <mergeCell ref="A50:E50"/>
    <mergeCell ref="A1:F1"/>
    <mergeCell ref="A8:F8"/>
    <mergeCell ref="A9:F9"/>
    <mergeCell ref="A30:F30"/>
    <mergeCell ref="A33:E33"/>
    <mergeCell ref="A34:E34"/>
    <mergeCell ref="A35:E35"/>
    <mergeCell ref="A31:F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4"/>
  <sheetViews>
    <sheetView zoomScale="80" zoomScaleNormal="80" workbookViewId="0">
      <selection activeCell="A80" sqref="A80"/>
    </sheetView>
  </sheetViews>
  <sheetFormatPr baseColWidth="10" defaultColWidth="11.42578125" defaultRowHeight="15" x14ac:dyDescent="0.25"/>
  <cols>
    <col min="1" max="1" width="53.85546875" style="1" customWidth="1"/>
    <col min="2" max="2" width="31.28515625" style="2" bestFit="1" customWidth="1"/>
    <col min="3" max="4" width="16.7109375" style="2" bestFit="1" customWidth="1"/>
    <col min="5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5" x14ac:dyDescent="0.25">
      <c r="A1" s="49" t="s">
        <v>1</v>
      </c>
      <c r="B1" s="49"/>
      <c r="C1" s="49"/>
      <c r="D1" s="49"/>
      <c r="E1" s="49"/>
      <c r="F1" s="49"/>
    </row>
    <row r="2" spans="1:35" x14ac:dyDescent="0.25">
      <c r="A2" s="4" t="s">
        <v>38</v>
      </c>
      <c r="B2" s="5" t="s">
        <v>37</v>
      </c>
      <c r="C2" s="5"/>
      <c r="D2" s="5"/>
      <c r="E2" s="5"/>
      <c r="F2" s="5"/>
    </row>
    <row r="3" spans="1:35" x14ac:dyDescent="0.25">
      <c r="A3" s="4" t="s">
        <v>39</v>
      </c>
      <c r="B3" s="5" t="s">
        <v>40</v>
      </c>
      <c r="C3" s="5"/>
      <c r="D3" s="5"/>
      <c r="E3" s="5"/>
      <c r="F3" s="5"/>
    </row>
    <row r="4" spans="1:35" x14ac:dyDescent="0.25">
      <c r="A4" s="4" t="s">
        <v>41</v>
      </c>
      <c r="B4" s="5" t="s">
        <v>37</v>
      </c>
      <c r="C4" s="5"/>
      <c r="D4" s="5"/>
      <c r="E4" s="5"/>
      <c r="F4" s="5"/>
    </row>
    <row r="5" spans="1:35" x14ac:dyDescent="0.25">
      <c r="A5" s="4" t="s">
        <v>42</v>
      </c>
      <c r="B5" s="5" t="s">
        <v>70</v>
      </c>
      <c r="C5" s="5"/>
      <c r="D5" s="5"/>
      <c r="E5" s="5"/>
      <c r="F5" s="5"/>
    </row>
    <row r="6" spans="1:35" x14ac:dyDescent="0.25">
      <c r="A6" s="4"/>
      <c r="B6" s="6"/>
      <c r="C6" s="7"/>
      <c r="D6" s="8"/>
      <c r="E6" s="8"/>
      <c r="F6" s="8"/>
    </row>
    <row r="7" spans="1:35" x14ac:dyDescent="0.25">
      <c r="A7" s="9"/>
      <c r="B7" s="8"/>
      <c r="C7" s="8"/>
      <c r="D7" s="8"/>
      <c r="E7" s="8"/>
      <c r="F7" s="8"/>
    </row>
    <row r="8" spans="1:35" ht="15" customHeight="1" x14ac:dyDescent="0.25">
      <c r="A8" s="49" t="s">
        <v>2</v>
      </c>
      <c r="B8" s="49"/>
      <c r="C8" s="49"/>
      <c r="D8" s="49"/>
      <c r="E8" s="49"/>
      <c r="F8" s="49"/>
    </row>
    <row r="9" spans="1:35" ht="15" customHeight="1" x14ac:dyDescent="0.25">
      <c r="A9" s="49" t="s">
        <v>3</v>
      </c>
      <c r="B9" s="49"/>
      <c r="C9" s="49"/>
      <c r="D9" s="49"/>
      <c r="E9" s="49"/>
      <c r="F9" s="49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0</v>
      </c>
      <c r="D11" s="12" t="s">
        <v>25</v>
      </c>
      <c r="E11" s="12" t="s">
        <v>29</v>
      </c>
      <c r="F11" s="12" t="s">
        <v>35</v>
      </c>
      <c r="G11" s="12" t="s">
        <v>60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G12" s="22"/>
    </row>
    <row r="13" spans="1:35" s="24" customFormat="1" ht="15" customHeight="1" x14ac:dyDescent="0.25">
      <c r="A13" s="1" t="s">
        <v>54</v>
      </c>
      <c r="B13" s="2" t="s">
        <v>47</v>
      </c>
      <c r="C13" s="23">
        <f>'1T'!G13</f>
        <v>0</v>
      </c>
      <c r="D13" s="23">
        <f>'2T'!G13</f>
        <v>0</v>
      </c>
      <c r="E13" s="23">
        <f>'3T'!G13</f>
        <v>0</v>
      </c>
      <c r="F13" s="23">
        <f>SUM(C13:E13)</f>
        <v>0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7">
        <f>'1T'!G14</f>
        <v>51573.333333333336</v>
      </c>
      <c r="D14" s="37">
        <f>'2T'!G14</f>
        <v>51482.333333333336</v>
      </c>
      <c r="E14" s="37">
        <f>'3T'!G14</f>
        <v>51470.333333333336</v>
      </c>
      <c r="F14" s="37">
        <f t="shared" ref="F14:F24" si="0">SUM(C14:E14)</f>
        <v>154526</v>
      </c>
      <c r="G14" s="37">
        <f>AVERAGE(C14:E14)</f>
        <v>51508.666666666664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 t="s">
        <v>55</v>
      </c>
      <c r="B15" s="2" t="s">
        <v>47</v>
      </c>
      <c r="C15" s="23">
        <f>'1T'!G15</f>
        <v>0</v>
      </c>
      <c r="D15" s="23">
        <f>'2T'!G15</f>
        <v>0</v>
      </c>
      <c r="E15" s="23">
        <f>'3T'!G15</f>
        <v>0</v>
      </c>
      <c r="F15" s="23">
        <f t="shared" si="0"/>
        <v>0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36" t="s">
        <v>48</v>
      </c>
      <c r="C16" s="37">
        <f>'1T'!G16</f>
        <v>19</v>
      </c>
      <c r="D16" s="37">
        <f>'2T'!G16</f>
        <v>27.666666666666668</v>
      </c>
      <c r="E16" s="37">
        <f>'3T'!G16</f>
        <v>45</v>
      </c>
      <c r="F16" s="37">
        <f t="shared" si="0"/>
        <v>91.666666666666671</v>
      </c>
      <c r="G16" s="37">
        <f t="shared" ref="G16:G26" si="1">AVERAGE(C16:E16)</f>
        <v>30.555555555555557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1" t="s">
        <v>56</v>
      </c>
      <c r="B17" s="2" t="s">
        <v>47</v>
      </c>
      <c r="C17" s="23">
        <f>'1T'!G17</f>
        <v>0</v>
      </c>
      <c r="D17" s="23">
        <f>'2T'!G17</f>
        <v>0</v>
      </c>
      <c r="E17" s="23">
        <f>'3T'!G17</f>
        <v>0</v>
      </c>
      <c r="F17" s="23">
        <f t="shared" si="0"/>
        <v>0</v>
      </c>
      <c r="G17" s="2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1"/>
      <c r="B18" s="36" t="s">
        <v>48</v>
      </c>
      <c r="C18" s="37">
        <f>'1T'!G18</f>
        <v>299</v>
      </c>
      <c r="D18" s="37">
        <f>'2T'!G18</f>
        <v>412.66666666666669</v>
      </c>
      <c r="E18" s="37">
        <f>'3T'!G18</f>
        <v>666</v>
      </c>
      <c r="F18" s="37">
        <f t="shared" si="0"/>
        <v>1377.6666666666667</v>
      </c>
      <c r="G18" s="37">
        <f t="shared" si="1"/>
        <v>459.22222222222223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customHeight="1" x14ac:dyDescent="0.25">
      <c r="A19" s="35" t="s">
        <v>49</v>
      </c>
      <c r="B19" s="2" t="s">
        <v>47</v>
      </c>
      <c r="C19" s="23">
        <f>'1T'!G19</f>
        <v>0</v>
      </c>
      <c r="D19" s="23">
        <f>'2T'!G19</f>
        <v>0</v>
      </c>
      <c r="E19" s="23">
        <f>'3T'!G19</f>
        <v>0</v>
      </c>
      <c r="F19" s="23">
        <f t="shared" si="0"/>
        <v>0</v>
      </c>
      <c r="G19" s="23">
        <f t="shared" si="1"/>
        <v>0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customHeight="1" x14ac:dyDescent="0.25">
      <c r="A20" s="35" t="s">
        <v>49</v>
      </c>
      <c r="B20" s="36" t="s">
        <v>48</v>
      </c>
      <c r="C20" s="37">
        <f>'1T'!G20</f>
        <v>1991.6666666666667</v>
      </c>
      <c r="D20" s="37">
        <f>'2T'!G20</f>
        <v>1980.6666666666667</v>
      </c>
      <c r="E20" s="37">
        <f>'3T'!G20</f>
        <v>1951.3333333333333</v>
      </c>
      <c r="F20" s="37">
        <f t="shared" si="0"/>
        <v>5923.666666666667</v>
      </c>
      <c r="G20" s="37">
        <f t="shared" si="1"/>
        <v>1974.5555555555557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customHeight="1" x14ac:dyDescent="0.25">
      <c r="A21" s="1" t="s">
        <v>57</v>
      </c>
      <c r="B21" s="2" t="s">
        <v>47</v>
      </c>
      <c r="C21" s="23">
        <f>'1T'!G21</f>
        <v>0</v>
      </c>
      <c r="D21" s="23">
        <f>'2T'!G21</f>
        <v>0</v>
      </c>
      <c r="E21" s="23">
        <f>'3T'!G21</f>
        <v>0</v>
      </c>
      <c r="F21" s="23">
        <f t="shared" si="0"/>
        <v>0</v>
      </c>
      <c r="G21" s="2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customHeight="1" x14ac:dyDescent="0.25">
      <c r="A22" s="1"/>
      <c r="B22" s="36" t="s">
        <v>48</v>
      </c>
      <c r="C22" s="37">
        <f>'1T'!G22</f>
        <v>404</v>
      </c>
      <c r="D22" s="37">
        <f>'2T'!G22</f>
        <v>401.33333333333331</v>
      </c>
      <c r="E22" s="37">
        <f>'3T'!G22</f>
        <v>361.66666666666669</v>
      </c>
      <c r="F22" s="37">
        <f t="shared" si="0"/>
        <v>1167</v>
      </c>
      <c r="G22" s="37">
        <f t="shared" si="1"/>
        <v>389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 x14ac:dyDescent="0.25">
      <c r="A23" s="35" t="s">
        <v>49</v>
      </c>
      <c r="B23" s="2" t="s">
        <v>47</v>
      </c>
      <c r="C23" s="23">
        <f>'1T'!G23</f>
        <v>0</v>
      </c>
      <c r="D23" s="23">
        <f>'2T'!G23</f>
        <v>0</v>
      </c>
      <c r="E23" s="23">
        <f>'3T'!G23</f>
        <v>0</v>
      </c>
      <c r="F23" s="23">
        <f t="shared" si="0"/>
        <v>0</v>
      </c>
      <c r="G23" s="2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 x14ac:dyDescent="0.25">
      <c r="A24" s="35" t="s">
        <v>49</v>
      </c>
      <c r="B24" s="36" t="s">
        <v>48</v>
      </c>
      <c r="C24" s="37">
        <f>'1T'!G24</f>
        <v>889.66666666666663</v>
      </c>
      <c r="D24" s="37">
        <f>'2T'!G24</f>
        <v>1597</v>
      </c>
      <c r="E24" s="37">
        <f>'3T'!G24</f>
        <v>1353</v>
      </c>
      <c r="F24" s="37">
        <f t="shared" si="0"/>
        <v>3839.6666666666665</v>
      </c>
      <c r="G24" s="37">
        <f t="shared" si="1"/>
        <v>1279.8888888888889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6" customFormat="1" ht="15.75" thickBot="1" x14ac:dyDescent="0.3">
      <c r="A25" s="13" t="s">
        <v>8</v>
      </c>
      <c r="B25" s="3"/>
      <c r="C25" s="3">
        <f>'1T'!G25</f>
        <v>0</v>
      </c>
      <c r="D25" s="3">
        <f>'2T'!G25</f>
        <v>0</v>
      </c>
      <c r="E25" s="3">
        <f>'3T'!G25</f>
        <v>0</v>
      </c>
      <c r="F25" s="3">
        <f t="shared" ref="F25" si="2">F13+F15+F17+F21+F23</f>
        <v>0</v>
      </c>
      <c r="G25" s="3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s="26" customFormat="1" ht="16.5" thickTop="1" thickBot="1" x14ac:dyDescent="0.3">
      <c r="A26" s="13" t="s">
        <v>9</v>
      </c>
      <c r="B26" s="3"/>
      <c r="C26" s="3">
        <f>'1T'!G26</f>
        <v>55176.666666666664</v>
      </c>
      <c r="D26" s="3">
        <f>'2T'!G26</f>
        <v>55901.666666666664</v>
      </c>
      <c r="E26" s="3">
        <f>'3T'!G26</f>
        <v>55847.333333333336</v>
      </c>
      <c r="F26" s="3">
        <f>+F14+F16+F18+F20+F22+F24</f>
        <v>166925.66666666663</v>
      </c>
      <c r="G26" s="3">
        <f t="shared" si="1"/>
        <v>55641.888888888883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8.75" customHeight="1" thickTop="1" x14ac:dyDescent="0.25">
      <c r="A27" s="2" t="s">
        <v>62</v>
      </c>
      <c r="B27" s="14"/>
      <c r="C27" s="14"/>
      <c r="D27" s="14"/>
      <c r="E27" s="14"/>
      <c r="F27" s="14"/>
    </row>
    <row r="28" spans="1:35" ht="15" customHeight="1" x14ac:dyDescent="0.25">
      <c r="A28" s="1" t="s">
        <v>10</v>
      </c>
      <c r="F28" s="15"/>
    </row>
    <row r="29" spans="1:35" ht="15" customHeight="1" x14ac:dyDescent="0.25">
      <c r="A29" s="16" t="s">
        <v>50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35" ht="15" customHeight="1" x14ac:dyDescent="0.25">
      <c r="A30" s="50" t="s">
        <v>74</v>
      </c>
      <c r="B30" s="50"/>
      <c r="C30" s="50"/>
      <c r="D30" s="50"/>
      <c r="E30" s="50"/>
      <c r="F30" s="5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35" ht="29.25" customHeight="1" x14ac:dyDescent="0.25">
      <c r="A31" s="50" t="s">
        <v>51</v>
      </c>
      <c r="B31" s="50"/>
      <c r="C31" s="50"/>
      <c r="D31" s="50"/>
      <c r="E31" s="50"/>
      <c r="F31" s="50"/>
    </row>
    <row r="32" spans="1:35" ht="15" customHeight="1" x14ac:dyDescent="0.25"/>
    <row r="33" spans="1:5" ht="15" customHeight="1" x14ac:dyDescent="0.25">
      <c r="A33" s="51" t="s">
        <v>11</v>
      </c>
      <c r="B33" s="51"/>
      <c r="C33" s="51"/>
      <c r="D33" s="51"/>
      <c r="E33" s="51"/>
    </row>
    <row r="34" spans="1:5" ht="15" customHeight="1" x14ac:dyDescent="0.25">
      <c r="A34" s="49" t="s">
        <v>12</v>
      </c>
      <c r="B34" s="49"/>
      <c r="C34" s="49"/>
      <c r="D34" s="49"/>
      <c r="E34" s="49"/>
    </row>
    <row r="35" spans="1:5" ht="15" customHeight="1" x14ac:dyDescent="0.25">
      <c r="A35" s="49" t="s">
        <v>13</v>
      </c>
      <c r="B35" s="49"/>
      <c r="C35" s="49"/>
      <c r="D35" s="49"/>
      <c r="E35" s="49"/>
    </row>
    <row r="36" spans="1:5" ht="15" customHeight="1" x14ac:dyDescent="0.25"/>
    <row r="37" spans="1:5" ht="15" customHeight="1" thickBot="1" x14ac:dyDescent="0.3">
      <c r="A37" s="11" t="s">
        <v>43</v>
      </c>
      <c r="B37" s="12" t="s">
        <v>0</v>
      </c>
      <c r="C37" s="12" t="s">
        <v>25</v>
      </c>
      <c r="D37" s="12" t="s">
        <v>29</v>
      </c>
      <c r="E37" s="12" t="s">
        <v>35</v>
      </c>
    </row>
    <row r="38" spans="1:5" ht="15" customHeight="1" x14ac:dyDescent="0.25">
      <c r="A38" s="10"/>
      <c r="B38" s="10"/>
      <c r="C38" s="10"/>
      <c r="D38" s="10"/>
      <c r="E38" s="10"/>
    </row>
    <row r="39" spans="1:5" ht="15" customHeight="1" x14ac:dyDescent="0.25">
      <c r="A39" s="10" t="s">
        <v>54</v>
      </c>
      <c r="B39" s="27">
        <f>'1T'!E39</f>
        <v>2738420100</v>
      </c>
      <c r="C39" s="27">
        <f>'2T'!E39</f>
        <v>2733605700</v>
      </c>
      <c r="D39" s="27">
        <f>'3T'!E39</f>
        <v>2733145500</v>
      </c>
      <c r="E39" s="27">
        <f>SUM(B39:D39)</f>
        <v>8205171300</v>
      </c>
    </row>
    <row r="40" spans="1:5" ht="15" customHeight="1" x14ac:dyDescent="0.25">
      <c r="A40" s="10" t="s">
        <v>55</v>
      </c>
      <c r="B40" s="27">
        <f>'1T'!E40</f>
        <v>3545400</v>
      </c>
      <c r="C40" s="27">
        <f>'2T'!E40</f>
        <v>5162600</v>
      </c>
      <c r="D40" s="27">
        <f>'3T'!E40</f>
        <v>8397000</v>
      </c>
      <c r="E40" s="27">
        <f t="shared" ref="E40:E44" si="3">SUM(B40:D40)</f>
        <v>17105000</v>
      </c>
    </row>
    <row r="41" spans="1:5" ht="15" customHeight="1" x14ac:dyDescent="0.25">
      <c r="A41" s="10" t="s">
        <v>56</v>
      </c>
      <c r="B41" s="27">
        <f>'1T'!E41</f>
        <v>37225500</v>
      </c>
      <c r="C41" s="27">
        <f>'2T'!E41</f>
        <v>51377000</v>
      </c>
      <c r="D41" s="27">
        <f>'3T'!E41</f>
        <v>82917000</v>
      </c>
      <c r="E41" s="27">
        <f t="shared" si="3"/>
        <v>171519500</v>
      </c>
    </row>
    <row r="42" spans="1:5" ht="15" customHeight="1" x14ac:dyDescent="0.25">
      <c r="A42" s="35" t="s">
        <v>49</v>
      </c>
      <c r="B42" s="27">
        <f>'1T'!E42</f>
        <v>247962500</v>
      </c>
      <c r="C42" s="27">
        <f>'2T'!E42</f>
        <v>246634500</v>
      </c>
      <c r="D42" s="27">
        <f>'3T'!E42</f>
        <v>242899500</v>
      </c>
      <c r="E42" s="27">
        <f t="shared" si="3"/>
        <v>737496500</v>
      </c>
    </row>
    <row r="43" spans="1:5" ht="15" customHeight="1" x14ac:dyDescent="0.25">
      <c r="A43" s="34" t="s">
        <v>57</v>
      </c>
      <c r="B43" s="27">
        <f>'1T'!E43</f>
        <v>95822400</v>
      </c>
      <c r="C43" s="27">
        <f>'2T'!E43</f>
        <v>95158400</v>
      </c>
      <c r="D43" s="27">
        <f>'3T'!E43</f>
        <v>86550600</v>
      </c>
      <c r="E43" s="27">
        <f t="shared" si="3"/>
        <v>277531400</v>
      </c>
    </row>
    <row r="44" spans="1:5" ht="15" customHeight="1" x14ac:dyDescent="0.25">
      <c r="A44" s="35" t="s">
        <v>49</v>
      </c>
      <c r="B44" s="27">
        <f>'1T'!E44</f>
        <v>210295000</v>
      </c>
      <c r="C44" s="27">
        <f>'2T'!E44</f>
        <v>371413800</v>
      </c>
      <c r="D44" s="27">
        <f>'3T'!E44</f>
        <v>315442000</v>
      </c>
      <c r="E44" s="27">
        <f t="shared" si="3"/>
        <v>897150800</v>
      </c>
    </row>
    <row r="45" spans="1:5" ht="15" customHeight="1" thickBot="1" x14ac:dyDescent="0.3">
      <c r="A45" s="13" t="s">
        <v>14</v>
      </c>
      <c r="B45" s="28">
        <f>SUM(B39:B44)</f>
        <v>3333270900</v>
      </c>
      <c r="C45" s="28">
        <f t="shared" ref="C45:E45" si="4">SUM(C39:C44)</f>
        <v>3503352000</v>
      </c>
      <c r="D45" s="28">
        <f t="shared" si="4"/>
        <v>3469351600</v>
      </c>
      <c r="E45" s="28">
        <f t="shared" si="4"/>
        <v>10305974500</v>
      </c>
    </row>
    <row r="46" spans="1:5" ht="15" customHeight="1" thickTop="1" x14ac:dyDescent="0.25">
      <c r="A46" s="2" t="s">
        <v>62</v>
      </c>
    </row>
    <row r="47" spans="1:5" ht="15" customHeight="1" x14ac:dyDescent="0.25">
      <c r="A47" s="2"/>
    </row>
    <row r="48" spans="1:5" x14ac:dyDescent="0.25">
      <c r="A48" s="2"/>
    </row>
    <row r="50" spans="1:14" x14ac:dyDescent="0.25">
      <c r="A50" s="49" t="s">
        <v>15</v>
      </c>
      <c r="B50" s="49"/>
      <c r="C50" s="49"/>
      <c r="D50" s="49"/>
      <c r="E50" s="49"/>
      <c r="F50" s="19"/>
      <c r="G50" s="19"/>
      <c r="H50" s="19"/>
      <c r="I50" s="19"/>
      <c r="J50" s="19"/>
      <c r="K50" s="19"/>
      <c r="L50" s="19"/>
      <c r="M50" s="19"/>
      <c r="N50" s="19"/>
    </row>
    <row r="51" spans="1:14" x14ac:dyDescent="0.25">
      <c r="A51" s="49" t="s">
        <v>12</v>
      </c>
      <c r="B51" s="49"/>
      <c r="C51" s="49"/>
      <c r="D51" s="49"/>
      <c r="E51" s="4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49" t="s">
        <v>13</v>
      </c>
      <c r="B52" s="49"/>
      <c r="C52" s="49"/>
      <c r="D52" s="49"/>
      <c r="E52" s="49"/>
      <c r="F52" s="18"/>
      <c r="G52" s="18"/>
      <c r="H52" s="18"/>
      <c r="I52" s="18"/>
      <c r="J52" s="18"/>
      <c r="K52" s="18"/>
      <c r="L52" s="18"/>
      <c r="M52" s="18"/>
      <c r="N52" s="18"/>
    </row>
    <row r="54" spans="1:14" ht="15.75" thickBot="1" x14ac:dyDescent="0.3">
      <c r="A54" s="11" t="s">
        <v>16</v>
      </c>
      <c r="B54" s="12" t="s">
        <v>0</v>
      </c>
      <c r="C54" s="12" t="s">
        <v>25</v>
      </c>
      <c r="D54" s="12" t="s">
        <v>29</v>
      </c>
      <c r="E54" s="12" t="s">
        <v>35</v>
      </c>
      <c r="F54" s="20"/>
      <c r="G54" s="20"/>
      <c r="H54" s="20"/>
      <c r="I54" s="20"/>
      <c r="J54" s="20"/>
      <c r="K54" s="20"/>
      <c r="L54" s="20"/>
      <c r="M54" s="20"/>
    </row>
    <row r="56" spans="1:14" x14ac:dyDescent="0.25">
      <c r="A56" s="21" t="s">
        <v>17</v>
      </c>
      <c r="B56" s="2">
        <f>'1T'!E56</f>
        <v>3333270900</v>
      </c>
      <c r="C56" s="2">
        <f>'2T'!E56</f>
        <v>3503352000</v>
      </c>
      <c r="D56" s="2">
        <f>'3T'!E56</f>
        <v>3469351600</v>
      </c>
      <c r="E56" s="2">
        <f>SUM(B56:D56)</f>
        <v>10305974500</v>
      </c>
      <c r="F56" s="45"/>
    </row>
    <row r="57" spans="1:14" x14ac:dyDescent="0.25">
      <c r="A57" s="21"/>
    </row>
    <row r="60" spans="1:14" ht="15.75" thickBot="1" x14ac:dyDescent="0.3">
      <c r="A60" s="13" t="s">
        <v>14</v>
      </c>
      <c r="B60" s="3">
        <f>B56</f>
        <v>3333270900</v>
      </c>
      <c r="C60" s="3">
        <f t="shared" ref="C60:E60" si="5">C56</f>
        <v>3503352000</v>
      </c>
      <c r="D60" s="3">
        <f t="shared" si="5"/>
        <v>3469351600</v>
      </c>
      <c r="E60" s="3">
        <f t="shared" si="5"/>
        <v>10305974500</v>
      </c>
      <c r="F60" s="14"/>
      <c r="G60" s="14"/>
      <c r="H60" s="14"/>
      <c r="I60" s="14"/>
      <c r="J60" s="14"/>
      <c r="K60" s="14"/>
      <c r="L60" s="14"/>
      <c r="M60" s="14"/>
    </row>
    <row r="61" spans="1:14" ht="15.75" thickTop="1" x14ac:dyDescent="0.25">
      <c r="A61" s="2" t="s">
        <v>71</v>
      </c>
      <c r="E61" s="43"/>
    </row>
    <row r="64" spans="1:14" x14ac:dyDescent="0.25">
      <c r="A64" s="49" t="s">
        <v>18</v>
      </c>
      <c r="B64" s="49"/>
      <c r="C64" s="49"/>
      <c r="D64" s="49"/>
      <c r="E64" s="4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25">
      <c r="A65" s="49" t="s">
        <v>19</v>
      </c>
      <c r="B65" s="49"/>
      <c r="C65" s="49"/>
      <c r="D65" s="49"/>
      <c r="E65" s="49"/>
    </row>
    <row r="66" spans="1:14" x14ac:dyDescent="0.25">
      <c r="A66" s="49" t="s">
        <v>13</v>
      </c>
      <c r="B66" s="49"/>
      <c r="C66" s="49"/>
      <c r="D66" s="49"/>
      <c r="E66" s="49"/>
      <c r="F66" s="18"/>
      <c r="G66" s="18"/>
      <c r="H66" s="18"/>
      <c r="I66" s="18"/>
      <c r="J66" s="18"/>
      <c r="K66" s="18"/>
      <c r="L66" s="18"/>
      <c r="M66" s="18"/>
      <c r="N66" s="18"/>
    </row>
    <row r="68" spans="1:14" ht="15.75" thickBot="1" x14ac:dyDescent="0.3">
      <c r="A68" s="11" t="s">
        <v>16</v>
      </c>
      <c r="B68" s="12" t="s">
        <v>0</v>
      </c>
      <c r="C68" s="12" t="s">
        <v>25</v>
      </c>
      <c r="D68" s="12" t="s">
        <v>29</v>
      </c>
      <c r="E68" s="12" t="s">
        <v>35</v>
      </c>
      <c r="F68" s="20"/>
      <c r="G68" s="20"/>
      <c r="H68" s="20"/>
      <c r="I68" s="20"/>
      <c r="J68" s="20"/>
      <c r="K68" s="20"/>
      <c r="L68" s="20"/>
      <c r="M68" s="20"/>
    </row>
    <row r="70" spans="1:14" x14ac:dyDescent="0.25">
      <c r="A70" s="31" t="s">
        <v>44</v>
      </c>
      <c r="B70" s="2">
        <f>'1T'!E70</f>
        <v>1030727673.4300003</v>
      </c>
      <c r="C70" s="2">
        <f>'2T'!E70</f>
        <v>1563378352</v>
      </c>
      <c r="D70" s="2">
        <f>'3T'!E70</f>
        <v>2353670000</v>
      </c>
      <c r="E70" s="2">
        <f>B70</f>
        <v>1030727673.4300003</v>
      </c>
    </row>
    <row r="71" spans="1:14" x14ac:dyDescent="0.25">
      <c r="A71" s="31" t="s">
        <v>20</v>
      </c>
      <c r="B71" s="2">
        <f>'1T'!E71</f>
        <v>4895969252</v>
      </c>
      <c r="C71" s="2">
        <f>'2T'!E71</f>
        <v>4293643648</v>
      </c>
      <c r="D71" s="2">
        <f>'3T'!E71</f>
        <v>2316839400</v>
      </c>
      <c r="E71" s="2">
        <f>SUM(B71:D71)</f>
        <v>11506452300</v>
      </c>
    </row>
    <row r="72" spans="1:14" x14ac:dyDescent="0.25">
      <c r="A72" s="31" t="s">
        <v>45</v>
      </c>
      <c r="B72" s="2">
        <f>'1T'!E72</f>
        <v>5926696925.4300003</v>
      </c>
      <c r="C72" s="2">
        <f>'2T'!E72</f>
        <v>5857022000</v>
      </c>
      <c r="D72" s="2">
        <f>'3T'!E72</f>
        <v>4670509400</v>
      </c>
      <c r="E72" s="2">
        <f>SUM(E70:E71)</f>
        <v>12537179973.43</v>
      </c>
    </row>
    <row r="73" spans="1:14" x14ac:dyDescent="0.25">
      <c r="A73" s="31" t="s">
        <v>21</v>
      </c>
      <c r="B73" s="2">
        <f>'1T'!E73</f>
        <v>4363318573.4300003</v>
      </c>
      <c r="C73" s="2">
        <f>'2T'!E73</f>
        <v>3503352000</v>
      </c>
      <c r="D73" s="2">
        <f>'3T'!E73</f>
        <v>3469351600</v>
      </c>
      <c r="E73" s="2">
        <f>SUM(B73:D73)</f>
        <v>11336022173.43</v>
      </c>
    </row>
    <row r="74" spans="1:14" x14ac:dyDescent="0.25">
      <c r="A74" s="31" t="s">
        <v>46</v>
      </c>
      <c r="B74" s="2">
        <f>'1T'!E74</f>
        <v>1563378352</v>
      </c>
      <c r="C74" s="2">
        <f>'2T'!E74</f>
        <v>2353670000</v>
      </c>
      <c r="D74" s="2">
        <f>'3T'!E74</f>
        <v>1201157800</v>
      </c>
      <c r="E74" s="2">
        <f>+E72-E73</f>
        <v>1201157800</v>
      </c>
    </row>
    <row r="75" spans="1:14" ht="15.75" thickBot="1" x14ac:dyDescent="0.3">
      <c r="A75" s="3"/>
      <c r="B75" s="3"/>
      <c r="C75" s="3"/>
      <c r="D75" s="3"/>
      <c r="E75" s="3"/>
      <c r="F75" s="14"/>
      <c r="G75" s="14"/>
      <c r="H75" s="14"/>
      <c r="I75" s="14"/>
      <c r="J75" s="14"/>
      <c r="K75" s="14"/>
      <c r="L75" s="14"/>
      <c r="M75" s="14"/>
    </row>
    <row r="76" spans="1:14" ht="15.75" thickTop="1" x14ac:dyDescent="0.25">
      <c r="A76" s="2" t="s">
        <v>71</v>
      </c>
    </row>
    <row r="79" spans="1:14" x14ac:dyDescent="0.25">
      <c r="A79" s="1" t="s">
        <v>77</v>
      </c>
    </row>
    <row r="80" spans="1:14" x14ac:dyDescent="0.25">
      <c r="A80" s="16" t="s">
        <v>75</v>
      </c>
    </row>
    <row r="84" spans="1:1" x14ac:dyDescent="0.25">
      <c r="A84" s="30"/>
    </row>
    <row r="85" spans="1:1" x14ac:dyDescent="0.25">
      <c r="A85" s="30"/>
    </row>
    <row r="86" spans="1:1" x14ac:dyDescent="0.25">
      <c r="A86" s="30"/>
    </row>
    <row r="90" spans="1:1" x14ac:dyDescent="0.25">
      <c r="A90" s="2"/>
    </row>
    <row r="92" spans="1:1" hidden="1" x14ac:dyDescent="0.25"/>
    <row r="94" spans="1:1" x14ac:dyDescent="0.25">
      <c r="A94" s="2"/>
    </row>
  </sheetData>
  <mergeCells count="14">
    <mergeCell ref="A51:E51"/>
    <mergeCell ref="A52:E52"/>
    <mergeCell ref="A64:E64"/>
    <mergeCell ref="A65:E65"/>
    <mergeCell ref="A66:E66"/>
    <mergeCell ref="A50:E50"/>
    <mergeCell ref="A1:F1"/>
    <mergeCell ref="A8:F8"/>
    <mergeCell ref="A9:F9"/>
    <mergeCell ref="A30:F30"/>
    <mergeCell ref="A33:E33"/>
    <mergeCell ref="A34:E34"/>
    <mergeCell ref="A35:E35"/>
    <mergeCell ref="A31:F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tabSelected="1" zoomScaleNormal="100" workbookViewId="0">
      <selection activeCell="F14" sqref="F14"/>
    </sheetView>
  </sheetViews>
  <sheetFormatPr baseColWidth="10" defaultColWidth="11.42578125" defaultRowHeight="15" x14ac:dyDescent="0.25"/>
  <cols>
    <col min="1" max="1" width="53.85546875" style="1" customWidth="1"/>
    <col min="2" max="2" width="31.28515625" style="2" bestFit="1" customWidth="1"/>
    <col min="3" max="5" width="16.7109375" style="2" bestFit="1" customWidth="1"/>
    <col min="6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5" x14ac:dyDescent="0.25">
      <c r="A1" s="49" t="s">
        <v>1</v>
      </c>
      <c r="B1" s="49"/>
      <c r="C1" s="49"/>
      <c r="D1" s="49"/>
      <c r="E1" s="49"/>
      <c r="F1" s="49"/>
    </row>
    <row r="2" spans="1:35" x14ac:dyDescent="0.25">
      <c r="A2" s="4" t="s">
        <v>38</v>
      </c>
      <c r="B2" s="5" t="s">
        <v>37</v>
      </c>
      <c r="C2" s="5"/>
      <c r="D2" s="5"/>
      <c r="E2" s="5"/>
      <c r="F2" s="5"/>
    </row>
    <row r="3" spans="1:35" x14ac:dyDescent="0.25">
      <c r="A3" s="4" t="s">
        <v>39</v>
      </c>
      <c r="B3" s="5" t="s">
        <v>40</v>
      </c>
      <c r="C3" s="5"/>
      <c r="D3" s="5"/>
      <c r="E3" s="5"/>
      <c r="F3" s="5"/>
    </row>
    <row r="4" spans="1:35" x14ac:dyDescent="0.25">
      <c r="A4" s="4" t="s">
        <v>41</v>
      </c>
      <c r="B4" s="5" t="s">
        <v>37</v>
      </c>
      <c r="C4" s="5"/>
      <c r="D4" s="5"/>
      <c r="E4" s="5"/>
      <c r="F4" s="5"/>
    </row>
    <row r="5" spans="1:35" x14ac:dyDescent="0.25">
      <c r="A5" s="4" t="s">
        <v>42</v>
      </c>
      <c r="B5" s="33">
        <v>2015</v>
      </c>
      <c r="C5" s="5"/>
      <c r="D5" s="5"/>
      <c r="E5" s="5"/>
      <c r="F5" s="5"/>
    </row>
    <row r="6" spans="1:35" x14ac:dyDescent="0.25">
      <c r="A6" s="4"/>
      <c r="B6" s="6"/>
      <c r="C6" s="7"/>
      <c r="D6" s="8"/>
      <c r="E6" s="8"/>
      <c r="F6" s="8"/>
    </row>
    <row r="7" spans="1:35" x14ac:dyDescent="0.25">
      <c r="A7" s="9"/>
      <c r="B7" s="8"/>
      <c r="C7" s="8"/>
      <c r="D7" s="8"/>
      <c r="E7" s="8"/>
      <c r="F7" s="8"/>
    </row>
    <row r="8" spans="1:35" ht="15" customHeight="1" x14ac:dyDescent="0.25">
      <c r="A8" s="49" t="s">
        <v>2</v>
      </c>
      <c r="B8" s="49"/>
      <c r="C8" s="49"/>
      <c r="D8" s="49"/>
      <c r="E8" s="49"/>
      <c r="F8" s="49"/>
    </row>
    <row r="9" spans="1:35" ht="15" customHeight="1" x14ac:dyDescent="0.25">
      <c r="A9" s="49" t="s">
        <v>3</v>
      </c>
      <c r="B9" s="49"/>
      <c r="C9" s="49"/>
      <c r="D9" s="49"/>
      <c r="E9" s="49"/>
      <c r="F9" s="49"/>
    </row>
    <row r="10" spans="1:35" ht="15" customHeight="1" x14ac:dyDescent="0.25">
      <c r="B10" s="10"/>
      <c r="C10" s="10"/>
    </row>
    <row r="11" spans="1:35" s="8" customFormat="1" ht="15" customHeight="1" thickBot="1" x14ac:dyDescent="0.3">
      <c r="A11" s="11" t="s">
        <v>43</v>
      </c>
      <c r="B11" s="12" t="s">
        <v>4</v>
      </c>
      <c r="C11" s="12" t="s">
        <v>0</v>
      </c>
      <c r="D11" s="12" t="s">
        <v>25</v>
      </c>
      <c r="E11" s="12" t="s">
        <v>29</v>
      </c>
      <c r="F11" s="12" t="s">
        <v>33</v>
      </c>
      <c r="G11" s="12" t="s">
        <v>36</v>
      </c>
      <c r="H11" s="12" t="s">
        <v>60</v>
      </c>
    </row>
    <row r="12" spans="1:35" s="8" customFormat="1" ht="15" customHeight="1" x14ac:dyDescent="0.25">
      <c r="A12" s="1"/>
      <c r="B12" s="2"/>
      <c r="C12" s="22"/>
      <c r="D12" s="22"/>
      <c r="E12" s="22"/>
      <c r="F12" s="22"/>
      <c r="H12" s="22"/>
    </row>
    <row r="13" spans="1:35" s="24" customFormat="1" ht="15" customHeight="1" x14ac:dyDescent="0.25">
      <c r="A13" s="1" t="s">
        <v>54</v>
      </c>
      <c r="B13" s="2" t="s">
        <v>47</v>
      </c>
      <c r="C13" s="23">
        <f>'1T'!G13</f>
        <v>0</v>
      </c>
      <c r="D13" s="23">
        <f>'2T'!G13</f>
        <v>0</v>
      </c>
      <c r="E13" s="23">
        <f>'3T'!G13</f>
        <v>0</v>
      </c>
      <c r="F13" s="23">
        <f>'4T'!G13</f>
        <v>0</v>
      </c>
      <c r="G13" s="23">
        <f>SUM(C13:F13)</f>
        <v>0</v>
      </c>
      <c r="H13" s="2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 x14ac:dyDescent="0.25">
      <c r="A14" s="1"/>
      <c r="B14" s="36" t="s">
        <v>48</v>
      </c>
      <c r="C14" s="37">
        <f>'1T'!G14</f>
        <v>51573.333333333336</v>
      </c>
      <c r="D14" s="37">
        <f>'2T'!G14</f>
        <v>51482.333333333336</v>
      </c>
      <c r="E14" s="37">
        <f>'3T'!G14</f>
        <v>51470.333333333336</v>
      </c>
      <c r="F14" s="37">
        <f>'4T'!G14</f>
        <v>51188.666666666664</v>
      </c>
      <c r="G14" s="37">
        <f t="shared" ref="G14:G24" si="0">SUM(C14:F14)</f>
        <v>205714.66666666666</v>
      </c>
      <c r="H14" s="37">
        <f>AVERAGE(C14:F14)</f>
        <v>51428.666666666664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 x14ac:dyDescent="0.25">
      <c r="A15" s="1" t="s">
        <v>55</v>
      </c>
      <c r="B15" s="2" t="s">
        <v>47</v>
      </c>
      <c r="C15" s="23">
        <f>'1T'!G15</f>
        <v>0</v>
      </c>
      <c r="D15" s="23">
        <f>'2T'!G15</f>
        <v>0</v>
      </c>
      <c r="E15" s="23">
        <f>'3T'!G15</f>
        <v>0</v>
      </c>
      <c r="F15" s="23">
        <f>'4T'!G15</f>
        <v>0</v>
      </c>
      <c r="G15" s="23">
        <f t="shared" si="0"/>
        <v>0</v>
      </c>
      <c r="H15" s="2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 x14ac:dyDescent="0.25">
      <c r="A16" s="1"/>
      <c r="B16" s="36" t="s">
        <v>48</v>
      </c>
      <c r="C16" s="37">
        <f>'1T'!G16</f>
        <v>19</v>
      </c>
      <c r="D16" s="37">
        <f>'2T'!G16</f>
        <v>27.666666666666668</v>
      </c>
      <c r="E16" s="37">
        <f>'3T'!G16</f>
        <v>45</v>
      </c>
      <c r="F16" s="37">
        <f>'4T'!G16</f>
        <v>81.666666666666671</v>
      </c>
      <c r="G16" s="37">
        <f t="shared" si="0"/>
        <v>173.33333333333334</v>
      </c>
      <c r="H16" s="37">
        <f>AVERAGE(C16:F16)</f>
        <v>43.333333333333336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customHeight="1" x14ac:dyDescent="0.25">
      <c r="A17" s="1" t="s">
        <v>56</v>
      </c>
      <c r="B17" s="2" t="s">
        <v>47</v>
      </c>
      <c r="C17" s="23">
        <f>'1T'!G17</f>
        <v>0</v>
      </c>
      <c r="D17" s="23">
        <f>'2T'!G17</f>
        <v>0</v>
      </c>
      <c r="E17" s="23">
        <f>'3T'!G17</f>
        <v>0</v>
      </c>
      <c r="F17" s="23">
        <f>'4T'!G17</f>
        <v>0</v>
      </c>
      <c r="G17" s="23">
        <f t="shared" si="0"/>
        <v>0</v>
      </c>
      <c r="H17" s="23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customHeight="1" x14ac:dyDescent="0.25">
      <c r="A18" s="1"/>
      <c r="B18" s="36" t="s">
        <v>48</v>
      </c>
      <c r="C18" s="37">
        <f>'1T'!G18</f>
        <v>299</v>
      </c>
      <c r="D18" s="37">
        <f>'2T'!G18</f>
        <v>412.66666666666669</v>
      </c>
      <c r="E18" s="37">
        <f>'3T'!G18</f>
        <v>666</v>
      </c>
      <c r="F18" s="37">
        <f>'4T'!G18</f>
        <v>653.66666666666663</v>
      </c>
      <c r="G18" s="37">
        <f t="shared" si="0"/>
        <v>2031.3333333333335</v>
      </c>
      <c r="H18" s="37">
        <f>AVERAGE(C18:F18)</f>
        <v>507.83333333333337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customHeight="1" x14ac:dyDescent="0.25">
      <c r="A19" s="35" t="s">
        <v>49</v>
      </c>
      <c r="B19" s="2" t="s">
        <v>47</v>
      </c>
      <c r="C19" s="23">
        <f>'1T'!G19</f>
        <v>0</v>
      </c>
      <c r="D19" s="23">
        <f>'2T'!G19</f>
        <v>0</v>
      </c>
      <c r="E19" s="23">
        <f>'3T'!G19</f>
        <v>0</v>
      </c>
      <c r="F19" s="23">
        <f>'4T'!G19</f>
        <v>0</v>
      </c>
      <c r="G19" s="23">
        <f t="shared" si="0"/>
        <v>0</v>
      </c>
      <c r="H19" s="23">
        <f t="shared" ref="H19:H20" si="1">AVERAGE(C19:F19)</f>
        <v>0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customHeight="1" x14ac:dyDescent="0.25">
      <c r="A20" s="35" t="s">
        <v>49</v>
      </c>
      <c r="B20" s="36" t="s">
        <v>48</v>
      </c>
      <c r="C20" s="37">
        <f>'1T'!G20</f>
        <v>1991.6666666666667</v>
      </c>
      <c r="D20" s="37">
        <f>'2T'!G20</f>
        <v>1980.6666666666667</v>
      </c>
      <c r="E20" s="37">
        <f>'3T'!G20</f>
        <v>1951.3333333333333</v>
      </c>
      <c r="F20" s="37">
        <f>'4T'!G20</f>
        <v>2177</v>
      </c>
      <c r="G20" s="37">
        <f t="shared" si="0"/>
        <v>8100.666666666667</v>
      </c>
      <c r="H20" s="37">
        <f t="shared" si="1"/>
        <v>2025.1666666666667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customHeight="1" x14ac:dyDescent="0.25">
      <c r="A21" s="1" t="s">
        <v>57</v>
      </c>
      <c r="B21" s="2" t="s">
        <v>47</v>
      </c>
      <c r="C21" s="23">
        <f>'1T'!G21</f>
        <v>0</v>
      </c>
      <c r="D21" s="23">
        <f>'2T'!G21</f>
        <v>0</v>
      </c>
      <c r="E21" s="23">
        <f>'3T'!G21</f>
        <v>0</v>
      </c>
      <c r="F21" s="23">
        <f>'4T'!G21</f>
        <v>0</v>
      </c>
      <c r="G21" s="23">
        <f t="shared" si="0"/>
        <v>0</v>
      </c>
      <c r="H21" s="23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customHeight="1" x14ac:dyDescent="0.25">
      <c r="A22" s="1"/>
      <c r="B22" s="36" t="s">
        <v>48</v>
      </c>
      <c r="C22" s="37">
        <f>'1T'!G22</f>
        <v>404</v>
      </c>
      <c r="D22" s="37">
        <f>'2T'!G22</f>
        <v>401.33333333333331</v>
      </c>
      <c r="E22" s="37">
        <f>'3T'!G22</f>
        <v>361.66666666666669</v>
      </c>
      <c r="F22" s="37">
        <f>'4T'!G22</f>
        <v>315.33333333333331</v>
      </c>
      <c r="G22" s="37">
        <f t="shared" si="0"/>
        <v>1482.3333333333333</v>
      </c>
      <c r="H22" s="37">
        <f>AVERAGE(C22:F22)</f>
        <v>370.58333333333331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 x14ac:dyDescent="0.25">
      <c r="A23" s="35" t="s">
        <v>49</v>
      </c>
      <c r="B23" s="2" t="s">
        <v>47</v>
      </c>
      <c r="C23" s="23">
        <f>'1T'!G23</f>
        <v>0</v>
      </c>
      <c r="D23" s="23">
        <f>'2T'!G23</f>
        <v>0</v>
      </c>
      <c r="E23" s="23">
        <f>'3T'!G23</f>
        <v>0</v>
      </c>
      <c r="F23" s="23">
        <f>'4T'!G23</f>
        <v>0</v>
      </c>
      <c r="G23" s="23">
        <f t="shared" si="0"/>
        <v>0</v>
      </c>
      <c r="H23" s="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 x14ac:dyDescent="0.25">
      <c r="A24" s="35" t="s">
        <v>49</v>
      </c>
      <c r="B24" s="36" t="s">
        <v>48</v>
      </c>
      <c r="C24" s="37">
        <f>'1T'!G24</f>
        <v>889.66666666666663</v>
      </c>
      <c r="D24" s="37">
        <f>'2T'!G24</f>
        <v>1597</v>
      </c>
      <c r="E24" s="37">
        <f>'3T'!G24</f>
        <v>1353</v>
      </c>
      <c r="F24" s="37">
        <f>'4T'!G24</f>
        <v>1206.3333333333333</v>
      </c>
      <c r="G24" s="37">
        <f t="shared" si="0"/>
        <v>5046</v>
      </c>
      <c r="H24" s="37">
        <f>AVERAGE(C24:F24)</f>
        <v>1261.5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6" customFormat="1" ht="15.75" thickBot="1" x14ac:dyDescent="0.3">
      <c r="A25" s="13" t="s">
        <v>8</v>
      </c>
      <c r="B25" s="3"/>
      <c r="C25" s="3">
        <f>'1T'!G25</f>
        <v>0</v>
      </c>
      <c r="D25" s="3">
        <f>'2T'!G25</f>
        <v>0</v>
      </c>
      <c r="E25" s="3">
        <f>'3T'!G25</f>
        <v>0</v>
      </c>
      <c r="F25" s="3">
        <f>'4T'!G25</f>
        <v>0</v>
      </c>
      <c r="G25" s="3">
        <f>G13+G15+G17+G19+G21+G23</f>
        <v>0</v>
      </c>
      <c r="H25" s="3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</row>
    <row r="26" spans="1:35" s="26" customFormat="1" ht="16.5" thickTop="1" thickBot="1" x14ac:dyDescent="0.3">
      <c r="A26" s="13" t="s">
        <v>9</v>
      </c>
      <c r="B26" s="3"/>
      <c r="C26" s="3">
        <f>'1T'!G26</f>
        <v>55176.666666666664</v>
      </c>
      <c r="D26" s="3">
        <f>'2T'!G26</f>
        <v>55901.666666666664</v>
      </c>
      <c r="E26" s="3">
        <f>'3T'!G26</f>
        <v>55847.333333333336</v>
      </c>
      <c r="F26" s="3">
        <f>'4T'!G26</f>
        <v>55622.666666666664</v>
      </c>
      <c r="G26" s="3">
        <f t="shared" ref="G26" si="2">+G14+G16+G18+G22+G24</f>
        <v>214447.66666666669</v>
      </c>
      <c r="H26" s="3">
        <f>AVERAGE(C26:F26)</f>
        <v>55637.083333333328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</row>
    <row r="27" spans="1:35" ht="18.75" customHeight="1" thickTop="1" x14ac:dyDescent="0.25">
      <c r="A27" s="2" t="s">
        <v>62</v>
      </c>
      <c r="B27" s="14"/>
      <c r="C27" s="14"/>
      <c r="D27" s="14"/>
      <c r="E27" s="14"/>
      <c r="F27" s="14"/>
    </row>
    <row r="28" spans="1:35" ht="15" customHeight="1" x14ac:dyDescent="0.25">
      <c r="A28" s="1" t="s">
        <v>10</v>
      </c>
      <c r="F28" s="15"/>
    </row>
    <row r="29" spans="1:35" ht="15" customHeight="1" x14ac:dyDescent="0.25">
      <c r="A29" s="16" t="s">
        <v>50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</row>
    <row r="30" spans="1:35" ht="15" customHeight="1" x14ac:dyDescent="0.25">
      <c r="A30" s="50" t="s">
        <v>74</v>
      </c>
      <c r="B30" s="50"/>
      <c r="C30" s="50"/>
      <c r="D30" s="50"/>
      <c r="E30" s="50"/>
      <c r="F30" s="50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35" ht="31.5" customHeight="1" x14ac:dyDescent="0.25">
      <c r="A31" s="50" t="s">
        <v>51</v>
      </c>
      <c r="B31" s="50"/>
      <c r="C31" s="50"/>
      <c r="D31" s="50"/>
      <c r="E31" s="50"/>
      <c r="F31" s="50"/>
    </row>
    <row r="32" spans="1:35" ht="15" customHeight="1" x14ac:dyDescent="0.25"/>
    <row r="33" spans="1:6" ht="15" customHeight="1" x14ac:dyDescent="0.25">
      <c r="A33" s="51" t="s">
        <v>11</v>
      </c>
      <c r="B33" s="51"/>
      <c r="C33" s="51"/>
      <c r="D33" s="51"/>
      <c r="E33" s="51"/>
    </row>
    <row r="34" spans="1:6" ht="15" customHeight="1" x14ac:dyDescent="0.25">
      <c r="A34" s="49" t="s">
        <v>12</v>
      </c>
      <c r="B34" s="49"/>
      <c r="C34" s="49"/>
      <c r="D34" s="49"/>
      <c r="E34" s="49"/>
    </row>
    <row r="35" spans="1:6" ht="15" customHeight="1" x14ac:dyDescent="0.25">
      <c r="A35" s="49" t="s">
        <v>13</v>
      </c>
      <c r="B35" s="49"/>
      <c r="C35" s="49"/>
      <c r="D35" s="49"/>
      <c r="E35" s="49"/>
    </row>
    <row r="36" spans="1:6" ht="15" customHeight="1" x14ac:dyDescent="0.25"/>
    <row r="37" spans="1:6" ht="15" customHeight="1" thickBot="1" x14ac:dyDescent="0.3">
      <c r="A37" s="11" t="s">
        <v>43</v>
      </c>
      <c r="B37" s="11" t="s">
        <v>0</v>
      </c>
      <c r="C37" s="12" t="s">
        <v>25</v>
      </c>
      <c r="D37" s="12" t="s">
        <v>29</v>
      </c>
      <c r="E37" s="12" t="s">
        <v>33</v>
      </c>
      <c r="F37" s="12" t="s">
        <v>36</v>
      </c>
    </row>
    <row r="38" spans="1:6" ht="15" customHeight="1" x14ac:dyDescent="0.25">
      <c r="A38" s="10"/>
      <c r="B38" s="10"/>
      <c r="C38" s="10"/>
      <c r="D38" s="10"/>
      <c r="E38" s="10"/>
    </row>
    <row r="39" spans="1:6" ht="15" customHeight="1" x14ac:dyDescent="0.25">
      <c r="A39" s="10" t="s">
        <v>54</v>
      </c>
      <c r="B39" s="27">
        <f>'1T'!E39</f>
        <v>2738420100</v>
      </c>
      <c r="C39" s="27">
        <f>'2T'!E39</f>
        <v>2733605700</v>
      </c>
      <c r="D39" s="27">
        <f>'3T'!E39</f>
        <v>2733145500</v>
      </c>
      <c r="E39" s="27">
        <f>'4T'!E39</f>
        <v>2718118200</v>
      </c>
      <c r="F39" s="27">
        <f>SUM(B39:E39)</f>
        <v>10923289500</v>
      </c>
    </row>
    <row r="40" spans="1:6" ht="15" customHeight="1" x14ac:dyDescent="0.25">
      <c r="A40" s="10" t="s">
        <v>55</v>
      </c>
      <c r="B40" s="27">
        <f>'1T'!E40</f>
        <v>3545400</v>
      </c>
      <c r="C40" s="27">
        <f>'2T'!E40</f>
        <v>5162600</v>
      </c>
      <c r="D40" s="27">
        <f>'3T'!E40</f>
        <v>8397000</v>
      </c>
      <c r="E40" s="27">
        <f>'4T'!E40</f>
        <v>15239000</v>
      </c>
      <c r="F40" s="27">
        <f t="shared" ref="F40:F44" si="3">SUM(B40:E40)</f>
        <v>32344000</v>
      </c>
    </row>
    <row r="41" spans="1:6" ht="15" customHeight="1" x14ac:dyDescent="0.25">
      <c r="A41" s="10" t="s">
        <v>56</v>
      </c>
      <c r="B41" s="27">
        <f>'1T'!E41</f>
        <v>37225500</v>
      </c>
      <c r="C41" s="27">
        <f>'2T'!E41</f>
        <v>51377000</v>
      </c>
      <c r="D41" s="27">
        <f>'3T'!E41</f>
        <v>82917000</v>
      </c>
      <c r="E41" s="27">
        <f>'4T'!E41</f>
        <v>81381500</v>
      </c>
      <c r="F41" s="27">
        <f t="shared" si="3"/>
        <v>252901000</v>
      </c>
    </row>
    <row r="42" spans="1:6" ht="15" customHeight="1" x14ac:dyDescent="0.25">
      <c r="A42" s="35" t="s">
        <v>49</v>
      </c>
      <c r="B42" s="27">
        <f>'1T'!E42</f>
        <v>247962500</v>
      </c>
      <c r="C42" s="27">
        <f>'2T'!E42</f>
        <v>246634500</v>
      </c>
      <c r="D42" s="27">
        <f>'3T'!E42</f>
        <v>242899500</v>
      </c>
      <c r="E42" s="27">
        <f>'4T'!E42</f>
        <v>271036500</v>
      </c>
      <c r="F42" s="27">
        <f t="shared" si="3"/>
        <v>1008533000</v>
      </c>
    </row>
    <row r="43" spans="1:6" ht="15" customHeight="1" x14ac:dyDescent="0.25">
      <c r="A43" s="34" t="s">
        <v>57</v>
      </c>
      <c r="B43" s="27">
        <f>'1T'!E43</f>
        <v>95822400</v>
      </c>
      <c r="C43" s="27">
        <f>'2T'!E43</f>
        <v>95158400</v>
      </c>
      <c r="D43" s="27">
        <f>'3T'!E43</f>
        <v>86550600</v>
      </c>
      <c r="E43" s="27">
        <f>'4T'!E43</f>
        <v>75813600</v>
      </c>
      <c r="F43" s="27">
        <f t="shared" si="3"/>
        <v>353345000</v>
      </c>
    </row>
    <row r="44" spans="1:6" ht="15" customHeight="1" x14ac:dyDescent="0.25">
      <c r="A44" s="35" t="s">
        <v>49</v>
      </c>
      <c r="B44" s="27">
        <f>'1T'!E44</f>
        <v>210295000</v>
      </c>
      <c r="C44" s="27">
        <f>'2T'!E44</f>
        <v>371413800</v>
      </c>
      <c r="D44" s="27">
        <f>'3T'!E44</f>
        <v>315442000</v>
      </c>
      <c r="E44" s="27">
        <f>'4T'!E44</f>
        <v>283268800</v>
      </c>
      <c r="F44" s="27">
        <f t="shared" si="3"/>
        <v>1180419600</v>
      </c>
    </row>
    <row r="45" spans="1:6" ht="15" customHeight="1" thickBot="1" x14ac:dyDescent="0.3">
      <c r="A45" s="13" t="s">
        <v>14</v>
      </c>
      <c r="B45" s="28">
        <f>SUM(B39:B44)</f>
        <v>3333270900</v>
      </c>
      <c r="C45" s="28">
        <f t="shared" ref="C45:E45" si="4">SUM(C39:C44)</f>
        <v>3503352000</v>
      </c>
      <c r="D45" s="28">
        <f t="shared" si="4"/>
        <v>3469351600</v>
      </c>
      <c r="E45" s="28">
        <f t="shared" si="4"/>
        <v>3444857600</v>
      </c>
      <c r="F45" s="28">
        <f>SUM(F39:F44)</f>
        <v>13750832100</v>
      </c>
    </row>
    <row r="46" spans="1:6" ht="15" customHeight="1" thickTop="1" x14ac:dyDescent="0.25">
      <c r="A46" s="2" t="s">
        <v>62</v>
      </c>
    </row>
    <row r="47" spans="1:6" ht="15" customHeight="1" x14ac:dyDescent="0.25">
      <c r="A47" s="2"/>
    </row>
    <row r="48" spans="1:6" x14ac:dyDescent="0.25">
      <c r="A48" s="2"/>
    </row>
    <row r="50" spans="1:14" x14ac:dyDescent="0.25">
      <c r="A50" s="49" t="s">
        <v>15</v>
      </c>
      <c r="B50" s="49"/>
      <c r="C50" s="49"/>
      <c r="D50" s="49"/>
      <c r="E50" s="49"/>
      <c r="F50" s="19"/>
      <c r="G50" s="19"/>
      <c r="H50" s="19"/>
      <c r="I50" s="19"/>
      <c r="J50" s="19"/>
      <c r="K50" s="19"/>
      <c r="L50" s="19"/>
      <c r="M50" s="19"/>
      <c r="N50" s="19"/>
    </row>
    <row r="51" spans="1:14" x14ac:dyDescent="0.25">
      <c r="A51" s="49" t="s">
        <v>12</v>
      </c>
      <c r="B51" s="49"/>
      <c r="C51" s="49"/>
      <c r="D51" s="49"/>
      <c r="E51" s="4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49" t="s">
        <v>13</v>
      </c>
      <c r="B52" s="49"/>
      <c r="C52" s="49"/>
      <c r="D52" s="49"/>
      <c r="E52" s="49"/>
      <c r="F52" s="18"/>
      <c r="G52" s="18"/>
      <c r="H52" s="18"/>
      <c r="I52" s="18"/>
      <c r="J52" s="18"/>
      <c r="K52" s="18"/>
      <c r="L52" s="18"/>
      <c r="M52" s="18"/>
      <c r="N52" s="18"/>
    </row>
    <row r="54" spans="1:14" ht="15.75" thickBot="1" x14ac:dyDescent="0.3">
      <c r="A54" s="11" t="s">
        <v>16</v>
      </c>
      <c r="B54" s="12" t="s">
        <v>0</v>
      </c>
      <c r="C54" s="12" t="s">
        <v>25</v>
      </c>
      <c r="D54" s="12" t="s">
        <v>29</v>
      </c>
      <c r="E54" s="12" t="s">
        <v>33</v>
      </c>
      <c r="F54" s="12" t="s">
        <v>36</v>
      </c>
      <c r="G54" s="20"/>
      <c r="H54" s="20"/>
      <c r="I54" s="20"/>
      <c r="J54" s="20"/>
      <c r="K54" s="20"/>
      <c r="L54" s="20"/>
      <c r="M54" s="20"/>
      <c r="N54" s="20"/>
    </row>
    <row r="56" spans="1:14" x14ac:dyDescent="0.25">
      <c r="A56" s="21" t="s">
        <v>17</v>
      </c>
      <c r="B56" s="2">
        <f>'1T'!E56</f>
        <v>3333270900</v>
      </c>
      <c r="C56" s="2">
        <f>'2T'!E56</f>
        <v>3503352000</v>
      </c>
      <c r="D56" s="2">
        <f>'3T'!E56</f>
        <v>3469351600</v>
      </c>
      <c r="E56" s="2">
        <f>'4T'!E56</f>
        <v>3444857600</v>
      </c>
      <c r="F56" s="2">
        <f>SUM(B56:E56)</f>
        <v>13750832100</v>
      </c>
    </row>
    <row r="57" spans="1:14" x14ac:dyDescent="0.25">
      <c r="A57" s="21"/>
    </row>
    <row r="60" spans="1:14" ht="15.75" thickBot="1" x14ac:dyDescent="0.3">
      <c r="A60" s="13" t="s">
        <v>14</v>
      </c>
      <c r="B60" s="3">
        <f>B56</f>
        <v>3333270900</v>
      </c>
      <c r="C60" s="3">
        <f t="shared" ref="C60:F60" si="5">C56</f>
        <v>3503352000</v>
      </c>
      <c r="D60" s="3">
        <f t="shared" si="5"/>
        <v>3469351600</v>
      </c>
      <c r="E60" s="3">
        <f t="shared" si="5"/>
        <v>3444857600</v>
      </c>
      <c r="F60" s="3">
        <f t="shared" si="5"/>
        <v>13750832100</v>
      </c>
      <c r="G60" s="14"/>
      <c r="H60" s="14"/>
      <c r="I60" s="14"/>
      <c r="J60" s="14"/>
      <c r="K60" s="14"/>
      <c r="L60" s="14"/>
      <c r="M60" s="14"/>
      <c r="N60" s="14"/>
    </row>
    <row r="61" spans="1:14" ht="15.75" thickTop="1" x14ac:dyDescent="0.25">
      <c r="A61" s="2" t="s">
        <v>72</v>
      </c>
    </row>
    <row r="64" spans="1:14" x14ac:dyDescent="0.25">
      <c r="A64" s="49" t="s">
        <v>18</v>
      </c>
      <c r="B64" s="49"/>
      <c r="C64" s="49"/>
      <c r="D64" s="49"/>
      <c r="E64" s="49"/>
      <c r="F64" s="19"/>
      <c r="G64" s="19"/>
      <c r="H64" s="19"/>
      <c r="I64" s="19"/>
      <c r="J64" s="19"/>
      <c r="K64" s="19"/>
      <c r="L64" s="19"/>
      <c r="M64" s="19"/>
      <c r="N64" s="19"/>
    </row>
    <row r="65" spans="1:14" x14ac:dyDescent="0.25">
      <c r="A65" s="49" t="s">
        <v>19</v>
      </c>
      <c r="B65" s="49"/>
      <c r="C65" s="49"/>
      <c r="D65" s="49"/>
      <c r="E65" s="49"/>
    </row>
    <row r="66" spans="1:14" x14ac:dyDescent="0.25">
      <c r="A66" s="49" t="s">
        <v>13</v>
      </c>
      <c r="B66" s="49"/>
      <c r="C66" s="49"/>
      <c r="D66" s="49"/>
      <c r="E66" s="49"/>
      <c r="F66" s="18"/>
      <c r="G66" s="18"/>
      <c r="H66" s="18"/>
      <c r="I66" s="18"/>
      <c r="J66" s="18"/>
      <c r="K66" s="18"/>
      <c r="L66" s="18"/>
      <c r="M66" s="18"/>
      <c r="N66" s="18"/>
    </row>
    <row r="68" spans="1:14" ht="15.75" thickBot="1" x14ac:dyDescent="0.3">
      <c r="A68" s="11" t="s">
        <v>16</v>
      </c>
      <c r="B68" s="12" t="s">
        <v>0</v>
      </c>
      <c r="C68" s="12" t="s">
        <v>25</v>
      </c>
      <c r="D68" s="12" t="s">
        <v>29</v>
      </c>
      <c r="E68" s="12" t="s">
        <v>33</v>
      </c>
      <c r="F68" s="12" t="s">
        <v>36</v>
      </c>
      <c r="G68" s="20"/>
      <c r="H68" s="20"/>
      <c r="I68" s="20"/>
      <c r="J68" s="20"/>
      <c r="K68" s="20"/>
      <c r="L68" s="20"/>
      <c r="M68" s="20"/>
      <c r="N68" s="20"/>
    </row>
    <row r="70" spans="1:14" x14ac:dyDescent="0.25">
      <c r="A70" s="31" t="s">
        <v>44</v>
      </c>
      <c r="B70" s="2">
        <f>'1T'!E70</f>
        <v>1030727673.4300003</v>
      </c>
      <c r="C70" s="2">
        <f>'2T'!E70</f>
        <v>1563378352</v>
      </c>
      <c r="D70" s="2">
        <f>'3T'!E70</f>
        <v>2353670000</v>
      </c>
      <c r="E70" s="2">
        <f>'4T'!E70</f>
        <v>1201157800</v>
      </c>
      <c r="F70" s="2">
        <f>B70</f>
        <v>1030727673.4300003</v>
      </c>
    </row>
    <row r="71" spans="1:14" x14ac:dyDescent="0.25">
      <c r="A71" s="31" t="s">
        <v>20</v>
      </c>
      <c r="B71" s="2">
        <f>'1T'!E71</f>
        <v>4895969252</v>
      </c>
      <c r="C71" s="2">
        <f>'2T'!E71</f>
        <v>4293643648</v>
      </c>
      <c r="D71" s="2">
        <f>'3T'!E71</f>
        <v>2316839400</v>
      </c>
      <c r="E71" s="2">
        <f>'4T'!E71</f>
        <v>2471974167.6399999</v>
      </c>
      <c r="F71" s="2">
        <f>SUM(B71:E71)</f>
        <v>13978426467.639999</v>
      </c>
    </row>
    <row r="72" spans="1:14" x14ac:dyDescent="0.25">
      <c r="A72" s="31" t="s">
        <v>45</v>
      </c>
      <c r="B72" s="2">
        <f>'1T'!E72</f>
        <v>5926696925.4300003</v>
      </c>
      <c r="C72" s="2">
        <f>'2T'!E72</f>
        <v>5857022000</v>
      </c>
      <c r="D72" s="2">
        <f>'3T'!E72</f>
        <v>4670509400</v>
      </c>
      <c r="E72" s="2">
        <f>'4T'!E72</f>
        <v>3673131967.6399999</v>
      </c>
      <c r="F72" s="2">
        <f>SUM(F70:F71)</f>
        <v>15009154141.07</v>
      </c>
    </row>
    <row r="73" spans="1:14" x14ac:dyDescent="0.25">
      <c r="A73" s="31" t="s">
        <v>21</v>
      </c>
      <c r="B73" s="2">
        <f>'1T'!E73</f>
        <v>4363318573.4300003</v>
      </c>
      <c r="C73" s="2">
        <f>'2T'!E73</f>
        <v>3503352000</v>
      </c>
      <c r="D73" s="2">
        <f>'3T'!E73</f>
        <v>3469351600</v>
      </c>
      <c r="E73" s="2">
        <f>'4T'!E73</f>
        <v>3444857600</v>
      </c>
      <c r="F73" s="2">
        <f>SUM(B73:E73)</f>
        <v>14780879773.43</v>
      </c>
    </row>
    <row r="74" spans="1:14" x14ac:dyDescent="0.25">
      <c r="A74" s="31" t="s">
        <v>46</v>
      </c>
      <c r="B74" s="2">
        <f>'1T'!E74</f>
        <v>1563378352</v>
      </c>
      <c r="C74" s="2">
        <f>'2T'!E74</f>
        <v>2353670000</v>
      </c>
      <c r="D74" s="2">
        <f>'3T'!E74</f>
        <v>1201157800</v>
      </c>
      <c r="E74" s="2">
        <f>'4T'!E74</f>
        <v>228274367.63999987</v>
      </c>
      <c r="F74" s="2">
        <f>+F72-F73</f>
        <v>228274367.63999939</v>
      </c>
    </row>
    <row r="75" spans="1:14" ht="15.75" thickBot="1" x14ac:dyDescent="0.3">
      <c r="A75" s="3"/>
      <c r="B75" s="3"/>
      <c r="C75" s="3"/>
      <c r="D75" s="3"/>
      <c r="E75" s="3"/>
      <c r="F75" s="3"/>
      <c r="G75" s="14"/>
      <c r="H75" s="14"/>
      <c r="I75" s="14"/>
      <c r="J75" s="14"/>
      <c r="K75" s="14"/>
      <c r="L75" s="14"/>
      <c r="M75" s="14"/>
      <c r="N75" s="14"/>
    </row>
    <row r="76" spans="1:14" ht="15.75" thickTop="1" x14ac:dyDescent="0.25">
      <c r="A76" s="2" t="s">
        <v>62</v>
      </c>
    </row>
    <row r="79" spans="1:14" x14ac:dyDescent="0.25">
      <c r="A79" s="1" t="s">
        <v>63</v>
      </c>
    </row>
    <row r="80" spans="1:14" x14ac:dyDescent="0.25">
      <c r="A80" s="1" t="s">
        <v>76</v>
      </c>
      <c r="B80" s="1"/>
    </row>
    <row r="81" spans="1:2" x14ac:dyDescent="0.25">
      <c r="A81" s="16" t="s">
        <v>75</v>
      </c>
      <c r="B81" s="1"/>
    </row>
    <row r="82" spans="1:2" x14ac:dyDescent="0.25">
      <c r="A82" s="16"/>
      <c r="B82" s="1"/>
    </row>
    <row r="83" spans="1:2" x14ac:dyDescent="0.25">
      <c r="A83" s="16"/>
      <c r="B83" s="1"/>
    </row>
    <row r="84" spans="1:2" x14ac:dyDescent="0.25">
      <c r="A84" s="16"/>
      <c r="B84" s="1"/>
    </row>
    <row r="85" spans="1:2" x14ac:dyDescent="0.25">
      <c r="A85" s="30"/>
    </row>
    <row r="86" spans="1:2" x14ac:dyDescent="0.25">
      <c r="A86" s="30"/>
    </row>
    <row r="90" spans="1:2" hidden="1" x14ac:dyDescent="0.25">
      <c r="A90" s="2"/>
    </row>
    <row r="91" spans="1:2" x14ac:dyDescent="0.25">
      <c r="A91" s="2"/>
    </row>
    <row r="92" spans="1:2" x14ac:dyDescent="0.25">
      <c r="A92" s="2"/>
    </row>
    <row r="96" spans="1:2" hidden="1" x14ac:dyDescent="0.25">
      <c r="A96" s="2"/>
    </row>
  </sheetData>
  <mergeCells count="14">
    <mergeCell ref="A51:E51"/>
    <mergeCell ref="A52:E52"/>
    <mergeCell ref="A64:E64"/>
    <mergeCell ref="A65:E65"/>
    <mergeCell ref="A66:E66"/>
    <mergeCell ref="A50:E50"/>
    <mergeCell ref="A1:F1"/>
    <mergeCell ref="A8:F8"/>
    <mergeCell ref="A9:F9"/>
    <mergeCell ref="A30:F30"/>
    <mergeCell ref="A33:E33"/>
    <mergeCell ref="A34:E34"/>
    <mergeCell ref="A35:E35"/>
    <mergeCell ref="A31:F3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cp:lastPrinted>2013-12-16T19:46:02Z</cp:lastPrinted>
  <dcterms:created xsi:type="dcterms:W3CDTF">2012-06-04T17:45:20Z</dcterms:created>
  <dcterms:modified xsi:type="dcterms:W3CDTF">2016-02-12T16:55:34Z</dcterms:modified>
</cp:coreProperties>
</file>