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\2015\Indicadores 2015\Informes trimestrales 2015\IV trimestre\BANHVI\"/>
    </mc:Choice>
  </mc:AlternateContent>
  <bookViews>
    <workbookView xWindow="0" yWindow="0" windowWidth="21600" windowHeight="9735" tabRatio="549" activeTab="6"/>
  </bookViews>
  <sheets>
    <sheet name="1T" sheetId="1" r:id="rId1"/>
    <sheet name="2T" sheetId="2" r:id="rId2"/>
    <sheet name="3T" sheetId="3" r:id="rId3"/>
    <sheet name="4T" sheetId="4" r:id="rId4"/>
    <sheet name="Semestral" sheetId="5" r:id="rId5"/>
    <sheet name="3T Acumulado" sheetId="6" r:id="rId6"/>
    <sheet name="Anual" sheetId="7" r:id="rId7"/>
  </sheets>
  <definedNames>
    <definedName name="_xlnm.Print_Area" localSheetId="0">'1T'!$A$2:$F$92</definedName>
    <definedName name="_xlnm.Print_Area" localSheetId="1">'2T'!$A$8:$F$92</definedName>
  </definedNames>
  <calcPr calcId="152511"/>
</workbook>
</file>

<file path=xl/calcChain.xml><?xml version="1.0" encoding="utf-8"?>
<calcChain xmlns="http://schemas.openxmlformats.org/spreadsheetml/2006/main">
  <c r="C75" i="7" l="1"/>
  <c r="D75" i="7"/>
  <c r="E75" i="7"/>
  <c r="F75" i="7"/>
  <c r="B75" i="7"/>
  <c r="F74" i="7"/>
  <c r="E74" i="7"/>
  <c r="D74" i="7"/>
  <c r="C74" i="7"/>
  <c r="B74" i="7"/>
  <c r="C75" i="6"/>
  <c r="D75" i="6"/>
  <c r="E75" i="6"/>
  <c r="B75" i="6"/>
  <c r="E74" i="6"/>
  <c r="D74" i="6"/>
  <c r="C74" i="6"/>
  <c r="B74" i="6"/>
  <c r="C75" i="5"/>
  <c r="D75" i="5"/>
  <c r="B75" i="5"/>
  <c r="D74" i="5"/>
  <c r="C74" i="5"/>
  <c r="B74" i="5"/>
  <c r="E74" i="4"/>
  <c r="C75" i="4"/>
  <c r="D75" i="4"/>
  <c r="E75" i="4"/>
  <c r="B75" i="4"/>
  <c r="E74" i="3"/>
  <c r="C75" i="3"/>
  <c r="D75" i="3"/>
  <c r="E75" i="3"/>
  <c r="B75" i="3"/>
  <c r="E74" i="2"/>
  <c r="C75" i="2"/>
  <c r="D75" i="2"/>
  <c r="E75" i="2"/>
  <c r="B75" i="2"/>
  <c r="C75" i="1" l="1"/>
  <c r="D75" i="1"/>
  <c r="E75" i="1"/>
  <c r="B75" i="1"/>
  <c r="E74" i="1"/>
  <c r="C34" i="2" l="1"/>
  <c r="D34" i="2"/>
  <c r="E34" i="2"/>
  <c r="E53" i="3"/>
  <c r="D53" i="6" s="1"/>
  <c r="E54" i="3"/>
  <c r="D54" i="6" s="1"/>
  <c r="E55" i="3"/>
  <c r="D55" i="6" s="1"/>
  <c r="E56" i="3"/>
  <c r="D56" i="7" s="1"/>
  <c r="D56" i="6"/>
  <c r="E57" i="3"/>
  <c r="D57" i="6" s="1"/>
  <c r="E53" i="2"/>
  <c r="C53" i="7" s="1"/>
  <c r="C53" i="5"/>
  <c r="E54" i="2"/>
  <c r="C54" i="5" s="1"/>
  <c r="E55" i="2"/>
  <c r="C55" i="6" s="1"/>
  <c r="C55" i="5"/>
  <c r="E56" i="2"/>
  <c r="C56" i="5" s="1"/>
  <c r="E57" i="2"/>
  <c r="C57" i="6" s="1"/>
  <c r="C57" i="5"/>
  <c r="E53" i="1"/>
  <c r="B53" i="5"/>
  <c r="E54" i="1"/>
  <c r="B54" i="5" s="1"/>
  <c r="E55" i="1"/>
  <c r="B55" i="5" s="1"/>
  <c r="E56" i="1"/>
  <c r="B56" i="5" s="1"/>
  <c r="E57" i="1"/>
  <c r="B57" i="6" s="1"/>
  <c r="B57" i="5"/>
  <c r="E46" i="1"/>
  <c r="B46" i="5"/>
  <c r="E47" i="1"/>
  <c r="B47" i="5"/>
  <c r="E48" i="1"/>
  <c r="B48" i="5"/>
  <c r="E49" i="1"/>
  <c r="B49" i="6" s="1"/>
  <c r="B49" i="5"/>
  <c r="E50" i="1"/>
  <c r="B50" i="5"/>
  <c r="E46" i="2"/>
  <c r="C46" i="7" s="1"/>
  <c r="C46" i="5"/>
  <c r="E47" i="2"/>
  <c r="C47" i="7" s="1"/>
  <c r="E48" i="2"/>
  <c r="C48" i="5"/>
  <c r="D48" i="5" s="1"/>
  <c r="E49" i="2"/>
  <c r="C49" i="6" s="1"/>
  <c r="E50" i="2"/>
  <c r="C50" i="5"/>
  <c r="F27" i="1"/>
  <c r="C27" i="7"/>
  <c r="F29" i="1"/>
  <c r="C29" i="7"/>
  <c r="F31" i="1"/>
  <c r="C31" i="7"/>
  <c r="F33" i="1"/>
  <c r="C33" i="6" s="1"/>
  <c r="C33" i="7"/>
  <c r="F27" i="2"/>
  <c r="D27" i="7" s="1"/>
  <c r="F29" i="2"/>
  <c r="D29" i="7"/>
  <c r="F31" i="2"/>
  <c r="D31" i="7" s="1"/>
  <c r="F33" i="2"/>
  <c r="D33" i="5" s="1"/>
  <c r="F27" i="3"/>
  <c r="F35" i="3" s="1"/>
  <c r="F29" i="3"/>
  <c r="E29" i="7" s="1"/>
  <c r="F31" i="3"/>
  <c r="E31" i="7"/>
  <c r="F33" i="3"/>
  <c r="E33" i="7" s="1"/>
  <c r="F27" i="4"/>
  <c r="F27" i="7"/>
  <c r="F29" i="4"/>
  <c r="F29" i="7"/>
  <c r="F31" i="4"/>
  <c r="F31" i="7"/>
  <c r="F33" i="4"/>
  <c r="F33" i="7"/>
  <c r="C27" i="5"/>
  <c r="C31" i="5"/>
  <c r="C33" i="5"/>
  <c r="D29" i="5"/>
  <c r="D31" i="5"/>
  <c r="F26" i="1"/>
  <c r="C26" i="7"/>
  <c r="F28" i="1"/>
  <c r="C28" i="7" s="1"/>
  <c r="F30" i="1"/>
  <c r="C30" i="5" s="1"/>
  <c r="C30" i="7"/>
  <c r="F32" i="1"/>
  <c r="C32" i="7" s="1"/>
  <c r="F26" i="2"/>
  <c r="D26" i="5" s="1"/>
  <c r="D26" i="7"/>
  <c r="F28" i="2"/>
  <c r="D28" i="7"/>
  <c r="F30" i="2"/>
  <c r="D30" i="7"/>
  <c r="F32" i="2"/>
  <c r="D32" i="7"/>
  <c r="F26" i="3"/>
  <c r="E26" i="7"/>
  <c r="F28" i="3"/>
  <c r="E28" i="7" s="1"/>
  <c r="F30" i="3"/>
  <c r="E30" i="7" s="1"/>
  <c r="F32" i="3"/>
  <c r="E32" i="7" s="1"/>
  <c r="F26" i="4"/>
  <c r="F26" i="7"/>
  <c r="F28" i="4"/>
  <c r="F28" i="7"/>
  <c r="F30" i="4"/>
  <c r="F30" i="7"/>
  <c r="F32" i="4"/>
  <c r="F32" i="7"/>
  <c r="C26" i="5"/>
  <c r="D28" i="5"/>
  <c r="D30" i="5"/>
  <c r="D32" i="5"/>
  <c r="F15" i="1"/>
  <c r="C15" i="7"/>
  <c r="F17" i="1"/>
  <c r="C17" i="7" s="1"/>
  <c r="F19" i="1"/>
  <c r="C19" i="7"/>
  <c r="F21" i="1"/>
  <c r="C21" i="5" s="1"/>
  <c r="F15" i="2"/>
  <c r="D15" i="5" s="1"/>
  <c r="D15" i="7"/>
  <c r="F17" i="2"/>
  <c r="D17" i="7" s="1"/>
  <c r="F19" i="2"/>
  <c r="D19" i="7"/>
  <c r="F21" i="2"/>
  <c r="D21" i="7" s="1"/>
  <c r="F15" i="3"/>
  <c r="E15" i="7" s="1"/>
  <c r="F17" i="3"/>
  <c r="E17" i="7"/>
  <c r="F19" i="3"/>
  <c r="E19" i="7" s="1"/>
  <c r="F21" i="3"/>
  <c r="E21" i="7" s="1"/>
  <c r="F15" i="4"/>
  <c r="F15" i="7" s="1"/>
  <c r="F17" i="4"/>
  <c r="F17" i="7"/>
  <c r="F19" i="4"/>
  <c r="F19" i="7" s="1"/>
  <c r="F21" i="4"/>
  <c r="F21" i="7"/>
  <c r="D19" i="5"/>
  <c r="C15" i="5"/>
  <c r="C19" i="5"/>
  <c r="F14" i="1"/>
  <c r="C14" i="6" s="1"/>
  <c r="C14" i="7"/>
  <c r="F16" i="1"/>
  <c r="F22" i="1" s="1"/>
  <c r="C16" i="7"/>
  <c r="F18" i="1"/>
  <c r="C18" i="5" s="1"/>
  <c r="F20" i="1"/>
  <c r="C20" i="5" s="1"/>
  <c r="C20" i="7"/>
  <c r="F14" i="2"/>
  <c r="D14" i="6" s="1"/>
  <c r="D14" i="7"/>
  <c r="F16" i="2"/>
  <c r="D16" i="6" s="1"/>
  <c r="F18" i="2"/>
  <c r="D18" i="5" s="1"/>
  <c r="D18" i="7"/>
  <c r="F20" i="2"/>
  <c r="D20" i="5" s="1"/>
  <c r="F14" i="3"/>
  <c r="F16" i="3"/>
  <c r="E16" i="7"/>
  <c r="F18" i="3"/>
  <c r="E18" i="6" s="1"/>
  <c r="F20" i="3"/>
  <c r="E20" i="7"/>
  <c r="F14" i="4"/>
  <c r="F14" i="7"/>
  <c r="F16" i="4"/>
  <c r="F16" i="7" s="1"/>
  <c r="F18" i="4"/>
  <c r="F18" i="7"/>
  <c r="F20" i="4"/>
  <c r="F20" i="7" s="1"/>
  <c r="C14" i="5"/>
  <c r="C16" i="5"/>
  <c r="D14" i="5"/>
  <c r="D16" i="5"/>
  <c r="E86" i="1"/>
  <c r="B86" i="5" s="1"/>
  <c r="D86" i="5" s="1"/>
  <c r="E87" i="1"/>
  <c r="B89" i="1"/>
  <c r="C89" i="1"/>
  <c r="D89" i="1"/>
  <c r="B58" i="1"/>
  <c r="C58" i="1"/>
  <c r="D58" i="1"/>
  <c r="B58" i="4"/>
  <c r="C58" i="4"/>
  <c r="D58" i="4"/>
  <c r="B58" i="3"/>
  <c r="C58" i="3"/>
  <c r="D58" i="3"/>
  <c r="B58" i="2"/>
  <c r="C58" i="2"/>
  <c r="D58" i="2"/>
  <c r="C23" i="1"/>
  <c r="C89" i="4"/>
  <c r="D89" i="4"/>
  <c r="B89" i="4"/>
  <c r="E89" i="4" s="1"/>
  <c r="E89" i="7" s="1"/>
  <c r="C34" i="4"/>
  <c r="D34" i="4"/>
  <c r="E34" i="4"/>
  <c r="C35" i="4"/>
  <c r="D35" i="4"/>
  <c r="E35" i="4"/>
  <c r="C23" i="4"/>
  <c r="D23" i="4"/>
  <c r="E23" i="4"/>
  <c r="C22" i="4"/>
  <c r="D22" i="4"/>
  <c r="E22" i="4"/>
  <c r="E87" i="4"/>
  <c r="E87" i="7"/>
  <c r="E73" i="4"/>
  <c r="E73" i="7" s="1"/>
  <c r="E72" i="4"/>
  <c r="E72" i="7" s="1"/>
  <c r="E71" i="4"/>
  <c r="E71" i="7" s="1"/>
  <c r="E70" i="4"/>
  <c r="E70" i="7" s="1"/>
  <c r="E69" i="4"/>
  <c r="E69" i="7" s="1"/>
  <c r="E68" i="4"/>
  <c r="E68" i="7" s="1"/>
  <c r="E57" i="4"/>
  <c r="E57" i="7"/>
  <c r="E56" i="4"/>
  <c r="E56" i="7" s="1"/>
  <c r="E55" i="4"/>
  <c r="E55" i="7" s="1"/>
  <c r="E54" i="4"/>
  <c r="E54" i="7" s="1"/>
  <c r="E53" i="4"/>
  <c r="E53" i="7"/>
  <c r="D51" i="4"/>
  <c r="C51" i="4"/>
  <c r="B51" i="4"/>
  <c r="E50" i="4"/>
  <c r="E50" i="7" s="1"/>
  <c r="E49" i="4"/>
  <c r="E49" i="7"/>
  <c r="E48" i="4"/>
  <c r="E48" i="7" s="1"/>
  <c r="E47" i="4"/>
  <c r="E47" i="7"/>
  <c r="E46" i="4"/>
  <c r="E51" i="4" s="1"/>
  <c r="E87" i="3"/>
  <c r="D87" i="7" s="1"/>
  <c r="D87" i="6"/>
  <c r="D89" i="3"/>
  <c r="C89" i="3"/>
  <c r="B89" i="3"/>
  <c r="E73" i="3"/>
  <c r="D73" i="6"/>
  <c r="E72" i="3"/>
  <c r="D72" i="7" s="1"/>
  <c r="D72" i="6"/>
  <c r="E71" i="3"/>
  <c r="D71" i="6"/>
  <c r="E70" i="3"/>
  <c r="D70" i="6"/>
  <c r="E69" i="3"/>
  <c r="D69" i="6"/>
  <c r="E68" i="3"/>
  <c r="D68" i="7"/>
  <c r="D51" i="3"/>
  <c r="C51" i="3"/>
  <c r="B51" i="3"/>
  <c r="E50" i="3"/>
  <c r="D50" i="6"/>
  <c r="E49" i="3"/>
  <c r="D49" i="6" s="1"/>
  <c r="E48" i="3"/>
  <c r="D48" i="7" s="1"/>
  <c r="D48" i="6"/>
  <c r="E47" i="3"/>
  <c r="E51" i="3" s="1"/>
  <c r="E46" i="3"/>
  <c r="D46" i="7"/>
  <c r="E35" i="3"/>
  <c r="D35" i="3"/>
  <c r="C35" i="3"/>
  <c r="E34" i="3"/>
  <c r="D34" i="3"/>
  <c r="C34" i="3"/>
  <c r="E31" i="6"/>
  <c r="E30" i="6"/>
  <c r="E23" i="3"/>
  <c r="D23" i="3"/>
  <c r="C23" i="3"/>
  <c r="E22" i="3"/>
  <c r="D22" i="3"/>
  <c r="C22" i="3"/>
  <c r="E20" i="6"/>
  <c r="E17" i="6"/>
  <c r="E16" i="6"/>
  <c r="E87" i="2"/>
  <c r="C87" i="7" s="1"/>
  <c r="C87" i="6"/>
  <c r="D89" i="2"/>
  <c r="C89" i="2"/>
  <c r="B89" i="2"/>
  <c r="E73" i="2"/>
  <c r="C73" i="7" s="1"/>
  <c r="C73" i="5"/>
  <c r="E72" i="2"/>
  <c r="C72" i="5"/>
  <c r="E71" i="2"/>
  <c r="C71" i="5"/>
  <c r="E70" i="2"/>
  <c r="C70" i="5"/>
  <c r="E69" i="2"/>
  <c r="C69" i="7" s="1"/>
  <c r="C69" i="6"/>
  <c r="E68" i="2"/>
  <c r="C68" i="5"/>
  <c r="D51" i="2"/>
  <c r="C51" i="2"/>
  <c r="B51" i="2"/>
  <c r="C46" i="6"/>
  <c r="E35" i="2"/>
  <c r="D35" i="2"/>
  <c r="C35" i="2"/>
  <c r="E23" i="2"/>
  <c r="D23" i="2"/>
  <c r="C23" i="2"/>
  <c r="E22" i="2"/>
  <c r="D22" i="2"/>
  <c r="C22" i="2"/>
  <c r="D20" i="6"/>
  <c r="D15" i="6"/>
  <c r="B88" i="1"/>
  <c r="B87" i="5"/>
  <c r="B86" i="7"/>
  <c r="F86" i="7" s="1"/>
  <c r="E73" i="1"/>
  <c r="B73" i="5"/>
  <c r="E72" i="1"/>
  <c r="B72" i="6"/>
  <c r="E71" i="1"/>
  <c r="B71" i="5"/>
  <c r="E70" i="1"/>
  <c r="B70" i="6"/>
  <c r="E69" i="1"/>
  <c r="B69" i="7"/>
  <c r="E68" i="1"/>
  <c r="B68" i="6"/>
  <c r="B55" i="6"/>
  <c r="B53" i="7"/>
  <c r="D51" i="1"/>
  <c r="C51" i="1"/>
  <c r="B51" i="1"/>
  <c r="B50" i="6"/>
  <c r="B48" i="6"/>
  <c r="B47" i="6"/>
  <c r="B46" i="7"/>
  <c r="E35" i="1"/>
  <c r="D35" i="1"/>
  <c r="C35" i="1"/>
  <c r="E34" i="1"/>
  <c r="D34" i="1"/>
  <c r="C34" i="1"/>
  <c r="C31" i="6"/>
  <c r="C27" i="6"/>
  <c r="E23" i="1"/>
  <c r="D23" i="1"/>
  <c r="E22" i="1"/>
  <c r="D22" i="1"/>
  <c r="C22" i="1"/>
  <c r="C21" i="6"/>
  <c r="C19" i="6"/>
  <c r="C16" i="6"/>
  <c r="C15" i="6"/>
  <c r="B72" i="7"/>
  <c r="D73" i="7"/>
  <c r="C50" i="7"/>
  <c r="B50" i="7"/>
  <c r="F23" i="4"/>
  <c r="B49" i="7"/>
  <c r="C68" i="7"/>
  <c r="F35" i="4"/>
  <c r="C48" i="7"/>
  <c r="B70" i="7"/>
  <c r="F34" i="4"/>
  <c r="B71" i="7"/>
  <c r="B73" i="7"/>
  <c r="C71" i="7"/>
  <c r="D69" i="7"/>
  <c r="B87" i="7"/>
  <c r="B47" i="7"/>
  <c r="B68" i="7"/>
  <c r="C72" i="7"/>
  <c r="D70" i="7"/>
  <c r="C70" i="7"/>
  <c r="B48" i="7"/>
  <c r="D71" i="7"/>
  <c r="D50" i="7"/>
  <c r="D55" i="7"/>
  <c r="C56" i="7"/>
  <c r="C57" i="7"/>
  <c r="C55" i="7"/>
  <c r="B54" i="7"/>
  <c r="B55" i="7"/>
  <c r="C32" i="6"/>
  <c r="C73" i="6"/>
  <c r="D46" i="6"/>
  <c r="E33" i="6"/>
  <c r="E26" i="6"/>
  <c r="B87" i="6"/>
  <c r="E58" i="2"/>
  <c r="C87" i="5"/>
  <c r="C50" i="6"/>
  <c r="C70" i="6"/>
  <c r="C69" i="5"/>
  <c r="C68" i="6"/>
  <c r="C71" i="6"/>
  <c r="C53" i="6"/>
  <c r="C48" i="6"/>
  <c r="C72" i="6"/>
  <c r="D29" i="6"/>
  <c r="D19" i="6"/>
  <c r="B70" i="5"/>
  <c r="E51" i="1"/>
  <c r="F22" i="2"/>
  <c r="B71" i="6"/>
  <c r="B72" i="5"/>
  <c r="B46" i="6"/>
  <c r="B54" i="6"/>
  <c r="B69" i="5"/>
  <c r="D28" i="6"/>
  <c r="D33" i="6"/>
  <c r="B53" i="6"/>
  <c r="D18" i="6"/>
  <c r="D30" i="6"/>
  <c r="B69" i="6"/>
  <c r="B73" i="6"/>
  <c r="B68" i="5"/>
  <c r="D32" i="6"/>
  <c r="E71" i="6"/>
  <c r="D69" i="5"/>
  <c r="E16" i="5"/>
  <c r="E58" i="4" l="1"/>
  <c r="E46" i="7"/>
  <c r="E51" i="7" s="1"/>
  <c r="F34" i="7"/>
  <c r="F35" i="7"/>
  <c r="F22" i="4"/>
  <c r="F23" i="7"/>
  <c r="E89" i="3"/>
  <c r="D68" i="6"/>
  <c r="D54" i="7"/>
  <c r="F54" i="7" s="1"/>
  <c r="D47" i="7"/>
  <c r="D49" i="7"/>
  <c r="D47" i="6"/>
  <c r="D51" i="6" s="1"/>
  <c r="E27" i="6"/>
  <c r="E35" i="6" s="1"/>
  <c r="E34" i="7"/>
  <c r="E29" i="6"/>
  <c r="E27" i="7"/>
  <c r="E35" i="7" s="1"/>
  <c r="F22" i="3"/>
  <c r="E23" i="7"/>
  <c r="F23" i="3"/>
  <c r="E21" i="6"/>
  <c r="F21" i="6" s="1"/>
  <c r="E18" i="7"/>
  <c r="E14" i="7"/>
  <c r="E22" i="7" s="1"/>
  <c r="E89" i="2"/>
  <c r="C89" i="6" s="1"/>
  <c r="D70" i="5"/>
  <c r="F72" i="7"/>
  <c r="D56" i="5"/>
  <c r="C54" i="6"/>
  <c r="E54" i="6" s="1"/>
  <c r="C56" i="6"/>
  <c r="C58" i="5"/>
  <c r="C58" i="7"/>
  <c r="C54" i="7"/>
  <c r="E51" i="2"/>
  <c r="C49" i="5"/>
  <c r="D49" i="5" s="1"/>
  <c r="C47" i="5"/>
  <c r="C51" i="5" s="1"/>
  <c r="D50" i="5"/>
  <c r="D34" i="7"/>
  <c r="G30" i="7"/>
  <c r="D33" i="7"/>
  <c r="G33" i="7" s="1"/>
  <c r="D22" i="5"/>
  <c r="E19" i="5"/>
  <c r="D20" i="7"/>
  <c r="G20" i="7" s="1"/>
  <c r="D16" i="7"/>
  <c r="D22" i="7" s="1"/>
  <c r="D21" i="6"/>
  <c r="E14" i="5"/>
  <c r="D22" i="6"/>
  <c r="D21" i="5"/>
  <c r="E87" i="6"/>
  <c r="D68" i="5"/>
  <c r="D72" i="5"/>
  <c r="F71" i="7"/>
  <c r="E89" i="1"/>
  <c r="B89" i="6" s="1"/>
  <c r="E73" i="6"/>
  <c r="F55" i="7"/>
  <c r="D55" i="5"/>
  <c r="B51" i="5"/>
  <c r="D46" i="5"/>
  <c r="B51" i="7"/>
  <c r="B51" i="6"/>
  <c r="E50" i="6"/>
  <c r="C28" i="6"/>
  <c r="F35" i="1"/>
  <c r="C29" i="6"/>
  <c r="C32" i="5"/>
  <c r="E32" i="5" s="1"/>
  <c r="F34" i="1"/>
  <c r="C35" i="7"/>
  <c r="C26" i="6"/>
  <c r="C30" i="6"/>
  <c r="F30" i="6" s="1"/>
  <c r="C28" i="5"/>
  <c r="E31" i="5"/>
  <c r="E20" i="5"/>
  <c r="C17" i="5"/>
  <c r="F23" i="1"/>
  <c r="C18" i="7"/>
  <c r="C22" i="5"/>
  <c r="C23" i="7"/>
  <c r="C17" i="6"/>
  <c r="C23" i="6" s="1"/>
  <c r="C20" i="6"/>
  <c r="C21" i="7"/>
  <c r="F68" i="7"/>
  <c r="F69" i="7"/>
  <c r="E58" i="7"/>
  <c r="F50" i="7"/>
  <c r="G28" i="7"/>
  <c r="F22" i="7"/>
  <c r="G17" i="7"/>
  <c r="F87" i="7"/>
  <c r="F88" i="7" s="1"/>
  <c r="D89" i="6"/>
  <c r="D89" i="7"/>
  <c r="E68" i="6"/>
  <c r="E69" i="6"/>
  <c r="D58" i="6"/>
  <c r="E53" i="6"/>
  <c r="D57" i="7"/>
  <c r="E57" i="6"/>
  <c r="E55" i="6"/>
  <c r="E58" i="3"/>
  <c r="D53" i="7"/>
  <c r="E48" i="6"/>
  <c r="E49" i="6"/>
  <c r="E28" i="6"/>
  <c r="E32" i="6"/>
  <c r="F32" i="6" s="1"/>
  <c r="F34" i="3"/>
  <c r="G31" i="7"/>
  <c r="G32" i="7"/>
  <c r="G15" i="7"/>
  <c r="E14" i="6"/>
  <c r="E22" i="6" s="1"/>
  <c r="G19" i="7"/>
  <c r="G21" i="7"/>
  <c r="F20" i="6"/>
  <c r="E15" i="6"/>
  <c r="E19" i="6"/>
  <c r="F19" i="6" s="1"/>
  <c r="D87" i="5"/>
  <c r="D88" i="5" s="1"/>
  <c r="E70" i="6"/>
  <c r="E72" i="6"/>
  <c r="F73" i="7"/>
  <c r="F70" i="7"/>
  <c r="D73" i="5"/>
  <c r="D53" i="5"/>
  <c r="D57" i="5"/>
  <c r="C47" i="6"/>
  <c r="E47" i="6" s="1"/>
  <c r="F48" i="7"/>
  <c r="C49" i="7"/>
  <c r="F49" i="7" s="1"/>
  <c r="E46" i="6"/>
  <c r="F47" i="7"/>
  <c r="D34" i="5"/>
  <c r="E26" i="5"/>
  <c r="G27" i="7"/>
  <c r="D35" i="7"/>
  <c r="G26" i="7"/>
  <c r="F35" i="2"/>
  <c r="E30" i="5"/>
  <c r="G29" i="7"/>
  <c r="D27" i="6"/>
  <c r="D27" i="5"/>
  <c r="D31" i="6"/>
  <c r="F31" i="6" s="1"/>
  <c r="D26" i="6"/>
  <c r="F34" i="2"/>
  <c r="F29" i="6"/>
  <c r="E33" i="5"/>
  <c r="E15" i="5"/>
  <c r="G16" i="7"/>
  <c r="E21" i="5"/>
  <c r="F23" i="2"/>
  <c r="D17" i="6"/>
  <c r="F17" i="6" s="1"/>
  <c r="F16" i="6"/>
  <c r="G18" i="7"/>
  <c r="G14" i="7"/>
  <c r="D17" i="5"/>
  <c r="D23" i="5" s="1"/>
  <c r="D23" i="7"/>
  <c r="E18" i="5"/>
  <c r="B86" i="6"/>
  <c r="E86" i="6" s="1"/>
  <c r="E88" i="1"/>
  <c r="B89" i="5"/>
  <c r="D71" i="5"/>
  <c r="B90" i="1"/>
  <c r="C86" i="1" s="1"/>
  <c r="C88" i="1" s="1"/>
  <c r="C90" i="1" s="1"/>
  <c r="D86" i="1" s="1"/>
  <c r="D88" i="1" s="1"/>
  <c r="D90" i="1" s="1"/>
  <c r="D54" i="5"/>
  <c r="B58" i="5"/>
  <c r="B56" i="6"/>
  <c r="E58" i="1"/>
  <c r="B56" i="7"/>
  <c r="F56" i="7" s="1"/>
  <c r="B57" i="7"/>
  <c r="F57" i="7" s="1"/>
  <c r="F33" i="6"/>
  <c r="C35" i="6"/>
  <c r="C34" i="7"/>
  <c r="C29" i="5"/>
  <c r="C22" i="6"/>
  <c r="F14" i="6"/>
  <c r="C22" i="7"/>
  <c r="C18" i="6"/>
  <c r="F18" i="6" s="1"/>
  <c r="C23" i="5"/>
  <c r="F46" i="7" l="1"/>
  <c r="E88" i="6"/>
  <c r="D58" i="7"/>
  <c r="F53" i="7"/>
  <c r="D51" i="7"/>
  <c r="C89" i="7"/>
  <c r="F89" i="7" s="1"/>
  <c r="F90" i="7" s="1"/>
  <c r="C89" i="5"/>
  <c r="D89" i="5" s="1"/>
  <c r="D90" i="5" s="1"/>
  <c r="E89" i="6"/>
  <c r="E90" i="6" s="1"/>
  <c r="C58" i="6"/>
  <c r="C51" i="6"/>
  <c r="D47" i="5"/>
  <c r="D51" i="5" s="1"/>
  <c r="E22" i="5"/>
  <c r="B89" i="7"/>
  <c r="E90" i="1"/>
  <c r="B90" i="6" s="1"/>
  <c r="D58" i="5"/>
  <c r="B58" i="7"/>
  <c r="C34" i="6"/>
  <c r="C34" i="5"/>
  <c r="E28" i="5"/>
  <c r="E34" i="5" s="1"/>
  <c r="G34" i="7"/>
  <c r="G23" i="7"/>
  <c r="G22" i="7"/>
  <c r="E51" i="6"/>
  <c r="G35" i="7"/>
  <c r="E34" i="6"/>
  <c r="F28" i="6"/>
  <c r="E23" i="6"/>
  <c r="F15" i="6"/>
  <c r="F23" i="6" s="1"/>
  <c r="C51" i="7"/>
  <c r="F51" i="7"/>
  <c r="F26" i="6"/>
  <c r="F34" i="6" s="1"/>
  <c r="D34" i="6"/>
  <c r="F27" i="6"/>
  <c r="F35" i="6" s="1"/>
  <c r="D35" i="6"/>
  <c r="D35" i="5"/>
  <c r="E27" i="5"/>
  <c r="E17" i="5"/>
  <c r="E23" i="5" s="1"/>
  <c r="F22" i="6"/>
  <c r="D23" i="6"/>
  <c r="B88" i="5"/>
  <c r="B88" i="7"/>
  <c r="B88" i="6"/>
  <c r="B90" i="7"/>
  <c r="B86" i="2"/>
  <c r="B90" i="5"/>
  <c r="E56" i="6"/>
  <c r="B58" i="6"/>
  <c r="E58" i="6" s="1"/>
  <c r="C35" i="5"/>
  <c r="E29" i="5"/>
  <c r="F58" i="7" l="1"/>
  <c r="E35" i="5"/>
  <c r="E86" i="2"/>
  <c r="B88" i="2"/>
  <c r="B90" i="2" s="1"/>
  <c r="C86" i="2" s="1"/>
  <c r="C88" i="2" s="1"/>
  <c r="C90" i="2" s="1"/>
  <c r="D86" i="2" s="1"/>
  <c r="D88" i="2" s="1"/>
  <c r="D90" i="2" s="1"/>
  <c r="C86" i="5" l="1"/>
  <c r="C86" i="7"/>
  <c r="C86" i="6"/>
  <c r="E88" i="2"/>
  <c r="C88" i="6" l="1"/>
  <c r="C88" i="7"/>
  <c r="E90" i="2"/>
  <c r="C88" i="5"/>
  <c r="B86" i="3" l="1"/>
  <c r="C90" i="5"/>
  <c r="C90" i="6"/>
  <c r="C90" i="7"/>
  <c r="E86" i="3" l="1"/>
  <c r="B88" i="3"/>
  <c r="B90" i="3" s="1"/>
  <c r="C86" i="3" s="1"/>
  <c r="C88" i="3" s="1"/>
  <c r="C90" i="3" s="1"/>
  <c r="D86" i="3" s="1"/>
  <c r="D88" i="3" s="1"/>
  <c r="D90" i="3" s="1"/>
  <c r="D86" i="6" l="1"/>
  <c r="D86" i="7"/>
  <c r="E88" i="3"/>
  <c r="D88" i="7" l="1"/>
  <c r="E90" i="3"/>
  <c r="D88" i="6"/>
  <c r="B86" i="4" l="1"/>
  <c r="D90" i="6"/>
  <c r="D90" i="7"/>
  <c r="B88" i="4" l="1"/>
  <c r="B90" i="4" s="1"/>
  <c r="C86" i="4" s="1"/>
  <c r="C88" i="4" s="1"/>
  <c r="C90" i="4" s="1"/>
  <c r="D86" i="4" s="1"/>
  <c r="D88" i="4" s="1"/>
  <c r="D90" i="4" s="1"/>
  <c r="E86" i="4"/>
  <c r="E86" i="7" l="1"/>
  <c r="E88" i="4"/>
  <c r="E88" i="7" l="1"/>
  <c r="E90" i="4"/>
  <c r="E90" i="7" s="1"/>
</calcChain>
</file>

<file path=xl/sharedStrings.xml><?xml version="1.0" encoding="utf-8"?>
<sst xmlns="http://schemas.openxmlformats.org/spreadsheetml/2006/main" count="752" uniqueCount="98">
  <si>
    <t>FODESAF</t>
  </si>
  <si>
    <t>Programa:</t>
  </si>
  <si>
    <t>Bono Familiar para la Vivienda</t>
  </si>
  <si>
    <t>Institución:</t>
  </si>
  <si>
    <t>Banco Hipotecario De La Vivienda</t>
  </si>
  <si>
    <t>Unidad Ejecutora:</t>
  </si>
  <si>
    <t>FOSUVI</t>
  </si>
  <si>
    <t>Período:</t>
  </si>
  <si>
    <t>Cuadro N°1</t>
  </si>
  <si>
    <t>Reporte de beneficios efectivos por el Fondo de Desarrollo Social y Asignaciones Familiares</t>
  </si>
  <si>
    <t>Beneficio</t>
  </si>
  <si>
    <t>Unidad</t>
  </si>
  <si>
    <t>Enero</t>
  </si>
  <si>
    <t>Febrero</t>
  </si>
  <si>
    <t>Marzo</t>
  </si>
  <si>
    <t>I Trimestre</t>
  </si>
  <si>
    <t>Bonos formalizados</t>
  </si>
  <si>
    <t>1. Construcción en Lote Propio (CLP)</t>
  </si>
  <si>
    <t>Familias</t>
  </si>
  <si>
    <t>Personas</t>
  </si>
  <si>
    <t>2. Compra de Lote y Construcción (LYC)</t>
  </si>
  <si>
    <t>3. Compra de Vivienda Existente (CVE) formalizados</t>
  </si>
  <si>
    <t>4. Reparación, Ampliación, mejoras y terminación de vivienda (RAMTE) Formalizados</t>
  </si>
  <si>
    <t>Total bonos formalizados</t>
  </si>
  <si>
    <t>Bonos entregados</t>
  </si>
  <si>
    <t>1. Construcción en Lote Propio (CLP) Entregados</t>
  </si>
  <si>
    <t>2. Compra de Lote y Construcción (LYC) Entregados</t>
  </si>
  <si>
    <t>3. Compra de Vivienda Existente (CVE)  Entregados</t>
  </si>
  <si>
    <t>4. Reparación, Ampliación, mejoras y terminación de vivienda (RAMTE) Entregados</t>
  </si>
  <si>
    <t>Total bonos entregados</t>
  </si>
  <si>
    <r>
      <t>Fuente:</t>
    </r>
    <r>
      <rPr>
        <sz val="11"/>
        <color rgb="FF000000"/>
        <rFont val="Calibri"/>
        <family val="2"/>
        <charset val="1"/>
      </rPr>
      <t xml:space="preserve"> Departamento de Análisis y Control, Dirección FOSUVI, BANHVI.</t>
    </r>
  </si>
  <si>
    <t>Cuadro  N°2</t>
  </si>
  <si>
    <t>Reporte de gastos efectivos por producto financiados por el Fondo de Desarrollo Social y Asignaciones Familiares</t>
  </si>
  <si>
    <t>Unidad: colones</t>
  </si>
  <si>
    <t>1. Construcción en Lote Propio (CLP)</t>
  </si>
  <si>
    <t>2. Compra de Lote y Construcción (LYC)</t>
  </si>
  <si>
    <t>3.  Compra de Vivienda Existente (CVE)</t>
  </si>
  <si>
    <t>4. Reparación, Ampliación, mejoras y terminación de vivienda (RAMTE)</t>
  </si>
  <si>
    <t>5. Gastos generales</t>
  </si>
  <si>
    <t>Total</t>
  </si>
  <si>
    <t>5. Gastos generales (estimados a los bonos entregados)</t>
  </si>
  <si>
    <r>
      <t>Fuente:</t>
    </r>
    <r>
      <rPr>
        <sz val="11"/>
        <color rgb="FF000000"/>
        <rFont val="Calibri"/>
        <family val="2"/>
        <charset val="1"/>
      </rPr>
      <t xml:space="preserve"> Departamento de Análisis y Control, Dirección FOSUVI y Departamento Financiero Contable, Dirección Administrativa, BANHVI.</t>
    </r>
  </si>
  <si>
    <t>Cuadro  N°3</t>
  </si>
  <si>
    <t>Reporte de gastos efectivos por rubro financiados por el Fondo de Desarrollo Social y Asignaciones Familiares</t>
  </si>
  <si>
    <t>Rubro por objeto de gasto</t>
  </si>
  <si>
    <t>Según Bonos formalizados</t>
  </si>
  <si>
    <t>1. Remuneraciones</t>
  </si>
  <si>
    <t>2. Servicios</t>
  </si>
  <si>
    <t>3. Materiales y Suministros</t>
  </si>
  <si>
    <t>4. Transferencias Corrientes</t>
  </si>
  <si>
    <t>1/ Por medio de las Entidades autorizadas, incluye desembolso de proyectos de Vivienda tramitados al amparo del art, 59 de la Ley del SFNV.</t>
  </si>
  <si>
    <t>Cuadro  N°4</t>
  </si>
  <si>
    <t>Reporte de ingresos efectivos girados por el Fondo de Desarrollo Social y Asignaciones Familiares</t>
  </si>
  <si>
    <r>
      <t xml:space="preserve">1. Saldo en caja inicial  (5 </t>
    </r>
    <r>
      <rPr>
        <sz val="11"/>
        <color rgb="FF000000"/>
        <rFont val="Times New Roman"/>
        <family val="1"/>
        <charset val="1"/>
      </rPr>
      <t xml:space="preserve">t-1) </t>
    </r>
  </si>
  <si>
    <t>2. Ingresos efectivos recibidos</t>
  </si>
  <si>
    <t>3. Recursos disponibles (1+2)</t>
  </si>
  <si>
    <t>4. Egresos efectivos pagados</t>
  </si>
  <si>
    <t>5. Saldo en caja final   (3-4)</t>
  </si>
  <si>
    <r>
      <t xml:space="preserve">Fuente: </t>
    </r>
    <r>
      <rPr>
        <sz val="11"/>
        <color rgb="FF000000"/>
        <rFont val="Calibri"/>
        <family val="2"/>
        <charset val="1"/>
      </rPr>
      <t>Departamento de Análisis y Control, Dirección FOSUVI y Departamento Financiero Contable, Dirección Administrativa, BANHVI.</t>
    </r>
  </si>
  <si>
    <t>Abril</t>
  </si>
  <si>
    <t>Mayo</t>
  </si>
  <si>
    <t>Junio</t>
  </si>
  <si>
    <t>II Trimestre</t>
  </si>
  <si>
    <t>Institución:</t>
  </si>
  <si>
    <t>BANCO HIPOTECARIO DE LA VIVIENDA</t>
  </si>
  <si>
    <t>Cuadro 1</t>
  </si>
  <si>
    <t>Julio</t>
  </si>
  <si>
    <t>Agosto</t>
  </si>
  <si>
    <t>Septiembre</t>
  </si>
  <si>
    <t>III Trimestre</t>
  </si>
  <si>
    <t>Fuente: Departamento de Análisis y Control, Dirección FOSUVI, BANHVI.</t>
  </si>
  <si>
    <t>Cuadro 2</t>
  </si>
  <si>
    <t>Unidad: Colones</t>
  </si>
  <si>
    <t>Cuadro 3</t>
  </si>
  <si>
    <t>Cuadro 4</t>
  </si>
  <si>
    <t>1. Saldo en caja inicial  (5 t-1)</t>
  </si>
  <si>
    <t>Fuente: Departamento de Análisis y Control, Dirección FOSUVI y Departamento Financiero Contable, Dirección Administrativa, BANHVI.</t>
  </si>
  <si>
    <t>Octubre</t>
  </si>
  <si>
    <t>Noviembre</t>
  </si>
  <si>
    <t>Diciembre</t>
  </si>
  <si>
    <t>IV Trimestre</t>
  </si>
  <si>
    <t/>
  </si>
  <si>
    <r>
      <t>Fuente</t>
    </r>
    <r>
      <rPr>
        <sz val="11"/>
        <color rgb="FF000000"/>
        <rFont val="Calibri"/>
        <family val="2"/>
        <charset val="1"/>
      </rPr>
      <t>: Departamento de Análisis y Control, Dirección FOSUVI y Departamento Financiero Contable, Dirección Administrativa, BANHVI.</t>
    </r>
  </si>
  <si>
    <t>I Semestre</t>
  </si>
  <si>
    <t>Acumulado</t>
  </si>
  <si>
    <t>Anual</t>
  </si>
  <si>
    <t>Colones</t>
  </si>
  <si>
    <t>|</t>
  </si>
  <si>
    <t>Primer Trimestre 2015</t>
  </si>
  <si>
    <t>Segundo Trimestre 2015</t>
  </si>
  <si>
    <t>Tercer Trimestre 2015</t>
  </si>
  <si>
    <t>Cuarto Trimestre 2015</t>
  </si>
  <si>
    <t>Primer Semestre 2015</t>
  </si>
  <si>
    <t>Tercer trimestre acumulado 2015</t>
  </si>
  <si>
    <t>5. Bienes duraderos</t>
  </si>
  <si>
    <t>6. Transferencias Corrientes a Instituciones Financieras (costo operativo)</t>
  </si>
  <si>
    <t>7. Transferencias de Capital¹</t>
  </si>
  <si>
    <t>Fecha de actualización: 28/03/2016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</si>
</sst>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_(* #,##0_);_(* \(#,##0\);_(* \-??_);_(@_)"/>
    <numFmt numFmtId="166" formatCode="_(* #,##0.000_);_(* \(#,##0.000\);_(* &quot;-&quot;??_);_(@_)"/>
  </numFmts>
  <fonts count="1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sz val="9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Times New Roman"/>
      <family val="1"/>
      <charset val="1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Times New Roman"/>
      <family val="1"/>
    </font>
    <font>
      <sz val="9"/>
      <color indexed="8"/>
      <name val="Calibri"/>
      <family val="2"/>
    </font>
    <font>
      <sz val="11"/>
      <color rgb="FFFF0000"/>
      <name val="Calibri"/>
      <family val="2"/>
    </font>
    <font>
      <sz val="11"/>
      <color rgb="FFFFC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8" fillId="0" borderId="0"/>
    <xf numFmtId="9" fontId="8" fillId="0" borderId="0"/>
  </cellStyleXfs>
  <cellXfs count="74">
    <xf numFmtId="0" fontId="0" fillId="0" borderId="0" xfId="0"/>
    <xf numFmtId="165" fontId="1" fillId="0" borderId="0" xfId="1" applyNumberFormat="1" applyFont="1" applyBorder="1" applyAlignment="1" applyProtection="1">
      <alignment horizontal="center"/>
    </xf>
    <xf numFmtId="165" fontId="1" fillId="0" borderId="0" xfId="1" applyNumberFormat="1" applyFont="1" applyBorder="1" applyAlignment="1" applyProtection="1">
      <alignment horizontal="right"/>
    </xf>
    <xf numFmtId="165" fontId="1" fillId="0" borderId="0" xfId="1" applyNumberFormat="1" applyFont="1" applyBorder="1" applyAlignment="1" applyProtection="1"/>
    <xf numFmtId="165" fontId="1" fillId="0" borderId="0" xfId="1" applyNumberFormat="1" applyFont="1" applyBorder="1" applyAlignment="1" applyProtection="1">
      <alignment horizontal="left"/>
    </xf>
    <xf numFmtId="165" fontId="0" fillId="0" borderId="0" xfId="1" applyNumberFormat="1" applyFont="1" applyBorder="1" applyAlignment="1" applyProtection="1">
      <alignment horizontal="right"/>
    </xf>
    <xf numFmtId="165" fontId="0" fillId="0" borderId="0" xfId="1" applyNumberFormat="1" applyFont="1" applyBorder="1" applyAlignment="1" applyProtection="1">
      <alignment horizontal="center"/>
    </xf>
    <xf numFmtId="165" fontId="1" fillId="0" borderId="1" xfId="1" applyNumberFormat="1" applyFont="1" applyBorder="1" applyAlignment="1" applyProtection="1">
      <alignment horizontal="center" vertical="center" wrapText="1"/>
    </xf>
    <xf numFmtId="165" fontId="1" fillId="0" borderId="1" xfId="1" applyNumberFormat="1" applyFont="1" applyBorder="1" applyAlignment="1" applyProtection="1">
      <alignment horizontal="center"/>
    </xf>
    <xf numFmtId="165" fontId="0" fillId="0" borderId="0" xfId="1" applyNumberFormat="1" applyFont="1" applyBorder="1" applyAlignment="1" applyProtection="1">
      <alignment horizontal="center" vertical="center" wrapText="1"/>
    </xf>
    <xf numFmtId="165" fontId="0" fillId="0" borderId="0" xfId="1" applyNumberFormat="1" applyFont="1" applyBorder="1" applyAlignment="1" applyProtection="1"/>
    <xf numFmtId="165" fontId="2" fillId="0" borderId="0" xfId="1" applyNumberFormat="1" applyFont="1" applyBorder="1" applyAlignment="1" applyProtection="1"/>
    <xf numFmtId="165" fontId="0" fillId="0" borderId="0" xfId="1" applyNumberFormat="1" applyFont="1" applyBorder="1" applyAlignment="1" applyProtection="1">
      <alignment horizontal="left"/>
    </xf>
    <xf numFmtId="165" fontId="0" fillId="0" borderId="2" xfId="1" applyNumberFormat="1" applyFont="1" applyBorder="1" applyAlignment="1" applyProtection="1"/>
    <xf numFmtId="165" fontId="0" fillId="0" borderId="0" xfId="1" applyNumberFormat="1" applyFont="1" applyBorder="1" applyAlignment="1" applyProtection="1">
      <alignment horizontal="left" wrapText="1"/>
    </xf>
    <xf numFmtId="165" fontId="1" fillId="0" borderId="0" xfId="1" applyNumberFormat="1" applyFont="1" applyBorder="1" applyAlignment="1" applyProtection="1">
      <alignment horizontal="left" wrapText="1" indent="4"/>
    </xf>
    <xf numFmtId="165" fontId="0" fillId="0" borderId="3" xfId="1" applyNumberFormat="1" applyFont="1" applyBorder="1" applyAlignment="1" applyProtection="1"/>
    <xf numFmtId="165" fontId="3" fillId="0" borderId="0" xfId="1" applyNumberFormat="1" applyFont="1" applyBorder="1" applyAlignment="1" applyProtection="1"/>
    <xf numFmtId="165" fontId="0" fillId="0" borderId="0" xfId="1" applyNumberFormat="1" applyFont="1" applyBorder="1" applyAlignment="1" applyProtection="1">
      <alignment wrapText="1"/>
    </xf>
    <xf numFmtId="165" fontId="1" fillId="0" borderId="5" xfId="1" applyNumberFormat="1" applyFont="1" applyBorder="1" applyAlignment="1" applyProtection="1">
      <alignment horizontal="left"/>
    </xf>
    <xf numFmtId="0" fontId="0" fillId="0" borderId="0" xfId="0" applyBorder="1"/>
    <xf numFmtId="165" fontId="0" fillId="0" borderId="6" xfId="1" applyNumberFormat="1" applyFont="1" applyBorder="1" applyAlignment="1" applyProtection="1"/>
    <xf numFmtId="165" fontId="4" fillId="0" borderId="0" xfId="1" applyNumberFormat="1" applyFont="1" applyBorder="1" applyAlignment="1" applyProtection="1"/>
    <xf numFmtId="165" fontId="2" fillId="0" borderId="2" xfId="1" applyNumberFormat="1" applyFont="1" applyBorder="1" applyAlignment="1" applyProtection="1"/>
    <xf numFmtId="165" fontId="4" fillId="0" borderId="0" xfId="1" applyNumberFormat="1" applyFont="1" applyBorder="1" applyAlignment="1" applyProtection="1">
      <alignment vertical="center"/>
    </xf>
    <xf numFmtId="165" fontId="5" fillId="0" borderId="0" xfId="1" applyNumberFormat="1" applyFont="1" applyBorder="1" applyAlignment="1" applyProtection="1"/>
    <xf numFmtId="165" fontId="0" fillId="0" borderId="1" xfId="1" applyNumberFormat="1" applyFont="1" applyBorder="1" applyAlignment="1" applyProtection="1">
      <alignment horizontal="center"/>
    </xf>
    <xf numFmtId="165" fontId="0" fillId="0" borderId="0" xfId="1" applyNumberFormat="1" applyFont="1" applyBorder="1" applyAlignment="1" applyProtection="1">
      <alignment vertical="center"/>
    </xf>
    <xf numFmtId="165" fontId="2" fillId="0" borderId="0" xfId="1" applyNumberFormat="1" applyFont="1" applyBorder="1" applyAlignment="1" applyProtection="1">
      <alignment vertical="center"/>
    </xf>
    <xf numFmtId="165" fontId="5" fillId="0" borderId="0" xfId="1" applyNumberFormat="1" applyFont="1" applyBorder="1" applyAlignment="1" applyProtection="1">
      <alignment horizontal="left"/>
    </xf>
    <xf numFmtId="165" fontId="4" fillId="0" borderId="0" xfId="1" applyNumberFormat="1" applyFont="1" applyBorder="1" applyAlignment="1" applyProtection="1">
      <alignment horizontal="center"/>
    </xf>
    <xf numFmtId="165" fontId="6" fillId="0" borderId="0" xfId="1" applyNumberFormat="1" applyFont="1" applyBorder="1" applyAlignment="1" applyProtection="1"/>
    <xf numFmtId="165" fontId="7" fillId="0" borderId="0" xfId="1" applyNumberFormat="1" applyFont="1" applyBorder="1" applyAlignment="1" applyProtection="1">
      <alignment vertical="center"/>
    </xf>
    <xf numFmtId="165" fontId="2" fillId="0" borderId="2" xfId="1" applyNumberFormat="1" applyFont="1" applyBorder="1" applyAlignment="1" applyProtection="1">
      <alignment vertical="center"/>
    </xf>
    <xf numFmtId="165" fontId="0" fillId="0" borderId="7" xfId="1" applyNumberFormat="1" applyFont="1" applyBorder="1" applyAlignment="1" applyProtection="1"/>
    <xf numFmtId="0" fontId="1" fillId="0" borderId="5" xfId="0" applyFont="1" applyBorder="1" applyAlignment="1">
      <alignment horizontal="left"/>
    </xf>
    <xf numFmtId="1" fontId="1" fillId="0" borderId="0" xfId="1" applyNumberFormat="1" applyFont="1" applyBorder="1" applyAlignment="1" applyProtection="1">
      <alignment horizontal="left"/>
    </xf>
    <xf numFmtId="165" fontId="0" fillId="0" borderId="8" xfId="1" applyNumberFormat="1" applyFont="1" applyBorder="1" applyAlignment="1" applyProtection="1">
      <alignment horizontal="left" wrapText="1"/>
    </xf>
    <xf numFmtId="165" fontId="0" fillId="0" borderId="8" xfId="1" applyNumberFormat="1" applyFont="1" applyBorder="1" applyAlignment="1" applyProtection="1"/>
    <xf numFmtId="165" fontId="2" fillId="0" borderId="8" xfId="1" applyNumberFormat="1" applyFont="1" applyBorder="1" applyAlignment="1" applyProtection="1"/>
    <xf numFmtId="165" fontId="2" fillId="0" borderId="8" xfId="1" applyNumberFormat="1" applyFont="1" applyBorder="1" applyAlignment="1" applyProtection="1">
      <alignment vertical="center"/>
    </xf>
    <xf numFmtId="165" fontId="4" fillId="0" borderId="8" xfId="1" applyNumberFormat="1" applyFont="1" applyBorder="1" applyAlignment="1" applyProtection="1"/>
    <xf numFmtId="165" fontId="0" fillId="0" borderId="1" xfId="1" applyNumberFormat="1" applyFont="1" applyBorder="1" applyAlignment="1" applyProtection="1"/>
    <xf numFmtId="165" fontId="0" fillId="0" borderId="1" xfId="1" applyNumberFormat="1" applyFont="1" applyFill="1" applyBorder="1" applyAlignment="1" applyProtection="1"/>
    <xf numFmtId="166" fontId="9" fillId="0" borderId="0" xfId="1" applyNumberFormat="1" applyFont="1" applyBorder="1" applyAlignment="1">
      <alignment horizontal="left"/>
    </xf>
    <xf numFmtId="166" fontId="9" fillId="0" borderId="0" xfId="1" applyNumberFormat="1" applyFont="1"/>
    <xf numFmtId="165" fontId="10" fillId="0" borderId="0" xfId="1" applyNumberFormat="1" applyFont="1" applyBorder="1" applyAlignment="1" applyProtection="1"/>
    <xf numFmtId="165" fontId="11" fillId="0" borderId="0" xfId="1" applyNumberFormat="1" applyFont="1" applyBorder="1" applyAlignment="1" applyProtection="1"/>
    <xf numFmtId="165" fontId="10" fillId="0" borderId="0" xfId="1" applyNumberFormat="1" applyFont="1" applyBorder="1" applyAlignment="1" applyProtection="1">
      <alignment horizontal="left" wrapText="1" indent="4"/>
    </xf>
    <xf numFmtId="165" fontId="10" fillId="0" borderId="0" xfId="1" applyNumberFormat="1" applyFont="1" applyBorder="1" applyAlignment="1" applyProtection="1">
      <alignment horizontal="left" wrapText="1"/>
    </xf>
    <xf numFmtId="165" fontId="0" fillId="0" borderId="9" xfId="1" applyNumberFormat="1" applyFont="1" applyBorder="1" applyAlignment="1" applyProtection="1"/>
    <xf numFmtId="165" fontId="2" fillId="0" borderId="9" xfId="1" applyNumberFormat="1" applyFont="1" applyBorder="1" applyAlignment="1" applyProtection="1"/>
    <xf numFmtId="164" fontId="8" fillId="0" borderId="0" xfId="1"/>
    <xf numFmtId="165" fontId="8" fillId="0" borderId="0" xfId="1" applyNumberFormat="1"/>
    <xf numFmtId="165" fontId="1" fillId="0" borderId="0" xfId="1" applyNumberFormat="1" applyFont="1" applyBorder="1" applyAlignment="1" applyProtection="1">
      <alignment horizontal="center"/>
    </xf>
    <xf numFmtId="165" fontId="1" fillId="0" borderId="0" xfId="1" applyNumberFormat="1" applyFont="1" applyBorder="1" applyAlignment="1" applyProtection="1">
      <alignment horizontal="left"/>
    </xf>
    <xf numFmtId="165" fontId="0" fillId="0" borderId="0" xfId="0" applyNumberFormat="1"/>
    <xf numFmtId="4" fontId="12" fillId="0" borderId="0" xfId="0" applyNumberFormat="1" applyFont="1" applyFill="1" applyBorder="1" applyAlignment="1">
      <alignment vertical="center"/>
    </xf>
    <xf numFmtId="165" fontId="14" fillId="0" borderId="0" xfId="1" applyNumberFormat="1" applyFont="1" applyBorder="1" applyAlignment="1" applyProtection="1"/>
    <xf numFmtId="165" fontId="15" fillId="0" borderId="0" xfId="1" applyNumberFormat="1" applyFont="1" applyBorder="1" applyAlignment="1" applyProtection="1"/>
    <xf numFmtId="165" fontId="2" fillId="0" borderId="1" xfId="1" applyNumberFormat="1" applyFont="1" applyBorder="1" applyAlignment="1" applyProtection="1"/>
    <xf numFmtId="165" fontId="2" fillId="0" borderId="3" xfId="1" applyNumberFormat="1" applyFont="1" applyBorder="1" applyAlignment="1" applyProtection="1"/>
    <xf numFmtId="165" fontId="0" fillId="0" borderId="0" xfId="1" applyNumberFormat="1" applyFont="1" applyBorder="1" applyAlignment="1" applyProtection="1">
      <alignment horizontal="left"/>
    </xf>
    <xf numFmtId="165" fontId="0" fillId="0" borderId="0" xfId="1" applyNumberFormat="1" applyFont="1" applyBorder="1" applyAlignment="1" applyProtection="1">
      <alignment horizontal="center"/>
    </xf>
    <xf numFmtId="0" fontId="13" fillId="0" borderId="0" xfId="0" applyFont="1" applyBorder="1" applyAlignment="1">
      <alignment horizontal="left" wrapText="1"/>
    </xf>
    <xf numFmtId="165" fontId="1" fillId="0" borderId="0" xfId="1" applyNumberFormat="1" applyFont="1" applyFill="1" applyBorder="1" applyAlignment="1" applyProtection="1">
      <alignment horizontal="center"/>
    </xf>
    <xf numFmtId="165" fontId="1" fillId="0" borderId="0" xfId="1" applyNumberFormat="1" applyFont="1" applyBorder="1" applyAlignment="1" applyProtection="1">
      <alignment horizontal="center"/>
    </xf>
    <xf numFmtId="165" fontId="1" fillId="0" borderId="0" xfId="1" applyNumberFormat="1" applyFont="1" applyBorder="1" applyAlignment="1" applyProtection="1">
      <alignment horizontal="left"/>
    </xf>
    <xf numFmtId="165" fontId="1" fillId="0" borderId="4" xfId="1" applyNumberFormat="1" applyFont="1" applyBorder="1" applyAlignment="1" applyProtection="1">
      <alignment horizontal="center"/>
    </xf>
    <xf numFmtId="165" fontId="0" fillId="0" borderId="0" xfId="1" applyNumberFormat="1" applyFont="1" applyBorder="1" applyAlignment="1" applyProtection="1">
      <alignment horizontal="left" wrapText="1"/>
    </xf>
    <xf numFmtId="165" fontId="0" fillId="0" borderId="2" xfId="1" applyNumberFormat="1" applyFont="1" applyBorder="1" applyAlignment="1" applyProtection="1">
      <alignment horizontal="center"/>
    </xf>
    <xf numFmtId="165" fontId="0" fillId="0" borderId="0" xfId="1" applyNumberFormat="1" applyFont="1" applyBorder="1" applyAlignment="1" applyProtection="1">
      <alignment horizontal="left"/>
    </xf>
    <xf numFmtId="165" fontId="0" fillId="0" borderId="0" xfId="1" applyNumberFormat="1" applyFont="1" applyBorder="1" applyAlignment="1" applyProtection="1">
      <alignment horizontal="center"/>
    </xf>
    <xf numFmtId="4" fontId="12" fillId="0" borderId="10" xfId="0" applyNumberFormat="1" applyFont="1" applyFill="1" applyBorder="1" applyAlignment="1">
      <alignment vertical="center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6"/>
  <sheetViews>
    <sheetView topLeftCell="A79" zoomScale="90" zoomScaleNormal="90" workbookViewId="0">
      <selection activeCell="A96" sqref="A96"/>
    </sheetView>
  </sheetViews>
  <sheetFormatPr baseColWidth="10" defaultColWidth="9.140625" defaultRowHeight="15" x14ac:dyDescent="0.25"/>
  <cols>
    <col min="1" max="1" width="67.140625" customWidth="1"/>
    <col min="2" max="2" width="16"/>
    <col min="3" max="3" width="21.28515625" customWidth="1"/>
    <col min="4" max="4" width="19.7109375" customWidth="1"/>
    <col min="5" max="5" width="23.42578125" customWidth="1"/>
    <col min="6" max="6" width="16"/>
    <col min="7" max="7" width="18.85546875" bestFit="1" customWidth="1"/>
    <col min="8" max="1025" width="11.42578125"/>
  </cols>
  <sheetData>
    <row r="1" spans="1:22" x14ac:dyDescent="0.25">
      <c r="A1" s="66" t="s">
        <v>0</v>
      </c>
      <c r="B1" s="66"/>
      <c r="C1" s="66"/>
      <c r="D1" s="66"/>
      <c r="E1" s="66"/>
      <c r="F1" s="66"/>
    </row>
    <row r="2" spans="1:22" x14ac:dyDescent="0.25">
      <c r="A2" s="2" t="s">
        <v>1</v>
      </c>
      <c r="B2" s="3" t="s">
        <v>2</v>
      </c>
      <c r="C2" s="3"/>
      <c r="D2" s="3"/>
      <c r="E2" s="3"/>
      <c r="F2" s="3"/>
    </row>
    <row r="3" spans="1:22" x14ac:dyDescent="0.25">
      <c r="A3" s="2" t="s">
        <v>3</v>
      </c>
      <c r="B3" s="3" t="s">
        <v>4</v>
      </c>
      <c r="C3" s="3"/>
      <c r="D3" s="3"/>
      <c r="E3" s="3"/>
      <c r="F3" s="3"/>
    </row>
    <row r="4" spans="1:22" x14ac:dyDescent="0.25">
      <c r="A4" s="2" t="s">
        <v>5</v>
      </c>
      <c r="B4" s="3" t="s">
        <v>6</v>
      </c>
      <c r="C4" s="3"/>
      <c r="D4" s="3"/>
      <c r="E4" s="3"/>
      <c r="F4" s="3"/>
    </row>
    <row r="5" spans="1:22" x14ac:dyDescent="0.25">
      <c r="A5" s="2" t="s">
        <v>7</v>
      </c>
      <c r="B5" s="55" t="s">
        <v>88</v>
      </c>
      <c r="C5" s="3"/>
      <c r="D5" s="3"/>
      <c r="E5" s="3"/>
      <c r="F5" s="3"/>
    </row>
    <row r="6" spans="1:22" x14ac:dyDescent="0.25">
      <c r="A6" s="5"/>
      <c r="B6" s="6"/>
    </row>
    <row r="7" spans="1:22" x14ac:dyDescent="0.25">
      <c r="A7" s="5"/>
      <c r="B7" s="6"/>
    </row>
    <row r="8" spans="1:22" x14ac:dyDescent="0.25">
      <c r="A8" s="66" t="s">
        <v>8</v>
      </c>
      <c r="B8" s="66"/>
      <c r="C8" s="66"/>
      <c r="D8" s="66"/>
      <c r="E8" s="66"/>
      <c r="F8" s="66"/>
    </row>
    <row r="9" spans="1:22" x14ac:dyDescent="0.25">
      <c r="A9" s="66" t="s">
        <v>9</v>
      </c>
      <c r="B9" s="66"/>
      <c r="C9" s="66"/>
      <c r="D9" s="66"/>
      <c r="E9" s="66"/>
      <c r="F9" s="66"/>
    </row>
    <row r="10" spans="1:22" x14ac:dyDescent="0.25">
      <c r="A10" s="5"/>
      <c r="B10" s="6"/>
    </row>
    <row r="11" spans="1:22" x14ac:dyDescent="0.25">
      <c r="A11" s="7" t="s">
        <v>10</v>
      </c>
      <c r="B11" s="8" t="s">
        <v>11</v>
      </c>
      <c r="C11" s="8" t="s">
        <v>12</v>
      </c>
      <c r="D11" s="8" t="s">
        <v>13</v>
      </c>
      <c r="E11" s="8" t="s">
        <v>14</v>
      </c>
      <c r="F11" s="8" t="s">
        <v>15</v>
      </c>
    </row>
    <row r="12" spans="1:22" x14ac:dyDescent="0.25">
      <c r="A12" s="9"/>
      <c r="B12" s="1"/>
      <c r="C12" s="1"/>
      <c r="D12" s="1"/>
      <c r="E12" s="1"/>
      <c r="F12" s="1"/>
    </row>
    <row r="13" spans="1:22" x14ac:dyDescent="0.25">
      <c r="A13" s="4" t="s">
        <v>16</v>
      </c>
      <c r="B13" s="1"/>
      <c r="C13" s="1"/>
      <c r="D13" s="1"/>
      <c r="E13" s="1"/>
      <c r="F13" s="1"/>
    </row>
    <row r="14" spans="1:22" s="10" customFormat="1" x14ac:dyDescent="0.25">
      <c r="A14" s="10" t="s">
        <v>17</v>
      </c>
      <c r="B14" s="10" t="s">
        <v>18</v>
      </c>
      <c r="C14" s="11">
        <v>469</v>
      </c>
      <c r="D14" s="11">
        <v>543</v>
      </c>
      <c r="E14" s="11">
        <v>511</v>
      </c>
      <c r="F14" s="10">
        <f t="shared" ref="F14:F21" si="0">SUM(C14:E14)</f>
        <v>1523</v>
      </c>
    </row>
    <row r="15" spans="1:22" x14ac:dyDescent="0.25">
      <c r="A15" s="12"/>
      <c r="B15" s="10" t="s">
        <v>19</v>
      </c>
      <c r="C15" s="11">
        <v>1286</v>
      </c>
      <c r="D15" s="11">
        <v>1489</v>
      </c>
      <c r="E15" s="11">
        <v>1426</v>
      </c>
      <c r="F15" s="10">
        <f t="shared" si="0"/>
        <v>4201</v>
      </c>
    </row>
    <row r="16" spans="1:22" s="13" customFormat="1" x14ac:dyDescent="0.25">
      <c r="A16" s="10" t="s">
        <v>20</v>
      </c>
      <c r="B16" s="10" t="s">
        <v>18</v>
      </c>
      <c r="C16" s="11">
        <v>99</v>
      </c>
      <c r="D16" s="11">
        <v>72</v>
      </c>
      <c r="E16" s="11">
        <v>62</v>
      </c>
      <c r="F16" s="10">
        <f t="shared" si="0"/>
        <v>233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s="10" customFormat="1" x14ac:dyDescent="0.25">
      <c r="A17" s="12"/>
      <c r="B17" s="10" t="s">
        <v>19</v>
      </c>
      <c r="C17" s="11">
        <v>337</v>
      </c>
      <c r="D17" s="11">
        <v>214</v>
      </c>
      <c r="E17" s="11">
        <v>182</v>
      </c>
      <c r="F17" s="10">
        <f t="shared" si="0"/>
        <v>733</v>
      </c>
    </row>
    <row r="18" spans="1:22" s="13" customFormat="1" x14ac:dyDescent="0.25">
      <c r="A18" s="10" t="s">
        <v>21</v>
      </c>
      <c r="B18" s="10" t="s">
        <v>18</v>
      </c>
      <c r="C18" s="11">
        <v>26</v>
      </c>
      <c r="D18" s="11">
        <v>30</v>
      </c>
      <c r="E18" s="11">
        <v>48</v>
      </c>
      <c r="F18" s="10">
        <f t="shared" si="0"/>
        <v>104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s="10" customFormat="1" x14ac:dyDescent="0.25">
      <c r="A19" s="12"/>
      <c r="B19" s="10" t="s">
        <v>19</v>
      </c>
      <c r="C19" s="11">
        <v>82</v>
      </c>
      <c r="D19" s="11">
        <v>92</v>
      </c>
      <c r="E19" s="11">
        <v>150</v>
      </c>
      <c r="F19" s="10">
        <f t="shared" si="0"/>
        <v>324</v>
      </c>
    </row>
    <row r="20" spans="1:22" s="13" customFormat="1" ht="15" customHeight="1" x14ac:dyDescent="0.25">
      <c r="A20" s="69" t="s">
        <v>22</v>
      </c>
      <c r="B20" s="10" t="s">
        <v>18</v>
      </c>
      <c r="C20" s="11">
        <v>66</v>
      </c>
      <c r="D20" s="11">
        <v>55</v>
      </c>
      <c r="E20" s="11">
        <v>66</v>
      </c>
      <c r="F20" s="10">
        <f t="shared" si="0"/>
        <v>187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s="10" customFormat="1" x14ac:dyDescent="0.25">
      <c r="A21" s="69"/>
      <c r="B21" s="10" t="s">
        <v>19</v>
      </c>
      <c r="C21" s="11">
        <v>194</v>
      </c>
      <c r="D21" s="11">
        <v>147</v>
      </c>
      <c r="E21" s="11">
        <v>195</v>
      </c>
      <c r="F21" s="10">
        <f t="shared" si="0"/>
        <v>536</v>
      </c>
    </row>
    <row r="22" spans="1:22" x14ac:dyDescent="0.25">
      <c r="A22" s="15" t="s">
        <v>23</v>
      </c>
      <c r="B22" s="46" t="s">
        <v>18</v>
      </c>
      <c r="C22" s="47">
        <f t="shared" ref="C22:F23" si="1">+C14+C16+C18+C20</f>
        <v>660</v>
      </c>
      <c r="D22" s="47">
        <f t="shared" si="1"/>
        <v>700</v>
      </c>
      <c r="E22" s="47">
        <f t="shared" si="1"/>
        <v>687</v>
      </c>
      <c r="F22" s="47">
        <f t="shared" si="1"/>
        <v>2047</v>
      </c>
    </row>
    <row r="23" spans="1:22" x14ac:dyDescent="0.25">
      <c r="A23" s="14"/>
      <c r="B23" s="46" t="s">
        <v>19</v>
      </c>
      <c r="C23" s="47">
        <f>+C15+C17+C19+C21</f>
        <v>1899</v>
      </c>
      <c r="D23" s="47">
        <f t="shared" si="1"/>
        <v>1942</v>
      </c>
      <c r="E23" s="47">
        <f t="shared" si="1"/>
        <v>1953</v>
      </c>
      <c r="F23" s="47">
        <f t="shared" si="1"/>
        <v>5794</v>
      </c>
    </row>
    <row r="24" spans="1:22" x14ac:dyDescent="0.25">
      <c r="A24" s="14"/>
      <c r="B24" s="10"/>
      <c r="C24" s="11"/>
      <c r="D24" s="11"/>
      <c r="E24" s="11"/>
      <c r="F24" s="10"/>
    </row>
    <row r="25" spans="1:22" x14ac:dyDescent="0.25">
      <c r="A25" s="4" t="s">
        <v>24</v>
      </c>
      <c r="B25" s="10"/>
      <c r="C25" s="11"/>
      <c r="D25" s="11"/>
      <c r="E25" s="11"/>
      <c r="F25" s="10"/>
    </row>
    <row r="26" spans="1:22" s="10" customFormat="1" x14ac:dyDescent="0.25">
      <c r="A26" s="10" t="s">
        <v>25</v>
      </c>
      <c r="B26" s="10" t="s">
        <v>18</v>
      </c>
      <c r="C26" s="11">
        <v>795</v>
      </c>
      <c r="D26" s="11">
        <v>864</v>
      </c>
      <c r="E26" s="11">
        <v>1084</v>
      </c>
      <c r="F26" s="10">
        <f t="shared" ref="F26:F33" si="2">SUM(C26:E26)</f>
        <v>2743</v>
      </c>
    </row>
    <row r="27" spans="1:22" s="10" customFormat="1" x14ac:dyDescent="0.25">
      <c r="A27" s="12"/>
      <c r="B27" s="10" t="s">
        <v>19</v>
      </c>
      <c r="C27" s="11">
        <v>2155</v>
      </c>
      <c r="D27" s="11">
        <v>2472</v>
      </c>
      <c r="E27" s="11">
        <v>3013</v>
      </c>
      <c r="F27" s="10">
        <f t="shared" si="2"/>
        <v>7640</v>
      </c>
    </row>
    <row r="28" spans="1:22" s="16" customFormat="1" x14ac:dyDescent="0.25">
      <c r="A28" s="10" t="s">
        <v>26</v>
      </c>
      <c r="B28" s="10" t="s">
        <v>18</v>
      </c>
      <c r="C28" s="11">
        <v>171</v>
      </c>
      <c r="D28" s="11">
        <v>60</v>
      </c>
      <c r="E28" s="11">
        <v>168</v>
      </c>
      <c r="F28" s="10">
        <f t="shared" si="2"/>
        <v>399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10" customFormat="1" x14ac:dyDescent="0.25">
      <c r="B29" s="10" t="s">
        <v>19</v>
      </c>
      <c r="C29" s="11">
        <v>521</v>
      </c>
      <c r="D29" s="11">
        <v>194</v>
      </c>
      <c r="E29" s="11">
        <v>575</v>
      </c>
      <c r="F29" s="10">
        <f t="shared" si="2"/>
        <v>1290</v>
      </c>
    </row>
    <row r="30" spans="1:22" s="16" customFormat="1" x14ac:dyDescent="0.25">
      <c r="A30" s="10" t="s">
        <v>27</v>
      </c>
      <c r="B30" s="10" t="s">
        <v>18</v>
      </c>
      <c r="C30" s="11">
        <v>21</v>
      </c>
      <c r="D30" s="11">
        <v>16</v>
      </c>
      <c r="E30" s="11">
        <v>50</v>
      </c>
      <c r="F30" s="10">
        <f t="shared" si="2"/>
        <v>87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s="10" customFormat="1" x14ac:dyDescent="0.25">
      <c r="B31" s="10" t="s">
        <v>19</v>
      </c>
      <c r="C31" s="11">
        <v>61</v>
      </c>
      <c r="D31" s="11">
        <v>51</v>
      </c>
      <c r="E31" s="11">
        <v>151</v>
      </c>
      <c r="F31" s="10">
        <f t="shared" si="2"/>
        <v>263</v>
      </c>
    </row>
    <row r="32" spans="1:22" s="16" customFormat="1" ht="15" customHeight="1" x14ac:dyDescent="0.25">
      <c r="A32" s="69" t="s">
        <v>28</v>
      </c>
      <c r="B32" s="10" t="s">
        <v>18</v>
      </c>
      <c r="C32" s="11">
        <v>101</v>
      </c>
      <c r="D32" s="11">
        <v>90</v>
      </c>
      <c r="E32" s="11">
        <v>100</v>
      </c>
      <c r="F32" s="10">
        <f t="shared" si="2"/>
        <v>291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s="10" customFormat="1" x14ac:dyDescent="0.25">
      <c r="A33" s="69"/>
      <c r="B33" s="10" t="s">
        <v>19</v>
      </c>
      <c r="C33" s="11">
        <v>277</v>
      </c>
      <c r="D33" s="11">
        <v>257</v>
      </c>
      <c r="E33" s="11">
        <v>284</v>
      </c>
      <c r="F33" s="10">
        <f t="shared" si="2"/>
        <v>818</v>
      </c>
    </row>
    <row r="34" spans="1:22" x14ac:dyDescent="0.25">
      <c r="A34" s="15" t="s">
        <v>29</v>
      </c>
      <c r="B34" s="46" t="s">
        <v>18</v>
      </c>
      <c r="C34" s="47">
        <f t="shared" ref="C34:F35" si="3">+C26+C28+C30+C32</f>
        <v>1088</v>
      </c>
      <c r="D34" s="47">
        <f t="shared" si="3"/>
        <v>1030</v>
      </c>
      <c r="E34" s="47">
        <f t="shared" si="3"/>
        <v>1402</v>
      </c>
      <c r="F34" s="47">
        <f t="shared" si="3"/>
        <v>3520</v>
      </c>
    </row>
    <row r="35" spans="1:22" x14ac:dyDescent="0.25">
      <c r="A35" s="14"/>
      <c r="B35" s="46" t="s">
        <v>19</v>
      </c>
      <c r="C35" s="47">
        <f t="shared" si="3"/>
        <v>3014</v>
      </c>
      <c r="D35" s="47">
        <f t="shared" si="3"/>
        <v>2974</v>
      </c>
      <c r="E35" s="47">
        <f t="shared" si="3"/>
        <v>4023</v>
      </c>
      <c r="F35" s="47">
        <f t="shared" si="3"/>
        <v>10011</v>
      </c>
    </row>
    <row r="36" spans="1:22" ht="15.75" thickBot="1" x14ac:dyDescent="0.3">
      <c r="A36" s="37"/>
      <c r="B36" s="38"/>
      <c r="C36" s="39"/>
      <c r="D36" s="39"/>
      <c r="E36" s="39"/>
      <c r="F36" s="38"/>
    </row>
    <row r="37" spans="1:22" ht="15.75" thickTop="1" x14ac:dyDescent="0.25">
      <c r="A37" s="67" t="s">
        <v>30</v>
      </c>
      <c r="B37" s="67"/>
      <c r="C37" s="67"/>
      <c r="D37" s="67"/>
      <c r="E37" s="67"/>
      <c r="F37" s="67"/>
    </row>
    <row r="38" spans="1:22" s="10" customFormat="1" x14ac:dyDescent="0.25">
      <c r="A38" s="17"/>
    </row>
    <row r="39" spans="1:22" x14ac:dyDescent="0.25"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x14ac:dyDescent="0.25">
      <c r="A40" s="66" t="s">
        <v>31</v>
      </c>
      <c r="B40" s="66"/>
      <c r="C40" s="66"/>
      <c r="D40" s="66"/>
      <c r="E40" s="66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x14ac:dyDescent="0.25">
      <c r="A41" s="66" t="s">
        <v>32</v>
      </c>
      <c r="B41" s="66"/>
      <c r="C41" s="66"/>
      <c r="D41" s="66"/>
      <c r="E41" s="66"/>
    </row>
    <row r="42" spans="1:22" x14ac:dyDescent="0.25">
      <c r="A42" s="66" t="s">
        <v>33</v>
      </c>
      <c r="B42" s="66"/>
      <c r="C42" s="66"/>
      <c r="D42" s="66"/>
      <c r="E42" s="66"/>
    </row>
    <row r="43" spans="1:22" x14ac:dyDescent="0.25">
      <c r="B43" s="68"/>
      <c r="C43" s="68"/>
      <c r="D43" s="68"/>
      <c r="E43" s="68"/>
      <c r="F43" s="3"/>
    </row>
    <row r="44" spans="1:22" x14ac:dyDescent="0.25">
      <c r="A44" s="7" t="s">
        <v>10</v>
      </c>
      <c r="B44" s="8" t="s">
        <v>12</v>
      </c>
      <c r="C44" s="8" t="s">
        <v>13</v>
      </c>
      <c r="D44" s="8" t="s">
        <v>14</v>
      </c>
      <c r="E44" s="8" t="s">
        <v>15</v>
      </c>
      <c r="F44" s="3"/>
    </row>
    <row r="45" spans="1:22" x14ac:dyDescent="0.25">
      <c r="A45" s="4" t="s">
        <v>16</v>
      </c>
      <c r="B45" s="10"/>
      <c r="C45" s="10"/>
      <c r="D45" s="10"/>
      <c r="E45" s="10"/>
    </row>
    <row r="46" spans="1:22" x14ac:dyDescent="0.25">
      <c r="A46" s="10" t="s">
        <v>34</v>
      </c>
      <c r="B46" s="11">
        <v>3075944000</v>
      </c>
      <c r="C46" s="11">
        <v>3573927000</v>
      </c>
      <c r="D46" s="11">
        <v>3365614446.4400001</v>
      </c>
      <c r="E46" s="10">
        <f>SUM(B46:D46)</f>
        <v>10015485446.440001</v>
      </c>
    </row>
    <row r="47" spans="1:22" x14ac:dyDescent="0.25">
      <c r="A47" s="10" t="s">
        <v>35</v>
      </c>
      <c r="B47" s="11">
        <v>985434357.16999996</v>
      </c>
      <c r="C47" s="11">
        <v>857113204.88</v>
      </c>
      <c r="D47" s="11">
        <v>623298222.86000001</v>
      </c>
      <c r="E47" s="10">
        <f>SUM(B47:D47)</f>
        <v>2465845784.9099998</v>
      </c>
    </row>
    <row r="48" spans="1:22" x14ac:dyDescent="0.25">
      <c r="A48" s="10" t="s">
        <v>36</v>
      </c>
      <c r="B48" s="11">
        <v>211518693.59999999</v>
      </c>
      <c r="C48" s="11">
        <v>386351987.94</v>
      </c>
      <c r="D48" s="11">
        <v>596736378.16999996</v>
      </c>
      <c r="E48" s="10">
        <f>SUM(B48:D48)</f>
        <v>1194607059.71</v>
      </c>
    </row>
    <row r="49" spans="1:7" x14ac:dyDescent="0.25">
      <c r="A49" s="18" t="s">
        <v>37</v>
      </c>
      <c r="B49" s="11">
        <v>394453000</v>
      </c>
      <c r="C49" s="11">
        <v>320150000</v>
      </c>
      <c r="D49" s="11">
        <v>387168000</v>
      </c>
      <c r="E49" s="10">
        <f>SUM(B49:D49)</f>
        <v>1101771000</v>
      </c>
    </row>
    <row r="50" spans="1:7" x14ac:dyDescent="0.25">
      <c r="A50" s="10" t="s">
        <v>38</v>
      </c>
      <c r="B50" s="11">
        <v>267930150.83005083</v>
      </c>
      <c r="C50" s="11">
        <v>232051224.26255363</v>
      </c>
      <c r="D50" s="11">
        <v>344427979.18508577</v>
      </c>
      <c r="E50" s="10">
        <f>SUM(B50:D50)</f>
        <v>844409354.27769017</v>
      </c>
    </row>
    <row r="51" spans="1:7" ht="15.75" thickBot="1" x14ac:dyDescent="0.3">
      <c r="A51" s="42" t="s">
        <v>39</v>
      </c>
      <c r="B51" s="42">
        <f>SUM(B46:B50)</f>
        <v>4935280201.6000509</v>
      </c>
      <c r="C51" s="42">
        <f>SUM(C46:C50)</f>
        <v>5369593417.0825529</v>
      </c>
      <c r="D51" s="42">
        <f>SUM(D46:D50)</f>
        <v>5317245026.6550865</v>
      </c>
      <c r="E51" s="43">
        <f>SUM(E46:E50)</f>
        <v>15622118645.337692</v>
      </c>
    </row>
    <row r="52" spans="1:7" x14ac:dyDescent="0.25">
      <c r="A52" s="4" t="s">
        <v>24</v>
      </c>
      <c r="B52" s="10"/>
      <c r="C52" s="10"/>
      <c r="D52" s="10"/>
      <c r="E52" s="10"/>
    </row>
    <row r="53" spans="1:7" x14ac:dyDescent="0.25">
      <c r="A53" s="10" t="s">
        <v>34</v>
      </c>
      <c r="B53" s="11">
        <v>5163043201.0500002</v>
      </c>
      <c r="C53" s="11">
        <v>5561132559.6000004</v>
      </c>
      <c r="D53" s="11">
        <v>7043300940.71</v>
      </c>
      <c r="E53" s="10">
        <f>SUM(B53:D53)</f>
        <v>17767476701.360001</v>
      </c>
      <c r="G53" s="52"/>
    </row>
    <row r="54" spans="1:7" x14ac:dyDescent="0.25">
      <c r="A54" s="10" t="s">
        <v>35</v>
      </c>
      <c r="B54" s="11">
        <v>2196865507.23</v>
      </c>
      <c r="C54" s="11">
        <v>626936531.62</v>
      </c>
      <c r="D54" s="11">
        <v>2166876874.6399999</v>
      </c>
      <c r="E54" s="10">
        <f>SUM(B54:D54)</f>
        <v>4990678913.4899998</v>
      </c>
      <c r="G54" s="52"/>
    </row>
    <row r="55" spans="1:7" x14ac:dyDescent="0.25">
      <c r="A55" s="10" t="s">
        <v>36</v>
      </c>
      <c r="B55" s="11">
        <v>174676776.87</v>
      </c>
      <c r="C55" s="11">
        <v>143456519.33000001</v>
      </c>
      <c r="D55" s="11">
        <v>763735069.67999995</v>
      </c>
      <c r="E55" s="10">
        <f>SUM(B55:D55)</f>
        <v>1081868365.8800001</v>
      </c>
      <c r="G55" s="52"/>
    </row>
    <row r="56" spans="1:7" x14ac:dyDescent="0.25">
      <c r="A56" s="17" t="s">
        <v>37</v>
      </c>
      <c r="B56" s="11">
        <v>594296000</v>
      </c>
      <c r="C56" s="11">
        <v>518945000</v>
      </c>
      <c r="D56" s="11">
        <v>594180000</v>
      </c>
      <c r="E56" s="10">
        <f>SUM(B56:D56)</f>
        <v>1707421000</v>
      </c>
      <c r="G56" s="52"/>
    </row>
    <row r="57" spans="1:7" x14ac:dyDescent="0.25">
      <c r="A57" s="10" t="s">
        <v>40</v>
      </c>
      <c r="B57" s="73">
        <v>441678794.09559894</v>
      </c>
      <c r="C57" s="57">
        <v>341446801.41490036</v>
      </c>
      <c r="D57" s="57">
        <v>702893779.93812263</v>
      </c>
      <c r="E57" s="10">
        <f>SUM(B57:D57)</f>
        <v>1486019375.4486217</v>
      </c>
      <c r="G57" s="52"/>
    </row>
    <row r="58" spans="1:7" ht="15.75" thickBot="1" x14ac:dyDescent="0.3">
      <c r="A58" s="38" t="s">
        <v>39</v>
      </c>
      <c r="B58" s="38">
        <f>SUM(B53:B57)</f>
        <v>8570560279.2455997</v>
      </c>
      <c r="C58" s="38">
        <f>SUM(C53:C57)</f>
        <v>7191917411.964901</v>
      </c>
      <c r="D58" s="38">
        <f>SUM(D53:D57)</f>
        <v>11270986664.968122</v>
      </c>
      <c r="E58" s="38">
        <f>SUM(E53:E57)</f>
        <v>27033464356.178619</v>
      </c>
      <c r="G58" s="52"/>
    </row>
    <row r="59" spans="1:7" ht="15.75" thickTop="1" x14ac:dyDescent="0.25">
      <c r="A59" s="67" t="s">
        <v>41</v>
      </c>
      <c r="B59" s="67"/>
      <c r="C59" s="67"/>
      <c r="D59" s="67"/>
      <c r="E59" s="67"/>
      <c r="F59" s="67"/>
    </row>
    <row r="60" spans="1:7" x14ac:dyDescent="0.25">
      <c r="A60" s="12"/>
      <c r="B60" s="12"/>
      <c r="C60" s="12"/>
      <c r="D60" s="12"/>
      <c r="E60" s="12"/>
      <c r="F60" s="12"/>
    </row>
    <row r="62" spans="1:7" x14ac:dyDescent="0.25">
      <c r="A62" s="66" t="s">
        <v>42</v>
      </c>
      <c r="B62" s="66"/>
      <c r="C62" s="66"/>
      <c r="D62" s="66"/>
      <c r="E62" s="66"/>
    </row>
    <row r="63" spans="1:7" x14ac:dyDescent="0.25">
      <c r="A63" s="66" t="s">
        <v>43</v>
      </c>
      <c r="B63" s="66"/>
      <c r="C63" s="66"/>
      <c r="D63" s="66"/>
      <c r="E63" s="66"/>
    </row>
    <row r="64" spans="1:7" x14ac:dyDescent="0.25">
      <c r="A64" s="66" t="s">
        <v>33</v>
      </c>
      <c r="B64" s="66"/>
      <c r="C64" s="66"/>
      <c r="D64" s="66"/>
      <c r="E64" s="66"/>
    </row>
    <row r="66" spans="1:7" x14ac:dyDescent="0.25">
      <c r="A66" s="8" t="s">
        <v>44</v>
      </c>
      <c r="B66" s="8" t="s">
        <v>12</v>
      </c>
      <c r="C66" s="8" t="s">
        <v>13</v>
      </c>
      <c r="D66" s="8" t="s">
        <v>14</v>
      </c>
      <c r="E66" s="8" t="s">
        <v>15</v>
      </c>
    </row>
    <row r="67" spans="1:7" x14ac:dyDescent="0.25">
      <c r="A67" s="19" t="s">
        <v>45</v>
      </c>
    </row>
    <row r="68" spans="1:7" x14ac:dyDescent="0.25">
      <c r="A68" s="10" t="s">
        <v>46</v>
      </c>
      <c r="B68" s="10">
        <v>160017669.85001868</v>
      </c>
      <c r="C68" s="10">
        <v>94159644.7795894</v>
      </c>
      <c r="D68" s="10">
        <v>109334649.2853685</v>
      </c>
      <c r="E68" s="10">
        <f t="shared" ref="E68:E74" si="4">SUM(B68:D68)</f>
        <v>363511963.9149766</v>
      </c>
    </row>
    <row r="69" spans="1:7" x14ac:dyDescent="0.25">
      <c r="A69" s="10" t="s">
        <v>47</v>
      </c>
      <c r="B69" s="10">
        <v>9747132.926170228</v>
      </c>
      <c r="C69" s="10">
        <v>29074319.748990729</v>
      </c>
      <c r="D69" s="10">
        <v>71330660.810855091</v>
      </c>
      <c r="E69" s="10">
        <f t="shared" si="4"/>
        <v>110152113.48601605</v>
      </c>
      <c r="G69" s="20"/>
    </row>
    <row r="70" spans="1:7" x14ac:dyDescent="0.25">
      <c r="A70" s="10" t="s">
        <v>48</v>
      </c>
      <c r="B70" s="11">
        <v>2706868.8721191436</v>
      </c>
      <c r="C70" s="11">
        <v>4867042.7707698373</v>
      </c>
      <c r="D70" s="11">
        <v>2660803.2220547688</v>
      </c>
      <c r="E70" s="10">
        <f t="shared" si="4"/>
        <v>10234714.86494375</v>
      </c>
    </row>
    <row r="71" spans="1:7" x14ac:dyDescent="0.25">
      <c r="A71" s="21" t="s">
        <v>49</v>
      </c>
      <c r="B71" s="11">
        <v>2111478.166342793</v>
      </c>
      <c r="C71" s="11">
        <v>1168477.9471034172</v>
      </c>
      <c r="D71" s="11">
        <v>23348582.562888034</v>
      </c>
      <c r="E71" s="10">
        <f t="shared" si="4"/>
        <v>26628538.676334243</v>
      </c>
    </row>
    <row r="72" spans="1:7" x14ac:dyDescent="0.25">
      <c r="A72" s="12" t="s">
        <v>94</v>
      </c>
      <c r="B72" s="11">
        <v>0</v>
      </c>
      <c r="C72" s="11">
        <v>30895.15970026912</v>
      </c>
      <c r="D72" s="11">
        <v>38336973.594519414</v>
      </c>
      <c r="E72" s="10">
        <f t="shared" si="4"/>
        <v>38367868.754219681</v>
      </c>
    </row>
    <row r="73" spans="1:7" x14ac:dyDescent="0.25">
      <c r="A73" s="62" t="s">
        <v>95</v>
      </c>
      <c r="B73" s="11">
        <v>93347001.015400007</v>
      </c>
      <c r="C73" s="11">
        <v>102750843.8564</v>
      </c>
      <c r="D73" s="11">
        <v>99416309.709399983</v>
      </c>
      <c r="E73" s="10">
        <f t="shared" si="4"/>
        <v>295514154.5812</v>
      </c>
    </row>
    <row r="74" spans="1:7" x14ac:dyDescent="0.25">
      <c r="A74" s="62" t="s">
        <v>96</v>
      </c>
      <c r="B74">
        <v>4840503509.54</v>
      </c>
      <c r="C74">
        <v>5622478255.2209997</v>
      </c>
      <c r="D74">
        <v>5466981954.5299997</v>
      </c>
      <c r="E74" s="10">
        <f t="shared" si="4"/>
        <v>15929963719.291</v>
      </c>
    </row>
    <row r="75" spans="1:7" ht="15.75" thickBot="1" x14ac:dyDescent="0.3">
      <c r="A75" s="38" t="s">
        <v>39</v>
      </c>
      <c r="B75" s="39">
        <f>SUM(B68:B74)</f>
        <v>5108433660.3700504</v>
      </c>
      <c r="C75" s="39">
        <f t="shared" ref="C75:E75" si="5">SUM(C68:C74)</f>
        <v>5854529479.4835529</v>
      </c>
      <c r="D75" s="39">
        <f t="shared" si="5"/>
        <v>5811409933.715086</v>
      </c>
      <c r="E75" s="39">
        <f t="shared" si="5"/>
        <v>16774373073.568691</v>
      </c>
    </row>
    <row r="76" spans="1:7" ht="15.75" thickTop="1" x14ac:dyDescent="0.25">
      <c r="A76" s="10" t="s">
        <v>50</v>
      </c>
      <c r="B76" s="10"/>
      <c r="C76" s="10"/>
      <c r="D76" s="10"/>
      <c r="E76" s="10"/>
    </row>
    <row r="77" spans="1:7" x14ac:dyDescent="0.25">
      <c r="A77" s="67" t="s">
        <v>41</v>
      </c>
      <c r="B77" s="67"/>
      <c r="C77" s="67"/>
      <c r="D77" s="67"/>
      <c r="E77" s="67"/>
      <c r="F77" s="67"/>
    </row>
    <row r="80" spans="1:7" s="10" customFormat="1" x14ac:dyDescent="0.25">
      <c r="A80" s="65" t="s">
        <v>51</v>
      </c>
      <c r="B80" s="65"/>
      <c r="C80" s="65"/>
      <c r="D80" s="65"/>
      <c r="E80" s="65"/>
    </row>
    <row r="81" spans="1:6" x14ac:dyDescent="0.25">
      <c r="A81" s="66" t="s">
        <v>52</v>
      </c>
      <c r="B81" s="66"/>
      <c r="C81" s="66"/>
      <c r="D81" s="66"/>
      <c r="E81" s="66"/>
    </row>
    <row r="82" spans="1:6" x14ac:dyDescent="0.25">
      <c r="A82" s="66" t="s">
        <v>33</v>
      </c>
      <c r="B82" s="66"/>
      <c r="C82" s="66"/>
      <c r="D82" s="66"/>
      <c r="E82" s="66"/>
    </row>
    <row r="83" spans="1:6" s="10" customFormat="1" x14ac:dyDescent="0.25">
      <c r="A83" s="22"/>
      <c r="B83" s="22"/>
      <c r="C83" s="22"/>
      <c r="D83" s="22"/>
      <c r="E83" s="22"/>
    </row>
    <row r="84" spans="1:6" s="10" customFormat="1" x14ac:dyDescent="0.25">
      <c r="A84" s="8" t="s">
        <v>44</v>
      </c>
      <c r="B84" s="8" t="s">
        <v>12</v>
      </c>
      <c r="C84" s="8" t="s">
        <v>13</v>
      </c>
      <c r="D84" s="8" t="s">
        <v>14</v>
      </c>
      <c r="E84" s="8" t="s">
        <v>15</v>
      </c>
    </row>
    <row r="85" spans="1:6" x14ac:dyDescent="0.25">
      <c r="A85" s="10"/>
      <c r="B85" s="10"/>
      <c r="C85" s="10"/>
      <c r="D85" s="10"/>
      <c r="E85" s="10"/>
    </row>
    <row r="86" spans="1:6" s="18" customFormat="1" x14ac:dyDescent="0.25">
      <c r="A86" s="10" t="s">
        <v>53</v>
      </c>
      <c r="B86" s="11">
        <v>76735080066.258972</v>
      </c>
      <c r="C86" s="10">
        <f>B90</f>
        <v>75810061764.178909</v>
      </c>
      <c r="D86" s="10">
        <f>C90</f>
        <v>77746395289.385361</v>
      </c>
      <c r="E86" s="10">
        <f>B86</f>
        <v>76735080066.258972</v>
      </c>
    </row>
    <row r="87" spans="1:6" s="10" customFormat="1" x14ac:dyDescent="0.25">
      <c r="A87" s="10" t="s">
        <v>54</v>
      </c>
      <c r="B87" s="11">
        <v>4183415358.29</v>
      </c>
      <c r="C87" s="11">
        <v>7790863004.6899996</v>
      </c>
      <c r="D87" s="11">
        <v>7974973417.8000002</v>
      </c>
      <c r="E87" s="11">
        <f>SUM(B87:D87)</f>
        <v>19949251780.779999</v>
      </c>
    </row>
    <row r="88" spans="1:6" s="10" customFormat="1" x14ac:dyDescent="0.25">
      <c r="A88" s="10" t="s">
        <v>55</v>
      </c>
      <c r="B88" s="11">
        <f>B86+B87</f>
        <v>80918495424.548965</v>
      </c>
      <c r="C88" s="11">
        <f>C86+C87</f>
        <v>83600924768.868912</v>
      </c>
      <c r="D88" s="11">
        <f>D86+D87</f>
        <v>85721368707.185364</v>
      </c>
      <c r="E88" s="11">
        <f>E86+E87</f>
        <v>96684331847.038971</v>
      </c>
    </row>
    <row r="89" spans="1:6" s="10" customFormat="1" x14ac:dyDescent="0.25">
      <c r="A89" s="10" t="s">
        <v>56</v>
      </c>
      <c r="B89" s="11">
        <f>B75</f>
        <v>5108433660.3700504</v>
      </c>
      <c r="C89" s="11">
        <f>C75</f>
        <v>5854529479.4835529</v>
      </c>
      <c r="D89" s="11">
        <f>D75</f>
        <v>5811409933.715086</v>
      </c>
      <c r="E89" s="11">
        <f>SUM(B89:D89)</f>
        <v>16774373073.568689</v>
      </c>
    </row>
    <row r="90" spans="1:6" x14ac:dyDescent="0.25">
      <c r="A90" s="10" t="s">
        <v>57</v>
      </c>
      <c r="B90" s="23">
        <f>+B88-B89</f>
        <v>75810061764.178909</v>
      </c>
      <c r="C90" s="23">
        <f>+C88-C89</f>
        <v>77746395289.385361</v>
      </c>
      <c r="D90" s="23">
        <f>+D88-D89</f>
        <v>79909958773.470276</v>
      </c>
      <c r="E90" s="23">
        <f>+E88-E89</f>
        <v>79909958773.470276</v>
      </c>
    </row>
    <row r="91" spans="1:6" ht="15.75" thickBot="1" x14ac:dyDescent="0.3">
      <c r="A91" s="38"/>
      <c r="B91" s="38"/>
      <c r="C91" s="38"/>
      <c r="D91" s="38"/>
      <c r="E91" s="38"/>
    </row>
    <row r="92" spans="1:6" ht="15.75" thickTop="1" x14ac:dyDescent="0.25">
      <c r="A92" s="67" t="s">
        <v>58</v>
      </c>
      <c r="B92" s="67"/>
      <c r="C92" s="67"/>
      <c r="D92" s="67"/>
      <c r="E92" s="67"/>
      <c r="F92" s="67"/>
    </row>
    <row r="93" spans="1:6" ht="36" customHeight="1" x14ac:dyDescent="0.25">
      <c r="A93" s="64"/>
      <c r="B93" s="64"/>
      <c r="C93" s="64"/>
      <c r="D93" s="64"/>
      <c r="E93" s="64"/>
      <c r="F93" s="64"/>
    </row>
    <row r="96" spans="1:6" x14ac:dyDescent="0.25">
      <c r="A96" t="s">
        <v>97</v>
      </c>
    </row>
  </sheetData>
  <mergeCells count="20">
    <mergeCell ref="A1:F1"/>
    <mergeCell ref="A8:F8"/>
    <mergeCell ref="A9:F9"/>
    <mergeCell ref="A20:A21"/>
    <mergeCell ref="A32:A33"/>
    <mergeCell ref="A37:F37"/>
    <mergeCell ref="A40:E40"/>
    <mergeCell ref="A41:E41"/>
    <mergeCell ref="A42:E42"/>
    <mergeCell ref="B43:E43"/>
    <mergeCell ref="A59:F59"/>
    <mergeCell ref="A62:E62"/>
    <mergeCell ref="A63:E63"/>
    <mergeCell ref="A64:E64"/>
    <mergeCell ref="A77:F77"/>
    <mergeCell ref="A93:F93"/>
    <mergeCell ref="A80:E80"/>
    <mergeCell ref="A81:E81"/>
    <mergeCell ref="A82:E82"/>
    <mergeCell ref="A92:F92"/>
  </mergeCells>
  <pageMargins left="0.39374999999999999" right="0.29513888888888901" top="0.74791666666666701" bottom="0.74791666666666701" header="0.51180555555555496" footer="0.51180555555555496"/>
  <pageSetup paperSize="9" firstPageNumber="0" orientation="portrait" r:id="rId1"/>
  <rowBreaks count="3" manualBreakCount="3">
    <brk id="39" max="16383" man="1"/>
    <brk id="61" max="16383" man="1"/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opLeftCell="A82" workbookViewId="0">
      <selection activeCell="A95" sqref="A95"/>
    </sheetView>
  </sheetViews>
  <sheetFormatPr baseColWidth="10" defaultColWidth="9.140625" defaultRowHeight="15" x14ac:dyDescent="0.25"/>
  <cols>
    <col min="1" max="1" width="51.42578125"/>
    <col min="2" max="5" width="16"/>
    <col min="6" max="6" width="15.7109375"/>
    <col min="7" max="7" width="17.85546875"/>
    <col min="8" max="9" width="16.85546875"/>
    <col min="10" max="1025" width="11.42578125"/>
  </cols>
  <sheetData>
    <row r="1" spans="1:6" x14ac:dyDescent="0.25">
      <c r="A1" s="66" t="s">
        <v>0</v>
      </c>
      <c r="B1" s="66"/>
      <c r="C1" s="66"/>
      <c r="D1" s="66"/>
      <c r="E1" s="66"/>
      <c r="F1" s="66"/>
    </row>
    <row r="2" spans="1:6" x14ac:dyDescent="0.25">
      <c r="A2" s="2" t="s">
        <v>1</v>
      </c>
      <c r="B2" s="3" t="s">
        <v>2</v>
      </c>
      <c r="C2" s="3"/>
      <c r="D2" s="3"/>
      <c r="E2" s="3"/>
      <c r="F2" s="3"/>
    </row>
    <row r="3" spans="1:6" x14ac:dyDescent="0.25">
      <c r="A3" s="2" t="s">
        <v>3</v>
      </c>
      <c r="B3" s="3" t="s">
        <v>4</v>
      </c>
      <c r="C3" s="3"/>
      <c r="D3" s="3"/>
      <c r="E3" s="3"/>
      <c r="F3" s="3"/>
    </row>
    <row r="4" spans="1:6" x14ac:dyDescent="0.25">
      <c r="A4" s="2" t="s">
        <v>5</v>
      </c>
      <c r="B4" s="3" t="s">
        <v>6</v>
      </c>
      <c r="C4" s="3"/>
      <c r="D4" s="3"/>
      <c r="E4" s="3"/>
      <c r="F4" s="3"/>
    </row>
    <row r="5" spans="1:6" x14ac:dyDescent="0.25">
      <c r="A5" s="2" t="s">
        <v>7</v>
      </c>
      <c r="B5" s="55" t="s">
        <v>89</v>
      </c>
      <c r="C5" s="3"/>
      <c r="D5" s="3"/>
      <c r="E5" s="3"/>
      <c r="F5" s="3"/>
    </row>
    <row r="6" spans="1:6" x14ac:dyDescent="0.25">
      <c r="A6" s="2"/>
      <c r="B6" s="4"/>
      <c r="C6" s="3"/>
      <c r="D6" s="3"/>
      <c r="E6" s="3"/>
      <c r="F6" s="3"/>
    </row>
    <row r="8" spans="1:6" x14ac:dyDescent="0.25">
      <c r="A8" s="66" t="s">
        <v>8</v>
      </c>
      <c r="B8" s="66"/>
      <c r="C8" s="66"/>
      <c r="D8" s="66"/>
      <c r="E8" s="66"/>
      <c r="F8" s="66"/>
    </row>
    <row r="9" spans="1:6" x14ac:dyDescent="0.25">
      <c r="A9" s="66" t="s">
        <v>9</v>
      </c>
      <c r="B9" s="66"/>
      <c r="C9" s="66"/>
      <c r="D9" s="66"/>
      <c r="E9" s="66"/>
      <c r="F9" s="66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7" t="s">
        <v>10</v>
      </c>
      <c r="B11" s="8" t="s">
        <v>11</v>
      </c>
      <c r="C11" s="8" t="s">
        <v>59</v>
      </c>
      <c r="D11" s="8" t="s">
        <v>60</v>
      </c>
      <c r="E11" s="8" t="s">
        <v>61</v>
      </c>
      <c r="F11" s="8" t="s">
        <v>62</v>
      </c>
    </row>
    <row r="12" spans="1:6" x14ac:dyDescent="0.25">
      <c r="A12" s="9"/>
      <c r="B12" s="1"/>
      <c r="C12" s="1"/>
      <c r="D12" s="1"/>
      <c r="E12" s="1"/>
      <c r="F12" s="1"/>
    </row>
    <row r="13" spans="1:6" x14ac:dyDescent="0.25">
      <c r="A13" s="4" t="s">
        <v>16</v>
      </c>
      <c r="B13" s="1"/>
      <c r="C13" s="1"/>
      <c r="D13" s="1"/>
      <c r="E13" s="1"/>
      <c r="F13" s="1"/>
    </row>
    <row r="14" spans="1:6" s="10" customFormat="1" x14ac:dyDescent="0.25">
      <c r="A14" s="10" t="s">
        <v>17</v>
      </c>
      <c r="B14" s="10" t="s">
        <v>18</v>
      </c>
      <c r="C14" s="11">
        <v>564</v>
      </c>
      <c r="D14" s="11">
        <v>733</v>
      </c>
      <c r="E14" s="11">
        <v>744</v>
      </c>
      <c r="F14" s="10">
        <f t="shared" ref="F14:F21" si="0">SUM(C14:E14)</f>
        <v>2041</v>
      </c>
    </row>
    <row r="15" spans="1:6" x14ac:dyDescent="0.25">
      <c r="A15" s="12"/>
      <c r="B15" s="10" t="s">
        <v>19</v>
      </c>
      <c r="C15" s="11">
        <v>1561</v>
      </c>
      <c r="D15" s="11">
        <v>2088</v>
      </c>
      <c r="E15" s="11">
        <v>2150</v>
      </c>
      <c r="F15" s="10">
        <f t="shared" si="0"/>
        <v>5799</v>
      </c>
    </row>
    <row r="16" spans="1:6" s="10" customFormat="1" x14ac:dyDescent="0.25">
      <c r="A16" s="10" t="s">
        <v>20</v>
      </c>
      <c r="B16" s="10" t="s">
        <v>18</v>
      </c>
      <c r="C16" s="11">
        <v>39</v>
      </c>
      <c r="D16" s="11">
        <v>64</v>
      </c>
      <c r="E16" s="11">
        <v>64</v>
      </c>
      <c r="F16" s="10">
        <f t="shared" si="0"/>
        <v>167</v>
      </c>
    </row>
    <row r="17" spans="1:13" s="10" customFormat="1" x14ac:dyDescent="0.25">
      <c r="A17" s="12"/>
      <c r="B17" s="10" t="s">
        <v>19</v>
      </c>
      <c r="C17" s="11">
        <v>112</v>
      </c>
      <c r="D17" s="11">
        <v>202</v>
      </c>
      <c r="E17" s="11">
        <v>205</v>
      </c>
      <c r="F17" s="10">
        <f t="shared" si="0"/>
        <v>519</v>
      </c>
    </row>
    <row r="18" spans="1:13" s="10" customFormat="1" x14ac:dyDescent="0.25">
      <c r="A18" s="10" t="s">
        <v>21</v>
      </c>
      <c r="B18" s="10" t="s">
        <v>18</v>
      </c>
      <c r="C18" s="11">
        <v>19</v>
      </c>
      <c r="D18" s="11">
        <v>34</v>
      </c>
      <c r="E18" s="11">
        <v>89</v>
      </c>
      <c r="F18" s="10">
        <f t="shared" si="0"/>
        <v>142</v>
      </c>
      <c r="G18"/>
      <c r="H18"/>
      <c r="I18"/>
      <c r="J18"/>
      <c r="K18"/>
      <c r="L18"/>
      <c r="M18"/>
    </row>
    <row r="19" spans="1:13" s="10" customFormat="1" x14ac:dyDescent="0.25">
      <c r="A19" s="12"/>
      <c r="B19" s="10" t="s">
        <v>19</v>
      </c>
      <c r="C19" s="11">
        <v>56</v>
      </c>
      <c r="D19" s="11">
        <v>114</v>
      </c>
      <c r="E19" s="11">
        <v>300</v>
      </c>
      <c r="F19" s="10">
        <f t="shared" si="0"/>
        <v>470</v>
      </c>
    </row>
    <row r="20" spans="1:13" s="10" customFormat="1" ht="15" customHeight="1" x14ac:dyDescent="0.25">
      <c r="A20" s="69" t="s">
        <v>22</v>
      </c>
      <c r="B20" s="10" t="s">
        <v>18</v>
      </c>
      <c r="C20" s="11">
        <v>48</v>
      </c>
      <c r="D20" s="11">
        <v>75</v>
      </c>
      <c r="E20" s="11">
        <v>82</v>
      </c>
      <c r="F20" s="10">
        <f t="shared" si="0"/>
        <v>205</v>
      </c>
      <c r="G20"/>
      <c r="H20"/>
      <c r="I20"/>
      <c r="J20"/>
      <c r="K20"/>
      <c r="L20"/>
      <c r="M20"/>
    </row>
    <row r="21" spans="1:13" x14ac:dyDescent="0.25">
      <c r="A21" s="69"/>
      <c r="B21" s="10" t="s">
        <v>19</v>
      </c>
      <c r="C21" s="11">
        <v>148</v>
      </c>
      <c r="D21" s="11">
        <v>210</v>
      </c>
      <c r="E21" s="11">
        <v>254</v>
      </c>
      <c r="F21" s="10">
        <f t="shared" si="0"/>
        <v>612</v>
      </c>
      <c r="G21" s="10"/>
      <c r="H21" s="10"/>
      <c r="I21" s="10"/>
      <c r="J21" s="10"/>
      <c r="K21" s="10"/>
      <c r="L21" s="10"/>
      <c r="M21" s="10"/>
    </row>
    <row r="22" spans="1:13" x14ac:dyDescent="0.25">
      <c r="A22" s="15" t="s">
        <v>23</v>
      </c>
      <c r="B22" s="46" t="s">
        <v>18</v>
      </c>
      <c r="C22" s="47">
        <f t="shared" ref="C22:F23" si="1">+C14+C16+C18+C20</f>
        <v>670</v>
      </c>
      <c r="D22" s="47">
        <f t="shared" si="1"/>
        <v>906</v>
      </c>
      <c r="E22" s="47">
        <f t="shared" si="1"/>
        <v>979</v>
      </c>
      <c r="F22" s="47">
        <f t="shared" si="1"/>
        <v>2555</v>
      </c>
      <c r="G22" s="10"/>
      <c r="H22" s="10"/>
      <c r="I22" s="10"/>
      <c r="J22" s="10"/>
      <c r="K22" s="10"/>
      <c r="L22" s="10"/>
      <c r="M22" s="10"/>
    </row>
    <row r="23" spans="1:13" x14ac:dyDescent="0.25">
      <c r="A23" s="14"/>
      <c r="B23" s="46" t="s">
        <v>19</v>
      </c>
      <c r="C23" s="47">
        <f t="shared" si="1"/>
        <v>1877</v>
      </c>
      <c r="D23" s="47">
        <f t="shared" si="1"/>
        <v>2614</v>
      </c>
      <c r="E23" s="47">
        <f t="shared" si="1"/>
        <v>2909</v>
      </c>
      <c r="F23" s="47">
        <f t="shared" si="1"/>
        <v>7400</v>
      </c>
      <c r="G23" s="10"/>
      <c r="H23" s="10"/>
      <c r="I23" s="10"/>
      <c r="J23" s="10"/>
      <c r="K23" s="10"/>
      <c r="L23" s="10"/>
      <c r="M23" s="10"/>
    </row>
    <row r="24" spans="1:13" x14ac:dyDescent="0.25">
      <c r="A24" s="14"/>
      <c r="C24" s="11"/>
      <c r="D24" s="11"/>
      <c r="E24" s="11"/>
      <c r="G24" s="10"/>
      <c r="H24" s="10"/>
      <c r="I24" s="10"/>
      <c r="J24" s="10"/>
      <c r="K24" s="10"/>
      <c r="L24" s="10"/>
      <c r="M24" s="10"/>
    </row>
    <row r="25" spans="1:13" x14ac:dyDescent="0.25">
      <c r="A25" s="4" t="s">
        <v>24</v>
      </c>
      <c r="C25" s="11"/>
      <c r="D25" s="11"/>
      <c r="E25" s="11"/>
      <c r="G25" s="10"/>
      <c r="H25" s="10"/>
      <c r="I25" s="10"/>
      <c r="J25" s="10"/>
      <c r="K25" s="10"/>
      <c r="L25" s="10"/>
      <c r="M25" s="10"/>
    </row>
    <row r="26" spans="1:13" x14ac:dyDescent="0.25">
      <c r="A26" s="10" t="s">
        <v>25</v>
      </c>
      <c r="B26" s="10" t="s">
        <v>18</v>
      </c>
      <c r="C26" s="11">
        <v>702</v>
      </c>
      <c r="D26" s="11">
        <v>498</v>
      </c>
      <c r="E26" s="11">
        <v>411</v>
      </c>
      <c r="F26" s="10">
        <f t="shared" ref="F26:F33" si="2">SUM(C26:E26)</f>
        <v>1611</v>
      </c>
    </row>
    <row r="27" spans="1:13" x14ac:dyDescent="0.25">
      <c r="A27" s="12"/>
      <c r="B27" s="10" t="s">
        <v>19</v>
      </c>
      <c r="C27" s="11">
        <v>1913</v>
      </c>
      <c r="D27" s="11">
        <v>1394</v>
      </c>
      <c r="E27" s="11">
        <v>1134</v>
      </c>
      <c r="F27" s="10">
        <f t="shared" si="2"/>
        <v>4441</v>
      </c>
      <c r="G27" s="10"/>
      <c r="H27" s="10"/>
      <c r="I27" s="10"/>
      <c r="J27" s="10"/>
      <c r="K27" s="10"/>
      <c r="L27" s="10"/>
      <c r="M27" s="10"/>
    </row>
    <row r="28" spans="1:13" x14ac:dyDescent="0.25">
      <c r="A28" s="10" t="s">
        <v>26</v>
      </c>
      <c r="B28" s="10" t="s">
        <v>18</v>
      </c>
      <c r="C28" s="11">
        <v>78</v>
      </c>
      <c r="D28" s="11">
        <v>50</v>
      </c>
      <c r="E28" s="11">
        <v>15</v>
      </c>
      <c r="F28" s="10">
        <f t="shared" si="2"/>
        <v>143</v>
      </c>
    </row>
    <row r="29" spans="1:13" x14ac:dyDescent="0.25">
      <c r="B29" s="10" t="s">
        <v>19</v>
      </c>
      <c r="C29" s="11">
        <v>263</v>
      </c>
      <c r="D29" s="11">
        <v>158</v>
      </c>
      <c r="E29" s="11">
        <v>51</v>
      </c>
      <c r="F29" s="10">
        <f t="shared" si="2"/>
        <v>472</v>
      </c>
      <c r="G29" s="10"/>
      <c r="H29" s="10"/>
      <c r="I29" s="10"/>
      <c r="J29" s="10"/>
      <c r="K29" s="10"/>
      <c r="L29" s="10"/>
      <c r="M29" s="10"/>
    </row>
    <row r="30" spans="1:13" x14ac:dyDescent="0.25">
      <c r="A30" s="10" t="s">
        <v>27</v>
      </c>
      <c r="B30" s="10" t="s">
        <v>18</v>
      </c>
      <c r="C30" s="11">
        <v>38</v>
      </c>
      <c r="D30" s="11">
        <v>15</v>
      </c>
      <c r="E30" s="11">
        <v>10</v>
      </c>
      <c r="F30" s="10">
        <f t="shared" si="2"/>
        <v>63</v>
      </c>
    </row>
    <row r="31" spans="1:13" x14ac:dyDescent="0.25">
      <c r="B31" s="10" t="s">
        <v>19</v>
      </c>
      <c r="C31" s="11">
        <v>127</v>
      </c>
      <c r="D31" s="11">
        <v>45</v>
      </c>
      <c r="E31" s="11">
        <v>33</v>
      </c>
      <c r="F31" s="10">
        <f t="shared" si="2"/>
        <v>205</v>
      </c>
      <c r="G31" s="10"/>
      <c r="H31" s="10"/>
      <c r="I31" s="10"/>
      <c r="J31" s="10"/>
      <c r="K31" s="10"/>
      <c r="L31" s="10"/>
      <c r="M31" s="10"/>
    </row>
    <row r="32" spans="1:13" ht="15" customHeight="1" x14ac:dyDescent="0.25">
      <c r="A32" s="69" t="s">
        <v>28</v>
      </c>
      <c r="B32" s="10" t="s">
        <v>18</v>
      </c>
      <c r="C32" s="11">
        <v>66</v>
      </c>
      <c r="D32" s="11">
        <v>46</v>
      </c>
      <c r="E32" s="11">
        <v>51</v>
      </c>
      <c r="F32" s="10">
        <f t="shared" si="2"/>
        <v>163</v>
      </c>
    </row>
    <row r="33" spans="1:13" s="10" customFormat="1" x14ac:dyDescent="0.25">
      <c r="A33" s="69"/>
      <c r="B33" s="10" t="s">
        <v>19</v>
      </c>
      <c r="C33" s="11">
        <v>184</v>
      </c>
      <c r="D33" s="11">
        <v>142</v>
      </c>
      <c r="E33" s="11">
        <v>153</v>
      </c>
      <c r="F33" s="10">
        <f t="shared" si="2"/>
        <v>479</v>
      </c>
    </row>
    <row r="34" spans="1:13" x14ac:dyDescent="0.25">
      <c r="A34" s="15" t="s">
        <v>29</v>
      </c>
      <c r="B34" s="46" t="s">
        <v>18</v>
      </c>
      <c r="C34" s="47">
        <f t="shared" ref="C34:F35" si="3">+C26+C28+C30+C32</f>
        <v>884</v>
      </c>
      <c r="D34" s="47">
        <f t="shared" si="3"/>
        <v>609</v>
      </c>
      <c r="E34" s="47">
        <f t="shared" si="3"/>
        <v>487</v>
      </c>
      <c r="F34" s="47">
        <f t="shared" si="3"/>
        <v>1980</v>
      </c>
    </row>
    <row r="35" spans="1:13" x14ac:dyDescent="0.25">
      <c r="A35" s="14"/>
      <c r="B35" s="46" t="s">
        <v>19</v>
      </c>
      <c r="C35" s="47">
        <f t="shared" si="3"/>
        <v>2487</v>
      </c>
      <c r="D35" s="47">
        <f t="shared" si="3"/>
        <v>1739</v>
      </c>
      <c r="E35" s="47">
        <f t="shared" si="3"/>
        <v>1371</v>
      </c>
      <c r="F35" s="47">
        <f t="shared" si="3"/>
        <v>5597</v>
      </c>
    </row>
    <row r="36" spans="1:13" ht="15.75" thickBot="1" x14ac:dyDescent="0.3">
      <c r="A36" s="37"/>
      <c r="B36" s="38"/>
      <c r="C36" s="39"/>
      <c r="D36" s="39"/>
      <c r="E36" s="39"/>
      <c r="F36" s="38"/>
    </row>
    <row r="37" spans="1:13" ht="15.75" thickTop="1" x14ac:dyDescent="0.25">
      <c r="A37" s="67" t="s">
        <v>30</v>
      </c>
      <c r="B37" s="67"/>
      <c r="C37" s="67"/>
      <c r="D37" s="67"/>
      <c r="E37" s="67"/>
      <c r="F37" s="67"/>
    </row>
    <row r="38" spans="1:13" s="10" customFormat="1" x14ac:dyDescent="0.25">
      <c r="A38" s="17"/>
    </row>
    <row r="39" spans="1:13" x14ac:dyDescent="0.25">
      <c r="G39" s="10"/>
      <c r="H39" s="10"/>
      <c r="I39" s="10"/>
      <c r="J39" s="10"/>
      <c r="K39" s="10"/>
      <c r="L39" s="10"/>
      <c r="M39" s="10"/>
    </row>
    <row r="40" spans="1:13" x14ac:dyDescent="0.25">
      <c r="A40" s="66" t="s">
        <v>31</v>
      </c>
      <c r="B40" s="66"/>
      <c r="C40" s="66"/>
      <c r="D40" s="66"/>
      <c r="E40" s="66"/>
      <c r="G40" s="10"/>
      <c r="H40" s="10"/>
      <c r="I40" s="10"/>
      <c r="J40" s="10"/>
      <c r="K40" s="10"/>
      <c r="L40" s="10"/>
      <c r="M40" s="10"/>
    </row>
    <row r="41" spans="1:13" x14ac:dyDescent="0.25">
      <c r="A41" s="66" t="s">
        <v>32</v>
      </c>
      <c r="B41" s="66"/>
      <c r="C41" s="66"/>
      <c r="D41" s="66"/>
      <c r="E41" s="66"/>
    </row>
    <row r="42" spans="1:13" x14ac:dyDescent="0.25">
      <c r="A42" s="66" t="s">
        <v>33</v>
      </c>
      <c r="B42" s="66"/>
      <c r="C42" s="66"/>
      <c r="D42" s="66"/>
      <c r="E42" s="66"/>
    </row>
    <row r="43" spans="1:13" x14ac:dyDescent="0.25">
      <c r="B43" s="68"/>
      <c r="C43" s="68"/>
      <c r="D43" s="68"/>
      <c r="E43" s="68"/>
      <c r="F43" s="3"/>
    </row>
    <row r="44" spans="1:13" x14ac:dyDescent="0.25">
      <c r="A44" s="7" t="s">
        <v>10</v>
      </c>
      <c r="B44" s="8" t="s">
        <v>59</v>
      </c>
      <c r="C44" s="8" t="s">
        <v>60</v>
      </c>
      <c r="D44" s="8" t="s">
        <v>61</v>
      </c>
      <c r="E44" s="8" t="s">
        <v>62</v>
      </c>
      <c r="F44" s="1"/>
    </row>
    <row r="45" spans="1:13" x14ac:dyDescent="0.25">
      <c r="A45" s="4" t="s">
        <v>16</v>
      </c>
      <c r="B45" s="10"/>
      <c r="C45" s="10"/>
      <c r="D45" s="10"/>
      <c r="E45" s="10"/>
      <c r="F45" s="22"/>
    </row>
    <row r="46" spans="1:13" x14ac:dyDescent="0.25">
      <c r="A46" s="10" t="s">
        <v>34</v>
      </c>
      <c r="B46" s="11">
        <v>3772239406.04</v>
      </c>
      <c r="C46" s="11">
        <v>5325040353.6899996</v>
      </c>
      <c r="D46" s="11">
        <v>5264614075.4200001</v>
      </c>
      <c r="E46" s="10">
        <f>SUM(B46:D46)</f>
        <v>14361893835.15</v>
      </c>
      <c r="F46" s="24"/>
    </row>
    <row r="47" spans="1:13" x14ac:dyDescent="0.25">
      <c r="A47" s="10" t="s">
        <v>35</v>
      </c>
      <c r="B47" s="11">
        <v>279506601.54000002</v>
      </c>
      <c r="C47" s="11">
        <v>865341950.25</v>
      </c>
      <c r="D47" s="11">
        <v>563361086.47000003</v>
      </c>
      <c r="E47" s="10">
        <f>SUM(B47:D47)</f>
        <v>1708209638.26</v>
      </c>
      <c r="F47" s="24"/>
    </row>
    <row r="48" spans="1:13" x14ac:dyDescent="0.25">
      <c r="A48" s="10" t="s">
        <v>36</v>
      </c>
      <c r="B48" s="11">
        <v>134279611.63999999</v>
      </c>
      <c r="C48" s="11">
        <v>334058931.39999998</v>
      </c>
      <c r="D48" s="11">
        <v>1145736881.4000001</v>
      </c>
      <c r="E48" s="10">
        <f>SUM(B48:D48)</f>
        <v>1614075424.4400001</v>
      </c>
      <c r="F48" s="24"/>
    </row>
    <row r="49" spans="1:6" ht="30" x14ac:dyDescent="0.25">
      <c r="A49" s="18" t="s">
        <v>37</v>
      </c>
      <c r="B49" s="11">
        <v>287417000</v>
      </c>
      <c r="C49" s="11">
        <v>460357000</v>
      </c>
      <c r="D49" s="11">
        <v>501220000</v>
      </c>
      <c r="E49" s="10">
        <f>SUM(B49:D49)</f>
        <v>1248994000</v>
      </c>
      <c r="F49" s="24"/>
    </row>
    <row r="50" spans="1:6" x14ac:dyDescent="0.25">
      <c r="A50" s="10" t="s">
        <v>38</v>
      </c>
      <c r="B50" s="11">
        <v>156824307.24356064</v>
      </c>
      <c r="C50" s="11">
        <v>203631438.12342209</v>
      </c>
      <c r="D50" s="11">
        <v>263881448.61458242</v>
      </c>
      <c r="E50" s="10">
        <f>SUM(B50:D50)</f>
        <v>624337193.98156512</v>
      </c>
    </row>
    <row r="51" spans="1:6" ht="15.75" thickBot="1" x14ac:dyDescent="0.3">
      <c r="A51" s="42" t="s">
        <v>39</v>
      </c>
      <c r="B51" s="42">
        <f>SUM(B46:B50)</f>
        <v>4630266926.4635601</v>
      </c>
      <c r="C51" s="42">
        <f>SUM(C46:C50)</f>
        <v>7188429673.4634209</v>
      </c>
      <c r="D51" s="42">
        <f>SUM(D46:D50)</f>
        <v>7738813491.904583</v>
      </c>
      <c r="E51" s="43">
        <f>SUM(E46:E50)</f>
        <v>19557510091.831562</v>
      </c>
    </row>
    <row r="52" spans="1:6" x14ac:dyDescent="0.25">
      <c r="A52" s="4" t="s">
        <v>24</v>
      </c>
      <c r="B52" s="10"/>
      <c r="C52" s="10"/>
      <c r="D52" s="10"/>
      <c r="E52" s="10"/>
    </row>
    <row r="53" spans="1:6" x14ac:dyDescent="0.25">
      <c r="A53" s="10" t="s">
        <v>34</v>
      </c>
      <c r="B53" s="11">
        <v>4649127575.6800003</v>
      </c>
      <c r="C53" s="11">
        <v>3227747318.0700002</v>
      </c>
      <c r="D53" s="11">
        <v>2697520000</v>
      </c>
      <c r="E53" s="10">
        <f>SUM(B53:D53)</f>
        <v>10574394893.75</v>
      </c>
    </row>
    <row r="54" spans="1:6" x14ac:dyDescent="0.25">
      <c r="A54" s="10" t="s">
        <v>35</v>
      </c>
      <c r="B54" s="11">
        <v>793426972.49000001</v>
      </c>
      <c r="C54" s="11">
        <v>367220072.38999999</v>
      </c>
      <c r="D54" s="11">
        <v>111394293.40000001</v>
      </c>
      <c r="E54" s="10">
        <f>SUM(B54:D54)</f>
        <v>1272041338.2800002</v>
      </c>
    </row>
    <row r="55" spans="1:6" x14ac:dyDescent="0.25">
      <c r="A55" s="10" t="s">
        <v>36</v>
      </c>
      <c r="B55" s="11">
        <v>345742278.56</v>
      </c>
      <c r="C55" s="11">
        <v>152908666.86000001</v>
      </c>
      <c r="D55" s="11">
        <v>66296378</v>
      </c>
      <c r="E55" s="10">
        <f>SUM(B55:D55)</f>
        <v>564947323.42000008</v>
      </c>
    </row>
    <row r="56" spans="1:6" ht="30" x14ac:dyDescent="0.25">
      <c r="A56" s="18" t="s">
        <v>37</v>
      </c>
      <c r="B56" s="11">
        <v>400085000</v>
      </c>
      <c r="C56" s="11">
        <v>264095000</v>
      </c>
      <c r="D56" s="11">
        <v>305538000</v>
      </c>
      <c r="E56" s="10">
        <f>SUM(B56:D56)</f>
        <v>969718000</v>
      </c>
    </row>
    <row r="57" spans="1:6" x14ac:dyDescent="0.25">
      <c r="A57" s="10" t="s">
        <v>40</v>
      </c>
      <c r="B57" s="11">
        <v>206914459.10941434</v>
      </c>
      <c r="C57" s="11">
        <v>136878085.89090955</v>
      </c>
      <c r="D57" s="11">
        <v>131266869.73983823</v>
      </c>
      <c r="E57" s="10">
        <f>SUM(B57:D57)</f>
        <v>475059414.74016213</v>
      </c>
    </row>
    <row r="58" spans="1:6" ht="15.75" thickBot="1" x14ac:dyDescent="0.3">
      <c r="A58" s="38" t="s">
        <v>39</v>
      </c>
      <c r="B58" s="38">
        <f>SUM(B53:B57)</f>
        <v>6395296285.8394146</v>
      </c>
      <c r="C58" s="38">
        <f>SUM(C53:C57)</f>
        <v>4148849143.2109098</v>
      </c>
      <c r="D58" s="38">
        <f>SUM(D53:D57)</f>
        <v>3312015541.1398382</v>
      </c>
      <c r="E58" s="38">
        <f>SUM(E53:E57)</f>
        <v>13856160970.190163</v>
      </c>
      <c r="F58" s="24"/>
    </row>
    <row r="59" spans="1:6" ht="15.75" thickTop="1" x14ac:dyDescent="0.25">
      <c r="A59" s="3" t="s">
        <v>41</v>
      </c>
      <c r="B59" s="25"/>
      <c r="C59" s="25"/>
      <c r="D59" s="25"/>
      <c r="E59" s="25"/>
      <c r="F59" s="25"/>
    </row>
    <row r="60" spans="1:6" x14ac:dyDescent="0.25">
      <c r="A60" s="10"/>
      <c r="B60" s="25"/>
      <c r="C60" s="25"/>
      <c r="D60" s="25"/>
      <c r="E60" s="25"/>
      <c r="F60" s="25"/>
    </row>
    <row r="62" spans="1:6" x14ac:dyDescent="0.25">
      <c r="A62" s="66" t="s">
        <v>42</v>
      </c>
      <c r="B62" s="66"/>
      <c r="C62" s="66"/>
      <c r="D62" s="66"/>
      <c r="E62" s="66"/>
      <c r="F62" s="10"/>
    </row>
    <row r="63" spans="1:6" x14ac:dyDescent="0.25">
      <c r="A63" s="66" t="s">
        <v>43</v>
      </c>
      <c r="B63" s="66"/>
      <c r="C63" s="66"/>
      <c r="D63" s="66"/>
      <c r="E63" s="66"/>
    </row>
    <row r="64" spans="1:6" x14ac:dyDescent="0.25">
      <c r="A64" s="66" t="s">
        <v>33</v>
      </c>
      <c r="B64" s="66"/>
      <c r="C64" s="66"/>
      <c r="D64" s="66"/>
      <c r="E64" s="66"/>
    </row>
    <row r="65" spans="1:6" x14ac:dyDescent="0.25">
      <c r="B65" s="70"/>
      <c r="C65" s="70"/>
      <c r="D65" s="70"/>
      <c r="E65" s="70"/>
      <c r="F65" s="6"/>
    </row>
    <row r="66" spans="1:6" x14ac:dyDescent="0.25">
      <c r="A66" s="26" t="s">
        <v>44</v>
      </c>
      <c r="B66" s="26" t="s">
        <v>59</v>
      </c>
      <c r="C66" s="26" t="s">
        <v>60</v>
      </c>
      <c r="D66" s="26" t="s">
        <v>61</v>
      </c>
      <c r="E66" s="26" t="s">
        <v>62</v>
      </c>
      <c r="F66" s="6"/>
    </row>
    <row r="67" spans="1:6" x14ac:dyDescent="0.25">
      <c r="A67" s="19" t="s">
        <v>45</v>
      </c>
    </row>
    <row r="68" spans="1:6" x14ac:dyDescent="0.25">
      <c r="A68" s="10" t="s">
        <v>46</v>
      </c>
      <c r="B68">
        <v>38935093.323099717</v>
      </c>
      <c r="C68">
        <v>44954288.15725404</v>
      </c>
      <c r="D68">
        <v>43195112.782047838</v>
      </c>
      <c r="E68" s="27">
        <f t="shared" ref="E68:E74" si="4">SUM(B68:D68)</f>
        <v>127084494.2624016</v>
      </c>
    </row>
    <row r="69" spans="1:6" x14ac:dyDescent="0.25">
      <c r="A69" s="10" t="s">
        <v>47</v>
      </c>
      <c r="B69">
        <v>21024571.680342335</v>
      </c>
      <c r="C69">
        <v>15185777.242878355</v>
      </c>
      <c r="D69">
        <v>44163150.44004415</v>
      </c>
      <c r="E69" s="27">
        <f t="shared" si="4"/>
        <v>80373499.363264844</v>
      </c>
    </row>
    <row r="70" spans="1:6" x14ac:dyDescent="0.25">
      <c r="A70" s="10" t="s">
        <v>48</v>
      </c>
      <c r="B70" s="28">
        <v>3995126.0950789955</v>
      </c>
      <c r="C70" s="28">
        <v>1155948.0880348517</v>
      </c>
      <c r="D70" s="28">
        <v>4325200.5186273698</v>
      </c>
      <c r="E70" s="27">
        <f t="shared" si="4"/>
        <v>9476274.7017412167</v>
      </c>
    </row>
    <row r="71" spans="1:6" x14ac:dyDescent="0.25">
      <c r="A71" s="21" t="s">
        <v>49</v>
      </c>
      <c r="B71" s="28">
        <v>3375175.1712826905</v>
      </c>
      <c r="C71" s="28">
        <v>1112223.6653427745</v>
      </c>
      <c r="D71" s="28">
        <v>908012.70514426904</v>
      </c>
      <c r="E71" s="27">
        <f t="shared" si="4"/>
        <v>5395411.5417697346</v>
      </c>
    </row>
    <row r="72" spans="1:6" x14ac:dyDescent="0.25">
      <c r="A72" s="62" t="s">
        <v>94</v>
      </c>
      <c r="B72" s="28">
        <v>84888.58935691345</v>
      </c>
      <c r="C72" s="28">
        <v>1357236.2631120295</v>
      </c>
      <c r="D72" s="28">
        <v>21791331.302918803</v>
      </c>
      <c r="E72" s="27">
        <f t="shared" si="4"/>
        <v>23233456.155387744</v>
      </c>
    </row>
    <row r="73" spans="1:6" x14ac:dyDescent="0.25">
      <c r="A73" s="62" t="s">
        <v>95</v>
      </c>
      <c r="B73" s="28">
        <v>89409452.384399995</v>
      </c>
      <c r="C73" s="28">
        <v>139865964.70680001</v>
      </c>
      <c r="D73" s="28">
        <v>149498640.86579996</v>
      </c>
      <c r="E73" s="27">
        <f t="shared" si="4"/>
        <v>378774057.95699996</v>
      </c>
    </row>
    <row r="74" spans="1:6" x14ac:dyDescent="0.25">
      <c r="A74" s="62" t="s">
        <v>96</v>
      </c>
      <c r="B74">
        <v>5624121727.8999996</v>
      </c>
      <c r="C74">
        <v>7022835744.4200001</v>
      </c>
      <c r="D74">
        <v>8133114018.71</v>
      </c>
      <c r="E74" s="27">
        <f t="shared" si="4"/>
        <v>20780071491.029999</v>
      </c>
      <c r="F74" s="24"/>
    </row>
    <row r="75" spans="1:6" ht="15.75" thickBot="1" x14ac:dyDescent="0.3">
      <c r="A75" s="40"/>
      <c r="B75" s="40">
        <f>+SUM(B68:B74)</f>
        <v>5780946035.1435604</v>
      </c>
      <c r="C75" s="40">
        <f t="shared" ref="C75:E75" si="5">+SUM(C68:C74)</f>
        <v>7226467182.5434217</v>
      </c>
      <c r="D75" s="40">
        <f t="shared" si="5"/>
        <v>8396995467.3245821</v>
      </c>
      <c r="E75" s="40">
        <f t="shared" si="5"/>
        <v>21404408685.011562</v>
      </c>
      <c r="F75" s="24"/>
    </row>
    <row r="76" spans="1:6" ht="15.75" thickTop="1" x14ac:dyDescent="0.25">
      <c r="A76" s="10" t="s">
        <v>50</v>
      </c>
      <c r="B76" s="10"/>
      <c r="C76" s="10"/>
      <c r="D76" s="10"/>
      <c r="E76" s="10"/>
      <c r="F76" s="10"/>
    </row>
    <row r="77" spans="1:6" x14ac:dyDescent="0.25">
      <c r="A77" s="4" t="s">
        <v>41</v>
      </c>
      <c r="B77" s="12"/>
      <c r="C77" s="12"/>
      <c r="D77" s="12"/>
      <c r="E77" s="12"/>
      <c r="F77" s="29"/>
    </row>
    <row r="80" spans="1:6" s="10" customFormat="1" x14ac:dyDescent="0.25">
      <c r="A80" s="66" t="s">
        <v>51</v>
      </c>
      <c r="B80" s="66"/>
      <c r="C80" s="66"/>
      <c r="D80" s="66"/>
      <c r="E80" s="66"/>
      <c r="F80" s="22"/>
    </row>
    <row r="81" spans="1:7" s="10" customFormat="1" x14ac:dyDescent="0.25">
      <c r="A81" s="66" t="s">
        <v>52</v>
      </c>
      <c r="B81" s="66"/>
      <c r="C81" s="66"/>
      <c r="D81" s="66"/>
      <c r="E81" s="66"/>
      <c r="F81" s="22"/>
    </row>
    <row r="82" spans="1:7" s="10" customFormat="1" x14ac:dyDescent="0.25">
      <c r="A82" s="66" t="s">
        <v>33</v>
      </c>
      <c r="B82" s="66"/>
      <c r="C82" s="66"/>
      <c r="D82" s="66"/>
      <c r="E82" s="66"/>
      <c r="F82" s="22"/>
    </row>
    <row r="83" spans="1:7" x14ac:dyDescent="0.25">
      <c r="A83" s="22"/>
      <c r="B83" s="22"/>
      <c r="C83" s="22"/>
      <c r="D83" s="22"/>
      <c r="E83" s="22"/>
      <c r="F83" s="22"/>
    </row>
    <row r="84" spans="1:7" x14ac:dyDescent="0.25">
      <c r="A84" s="26" t="s">
        <v>44</v>
      </c>
      <c r="B84" s="26" t="s">
        <v>59</v>
      </c>
      <c r="C84" s="26" t="s">
        <v>60</v>
      </c>
      <c r="D84" s="26" t="s">
        <v>61</v>
      </c>
      <c r="E84" s="26" t="s">
        <v>62</v>
      </c>
      <c r="F84" s="30"/>
    </row>
    <row r="85" spans="1:7" x14ac:dyDescent="0.25">
      <c r="A85" s="10"/>
      <c r="B85" s="10"/>
      <c r="C85" s="10"/>
      <c r="D85" s="10"/>
      <c r="E85" s="10"/>
      <c r="F85" s="22"/>
    </row>
    <row r="86" spans="1:7" x14ac:dyDescent="0.25">
      <c r="A86" s="10" t="s">
        <v>53</v>
      </c>
      <c r="B86" s="28">
        <f>'1T'!E90</f>
        <v>79909958773.470276</v>
      </c>
      <c r="C86" s="28">
        <f>B90</f>
        <v>82038275618.256714</v>
      </c>
      <c r="D86" s="28">
        <f>C90</f>
        <v>79413549980.633286</v>
      </c>
      <c r="E86" s="27">
        <f>B86</f>
        <v>79909958773.470276</v>
      </c>
      <c r="F86" s="24"/>
      <c r="G86" s="31"/>
    </row>
    <row r="87" spans="1:7" x14ac:dyDescent="0.25">
      <c r="A87" s="10" t="s">
        <v>54</v>
      </c>
      <c r="B87" s="28">
        <v>7909262879.9300003</v>
      </c>
      <c r="C87" s="28">
        <v>4601741544.9200001</v>
      </c>
      <c r="D87" s="28">
        <v>10957313414.32</v>
      </c>
      <c r="E87" s="28">
        <f>SUM(B87:D87)</f>
        <v>23468317839.169998</v>
      </c>
      <c r="F87" s="32"/>
    </row>
    <row r="88" spans="1:7" x14ac:dyDescent="0.25">
      <c r="A88" s="10" t="s">
        <v>55</v>
      </c>
      <c r="B88" s="28">
        <f>B86+B87</f>
        <v>87819221653.400269</v>
      </c>
      <c r="C88" s="28">
        <f>C86+C87</f>
        <v>86640017163.176712</v>
      </c>
      <c r="D88" s="28">
        <f>D86+D87</f>
        <v>90370863394.953278</v>
      </c>
      <c r="E88" s="28">
        <f>E86+E87</f>
        <v>103378276612.64027</v>
      </c>
      <c r="F88" s="32"/>
    </row>
    <row r="89" spans="1:7" x14ac:dyDescent="0.25">
      <c r="A89" s="10" t="s">
        <v>56</v>
      </c>
      <c r="B89" s="28">
        <f>B75</f>
        <v>5780946035.1435604</v>
      </c>
      <c r="C89" s="28">
        <f>C75</f>
        <v>7226467182.5434217</v>
      </c>
      <c r="D89" s="28">
        <f>D75</f>
        <v>8396995467.3245821</v>
      </c>
      <c r="E89" s="28">
        <f>SUM(B89:D89)</f>
        <v>21404408685.011562</v>
      </c>
      <c r="F89" s="32"/>
    </row>
    <row r="90" spans="1:7" x14ac:dyDescent="0.25">
      <c r="A90" s="10" t="s">
        <v>57</v>
      </c>
      <c r="B90" s="33">
        <f>+B88-B89</f>
        <v>82038275618.256714</v>
      </c>
      <c r="C90" s="33">
        <f>+C88-C89</f>
        <v>79413549980.633286</v>
      </c>
      <c r="D90" s="33">
        <f>+D88-D89</f>
        <v>81973867927.628693</v>
      </c>
      <c r="E90" s="33">
        <f>+E88-E89</f>
        <v>81973867927.628708</v>
      </c>
      <c r="F90" s="32"/>
    </row>
    <row r="91" spans="1:7" ht="15.75" thickBot="1" x14ac:dyDescent="0.3">
      <c r="A91" s="41"/>
      <c r="B91" s="41"/>
      <c r="C91" s="41"/>
      <c r="D91" s="41"/>
      <c r="E91" s="41"/>
      <c r="F91" s="22"/>
    </row>
    <row r="92" spans="1:7" ht="15.75" thickTop="1" x14ac:dyDescent="0.25">
      <c r="A92" s="4" t="s">
        <v>41</v>
      </c>
      <c r="B92" s="29"/>
      <c r="C92" s="29"/>
      <c r="D92" s="29"/>
      <c r="E92" s="29"/>
      <c r="F92" s="29"/>
    </row>
    <row r="94" spans="1:7" x14ac:dyDescent="0.25">
      <c r="E94" s="32"/>
    </row>
    <row r="95" spans="1:7" x14ac:dyDescent="0.25">
      <c r="A95" t="s">
        <v>97</v>
      </c>
      <c r="E95" s="32"/>
    </row>
  </sheetData>
  <mergeCells count="17">
    <mergeCell ref="A1:F1"/>
    <mergeCell ref="A8:F8"/>
    <mergeCell ref="A9:F9"/>
    <mergeCell ref="A20:A21"/>
    <mergeCell ref="A32:A33"/>
    <mergeCell ref="A37:F37"/>
    <mergeCell ref="A40:E40"/>
    <mergeCell ref="A41:E41"/>
    <mergeCell ref="A42:E42"/>
    <mergeCell ref="B43:E43"/>
    <mergeCell ref="A81:E81"/>
    <mergeCell ref="A82:E82"/>
    <mergeCell ref="A62:E62"/>
    <mergeCell ref="A63:E63"/>
    <mergeCell ref="A64:E64"/>
    <mergeCell ref="B65:E65"/>
    <mergeCell ref="A80:E80"/>
  </mergeCells>
  <pageMargins left="0.39374999999999999" right="0.31527777777777799" top="0.94513888888888897" bottom="0.74861111111111101" header="0.51180555555555496" footer="0.31527777777777799"/>
  <pageSetup paperSize="0" scale="0" firstPageNumber="0" orientation="portrait" usePrinterDefaults="0" horizontalDpi="0" verticalDpi="0" copies="0"/>
  <headerFooter>
    <oddFooter>&amp;RInforme 2do Trimestre 2012 , página &amp;P de  &amp;N</oddFooter>
  </headerFooter>
  <rowBreaks count="3" manualBreakCount="3">
    <brk id="39" max="16383" man="1"/>
    <brk id="61" max="16383" man="1"/>
    <brk id="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5"/>
  <sheetViews>
    <sheetView topLeftCell="A85" workbookViewId="0">
      <selection activeCell="A95" sqref="A95"/>
    </sheetView>
  </sheetViews>
  <sheetFormatPr baseColWidth="10" defaultColWidth="9.140625" defaultRowHeight="15" x14ac:dyDescent="0.25"/>
  <cols>
    <col min="1" max="1" width="55"/>
    <col min="2" max="2" width="18.140625"/>
    <col min="3" max="5" width="17.85546875"/>
    <col min="6" max="7" width="16.42578125"/>
    <col min="8" max="8" width="17.85546875"/>
    <col min="9" max="9" width="14.140625"/>
    <col min="10" max="10" width="17.85546875"/>
    <col min="11" max="256" width="11.42578125"/>
    <col min="257" max="257" width="56.7109375"/>
    <col min="258" max="258" width="15.85546875"/>
    <col min="259" max="261" width="16.28515625"/>
    <col min="262" max="262" width="12.140625"/>
    <col min="263" max="263" width="16.42578125"/>
    <col min="264" max="265" width="11.42578125"/>
    <col min="266" max="266" width="17.85546875"/>
    <col min="267" max="512" width="11.42578125"/>
    <col min="513" max="513" width="56.7109375"/>
    <col min="514" max="514" width="15.85546875"/>
    <col min="515" max="517" width="16.28515625"/>
    <col min="518" max="518" width="12.140625"/>
    <col min="519" max="519" width="16.42578125"/>
    <col min="520" max="521" width="11.42578125"/>
    <col min="522" max="522" width="17.85546875"/>
    <col min="523" max="768" width="11.42578125"/>
    <col min="769" max="769" width="56.7109375"/>
    <col min="770" max="770" width="15.85546875"/>
    <col min="771" max="773" width="16.28515625"/>
    <col min="774" max="774" width="12.140625"/>
    <col min="775" max="775" width="16.42578125"/>
    <col min="776" max="777" width="11.42578125"/>
    <col min="778" max="778" width="17.85546875"/>
    <col min="779" max="1025" width="11.42578125"/>
  </cols>
  <sheetData>
    <row r="1" spans="1:52" x14ac:dyDescent="0.25">
      <c r="A1" s="66" t="s">
        <v>0</v>
      </c>
      <c r="B1" s="66"/>
      <c r="C1" s="66"/>
      <c r="D1" s="66"/>
      <c r="E1" s="66"/>
      <c r="F1" s="66"/>
    </row>
    <row r="2" spans="1:52" x14ac:dyDescent="0.25">
      <c r="A2" s="2" t="s">
        <v>1</v>
      </c>
      <c r="B2" s="3" t="s">
        <v>2</v>
      </c>
      <c r="C2" s="3"/>
      <c r="D2" s="3"/>
      <c r="E2" s="3"/>
      <c r="F2" s="3"/>
    </row>
    <row r="3" spans="1:52" x14ac:dyDescent="0.25">
      <c r="A3" s="2" t="s">
        <v>63</v>
      </c>
      <c r="B3" s="3" t="s">
        <v>64</v>
      </c>
      <c r="C3" s="3"/>
      <c r="D3" s="3"/>
      <c r="E3" s="3"/>
      <c r="F3" s="3"/>
    </row>
    <row r="4" spans="1:52" x14ac:dyDescent="0.25">
      <c r="A4" s="2" t="s">
        <v>5</v>
      </c>
      <c r="B4" s="3" t="s">
        <v>6</v>
      </c>
      <c r="C4" s="3"/>
      <c r="D4" s="3"/>
      <c r="E4" s="3"/>
      <c r="F4" s="3"/>
    </row>
    <row r="5" spans="1:52" x14ac:dyDescent="0.25">
      <c r="A5" s="2" t="s">
        <v>7</v>
      </c>
      <c r="B5" s="54" t="s">
        <v>90</v>
      </c>
      <c r="C5" s="3"/>
      <c r="D5" s="3"/>
      <c r="E5" s="3"/>
      <c r="F5" s="3"/>
    </row>
    <row r="6" spans="1:52" x14ac:dyDescent="0.25">
      <c r="A6" s="2"/>
      <c r="B6" s="1"/>
      <c r="C6" s="3"/>
      <c r="D6" s="3"/>
      <c r="E6" s="3"/>
      <c r="F6" s="3"/>
    </row>
    <row r="8" spans="1:52" x14ac:dyDescent="0.25">
      <c r="A8" s="66" t="s">
        <v>65</v>
      </c>
      <c r="B8" s="66"/>
      <c r="C8" s="66"/>
      <c r="D8" s="66"/>
      <c r="E8" s="66"/>
      <c r="F8" s="66"/>
    </row>
    <row r="9" spans="1:52" x14ac:dyDescent="0.25">
      <c r="A9" s="66" t="s">
        <v>9</v>
      </c>
      <c r="B9" s="66"/>
      <c r="C9" s="66"/>
      <c r="D9" s="66"/>
      <c r="E9" s="66"/>
      <c r="F9" s="66"/>
    </row>
    <row r="10" spans="1:52" x14ac:dyDescent="0.25">
      <c r="K10" s="6"/>
      <c r="L10" s="6"/>
    </row>
    <row r="11" spans="1:52" x14ac:dyDescent="0.25">
      <c r="A11" s="7" t="s">
        <v>10</v>
      </c>
      <c r="B11" s="8" t="s">
        <v>11</v>
      </c>
      <c r="C11" s="8" t="s">
        <v>66</v>
      </c>
      <c r="D11" s="8" t="s">
        <v>67</v>
      </c>
      <c r="E11" s="8" t="s">
        <v>68</v>
      </c>
      <c r="F11" s="8" t="s">
        <v>69</v>
      </c>
      <c r="K11" s="6"/>
      <c r="L11" s="6"/>
    </row>
    <row r="12" spans="1:52" x14ac:dyDescent="0.25">
      <c r="A12" s="9"/>
      <c r="B12" s="1"/>
      <c r="C12" s="1"/>
      <c r="D12" s="1"/>
      <c r="E12" s="1"/>
      <c r="F12" s="1"/>
      <c r="K12" s="6"/>
      <c r="L12" s="6"/>
    </row>
    <row r="13" spans="1:52" x14ac:dyDescent="0.25">
      <c r="A13" s="4" t="s">
        <v>16</v>
      </c>
      <c r="B13" s="1"/>
      <c r="C13" s="1"/>
      <c r="D13" s="1"/>
      <c r="E13" s="1"/>
      <c r="F13" s="1"/>
      <c r="K13" s="6"/>
      <c r="L13" s="6"/>
    </row>
    <row r="14" spans="1:52" x14ac:dyDescent="0.25">
      <c r="A14" s="10" t="s">
        <v>17</v>
      </c>
      <c r="B14" s="10" t="s">
        <v>18</v>
      </c>
      <c r="C14" s="11">
        <v>621</v>
      </c>
      <c r="D14" s="11">
        <v>651</v>
      </c>
      <c r="E14" s="11">
        <v>758</v>
      </c>
      <c r="F14" s="10">
        <f t="shared" ref="F14:F21" si="0">+SUM(C14:E14)</f>
        <v>2030</v>
      </c>
      <c r="K14" s="6"/>
      <c r="L14" s="6"/>
    </row>
    <row r="15" spans="1:52" x14ac:dyDescent="0.25">
      <c r="A15" s="12"/>
      <c r="B15" s="10" t="s">
        <v>19</v>
      </c>
      <c r="C15" s="11">
        <v>1760</v>
      </c>
      <c r="D15" s="11">
        <v>1818</v>
      </c>
      <c r="E15" s="11">
        <v>2129</v>
      </c>
      <c r="F15" s="10">
        <f t="shared" si="0"/>
        <v>5707</v>
      </c>
      <c r="K15" s="6"/>
      <c r="L15" s="6"/>
    </row>
    <row r="16" spans="1:52" s="13" customFormat="1" x14ac:dyDescent="0.25">
      <c r="A16" s="10" t="s">
        <v>20</v>
      </c>
      <c r="B16" s="10" t="s">
        <v>18</v>
      </c>
      <c r="C16" s="11">
        <v>86</v>
      </c>
      <c r="D16" s="11">
        <v>99</v>
      </c>
      <c r="E16" s="11">
        <v>210</v>
      </c>
      <c r="F16" s="10">
        <f t="shared" si="0"/>
        <v>395</v>
      </c>
      <c r="G16" s="10"/>
      <c r="H16" s="10"/>
      <c r="I16" s="10"/>
      <c r="J16" s="10"/>
      <c r="K16" s="6"/>
      <c r="L16" s="6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</row>
    <row r="17" spans="1:52" x14ac:dyDescent="0.25">
      <c r="A17" s="12"/>
      <c r="B17" s="10" t="s">
        <v>19</v>
      </c>
      <c r="C17" s="11">
        <v>247</v>
      </c>
      <c r="D17" s="11">
        <v>301</v>
      </c>
      <c r="E17" s="11">
        <v>675</v>
      </c>
      <c r="F17" s="10">
        <f t="shared" si="0"/>
        <v>1223</v>
      </c>
      <c r="K17" s="6"/>
      <c r="L17" s="6"/>
    </row>
    <row r="18" spans="1:52" s="13" customFormat="1" x14ac:dyDescent="0.25">
      <c r="A18" s="10" t="s">
        <v>21</v>
      </c>
      <c r="B18" s="10" t="s">
        <v>18</v>
      </c>
      <c r="C18" s="11">
        <v>59</v>
      </c>
      <c r="D18" s="11">
        <v>60</v>
      </c>
      <c r="E18" s="11">
        <v>59</v>
      </c>
      <c r="F18" s="10">
        <f t="shared" si="0"/>
        <v>178</v>
      </c>
      <c r="G18" s="10"/>
      <c r="H18" s="10"/>
      <c r="I18" s="10"/>
      <c r="J18" s="10"/>
      <c r="K18" s="6"/>
      <c r="L18" s="6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</row>
    <row r="19" spans="1:52" x14ac:dyDescent="0.25">
      <c r="A19" s="12"/>
      <c r="B19" s="10" t="s">
        <v>19</v>
      </c>
      <c r="C19" s="11">
        <v>200</v>
      </c>
      <c r="D19" s="11">
        <v>186</v>
      </c>
      <c r="E19" s="11">
        <v>196</v>
      </c>
      <c r="F19" s="10">
        <f t="shared" si="0"/>
        <v>582</v>
      </c>
      <c r="K19" s="6"/>
      <c r="L19" s="6"/>
    </row>
    <row r="20" spans="1:52" s="13" customFormat="1" ht="14.1" customHeight="1" x14ac:dyDescent="0.25">
      <c r="A20" s="69" t="s">
        <v>22</v>
      </c>
      <c r="B20" s="10" t="s">
        <v>18</v>
      </c>
      <c r="C20" s="11">
        <v>74</v>
      </c>
      <c r="D20" s="11">
        <v>94</v>
      </c>
      <c r="E20" s="11">
        <v>92</v>
      </c>
      <c r="F20" s="10">
        <f t="shared" si="0"/>
        <v>260</v>
      </c>
      <c r="G20" s="6"/>
      <c r="H20" s="10"/>
      <c r="I20" s="10"/>
      <c r="J20" s="10"/>
      <c r="K20" s="6"/>
      <c r="L20" s="6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</row>
    <row r="21" spans="1:52" x14ac:dyDescent="0.25">
      <c r="A21" s="69"/>
      <c r="B21" s="10" t="s">
        <v>19</v>
      </c>
      <c r="C21" s="11">
        <v>235</v>
      </c>
      <c r="D21" s="11">
        <v>251</v>
      </c>
      <c r="E21" s="11">
        <v>249</v>
      </c>
      <c r="F21" s="10">
        <f t="shared" si="0"/>
        <v>735</v>
      </c>
      <c r="G21" s="1"/>
      <c r="K21" s="6"/>
      <c r="L21" s="6"/>
    </row>
    <row r="22" spans="1:52" x14ac:dyDescent="0.25">
      <c r="A22" s="15" t="s">
        <v>23</v>
      </c>
      <c r="B22" s="46" t="s">
        <v>18</v>
      </c>
      <c r="C22" s="47">
        <f t="shared" ref="C22:F23" si="1">+C14+C16+C18+C20</f>
        <v>840</v>
      </c>
      <c r="D22" s="47">
        <f t="shared" si="1"/>
        <v>904</v>
      </c>
      <c r="E22" s="47">
        <f t="shared" si="1"/>
        <v>1119</v>
      </c>
      <c r="F22" s="47">
        <f t="shared" si="1"/>
        <v>2863</v>
      </c>
      <c r="G22" s="1"/>
      <c r="K22" s="6"/>
      <c r="L22" s="6"/>
    </row>
    <row r="23" spans="1:52" x14ac:dyDescent="0.25">
      <c r="A23" s="14"/>
      <c r="B23" s="46" t="s">
        <v>19</v>
      </c>
      <c r="C23" s="47">
        <f t="shared" si="1"/>
        <v>2442</v>
      </c>
      <c r="D23" s="47">
        <f t="shared" si="1"/>
        <v>2556</v>
      </c>
      <c r="E23" s="47">
        <f t="shared" si="1"/>
        <v>3249</v>
      </c>
      <c r="F23" s="47">
        <f t="shared" si="1"/>
        <v>8247</v>
      </c>
      <c r="G23" s="1"/>
      <c r="K23" s="6"/>
      <c r="L23" s="6"/>
    </row>
    <row r="24" spans="1:52" x14ac:dyDescent="0.25">
      <c r="A24" s="14"/>
      <c r="B24" s="10"/>
      <c r="C24" s="11"/>
      <c r="D24" s="11"/>
      <c r="E24" s="11"/>
      <c r="F24" s="10"/>
      <c r="G24" s="1"/>
      <c r="K24" s="6"/>
      <c r="L24" s="6"/>
    </row>
    <row r="25" spans="1:52" x14ac:dyDescent="0.25">
      <c r="A25" s="4" t="s">
        <v>24</v>
      </c>
      <c r="B25" s="10"/>
      <c r="C25" s="11"/>
      <c r="D25" s="11"/>
      <c r="E25" s="11"/>
      <c r="F25" s="10"/>
      <c r="G25" s="1"/>
      <c r="K25" s="6"/>
      <c r="L25" s="6"/>
    </row>
    <row r="26" spans="1:52" s="10" customFormat="1" x14ac:dyDescent="0.25">
      <c r="A26" s="10" t="s">
        <v>25</v>
      </c>
      <c r="B26" s="10" t="s">
        <v>18</v>
      </c>
      <c r="C26" s="11">
        <v>1029</v>
      </c>
      <c r="D26" s="11">
        <v>537</v>
      </c>
      <c r="E26" s="11">
        <v>442</v>
      </c>
      <c r="F26" s="10">
        <f t="shared" ref="F26:F33" si="2">+SUM(C26:E26)</f>
        <v>2008</v>
      </c>
      <c r="G26" s="1"/>
    </row>
    <row r="27" spans="1:52" x14ac:dyDescent="0.25">
      <c r="A27" s="12"/>
      <c r="B27" s="10" t="s">
        <v>19</v>
      </c>
      <c r="C27" s="11">
        <v>2846</v>
      </c>
      <c r="D27" s="11">
        <v>1534</v>
      </c>
      <c r="E27" s="11">
        <v>1231</v>
      </c>
      <c r="F27" s="10">
        <f t="shared" si="2"/>
        <v>5611</v>
      </c>
      <c r="G27" s="1"/>
      <c r="I27" s="10"/>
      <c r="J27" s="10"/>
      <c r="K27" s="10"/>
    </row>
    <row r="28" spans="1:52" s="16" customFormat="1" x14ac:dyDescent="0.25">
      <c r="A28" s="10" t="s">
        <v>26</v>
      </c>
      <c r="B28" s="10" t="s">
        <v>18</v>
      </c>
      <c r="C28" s="11">
        <v>106</v>
      </c>
      <c r="D28" s="11">
        <v>40</v>
      </c>
      <c r="E28" s="11">
        <v>80</v>
      </c>
      <c r="F28" s="10">
        <f t="shared" si="2"/>
        <v>226</v>
      </c>
      <c r="G28" s="1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</row>
    <row r="29" spans="1:52" x14ac:dyDescent="0.25">
      <c r="A29" s="10"/>
      <c r="B29" s="10" t="s">
        <v>19</v>
      </c>
      <c r="C29" s="11">
        <v>312</v>
      </c>
      <c r="D29" s="11">
        <v>122</v>
      </c>
      <c r="E29" s="11">
        <v>223</v>
      </c>
      <c r="F29" s="10">
        <f t="shared" si="2"/>
        <v>657</v>
      </c>
      <c r="G29" s="1"/>
      <c r="I29" s="10"/>
      <c r="J29" s="10"/>
      <c r="K29" s="10"/>
    </row>
    <row r="30" spans="1:52" s="16" customFormat="1" x14ac:dyDescent="0.25">
      <c r="A30" s="10" t="s">
        <v>27</v>
      </c>
      <c r="B30" s="10" t="s">
        <v>18</v>
      </c>
      <c r="C30" s="11">
        <v>87</v>
      </c>
      <c r="D30" s="11">
        <v>82</v>
      </c>
      <c r="E30" s="11">
        <v>39</v>
      </c>
      <c r="F30" s="10">
        <f t="shared" si="2"/>
        <v>208</v>
      </c>
      <c r="G30" s="1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</row>
    <row r="31" spans="1:52" x14ac:dyDescent="0.25">
      <c r="A31" s="10"/>
      <c r="B31" s="10" t="s">
        <v>19</v>
      </c>
      <c r="C31" s="11">
        <v>287</v>
      </c>
      <c r="D31" s="11">
        <v>266</v>
      </c>
      <c r="E31" s="11">
        <v>134</v>
      </c>
      <c r="F31" s="10">
        <f t="shared" si="2"/>
        <v>687</v>
      </c>
      <c r="G31" s="1"/>
      <c r="I31" s="10"/>
      <c r="J31" s="10"/>
      <c r="K31" s="10"/>
    </row>
    <row r="32" spans="1:52" s="16" customFormat="1" ht="14.1" customHeight="1" x14ac:dyDescent="0.25">
      <c r="A32" s="69" t="s">
        <v>28</v>
      </c>
      <c r="B32" s="10" t="s">
        <v>18</v>
      </c>
      <c r="C32" s="11">
        <v>122</v>
      </c>
      <c r="D32" s="11">
        <v>63</v>
      </c>
      <c r="E32" s="11">
        <v>45</v>
      </c>
      <c r="F32" s="10">
        <f t="shared" si="2"/>
        <v>230</v>
      </c>
      <c r="G32" s="1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</row>
    <row r="33" spans="1:52" x14ac:dyDescent="0.25">
      <c r="A33" s="69"/>
      <c r="B33" s="10" t="s">
        <v>19</v>
      </c>
      <c r="C33" s="11">
        <v>343</v>
      </c>
      <c r="D33" s="11">
        <v>201</v>
      </c>
      <c r="E33" s="11">
        <v>131</v>
      </c>
      <c r="F33" s="10">
        <f t="shared" si="2"/>
        <v>675</v>
      </c>
      <c r="G33" s="1"/>
      <c r="H33" s="10"/>
    </row>
    <row r="34" spans="1:52" x14ac:dyDescent="0.25">
      <c r="A34" s="15" t="s">
        <v>29</v>
      </c>
      <c r="B34" s="46" t="s">
        <v>18</v>
      </c>
      <c r="C34" s="47">
        <f t="shared" ref="C34:F35" si="3">+C26+C28+C30+C32</f>
        <v>1344</v>
      </c>
      <c r="D34" s="47">
        <f t="shared" si="3"/>
        <v>722</v>
      </c>
      <c r="E34" s="47">
        <f t="shared" si="3"/>
        <v>606</v>
      </c>
      <c r="F34" s="47">
        <f t="shared" si="3"/>
        <v>2672</v>
      </c>
      <c r="G34" s="1"/>
      <c r="H34" s="10"/>
    </row>
    <row r="35" spans="1:52" x14ac:dyDescent="0.25">
      <c r="A35" s="14"/>
      <c r="B35" s="46" t="s">
        <v>19</v>
      </c>
      <c r="C35" s="47">
        <f t="shared" si="3"/>
        <v>3788</v>
      </c>
      <c r="D35" s="47">
        <f t="shared" si="3"/>
        <v>2123</v>
      </c>
      <c r="E35" s="47">
        <f t="shared" si="3"/>
        <v>1719</v>
      </c>
      <c r="F35" s="47">
        <f t="shared" si="3"/>
        <v>7630</v>
      </c>
      <c r="G35" s="1"/>
      <c r="H35" s="10"/>
    </row>
    <row r="36" spans="1:52" ht="15.75" thickBot="1" x14ac:dyDescent="0.3">
      <c r="A36" s="37"/>
      <c r="B36" s="38"/>
      <c r="C36" s="39"/>
      <c r="D36" s="39"/>
      <c r="E36" s="39"/>
      <c r="F36" s="38"/>
      <c r="G36" s="1"/>
      <c r="H36" s="10"/>
    </row>
    <row r="37" spans="1:52" ht="15.75" thickTop="1" x14ac:dyDescent="0.25">
      <c r="A37" s="71" t="s">
        <v>70</v>
      </c>
      <c r="B37" s="71"/>
      <c r="C37" s="71"/>
      <c r="D37" s="71"/>
      <c r="E37" s="71"/>
      <c r="F37" s="71"/>
    </row>
    <row r="38" spans="1:52" x14ac:dyDescent="0.25">
      <c r="A38" s="67"/>
      <c r="B38" s="67"/>
      <c r="C38" s="67"/>
      <c r="D38" s="67"/>
      <c r="E38" s="67"/>
      <c r="F38" s="67"/>
    </row>
    <row r="39" spans="1:52" s="10" customFormat="1" x14ac:dyDescent="0.25"/>
    <row r="40" spans="1:52" x14ac:dyDescent="0.25">
      <c r="A40" s="66" t="s">
        <v>71</v>
      </c>
      <c r="B40" s="66"/>
      <c r="C40" s="66"/>
      <c r="D40" s="66"/>
      <c r="E40" s="66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</row>
    <row r="41" spans="1:52" x14ac:dyDescent="0.25">
      <c r="A41" s="66" t="s">
        <v>32</v>
      </c>
      <c r="B41" s="66"/>
      <c r="C41" s="66"/>
      <c r="D41" s="66"/>
      <c r="E41" s="66"/>
    </row>
    <row r="42" spans="1:52" x14ac:dyDescent="0.25">
      <c r="A42" s="66" t="s">
        <v>72</v>
      </c>
      <c r="B42" s="66"/>
      <c r="C42" s="66"/>
      <c r="D42" s="66"/>
      <c r="E42" s="66"/>
    </row>
    <row r="43" spans="1:52" x14ac:dyDescent="0.25">
      <c r="B43" s="66"/>
      <c r="C43" s="66"/>
      <c r="D43" s="66"/>
      <c r="E43" s="66"/>
      <c r="F43" s="3"/>
    </row>
    <row r="44" spans="1:52" x14ac:dyDescent="0.25">
      <c r="A44" s="7" t="s">
        <v>10</v>
      </c>
      <c r="B44" s="8" t="s">
        <v>66</v>
      </c>
      <c r="C44" s="8" t="s">
        <v>67</v>
      </c>
      <c r="D44" s="8" t="s">
        <v>68</v>
      </c>
      <c r="E44" s="8" t="s">
        <v>69</v>
      </c>
      <c r="F44" s="3"/>
    </row>
    <row r="45" spans="1:52" x14ac:dyDescent="0.25">
      <c r="A45" s="4" t="s">
        <v>16</v>
      </c>
      <c r="B45" s="10"/>
      <c r="C45" s="10"/>
      <c r="D45" s="10"/>
      <c r="E45" s="10"/>
      <c r="F45" s="3"/>
    </row>
    <row r="46" spans="1:52" x14ac:dyDescent="0.25">
      <c r="A46" s="10" t="s">
        <v>34</v>
      </c>
      <c r="B46" s="11">
        <v>4086606249.27</v>
      </c>
      <c r="C46" s="11">
        <v>4405755563.3100004</v>
      </c>
      <c r="D46" s="11">
        <v>5099137088.1199999</v>
      </c>
      <c r="E46" s="10">
        <f>SUM(B46:D46)</f>
        <v>13591498900.700001</v>
      </c>
      <c r="F46" s="10"/>
      <c r="H46" s="10"/>
    </row>
    <row r="47" spans="1:52" x14ac:dyDescent="0.25">
      <c r="A47" s="10" t="s">
        <v>35</v>
      </c>
      <c r="B47" s="11">
        <v>814200661.13</v>
      </c>
      <c r="C47" s="11">
        <v>1066981808.02</v>
      </c>
      <c r="D47" s="11">
        <v>2667545117.6399999</v>
      </c>
      <c r="E47" s="10">
        <f>SUM(B47:D47)</f>
        <v>4548727586.79</v>
      </c>
      <c r="F47" s="10"/>
      <c r="H47" s="10"/>
    </row>
    <row r="48" spans="1:52" x14ac:dyDescent="0.25">
      <c r="A48" s="10" t="s">
        <v>36</v>
      </c>
      <c r="B48" s="11">
        <v>1224505715.23</v>
      </c>
      <c r="C48" s="11">
        <v>498319241.69</v>
      </c>
      <c r="D48" s="11">
        <v>839555208.88999999</v>
      </c>
      <c r="E48" s="10">
        <f>SUM(B48:D48)</f>
        <v>2562380165.8099999</v>
      </c>
      <c r="F48" s="10"/>
      <c r="H48" s="10"/>
    </row>
    <row r="49" spans="1:8" x14ac:dyDescent="0.25">
      <c r="A49" s="17" t="s">
        <v>37</v>
      </c>
      <c r="B49" s="11">
        <v>429311000</v>
      </c>
      <c r="C49" s="11">
        <v>551600000</v>
      </c>
      <c r="D49" s="11">
        <v>549634000</v>
      </c>
      <c r="E49" s="10">
        <f>SUM(B49:D49)</f>
        <v>1530545000</v>
      </c>
      <c r="F49" s="10"/>
      <c r="G49" s="31"/>
      <c r="H49" s="10"/>
    </row>
    <row r="50" spans="1:8" x14ac:dyDescent="0.25">
      <c r="A50" s="10" t="s">
        <v>38</v>
      </c>
      <c r="B50" s="11">
        <v>243517046.81774795</v>
      </c>
      <c r="C50" s="11">
        <v>297438505.59528536</v>
      </c>
      <c r="D50" s="11">
        <v>320910066.26680303</v>
      </c>
      <c r="E50" s="10">
        <f>SUM(B50:D50)</f>
        <v>861865618.67983627</v>
      </c>
      <c r="F50" s="10"/>
      <c r="H50" s="10"/>
    </row>
    <row r="51" spans="1:8" ht="15.75" thickBot="1" x14ac:dyDescent="0.3">
      <c r="A51" s="42" t="s">
        <v>39</v>
      </c>
      <c r="B51" s="42">
        <f>SUM(B46:B50)</f>
        <v>6798140672.4477472</v>
      </c>
      <c r="C51" s="42">
        <f>SUM(C46:C50)</f>
        <v>6820095118.6152849</v>
      </c>
      <c r="D51" s="42">
        <f>SUM(D46:D50)</f>
        <v>9476781480.9168034</v>
      </c>
      <c r="E51" s="43">
        <f>SUM(E46:E50)</f>
        <v>23095017271.979839</v>
      </c>
      <c r="F51" s="10"/>
    </row>
    <row r="52" spans="1:8" x14ac:dyDescent="0.25">
      <c r="A52" s="4" t="s">
        <v>24</v>
      </c>
      <c r="B52" s="10"/>
      <c r="C52" s="10"/>
      <c r="D52" s="10"/>
      <c r="E52" s="10"/>
      <c r="F52" s="3"/>
    </row>
    <row r="53" spans="1:8" x14ac:dyDescent="0.25">
      <c r="A53" s="10" t="s">
        <v>34</v>
      </c>
      <c r="B53" s="11">
        <v>6782489446.4399996</v>
      </c>
      <c r="C53" s="11">
        <v>3490257000</v>
      </c>
      <c r="D53" s="11">
        <v>2913320977.6799998</v>
      </c>
      <c r="E53" s="10">
        <f>SUM(B53:D53)</f>
        <v>13186067424.119999</v>
      </c>
      <c r="F53" s="3"/>
    </row>
    <row r="54" spans="1:8" x14ac:dyDescent="0.25">
      <c r="A54" s="10" t="s">
        <v>35</v>
      </c>
      <c r="B54" s="11">
        <v>1106742927.97</v>
      </c>
      <c r="C54" s="11">
        <v>304335539.25</v>
      </c>
      <c r="D54" s="11">
        <v>888801677.21000004</v>
      </c>
      <c r="E54" s="10">
        <f>SUM(B54:D54)</f>
        <v>2299880144.4300003</v>
      </c>
      <c r="F54" s="3"/>
    </row>
    <row r="55" spans="1:8" x14ac:dyDescent="0.25">
      <c r="A55" s="10" t="s">
        <v>36</v>
      </c>
      <c r="B55" s="11">
        <v>1552097115.76</v>
      </c>
      <c r="C55" s="11">
        <v>860700489.46000004</v>
      </c>
      <c r="D55" s="11">
        <v>424871794.99000001</v>
      </c>
      <c r="E55" s="10">
        <f>SUM(B55:D55)</f>
        <v>2837669400.21</v>
      </c>
      <c r="F55" s="3"/>
    </row>
    <row r="56" spans="1:8" x14ac:dyDescent="0.25">
      <c r="A56" s="17" t="s">
        <v>37</v>
      </c>
      <c r="B56" s="11">
        <v>720183000</v>
      </c>
      <c r="C56" s="11">
        <v>376186000</v>
      </c>
      <c r="D56" s="11">
        <v>263735000</v>
      </c>
      <c r="E56" s="10">
        <f>SUM(B56:D56)</f>
        <v>1360104000</v>
      </c>
      <c r="F56" s="3"/>
    </row>
    <row r="57" spans="1:8" x14ac:dyDescent="0.25">
      <c r="A57" s="10" t="s">
        <v>40</v>
      </c>
      <c r="B57" s="11">
        <v>389627274.90839672</v>
      </c>
      <c r="C57" s="11">
        <v>237555974.60154429</v>
      </c>
      <c r="D57" s="11">
        <v>173790438.03188798</v>
      </c>
      <c r="E57" s="10">
        <f>SUM(B57:D57)</f>
        <v>800973687.54182899</v>
      </c>
      <c r="F57" s="3"/>
    </row>
    <row r="58" spans="1:8" ht="15.75" thickBot="1" x14ac:dyDescent="0.3">
      <c r="A58" s="38" t="s">
        <v>39</v>
      </c>
      <c r="B58" s="38">
        <f>SUM(B53:B57)</f>
        <v>10551139765.078396</v>
      </c>
      <c r="C58" s="38">
        <f>SUM(C53:C57)</f>
        <v>5269035003.3115444</v>
      </c>
      <c r="D58" s="38">
        <f>SUM(D53:D57)</f>
        <v>4664519887.9118881</v>
      </c>
      <c r="E58" s="38">
        <f>SUM(E53:E57)</f>
        <v>20484694656.301826</v>
      </c>
      <c r="F58" s="3"/>
    </row>
    <row r="59" spans="1:8" ht="15.75" thickTop="1" x14ac:dyDescent="0.25">
      <c r="A59" s="12" t="s">
        <v>70</v>
      </c>
      <c r="B59" s="10"/>
      <c r="C59" s="10"/>
      <c r="D59" s="10"/>
      <c r="E59" s="10"/>
      <c r="F59" s="3"/>
    </row>
    <row r="60" spans="1:8" x14ac:dyDescent="0.25">
      <c r="A60" s="12"/>
      <c r="B60" s="12"/>
      <c r="C60" s="12"/>
      <c r="D60" s="12"/>
      <c r="E60" s="12"/>
      <c r="F60" s="12"/>
    </row>
    <row r="61" spans="1:8" x14ac:dyDescent="0.25">
      <c r="B61" s="10"/>
      <c r="C61" s="10"/>
      <c r="D61" s="10"/>
      <c r="E61" s="10"/>
    </row>
    <row r="62" spans="1:8" x14ac:dyDescent="0.25">
      <c r="A62" s="66" t="s">
        <v>73</v>
      </c>
      <c r="B62" s="66"/>
      <c r="C62" s="66"/>
      <c r="D62" s="66"/>
      <c r="E62" s="66"/>
    </row>
    <row r="63" spans="1:8" x14ac:dyDescent="0.25">
      <c r="A63" s="66" t="s">
        <v>43</v>
      </c>
      <c r="B63" s="66"/>
      <c r="C63" s="66"/>
      <c r="D63" s="66"/>
      <c r="E63" s="66"/>
    </row>
    <row r="64" spans="1:8" x14ac:dyDescent="0.25">
      <c r="A64" s="66" t="s">
        <v>72</v>
      </c>
      <c r="B64" s="66"/>
      <c r="C64" s="66"/>
      <c r="D64" s="66"/>
      <c r="E64" s="66"/>
    </row>
    <row r="65" spans="1:6" x14ac:dyDescent="0.25">
      <c r="B65" s="70"/>
      <c r="C65" s="70"/>
      <c r="D65" s="70"/>
      <c r="E65" s="70"/>
    </row>
    <row r="66" spans="1:6" x14ac:dyDescent="0.25">
      <c r="A66" s="8" t="s">
        <v>44</v>
      </c>
      <c r="B66" s="8" t="s">
        <v>66</v>
      </c>
      <c r="C66" s="8" t="s">
        <v>67</v>
      </c>
      <c r="D66" s="8" t="s">
        <v>68</v>
      </c>
      <c r="E66" s="8" t="s">
        <v>69</v>
      </c>
    </row>
    <row r="67" spans="1:6" x14ac:dyDescent="0.25">
      <c r="A67" s="19" t="s">
        <v>45</v>
      </c>
    </row>
    <row r="68" spans="1:6" x14ac:dyDescent="0.25">
      <c r="A68" s="10" t="s">
        <v>46</v>
      </c>
      <c r="B68">
        <v>87128733.496045008</v>
      </c>
      <c r="C68">
        <v>92471945.197560638</v>
      </c>
      <c r="D68">
        <v>92451223.939653486</v>
      </c>
      <c r="E68" s="10">
        <f t="shared" ref="E68:E74" si="4">+SUM(B68:D68)</f>
        <v>272051902.63325918</v>
      </c>
    </row>
    <row r="69" spans="1:6" x14ac:dyDescent="0.25">
      <c r="A69" s="10" t="s">
        <v>47</v>
      </c>
      <c r="B69">
        <v>30061991.731215216</v>
      </c>
      <c r="C69">
        <v>37089272.669690944</v>
      </c>
      <c r="D69">
        <v>41639283.156374052</v>
      </c>
      <c r="E69" s="10">
        <f t="shared" si="4"/>
        <v>108790547.55728021</v>
      </c>
    </row>
    <row r="70" spans="1:6" x14ac:dyDescent="0.25">
      <c r="A70" s="10" t="s">
        <v>48</v>
      </c>
      <c r="B70">
        <v>2706061.1247535725</v>
      </c>
      <c r="C70">
        <v>3730708.162041863</v>
      </c>
      <c r="D70">
        <v>1666493.4432467553</v>
      </c>
      <c r="E70" s="10">
        <f t="shared" si="4"/>
        <v>8103262.7300421912</v>
      </c>
    </row>
    <row r="71" spans="1:6" x14ac:dyDescent="0.25">
      <c r="A71" s="21" t="s">
        <v>49</v>
      </c>
      <c r="B71">
        <v>1675273.1063341475</v>
      </c>
      <c r="C71">
        <v>35536859.667586617</v>
      </c>
      <c r="D71">
        <v>2110035.4261183576</v>
      </c>
      <c r="E71" s="10">
        <f t="shared" si="4"/>
        <v>39322168.200039126</v>
      </c>
      <c r="F71" s="10"/>
    </row>
    <row r="72" spans="1:6" x14ac:dyDescent="0.25">
      <c r="A72" s="62" t="s">
        <v>94</v>
      </c>
      <c r="B72" s="11">
        <v>0</v>
      </c>
      <c r="C72" s="11">
        <v>232327.63800529059</v>
      </c>
      <c r="D72" s="11">
        <v>617462.00841038092</v>
      </c>
      <c r="E72" s="10">
        <f t="shared" si="4"/>
        <v>849789.64641567157</v>
      </c>
    </row>
    <row r="73" spans="1:6" x14ac:dyDescent="0.25">
      <c r="A73" s="62" t="s">
        <v>95</v>
      </c>
      <c r="B73" s="11">
        <v>121944987.35939999</v>
      </c>
      <c r="C73" s="11">
        <v>128377392.26040003</v>
      </c>
      <c r="D73" s="11">
        <v>182425568.29300001</v>
      </c>
      <c r="E73" s="10">
        <f t="shared" si="4"/>
        <v>432747947.91280007</v>
      </c>
    </row>
    <row r="74" spans="1:6" x14ac:dyDescent="0.25">
      <c r="A74" s="62" t="s">
        <v>96</v>
      </c>
      <c r="B74" s="11">
        <v>5674160924.5200005</v>
      </c>
      <c r="C74" s="11">
        <v>7552293517.8800001</v>
      </c>
      <c r="D74" s="11">
        <v>8773279610.3999996</v>
      </c>
      <c r="E74" s="10">
        <f t="shared" si="4"/>
        <v>21999734052.800003</v>
      </c>
      <c r="F74" s="10"/>
    </row>
    <row r="75" spans="1:6" ht="15.75" thickBot="1" x14ac:dyDescent="0.3">
      <c r="A75" s="38" t="s">
        <v>39</v>
      </c>
      <c r="B75" s="39">
        <f>+SUM(B68:B74)</f>
        <v>5917677971.3377485</v>
      </c>
      <c r="C75" s="39">
        <f t="shared" ref="C75:E75" si="5">+SUM(C68:C74)</f>
        <v>7849732023.4752855</v>
      </c>
      <c r="D75" s="39">
        <f t="shared" si="5"/>
        <v>9094189676.6668034</v>
      </c>
      <c r="E75" s="39">
        <f t="shared" si="5"/>
        <v>22861599671.479839</v>
      </c>
      <c r="F75" s="10"/>
    </row>
    <row r="76" spans="1:6" ht="15.75" thickTop="1" x14ac:dyDescent="0.25">
      <c r="A76" s="10" t="s">
        <v>50</v>
      </c>
      <c r="B76" s="10"/>
      <c r="C76" s="10"/>
      <c r="D76" s="10"/>
      <c r="E76" s="10"/>
    </row>
    <row r="77" spans="1:6" x14ac:dyDescent="0.25">
      <c r="A77" s="67" t="s">
        <v>41</v>
      </c>
      <c r="B77" s="67"/>
      <c r="C77" s="67"/>
      <c r="D77" s="67"/>
      <c r="E77" s="67"/>
      <c r="F77" s="67"/>
    </row>
    <row r="78" spans="1:6" x14ac:dyDescent="0.25">
      <c r="A78" s="10"/>
    </row>
    <row r="79" spans="1:6" x14ac:dyDescent="0.25">
      <c r="A79" s="10"/>
      <c r="B79" s="10"/>
      <c r="C79" s="10"/>
      <c r="D79" s="10"/>
    </row>
    <row r="80" spans="1:6" x14ac:dyDescent="0.25">
      <c r="A80" s="66" t="s">
        <v>74</v>
      </c>
      <c r="B80" s="66"/>
      <c r="C80" s="66"/>
      <c r="D80" s="66"/>
      <c r="E80" s="66"/>
      <c r="F80" s="10"/>
    </row>
    <row r="81" spans="1:9" x14ac:dyDescent="0.25">
      <c r="A81" s="66" t="s">
        <v>52</v>
      </c>
      <c r="B81" s="66"/>
      <c r="C81" s="66"/>
      <c r="D81" s="66"/>
      <c r="E81" s="66"/>
      <c r="F81" s="10"/>
    </row>
    <row r="82" spans="1:9" x14ac:dyDescent="0.25">
      <c r="A82" s="66" t="s">
        <v>33</v>
      </c>
      <c r="B82" s="66"/>
      <c r="C82" s="66"/>
      <c r="D82" s="66"/>
      <c r="E82" s="66"/>
      <c r="F82" s="10"/>
    </row>
    <row r="83" spans="1:9" x14ac:dyDescent="0.25">
      <c r="A83" s="10"/>
      <c r="B83" s="10"/>
      <c r="C83" s="10"/>
      <c r="D83" s="10"/>
      <c r="E83" s="10"/>
      <c r="F83" s="10"/>
    </row>
    <row r="84" spans="1:9" x14ac:dyDescent="0.25">
      <c r="A84" s="26" t="s">
        <v>44</v>
      </c>
      <c r="B84" s="26" t="s">
        <v>66</v>
      </c>
      <c r="C84" s="26" t="s">
        <v>67</v>
      </c>
      <c r="D84" s="26" t="s">
        <v>68</v>
      </c>
      <c r="E84" s="26" t="s">
        <v>69</v>
      </c>
      <c r="F84" s="10"/>
    </row>
    <row r="85" spans="1:9" x14ac:dyDescent="0.25">
      <c r="A85" s="10"/>
      <c r="B85" s="10"/>
      <c r="C85" s="10"/>
      <c r="D85" s="10"/>
      <c r="E85" s="10"/>
      <c r="F85" s="10"/>
    </row>
    <row r="86" spans="1:9" x14ac:dyDescent="0.25">
      <c r="A86" s="10" t="s">
        <v>75</v>
      </c>
      <c r="B86" s="10">
        <f>'2T'!E90</f>
        <v>81973867927.628708</v>
      </c>
      <c r="C86" s="10">
        <f>B90</f>
        <v>84114956703.080948</v>
      </c>
      <c r="D86" s="10">
        <f>C90</f>
        <v>85053968801.215668</v>
      </c>
      <c r="E86" s="10">
        <f>+B86</f>
        <v>81973867927.628708</v>
      </c>
      <c r="F86" s="10"/>
      <c r="G86" s="31"/>
      <c r="H86" s="10"/>
      <c r="I86" s="10"/>
    </row>
    <row r="87" spans="1:9" x14ac:dyDescent="0.25">
      <c r="A87" s="10" t="s">
        <v>54</v>
      </c>
      <c r="B87" s="10">
        <v>8058766746.79</v>
      </c>
      <c r="C87" s="10">
        <v>8788744121.6100006</v>
      </c>
      <c r="D87" s="10">
        <v>9411041821.8699989</v>
      </c>
      <c r="E87" s="10">
        <f>SUM(B87:D87)</f>
        <v>26258552690.27</v>
      </c>
      <c r="F87" s="10"/>
      <c r="G87" s="10"/>
      <c r="H87" s="10"/>
      <c r="I87" s="10"/>
    </row>
    <row r="88" spans="1:9" x14ac:dyDescent="0.25">
      <c r="A88" s="10" t="s">
        <v>55</v>
      </c>
      <c r="B88" s="10">
        <f>+B86+B87</f>
        <v>90032634674.418701</v>
      </c>
      <c r="C88" s="10">
        <f>+C86+C87</f>
        <v>92903700824.690948</v>
      </c>
      <c r="D88" s="10">
        <f>+D86+D87</f>
        <v>94465010623.085663</v>
      </c>
      <c r="E88" s="10">
        <f>+E86+E87</f>
        <v>108232420617.89871</v>
      </c>
      <c r="F88" s="10"/>
      <c r="G88" s="10"/>
      <c r="H88" s="10"/>
      <c r="I88" s="10"/>
    </row>
    <row r="89" spans="1:9" x14ac:dyDescent="0.25">
      <c r="A89" s="10" t="s">
        <v>56</v>
      </c>
      <c r="B89" s="10">
        <f>B75</f>
        <v>5917677971.3377485</v>
      </c>
      <c r="C89" s="10">
        <f>C75</f>
        <v>7849732023.4752855</v>
      </c>
      <c r="D89" s="10">
        <f>D75</f>
        <v>9094189676.6668034</v>
      </c>
      <c r="E89" s="10">
        <f>SUM(B89:D89)</f>
        <v>22861599671.479836</v>
      </c>
      <c r="F89" s="10"/>
    </row>
    <row r="90" spans="1:9" x14ac:dyDescent="0.25">
      <c r="A90" s="10" t="s">
        <v>57</v>
      </c>
      <c r="B90" s="10">
        <f>+B88-B89</f>
        <v>84114956703.080948</v>
      </c>
      <c r="C90" s="10">
        <f>+C88-C89</f>
        <v>85053968801.215668</v>
      </c>
      <c r="D90" s="10">
        <f>+D88-D89</f>
        <v>85370820946.418854</v>
      </c>
      <c r="E90" s="10">
        <f>+E88-E89</f>
        <v>85370820946.418884</v>
      </c>
      <c r="F90" s="10"/>
    </row>
    <row r="91" spans="1:9" ht="15.75" thickBot="1" x14ac:dyDescent="0.3">
      <c r="A91" s="38"/>
      <c r="B91" s="38"/>
      <c r="C91" s="38"/>
      <c r="D91" s="38"/>
      <c r="E91" s="38"/>
      <c r="F91" s="10"/>
    </row>
    <row r="92" spans="1:9" ht="15.75" thickTop="1" x14ac:dyDescent="0.25">
      <c r="A92" s="71" t="s">
        <v>76</v>
      </c>
      <c r="B92" s="71"/>
      <c r="C92" s="71"/>
      <c r="D92" s="71"/>
      <c r="E92" s="71"/>
      <c r="F92" s="71"/>
    </row>
    <row r="93" spans="1:9" x14ac:dyDescent="0.25">
      <c r="A93" s="67"/>
      <c r="B93" s="67"/>
      <c r="C93" s="67"/>
      <c r="D93" s="67"/>
      <c r="E93" s="67"/>
      <c r="F93" s="67"/>
    </row>
    <row r="95" spans="1:9" x14ac:dyDescent="0.25">
      <c r="A95" t="s">
        <v>97</v>
      </c>
    </row>
  </sheetData>
  <mergeCells count="21">
    <mergeCell ref="A1:F1"/>
    <mergeCell ref="A8:F8"/>
    <mergeCell ref="A9:F9"/>
    <mergeCell ref="A20:A21"/>
    <mergeCell ref="A32:A33"/>
    <mergeCell ref="A37:F37"/>
    <mergeCell ref="A38:F38"/>
    <mergeCell ref="A40:E40"/>
    <mergeCell ref="A41:E41"/>
    <mergeCell ref="A42:E42"/>
    <mergeCell ref="B43:E43"/>
    <mergeCell ref="A62:E62"/>
    <mergeCell ref="A63:E63"/>
    <mergeCell ref="A64:E64"/>
    <mergeCell ref="B65:E65"/>
    <mergeCell ref="A93:F93"/>
    <mergeCell ref="A77:F77"/>
    <mergeCell ref="A80:E80"/>
    <mergeCell ref="A81:E81"/>
    <mergeCell ref="A82:E82"/>
    <mergeCell ref="A92:F9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4"/>
  <sheetViews>
    <sheetView topLeftCell="A79" workbookViewId="0">
      <selection activeCell="A68" sqref="A68:A74"/>
    </sheetView>
  </sheetViews>
  <sheetFormatPr baseColWidth="10" defaultColWidth="9.140625" defaultRowHeight="15" x14ac:dyDescent="0.25"/>
  <cols>
    <col min="1" max="1" width="64.85546875"/>
    <col min="2" max="2" width="19.42578125" bestFit="1" customWidth="1"/>
    <col min="3" max="4" width="16.85546875" bestFit="1" customWidth="1"/>
    <col min="5" max="5" width="16.28515625"/>
    <col min="6" max="6" width="12.140625"/>
    <col min="7" max="7" width="16.42578125"/>
    <col min="8" max="8" width="14.140625"/>
    <col min="9" max="9" width="15.140625"/>
    <col min="10" max="10" width="17.85546875"/>
    <col min="11" max="256" width="11.42578125"/>
    <col min="257" max="257" width="56.7109375"/>
    <col min="258" max="258" width="15.85546875"/>
    <col min="259" max="261" width="16.28515625"/>
    <col min="262" max="262" width="12.140625"/>
    <col min="263" max="263" width="16.42578125"/>
    <col min="264" max="265" width="11.42578125"/>
    <col min="266" max="266" width="17.85546875"/>
    <col min="267" max="512" width="11.42578125"/>
    <col min="513" max="513" width="56.7109375"/>
    <col min="514" max="514" width="15.85546875"/>
    <col min="515" max="517" width="16.28515625"/>
    <col min="518" max="518" width="12.140625"/>
    <col min="519" max="519" width="16.42578125"/>
    <col min="520" max="521" width="11.42578125"/>
    <col min="522" max="522" width="17.85546875"/>
    <col min="523" max="768" width="11.42578125"/>
    <col min="769" max="769" width="56.7109375"/>
    <col min="770" max="770" width="15.85546875"/>
    <col min="771" max="773" width="16.28515625"/>
    <col min="774" max="774" width="12.140625"/>
    <col min="775" max="775" width="16.42578125"/>
    <col min="776" max="777" width="11.42578125"/>
    <col min="778" max="778" width="17.85546875"/>
    <col min="779" max="1025" width="11.42578125"/>
  </cols>
  <sheetData>
    <row r="1" spans="1:52" x14ac:dyDescent="0.25">
      <c r="A1" s="66" t="s">
        <v>0</v>
      </c>
      <c r="B1" s="66"/>
      <c r="C1" s="66"/>
      <c r="D1" s="66"/>
      <c r="E1" s="66"/>
      <c r="F1" s="66"/>
    </row>
    <row r="2" spans="1:52" x14ac:dyDescent="0.25">
      <c r="A2" s="2" t="s">
        <v>1</v>
      </c>
      <c r="B2" s="3" t="s">
        <v>2</v>
      </c>
      <c r="C2" s="3"/>
      <c r="D2" s="3"/>
      <c r="E2" s="3"/>
      <c r="F2" s="3"/>
    </row>
    <row r="3" spans="1:52" x14ac:dyDescent="0.25">
      <c r="A3" s="2" t="s">
        <v>63</v>
      </c>
      <c r="B3" s="3" t="s">
        <v>64</v>
      </c>
      <c r="C3" s="3"/>
      <c r="D3" s="3"/>
      <c r="E3" s="3"/>
      <c r="F3" s="3"/>
    </row>
    <row r="4" spans="1:52" x14ac:dyDescent="0.25">
      <c r="A4" s="2" t="s">
        <v>5</v>
      </c>
      <c r="B4" s="3" t="s">
        <v>6</v>
      </c>
      <c r="C4" s="3"/>
      <c r="D4" s="3"/>
      <c r="E4" s="3"/>
      <c r="F4" s="3"/>
    </row>
    <row r="5" spans="1:52" x14ac:dyDescent="0.25">
      <c r="A5" s="2" t="s">
        <v>7</v>
      </c>
      <c r="B5" s="54" t="s">
        <v>91</v>
      </c>
      <c r="C5" s="3"/>
      <c r="D5" s="3"/>
      <c r="E5" s="3"/>
      <c r="F5" s="3"/>
    </row>
    <row r="6" spans="1:52" x14ac:dyDescent="0.25">
      <c r="A6" s="2"/>
      <c r="B6" s="1"/>
      <c r="C6" s="3"/>
      <c r="D6" s="3"/>
      <c r="E6" s="3"/>
      <c r="F6" s="3"/>
    </row>
    <row r="8" spans="1:52" x14ac:dyDescent="0.25">
      <c r="A8" s="66" t="s">
        <v>65</v>
      </c>
      <c r="B8" s="66"/>
      <c r="C8" s="66"/>
      <c r="D8" s="66"/>
      <c r="E8" s="66"/>
      <c r="F8" s="66"/>
    </row>
    <row r="9" spans="1:52" x14ac:dyDescent="0.25">
      <c r="A9" s="66" t="s">
        <v>9</v>
      </c>
      <c r="B9" s="66"/>
      <c r="C9" s="66"/>
      <c r="D9" s="66"/>
      <c r="E9" s="66"/>
      <c r="F9" s="66"/>
    </row>
    <row r="10" spans="1:52" x14ac:dyDescent="0.25">
      <c r="K10" s="6"/>
      <c r="L10" s="6"/>
    </row>
    <row r="11" spans="1:52" x14ac:dyDescent="0.25">
      <c r="A11" s="7" t="s">
        <v>10</v>
      </c>
      <c r="B11" s="8" t="s">
        <v>11</v>
      </c>
      <c r="C11" s="8" t="s">
        <v>77</v>
      </c>
      <c r="D11" s="8" t="s">
        <v>78</v>
      </c>
      <c r="E11" s="8" t="s">
        <v>79</v>
      </c>
      <c r="F11" s="8" t="s">
        <v>80</v>
      </c>
      <c r="K11" s="6"/>
      <c r="L11" s="6"/>
    </row>
    <row r="12" spans="1:52" x14ac:dyDescent="0.25">
      <c r="A12" s="9"/>
      <c r="B12" s="1"/>
      <c r="C12" s="1"/>
      <c r="D12" s="1"/>
      <c r="E12" s="1"/>
      <c r="F12" s="1"/>
      <c r="K12" s="6"/>
      <c r="L12" s="6"/>
    </row>
    <row r="13" spans="1:52" x14ac:dyDescent="0.25">
      <c r="A13" s="4" t="s">
        <v>16</v>
      </c>
      <c r="B13" s="1"/>
      <c r="C13" s="1"/>
      <c r="D13" s="1"/>
      <c r="E13" s="1"/>
      <c r="F13" s="1"/>
      <c r="H13" s="31"/>
      <c r="K13" s="6"/>
      <c r="L13" s="6"/>
    </row>
    <row r="14" spans="1:52" x14ac:dyDescent="0.25">
      <c r="A14" s="10" t="s">
        <v>17</v>
      </c>
      <c r="B14" s="10" t="s">
        <v>18</v>
      </c>
      <c r="C14" s="11">
        <v>793</v>
      </c>
      <c r="D14" s="11">
        <v>793</v>
      </c>
      <c r="E14" s="11">
        <v>647</v>
      </c>
      <c r="F14" s="10">
        <f t="shared" ref="F14:F21" si="0">SUM(C14:E14)</f>
        <v>2233</v>
      </c>
      <c r="H14" s="10"/>
      <c r="K14" s="6"/>
      <c r="L14" s="6"/>
    </row>
    <row r="15" spans="1:52" x14ac:dyDescent="0.25">
      <c r="A15" s="12"/>
      <c r="B15" s="10" t="s">
        <v>19</v>
      </c>
      <c r="C15" s="11">
        <v>2158</v>
      </c>
      <c r="D15" s="11">
        <v>2167</v>
      </c>
      <c r="E15" s="11">
        <v>1781</v>
      </c>
      <c r="F15" s="10">
        <f t="shared" si="0"/>
        <v>6106</v>
      </c>
      <c r="H15" s="10"/>
      <c r="K15" s="6"/>
      <c r="L15" s="6"/>
    </row>
    <row r="16" spans="1:52" s="13" customFormat="1" x14ac:dyDescent="0.25">
      <c r="A16" s="10" t="s">
        <v>20</v>
      </c>
      <c r="B16" s="10" t="s">
        <v>18</v>
      </c>
      <c r="C16" s="11">
        <v>99</v>
      </c>
      <c r="D16" s="11">
        <v>123</v>
      </c>
      <c r="E16" s="11">
        <v>253</v>
      </c>
      <c r="F16" s="10">
        <f t="shared" si="0"/>
        <v>475</v>
      </c>
      <c r="G16" s="10"/>
      <c r="H16" s="10"/>
      <c r="I16" s="10"/>
      <c r="J16" s="10"/>
      <c r="K16" s="6"/>
      <c r="L16" s="6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</row>
    <row r="17" spans="1:52" x14ac:dyDescent="0.25">
      <c r="A17" s="12"/>
      <c r="B17" s="10" t="s">
        <v>19</v>
      </c>
      <c r="C17" s="11">
        <v>301</v>
      </c>
      <c r="D17" s="11">
        <v>384</v>
      </c>
      <c r="E17" s="11">
        <v>796</v>
      </c>
      <c r="F17" s="10">
        <f t="shared" si="0"/>
        <v>1481</v>
      </c>
      <c r="H17" s="10"/>
      <c r="K17" s="6"/>
      <c r="L17" s="6"/>
    </row>
    <row r="18" spans="1:52" s="13" customFormat="1" x14ac:dyDescent="0.25">
      <c r="A18" s="10" t="s">
        <v>21</v>
      </c>
      <c r="B18" s="10" t="s">
        <v>18</v>
      </c>
      <c r="C18" s="11">
        <v>38</v>
      </c>
      <c r="D18" s="11">
        <v>37</v>
      </c>
      <c r="E18" s="11">
        <v>229</v>
      </c>
      <c r="F18" s="10">
        <f t="shared" si="0"/>
        <v>304</v>
      </c>
      <c r="G18" s="10"/>
      <c r="H18" s="10"/>
      <c r="I18" s="10"/>
      <c r="J18" s="10"/>
      <c r="K18" s="6"/>
      <c r="L18" s="6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</row>
    <row r="19" spans="1:52" x14ac:dyDescent="0.25">
      <c r="A19" s="12"/>
      <c r="B19" s="10" t="s">
        <v>19</v>
      </c>
      <c r="C19" s="11">
        <v>134</v>
      </c>
      <c r="D19" s="11">
        <v>109</v>
      </c>
      <c r="E19" s="11">
        <v>749</v>
      </c>
      <c r="F19" s="10">
        <f t="shared" si="0"/>
        <v>992</v>
      </c>
      <c r="H19" s="10"/>
      <c r="K19" s="6"/>
      <c r="L19" s="6"/>
    </row>
    <row r="20" spans="1:52" s="13" customFormat="1" ht="15" customHeight="1" x14ac:dyDescent="0.25">
      <c r="A20" s="69" t="s">
        <v>22</v>
      </c>
      <c r="B20" s="10" t="s">
        <v>18</v>
      </c>
      <c r="C20" s="11">
        <v>107</v>
      </c>
      <c r="D20" s="11">
        <v>95</v>
      </c>
      <c r="E20" s="11">
        <v>97</v>
      </c>
      <c r="F20" s="10">
        <f t="shared" si="0"/>
        <v>299</v>
      </c>
      <c r="G20" s="6"/>
      <c r="H20" s="10"/>
      <c r="I20" s="10"/>
      <c r="J20" s="10"/>
      <c r="K20" s="6"/>
      <c r="L20" s="6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</row>
    <row r="21" spans="1:52" x14ac:dyDescent="0.25">
      <c r="A21" s="69"/>
      <c r="B21" s="10" t="s">
        <v>19</v>
      </c>
      <c r="C21" s="11">
        <v>286</v>
      </c>
      <c r="D21" s="11">
        <v>264</v>
      </c>
      <c r="E21" s="11">
        <v>276</v>
      </c>
      <c r="F21" s="10">
        <f t="shared" si="0"/>
        <v>826</v>
      </c>
      <c r="G21" s="1"/>
      <c r="H21" s="10"/>
      <c r="K21" s="6"/>
      <c r="L21" s="6"/>
    </row>
    <row r="22" spans="1:52" x14ac:dyDescent="0.25">
      <c r="A22" s="15" t="s">
        <v>23</v>
      </c>
      <c r="B22" s="46" t="s">
        <v>18</v>
      </c>
      <c r="C22" s="47">
        <f t="shared" ref="C22:E22" si="1">+C14+C16+C18+C20</f>
        <v>1037</v>
      </c>
      <c r="D22" s="47">
        <f t="shared" si="1"/>
        <v>1048</v>
      </c>
      <c r="E22" s="47">
        <f t="shared" si="1"/>
        <v>1226</v>
      </c>
      <c r="F22" s="47">
        <f>+F14+F16+F18+F20</f>
        <v>3311</v>
      </c>
      <c r="G22" s="1"/>
      <c r="H22" s="10"/>
      <c r="K22" s="6"/>
      <c r="L22" s="6"/>
    </row>
    <row r="23" spans="1:52" x14ac:dyDescent="0.25">
      <c r="A23" s="14"/>
      <c r="B23" s="46" t="s">
        <v>19</v>
      </c>
      <c r="C23" s="47">
        <f t="shared" ref="C23:E23" si="2">+C15+C17+C19+C21</f>
        <v>2879</v>
      </c>
      <c r="D23" s="47">
        <f t="shared" si="2"/>
        <v>2924</v>
      </c>
      <c r="E23" s="47">
        <f t="shared" si="2"/>
        <v>3602</v>
      </c>
      <c r="F23" s="47">
        <f>+F15+F17+F19+F21</f>
        <v>9405</v>
      </c>
      <c r="G23" s="1"/>
      <c r="H23" s="10"/>
      <c r="K23" s="6"/>
      <c r="L23" s="6"/>
    </row>
    <row r="24" spans="1:52" x14ac:dyDescent="0.25">
      <c r="A24" s="14"/>
      <c r="B24" s="10"/>
      <c r="C24" s="11"/>
      <c r="D24" s="11"/>
      <c r="E24" s="11"/>
      <c r="F24" s="10"/>
      <c r="G24" s="1"/>
      <c r="H24" s="10"/>
      <c r="K24" s="6"/>
      <c r="L24" s="6"/>
    </row>
    <row r="25" spans="1:52" x14ac:dyDescent="0.25">
      <c r="A25" s="4" t="s">
        <v>24</v>
      </c>
      <c r="B25" s="10"/>
      <c r="C25" s="11"/>
      <c r="D25" s="11"/>
      <c r="E25" s="11"/>
      <c r="F25" s="10"/>
      <c r="G25" s="1"/>
      <c r="H25" s="10"/>
      <c r="K25" s="6"/>
      <c r="L25" s="6"/>
    </row>
    <row r="26" spans="1:52" s="10" customFormat="1" x14ac:dyDescent="0.25">
      <c r="A26" s="10" t="s">
        <v>25</v>
      </c>
      <c r="B26" s="10" t="s">
        <v>18</v>
      </c>
      <c r="C26" s="11">
        <v>716</v>
      </c>
      <c r="D26" s="11">
        <v>711</v>
      </c>
      <c r="E26" s="11">
        <v>277</v>
      </c>
      <c r="F26" s="10">
        <f t="shared" ref="F26:F33" si="3">SUM(C26:E26)</f>
        <v>1704</v>
      </c>
      <c r="G26" s="1"/>
    </row>
    <row r="27" spans="1:52" x14ac:dyDescent="0.25">
      <c r="A27" s="12"/>
      <c r="B27" s="10" t="s">
        <v>19</v>
      </c>
      <c r="C27" s="11">
        <v>1987</v>
      </c>
      <c r="D27" s="11">
        <v>1979</v>
      </c>
      <c r="E27" s="11">
        <v>760</v>
      </c>
      <c r="F27" s="10">
        <f t="shared" si="3"/>
        <v>4726</v>
      </c>
      <c r="G27" s="1"/>
      <c r="H27" s="10"/>
      <c r="I27" s="10"/>
      <c r="J27" s="10"/>
      <c r="K27" s="10"/>
    </row>
    <row r="28" spans="1:52" s="16" customFormat="1" x14ac:dyDescent="0.25">
      <c r="A28" s="10" t="s">
        <v>26</v>
      </c>
      <c r="B28" s="10" t="s">
        <v>18</v>
      </c>
      <c r="C28" s="11">
        <v>158</v>
      </c>
      <c r="D28" s="11">
        <v>116</v>
      </c>
      <c r="E28" s="11">
        <v>37</v>
      </c>
      <c r="F28" s="10">
        <f t="shared" si="3"/>
        <v>311</v>
      </c>
      <c r="G28" s="1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</row>
    <row r="29" spans="1:52" x14ac:dyDescent="0.25">
      <c r="A29" s="10"/>
      <c r="B29" s="10" t="s">
        <v>19</v>
      </c>
      <c r="C29" s="11">
        <v>505</v>
      </c>
      <c r="D29" s="11">
        <v>365</v>
      </c>
      <c r="E29" s="11">
        <v>116</v>
      </c>
      <c r="F29" s="10">
        <f t="shared" si="3"/>
        <v>986</v>
      </c>
      <c r="G29" s="1"/>
      <c r="H29" s="10"/>
      <c r="I29" s="10"/>
      <c r="J29" s="10"/>
      <c r="K29" s="10"/>
    </row>
    <row r="30" spans="1:52" s="16" customFormat="1" x14ac:dyDescent="0.25">
      <c r="A30" s="10" t="s">
        <v>27</v>
      </c>
      <c r="B30" s="10" t="s">
        <v>18</v>
      </c>
      <c r="C30" s="11">
        <v>36</v>
      </c>
      <c r="D30" s="11">
        <v>43</v>
      </c>
      <c r="E30" s="11">
        <v>6</v>
      </c>
      <c r="F30" s="10">
        <f t="shared" si="3"/>
        <v>85</v>
      </c>
      <c r="G30" s="1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</row>
    <row r="31" spans="1:52" x14ac:dyDescent="0.25">
      <c r="A31" s="10"/>
      <c r="B31" s="10" t="s">
        <v>19</v>
      </c>
      <c r="C31" s="11">
        <v>116</v>
      </c>
      <c r="D31" s="11">
        <v>134</v>
      </c>
      <c r="E31" s="11">
        <v>20</v>
      </c>
      <c r="F31" s="10">
        <f t="shared" si="3"/>
        <v>270</v>
      </c>
      <c r="G31" s="1"/>
      <c r="H31" s="10"/>
      <c r="I31" s="10"/>
      <c r="J31" s="10"/>
      <c r="K31" s="10"/>
    </row>
    <row r="32" spans="1:52" s="16" customFormat="1" ht="15" customHeight="1" x14ac:dyDescent="0.25">
      <c r="A32" s="69" t="s">
        <v>28</v>
      </c>
      <c r="B32" s="10" t="s">
        <v>18</v>
      </c>
      <c r="C32" s="11">
        <v>112</v>
      </c>
      <c r="D32" s="11">
        <v>91</v>
      </c>
      <c r="E32" s="11">
        <v>42</v>
      </c>
      <c r="F32" s="10">
        <f t="shared" si="3"/>
        <v>245</v>
      </c>
      <c r="G32" s="1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</row>
    <row r="33" spans="1:52" x14ac:dyDescent="0.25">
      <c r="A33" s="69"/>
      <c r="B33" s="10" t="s">
        <v>19</v>
      </c>
      <c r="C33" s="11">
        <v>315</v>
      </c>
      <c r="D33" s="11">
        <v>256</v>
      </c>
      <c r="E33" s="11">
        <v>110</v>
      </c>
      <c r="F33" s="10">
        <f t="shared" si="3"/>
        <v>681</v>
      </c>
      <c r="G33" s="1"/>
      <c r="H33" s="10"/>
    </row>
    <row r="34" spans="1:52" x14ac:dyDescent="0.25">
      <c r="A34" s="48" t="s">
        <v>29</v>
      </c>
      <c r="B34" s="46" t="s">
        <v>18</v>
      </c>
      <c r="C34" s="47">
        <f t="shared" ref="C34:E34" si="4">+C26+C28+C30+C32</f>
        <v>1022</v>
      </c>
      <c r="D34" s="47">
        <f t="shared" si="4"/>
        <v>961</v>
      </c>
      <c r="E34" s="47">
        <f t="shared" si="4"/>
        <v>362</v>
      </c>
      <c r="F34" s="47">
        <f>+F26+F28+F30+F32</f>
        <v>2345</v>
      </c>
      <c r="G34" s="1"/>
      <c r="H34" s="10"/>
    </row>
    <row r="35" spans="1:52" x14ac:dyDescent="0.25">
      <c r="A35" s="49"/>
      <c r="B35" s="46" t="s">
        <v>19</v>
      </c>
      <c r="C35" s="47">
        <f t="shared" ref="C35:E35" si="5">+C27+C29+C31+C33</f>
        <v>2923</v>
      </c>
      <c r="D35" s="47">
        <f t="shared" si="5"/>
        <v>2734</v>
      </c>
      <c r="E35" s="47">
        <f t="shared" si="5"/>
        <v>1006</v>
      </c>
      <c r="F35" s="47">
        <f>+F27+F29+F31+F33</f>
        <v>6663</v>
      </c>
      <c r="G35" s="1"/>
      <c r="H35" s="10"/>
    </row>
    <row r="36" spans="1:52" ht="15.75" thickBot="1" x14ac:dyDescent="0.3">
      <c r="A36" s="38"/>
      <c r="B36" s="38"/>
      <c r="C36" s="38"/>
      <c r="D36" s="38"/>
      <c r="E36" s="38"/>
      <c r="F36" s="38"/>
    </row>
    <row r="37" spans="1:52" ht="15.75" thickTop="1" x14ac:dyDescent="0.25">
      <c r="A37" s="67" t="s">
        <v>30</v>
      </c>
      <c r="B37" s="67"/>
      <c r="C37" s="67"/>
      <c r="D37" s="67"/>
      <c r="E37" s="67"/>
      <c r="F37" s="67"/>
    </row>
    <row r="38" spans="1:52" x14ac:dyDescent="0.25">
      <c r="A38" s="67"/>
      <c r="B38" s="67"/>
      <c r="C38" s="67"/>
      <c r="D38" s="67"/>
      <c r="E38" s="67"/>
      <c r="F38" s="67"/>
    </row>
    <row r="39" spans="1:52" s="10" customFormat="1" x14ac:dyDescent="0.25">
      <c r="A39" s="10" t="s">
        <v>81</v>
      </c>
    </row>
    <row r="40" spans="1:52" x14ac:dyDescent="0.25">
      <c r="A40" s="66" t="s">
        <v>71</v>
      </c>
      <c r="B40" s="66"/>
      <c r="C40" s="66"/>
      <c r="D40" s="66"/>
      <c r="E40" s="66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</row>
    <row r="41" spans="1:52" x14ac:dyDescent="0.25">
      <c r="A41" s="66" t="s">
        <v>32</v>
      </c>
      <c r="B41" s="66"/>
      <c r="C41" s="66"/>
      <c r="D41" s="66"/>
      <c r="E41" s="66"/>
    </row>
    <row r="42" spans="1:52" x14ac:dyDescent="0.25">
      <c r="A42" s="66" t="s">
        <v>72</v>
      </c>
      <c r="B42" s="66"/>
      <c r="C42" s="66"/>
      <c r="D42" s="66"/>
      <c r="E42" s="66"/>
    </row>
    <row r="43" spans="1:52" x14ac:dyDescent="0.25">
      <c r="B43" s="68"/>
      <c r="C43" s="68"/>
      <c r="D43" s="68"/>
      <c r="E43" s="68"/>
      <c r="F43" s="3"/>
    </row>
    <row r="44" spans="1:52" x14ac:dyDescent="0.25">
      <c r="A44" s="7" t="s">
        <v>10</v>
      </c>
      <c r="B44" s="8" t="s">
        <v>77</v>
      </c>
      <c r="C44" s="8" t="s">
        <v>78</v>
      </c>
      <c r="D44" s="8" t="s">
        <v>79</v>
      </c>
      <c r="E44" s="8" t="s">
        <v>80</v>
      </c>
      <c r="F44" s="3"/>
    </row>
    <row r="45" spans="1:52" x14ac:dyDescent="0.25">
      <c r="A45" s="4" t="s">
        <v>16</v>
      </c>
      <c r="B45" s="10"/>
      <c r="C45" s="10"/>
      <c r="D45" s="10"/>
      <c r="E45" s="10"/>
      <c r="F45" s="3"/>
    </row>
    <row r="46" spans="1:52" x14ac:dyDescent="0.25">
      <c r="A46" s="10" t="s">
        <v>34</v>
      </c>
      <c r="B46" s="11">
        <v>5219964058.6499996</v>
      </c>
      <c r="C46" s="11">
        <v>5180608000</v>
      </c>
      <c r="D46" s="11">
        <v>4253993695.9200001</v>
      </c>
      <c r="E46" s="10">
        <f>SUM(B46:D46)</f>
        <v>14654565754.57</v>
      </c>
      <c r="F46" s="3"/>
      <c r="G46" s="10"/>
    </row>
    <row r="47" spans="1:52" x14ac:dyDescent="0.25">
      <c r="A47" s="10" t="s">
        <v>35</v>
      </c>
      <c r="B47" s="11">
        <v>937011531.14999998</v>
      </c>
      <c r="C47" s="11">
        <v>1333659569.74</v>
      </c>
      <c r="D47" s="11">
        <v>4182392722.9499998</v>
      </c>
      <c r="E47" s="10">
        <f>SUM(B47:D47)</f>
        <v>6453063823.8400002</v>
      </c>
      <c r="F47" s="3"/>
      <c r="G47" s="10"/>
    </row>
    <row r="48" spans="1:52" x14ac:dyDescent="0.25">
      <c r="A48" s="10" t="s">
        <v>36</v>
      </c>
      <c r="B48" s="11">
        <v>442709393.98000002</v>
      </c>
      <c r="C48" s="11">
        <v>335863738.64999998</v>
      </c>
      <c r="D48" s="11">
        <v>4074607826.23</v>
      </c>
      <c r="E48" s="10">
        <f>SUM(B48:D48)</f>
        <v>4853180958.8599997</v>
      </c>
      <c r="F48" s="3"/>
      <c r="G48" s="10"/>
    </row>
    <row r="49" spans="1:7" x14ac:dyDescent="0.25">
      <c r="A49" s="10" t="s">
        <v>37</v>
      </c>
      <c r="B49" s="11">
        <v>625445000</v>
      </c>
      <c r="C49" s="11">
        <v>550328000</v>
      </c>
      <c r="D49" s="11">
        <v>569255000</v>
      </c>
      <c r="E49" s="10">
        <f>SUM(B49:D49)</f>
        <v>1745028000</v>
      </c>
      <c r="F49" s="3"/>
      <c r="G49" s="10"/>
    </row>
    <row r="50" spans="1:7" x14ac:dyDescent="0.25">
      <c r="A50" s="10" t="s">
        <v>38</v>
      </c>
      <c r="B50" s="11">
        <v>386863609.83034623</v>
      </c>
      <c r="C50" s="11">
        <v>425273978.74824178</v>
      </c>
      <c r="D50" s="11">
        <v>771246858.45174527</v>
      </c>
      <c r="E50" s="10">
        <f>SUM(B50:D50)</f>
        <v>1583384447.0303333</v>
      </c>
      <c r="F50" s="3"/>
      <c r="G50" s="10"/>
    </row>
    <row r="51" spans="1:7" x14ac:dyDescent="0.25">
      <c r="A51" s="50" t="s">
        <v>39</v>
      </c>
      <c r="B51" s="50">
        <f>SUM(B46:B50)</f>
        <v>7611993593.6103449</v>
      </c>
      <c r="C51" s="50">
        <f>SUM(C46:C50)</f>
        <v>7825733287.1382408</v>
      </c>
      <c r="D51" s="50">
        <f>SUM(D46:D50)</f>
        <v>13851496103.551746</v>
      </c>
      <c r="E51" s="50">
        <f>SUM(E46:E50)</f>
        <v>29289222984.300335</v>
      </c>
      <c r="F51" s="3"/>
    </row>
    <row r="52" spans="1:7" x14ac:dyDescent="0.25">
      <c r="A52" s="4" t="s">
        <v>24</v>
      </c>
      <c r="B52" s="10"/>
      <c r="C52" s="10"/>
      <c r="D52" s="10"/>
      <c r="E52" s="10"/>
      <c r="F52" s="3"/>
    </row>
    <row r="53" spans="1:7" x14ac:dyDescent="0.25">
      <c r="A53" s="10" t="s">
        <v>34</v>
      </c>
      <c r="B53" s="11">
        <v>4722066188.3999996</v>
      </c>
      <c r="C53" s="11">
        <v>4857392515.1000004</v>
      </c>
      <c r="D53" s="11">
        <v>1851953000</v>
      </c>
      <c r="E53" s="10">
        <f>SUM(B53:D53)</f>
        <v>11431411703.5</v>
      </c>
      <c r="F53" s="3"/>
    </row>
    <row r="54" spans="1:7" x14ac:dyDescent="0.25">
      <c r="A54" s="10" t="s">
        <v>35</v>
      </c>
      <c r="B54" s="11">
        <v>2032593363.03</v>
      </c>
      <c r="C54" s="11">
        <v>1131562010.1600001</v>
      </c>
      <c r="D54" s="11">
        <v>336056028.54000002</v>
      </c>
      <c r="E54" s="10">
        <f>SUM(B54:D54)</f>
        <v>3500211401.73</v>
      </c>
      <c r="F54" s="3"/>
    </row>
    <row r="55" spans="1:7" x14ac:dyDescent="0.25">
      <c r="A55" s="10" t="s">
        <v>36</v>
      </c>
      <c r="B55" s="11">
        <v>380491756.19999999</v>
      </c>
      <c r="C55" s="11">
        <v>525379499.58999997</v>
      </c>
      <c r="D55" s="11">
        <v>55953796</v>
      </c>
      <c r="E55" s="10">
        <f>SUM(B55:D55)</f>
        <v>961825051.78999996</v>
      </c>
      <c r="F55" s="3"/>
    </row>
    <row r="56" spans="1:7" x14ac:dyDescent="0.25">
      <c r="A56" s="10" t="s">
        <v>37</v>
      </c>
      <c r="B56" s="11">
        <v>653656000</v>
      </c>
      <c r="C56" s="11">
        <v>532001000</v>
      </c>
      <c r="D56" s="11">
        <v>254287000</v>
      </c>
      <c r="E56" s="10">
        <f>SUM(B56:D56)</f>
        <v>1439944000</v>
      </c>
      <c r="F56" s="3"/>
    </row>
    <row r="57" spans="1:7" x14ac:dyDescent="0.25">
      <c r="A57" s="10" t="s">
        <v>40</v>
      </c>
      <c r="B57" s="11">
        <v>381267704.19152737</v>
      </c>
      <c r="C57" s="11">
        <v>389969745.77963775</v>
      </c>
      <c r="D57" s="11">
        <v>227725418.237791</v>
      </c>
      <c r="E57" s="10">
        <f>SUM(B57:D57)</f>
        <v>998962868.20895624</v>
      </c>
      <c r="F57" s="3"/>
    </row>
    <row r="58" spans="1:7" ht="15.75" thickBot="1" x14ac:dyDescent="0.3">
      <c r="A58" s="38" t="s">
        <v>39</v>
      </c>
      <c r="B58" s="38">
        <f>SUM(B53:B57)</f>
        <v>8170075011.8215265</v>
      </c>
      <c r="C58" s="38">
        <f>SUM(C53:C57)</f>
        <v>7436304770.6296377</v>
      </c>
      <c r="D58" s="38">
        <f>SUM(D53:D57)</f>
        <v>2725975242.777791</v>
      </c>
      <c r="E58" s="38">
        <f>SUM(E53:E57)</f>
        <v>18332355025.228958</v>
      </c>
      <c r="F58" s="3"/>
    </row>
    <row r="59" spans="1:7" ht="15.75" thickTop="1" x14ac:dyDescent="0.25">
      <c r="A59" s="4" t="s">
        <v>30</v>
      </c>
      <c r="B59" s="10"/>
      <c r="C59" s="10"/>
      <c r="D59" s="10"/>
      <c r="E59" s="10"/>
      <c r="F59" s="3"/>
    </row>
    <row r="60" spans="1:7" x14ac:dyDescent="0.25">
      <c r="A60" s="12"/>
      <c r="B60" s="12"/>
      <c r="C60" s="12"/>
      <c r="D60" s="12"/>
      <c r="E60" s="12"/>
      <c r="F60" s="12"/>
    </row>
    <row r="61" spans="1:7" x14ac:dyDescent="0.25">
      <c r="B61" s="10"/>
      <c r="C61" s="10"/>
      <c r="D61" s="10"/>
      <c r="E61" s="10"/>
    </row>
    <row r="62" spans="1:7" x14ac:dyDescent="0.25">
      <c r="A62" s="66" t="s">
        <v>73</v>
      </c>
      <c r="B62" s="66"/>
      <c r="C62" s="66"/>
      <c r="D62" s="66"/>
      <c r="E62" s="66"/>
    </row>
    <row r="63" spans="1:7" x14ac:dyDescent="0.25">
      <c r="A63" s="66" t="s">
        <v>43</v>
      </c>
      <c r="B63" s="66"/>
      <c r="C63" s="66"/>
      <c r="D63" s="66"/>
      <c r="E63" s="66"/>
    </row>
    <row r="64" spans="1:7" x14ac:dyDescent="0.25">
      <c r="A64" s="66" t="s">
        <v>72</v>
      </c>
      <c r="B64" s="66"/>
      <c r="C64" s="66"/>
      <c r="D64" s="66"/>
      <c r="E64" s="66"/>
    </row>
    <row r="65" spans="1:6" x14ac:dyDescent="0.25">
      <c r="B65" s="70"/>
      <c r="C65" s="70"/>
      <c r="D65" s="70"/>
      <c r="E65" s="70"/>
    </row>
    <row r="66" spans="1:6" x14ac:dyDescent="0.25">
      <c r="A66" s="8" t="s">
        <v>44</v>
      </c>
      <c r="B66" s="8" t="s">
        <v>77</v>
      </c>
      <c r="C66" s="8" t="s">
        <v>78</v>
      </c>
      <c r="D66" s="8" t="s">
        <v>79</v>
      </c>
      <c r="E66" s="8" t="s">
        <v>80</v>
      </c>
    </row>
    <row r="67" spans="1:6" x14ac:dyDescent="0.25">
      <c r="A67" s="19" t="s">
        <v>45</v>
      </c>
    </row>
    <row r="68" spans="1:6" x14ac:dyDescent="0.25">
      <c r="A68" t="s">
        <v>46</v>
      </c>
      <c r="B68" s="53">
        <v>188282614.5224424</v>
      </c>
      <c r="C68" s="53">
        <v>191802637.35971546</v>
      </c>
      <c r="D68" s="53">
        <v>325355400.98891133</v>
      </c>
      <c r="E68" s="10">
        <f t="shared" ref="E68:E74" si="6">SUM(B68:D68)</f>
        <v>705440652.87106919</v>
      </c>
    </row>
    <row r="69" spans="1:6" x14ac:dyDescent="0.25">
      <c r="A69" t="s">
        <v>47</v>
      </c>
      <c r="B69" s="53">
        <v>50699586.977474526</v>
      </c>
      <c r="C69" s="53">
        <v>43465273.311450683</v>
      </c>
      <c r="D69" s="53">
        <v>83982658.16676712</v>
      </c>
      <c r="E69" s="10">
        <f t="shared" si="6"/>
        <v>178147518.45569232</v>
      </c>
    </row>
    <row r="70" spans="1:6" x14ac:dyDescent="0.25">
      <c r="A70" t="s">
        <v>48</v>
      </c>
      <c r="B70" s="53">
        <v>4404621.5381411957</v>
      </c>
      <c r="C70" s="53">
        <v>4802119.6854594816</v>
      </c>
      <c r="D70" s="53">
        <v>3701905.3305846644</v>
      </c>
      <c r="E70" s="10">
        <f t="shared" si="6"/>
        <v>12908646.554185342</v>
      </c>
    </row>
    <row r="71" spans="1:6" x14ac:dyDescent="0.25">
      <c r="A71" t="s">
        <v>49</v>
      </c>
      <c r="B71" s="53">
        <v>2035536.0367001847</v>
      </c>
      <c r="C71" s="53">
        <v>11800923.699830584</v>
      </c>
      <c r="D71" s="53">
        <v>1827589.2533160092</v>
      </c>
      <c r="E71" s="10">
        <f t="shared" si="6"/>
        <v>15664048.989846779</v>
      </c>
      <c r="F71" s="10"/>
    </row>
    <row r="72" spans="1:6" x14ac:dyDescent="0.25">
      <c r="A72" t="s">
        <v>94</v>
      </c>
      <c r="B72" s="53">
        <v>2786225.6505879448</v>
      </c>
      <c r="C72" s="53">
        <v>25684438.523985509</v>
      </c>
      <c r="D72" s="53">
        <v>3193650.0801661732</v>
      </c>
      <c r="E72" s="10">
        <f t="shared" si="6"/>
        <v>31664314.254739627</v>
      </c>
    </row>
    <row r="73" spans="1:6" x14ac:dyDescent="0.25">
      <c r="A73" t="s">
        <v>95</v>
      </c>
      <c r="B73" s="53">
        <v>138655025.10500002</v>
      </c>
      <c r="C73" s="53">
        <v>147718586.16780001</v>
      </c>
      <c r="D73" s="53">
        <v>353185654.63200003</v>
      </c>
      <c r="E73" s="10">
        <f t="shared" si="6"/>
        <v>639559265.90480006</v>
      </c>
    </row>
    <row r="74" spans="1:6" x14ac:dyDescent="0.25">
      <c r="A74" s="10" t="s">
        <v>96</v>
      </c>
      <c r="B74" s="11">
        <v>5733547204.250001</v>
      </c>
      <c r="C74" s="11">
        <v>7191694219.8999996</v>
      </c>
      <c r="D74" s="11">
        <v>8459274369.9399996</v>
      </c>
      <c r="E74" s="10">
        <f t="shared" si="6"/>
        <v>21384515794.09</v>
      </c>
      <c r="F74" s="10"/>
    </row>
    <row r="75" spans="1:6" ht="15.75" thickBot="1" x14ac:dyDescent="0.3">
      <c r="A75" s="38" t="s">
        <v>39</v>
      </c>
      <c r="B75" s="39">
        <f>SUM(B68:B74)</f>
        <v>6120410814.0803471</v>
      </c>
      <c r="C75" s="39">
        <f t="shared" ref="C75:E75" si="7">SUM(C68:C74)</f>
        <v>7616968198.648241</v>
      </c>
      <c r="D75" s="39">
        <f t="shared" si="7"/>
        <v>9230521228.3917446</v>
      </c>
      <c r="E75" s="39">
        <f t="shared" si="7"/>
        <v>22967900241.120335</v>
      </c>
      <c r="F75" s="10"/>
    </row>
    <row r="76" spans="1:6" ht="15.75" thickTop="1" x14ac:dyDescent="0.25">
      <c r="A76" s="10" t="s">
        <v>50</v>
      </c>
      <c r="B76" s="10"/>
      <c r="C76" s="10"/>
      <c r="D76" s="10"/>
      <c r="E76" s="10"/>
    </row>
    <row r="77" spans="1:6" x14ac:dyDescent="0.25">
      <c r="A77" s="67" t="s">
        <v>82</v>
      </c>
      <c r="B77" s="67"/>
      <c r="C77" s="67"/>
      <c r="D77" s="67"/>
      <c r="E77" s="67"/>
      <c r="F77" s="67"/>
    </row>
    <row r="78" spans="1:6" x14ac:dyDescent="0.25">
      <c r="A78" s="12"/>
      <c r="B78" s="12"/>
      <c r="C78" s="12"/>
      <c r="D78" s="12"/>
      <c r="E78" s="12"/>
      <c r="F78" s="12"/>
    </row>
    <row r="79" spans="1:6" x14ac:dyDescent="0.25">
      <c r="B79" s="10"/>
      <c r="C79" s="10"/>
      <c r="D79" s="10"/>
    </row>
    <row r="80" spans="1:6" x14ac:dyDescent="0.25">
      <c r="A80" s="66" t="s">
        <v>74</v>
      </c>
      <c r="B80" s="66"/>
      <c r="C80" s="66"/>
      <c r="D80" s="66"/>
      <c r="E80" s="66"/>
      <c r="F80" s="10"/>
    </row>
    <row r="81" spans="1:7" x14ac:dyDescent="0.25">
      <c r="A81" s="66" t="s">
        <v>52</v>
      </c>
      <c r="B81" s="66"/>
      <c r="C81" s="66"/>
      <c r="D81" s="66"/>
      <c r="E81" s="66"/>
      <c r="F81" s="10"/>
    </row>
    <row r="82" spans="1:7" x14ac:dyDescent="0.25">
      <c r="A82" s="66" t="s">
        <v>33</v>
      </c>
      <c r="B82" s="66"/>
      <c r="C82" s="66"/>
      <c r="D82" s="66"/>
      <c r="E82" s="66"/>
      <c r="F82" s="10"/>
    </row>
    <row r="83" spans="1:7" x14ac:dyDescent="0.25">
      <c r="A83" s="10"/>
      <c r="B83" s="10"/>
      <c r="C83" s="10"/>
      <c r="D83" s="10"/>
      <c r="E83" s="10"/>
      <c r="F83" s="10"/>
    </row>
    <row r="84" spans="1:7" x14ac:dyDescent="0.25">
      <c r="A84" s="26" t="s">
        <v>44</v>
      </c>
      <c r="B84" s="26" t="s">
        <v>77</v>
      </c>
      <c r="C84" s="26" t="s">
        <v>78</v>
      </c>
      <c r="D84" s="26" t="s">
        <v>79</v>
      </c>
      <c r="E84" s="26" t="s">
        <v>80</v>
      </c>
      <c r="F84" s="10"/>
    </row>
    <row r="85" spans="1:7" x14ac:dyDescent="0.25">
      <c r="A85" s="10"/>
      <c r="B85" s="10"/>
      <c r="C85" s="10"/>
      <c r="D85" s="10"/>
      <c r="E85" s="10"/>
      <c r="F85" s="10"/>
    </row>
    <row r="86" spans="1:7" x14ac:dyDescent="0.25">
      <c r="A86" s="10" t="s">
        <v>75</v>
      </c>
      <c r="B86" s="10">
        <f>'3T'!E90</f>
        <v>85370820946.418884</v>
      </c>
      <c r="C86" s="10">
        <f>B90</f>
        <v>88012246364.75853</v>
      </c>
      <c r="D86" s="10">
        <f>C90</f>
        <v>89122180429.620285</v>
      </c>
      <c r="E86" s="10">
        <f>B86</f>
        <v>85370820946.418884</v>
      </c>
      <c r="F86" s="10"/>
      <c r="G86" s="31"/>
    </row>
    <row r="87" spans="1:7" x14ac:dyDescent="0.25">
      <c r="A87" s="10" t="s">
        <v>54</v>
      </c>
      <c r="B87" s="10">
        <v>8761836232.4200001</v>
      </c>
      <c r="C87" s="10">
        <v>8726902263.5100002</v>
      </c>
      <c r="D87" s="10">
        <v>12286168976.059998</v>
      </c>
      <c r="E87" s="10">
        <f>SUM(B87:D87)</f>
        <v>29774907471.989998</v>
      </c>
      <c r="F87" s="10"/>
    </row>
    <row r="88" spans="1:7" x14ac:dyDescent="0.25">
      <c r="A88" s="10" t="s">
        <v>55</v>
      </c>
      <c r="B88" s="10">
        <f t="shared" ref="B88:D88" si="8">B87+B86</f>
        <v>94132657178.838882</v>
      </c>
      <c r="C88" s="10">
        <f t="shared" si="8"/>
        <v>96739148628.268524</v>
      </c>
      <c r="D88" s="10">
        <f t="shared" si="8"/>
        <v>101408349405.68028</v>
      </c>
      <c r="E88" s="10">
        <f>E87+E86</f>
        <v>115145728418.40887</v>
      </c>
      <c r="F88" s="10"/>
    </row>
    <row r="89" spans="1:7" x14ac:dyDescent="0.25">
      <c r="A89" s="10" t="s">
        <v>56</v>
      </c>
      <c r="B89" s="10">
        <f>B75</f>
        <v>6120410814.0803471</v>
      </c>
      <c r="C89" s="10">
        <f t="shared" ref="C89:D89" si="9">C75</f>
        <v>7616968198.648241</v>
      </c>
      <c r="D89" s="10">
        <f t="shared" si="9"/>
        <v>9230521228.3917446</v>
      </c>
      <c r="E89" s="10">
        <f>SUM(B89:D89)</f>
        <v>22967900241.120331</v>
      </c>
      <c r="F89" s="10"/>
    </row>
    <row r="90" spans="1:7" x14ac:dyDescent="0.25">
      <c r="A90" s="10" t="s">
        <v>57</v>
      </c>
      <c r="B90" s="10">
        <f t="shared" ref="B90:D90" si="10">B88-B89</f>
        <v>88012246364.75853</v>
      </c>
      <c r="C90" s="10">
        <f t="shared" si="10"/>
        <v>89122180429.620285</v>
      </c>
      <c r="D90" s="10">
        <f t="shared" si="10"/>
        <v>92177828177.288544</v>
      </c>
      <c r="E90" s="10">
        <f>E88-E89</f>
        <v>92177828177.288544</v>
      </c>
      <c r="F90" s="10"/>
    </row>
    <row r="91" spans="1:7" ht="15.75" thickBot="1" x14ac:dyDescent="0.3">
      <c r="A91" s="38"/>
      <c r="B91" s="38"/>
      <c r="C91" s="38"/>
      <c r="D91" s="38"/>
      <c r="E91" s="38"/>
      <c r="F91" s="10"/>
    </row>
    <row r="92" spans="1:7" ht="15.75" thickTop="1" x14ac:dyDescent="0.25">
      <c r="A92" s="67" t="s">
        <v>82</v>
      </c>
      <c r="B92" s="67"/>
      <c r="C92" s="67"/>
      <c r="D92" s="67"/>
      <c r="E92" s="67"/>
      <c r="F92" s="67"/>
    </row>
    <row r="94" spans="1:7" x14ac:dyDescent="0.25">
      <c r="A94" t="s">
        <v>97</v>
      </c>
    </row>
  </sheetData>
  <mergeCells count="20">
    <mergeCell ref="A1:F1"/>
    <mergeCell ref="A8:F8"/>
    <mergeCell ref="A9:F9"/>
    <mergeCell ref="A20:A21"/>
    <mergeCell ref="A32:A33"/>
    <mergeCell ref="A37:F37"/>
    <mergeCell ref="A38:F38"/>
    <mergeCell ref="A40:E40"/>
    <mergeCell ref="A41:E41"/>
    <mergeCell ref="A42:E42"/>
    <mergeCell ref="B43:E43"/>
    <mergeCell ref="A62:E62"/>
    <mergeCell ref="A63:E63"/>
    <mergeCell ref="A64:E64"/>
    <mergeCell ref="B65:E65"/>
    <mergeCell ref="A77:F77"/>
    <mergeCell ref="A80:E80"/>
    <mergeCell ref="A81:E81"/>
    <mergeCell ref="A82:E82"/>
    <mergeCell ref="A92:F92"/>
  </mergeCells>
  <pageMargins left="0.7" right="0.7" top="0.75" bottom="0.75" header="0.51180555555555496" footer="0.51180555555555496"/>
  <pageSetup paperSize="9" firstPageNumber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58" workbookViewId="0">
      <selection activeCell="A68" sqref="A68:A74"/>
    </sheetView>
  </sheetViews>
  <sheetFormatPr baseColWidth="10" defaultColWidth="9.140625" defaultRowHeight="15" x14ac:dyDescent="0.25"/>
  <cols>
    <col min="1" max="1" width="51.42578125"/>
    <col min="2" max="5" width="16"/>
    <col min="6" max="6" width="15.7109375"/>
    <col min="7" max="1025" width="11.42578125"/>
  </cols>
  <sheetData>
    <row r="1" spans="1:6" x14ac:dyDescent="0.25">
      <c r="A1" s="66" t="s">
        <v>0</v>
      </c>
      <c r="B1" s="66"/>
      <c r="C1" s="66"/>
      <c r="D1" s="66"/>
      <c r="E1" s="66"/>
      <c r="F1" s="66"/>
    </row>
    <row r="2" spans="1:6" x14ac:dyDescent="0.25">
      <c r="A2" s="2" t="s">
        <v>1</v>
      </c>
      <c r="B2" s="3" t="s">
        <v>2</v>
      </c>
      <c r="C2" s="3"/>
      <c r="D2" s="3"/>
      <c r="E2" s="3"/>
      <c r="F2" s="3"/>
    </row>
    <row r="3" spans="1:6" x14ac:dyDescent="0.25">
      <c r="A3" s="2" t="s">
        <v>3</v>
      </c>
      <c r="B3" s="3" t="s">
        <v>4</v>
      </c>
      <c r="C3" s="3"/>
      <c r="D3" s="3"/>
      <c r="E3" s="3"/>
      <c r="F3" s="3"/>
    </row>
    <row r="4" spans="1:6" x14ac:dyDescent="0.25">
      <c r="A4" s="2" t="s">
        <v>5</v>
      </c>
      <c r="B4" s="3" t="s">
        <v>6</v>
      </c>
      <c r="C4" s="3"/>
      <c r="D4" s="3"/>
      <c r="E4" s="3"/>
      <c r="F4" s="3"/>
    </row>
    <row r="5" spans="1:6" x14ac:dyDescent="0.25">
      <c r="A5" s="2" t="s">
        <v>7</v>
      </c>
      <c r="B5" s="4" t="s">
        <v>92</v>
      </c>
      <c r="C5" s="3"/>
      <c r="D5" s="3"/>
      <c r="E5" s="3"/>
      <c r="F5" s="3"/>
    </row>
    <row r="6" spans="1:6" x14ac:dyDescent="0.25">
      <c r="A6" s="2"/>
      <c r="B6" s="4"/>
      <c r="C6" s="3"/>
      <c r="D6" s="3"/>
      <c r="E6" s="3"/>
      <c r="F6" s="3"/>
    </row>
    <row r="8" spans="1:6" x14ac:dyDescent="0.25">
      <c r="A8" s="66" t="s">
        <v>8</v>
      </c>
      <c r="B8" s="66"/>
      <c r="C8" s="66"/>
      <c r="D8" s="66"/>
      <c r="E8" s="66"/>
      <c r="F8" s="66"/>
    </row>
    <row r="9" spans="1:6" x14ac:dyDescent="0.25">
      <c r="A9" s="66" t="s">
        <v>9</v>
      </c>
      <c r="B9" s="66"/>
      <c r="C9" s="66"/>
      <c r="D9" s="66"/>
      <c r="E9" s="66"/>
      <c r="F9" s="66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7" t="s">
        <v>10</v>
      </c>
      <c r="B11" s="8" t="s">
        <v>11</v>
      </c>
      <c r="C11" s="8" t="s">
        <v>15</v>
      </c>
      <c r="D11" s="8" t="s">
        <v>62</v>
      </c>
      <c r="E11" s="8" t="s">
        <v>83</v>
      </c>
    </row>
    <row r="12" spans="1:6" x14ac:dyDescent="0.25">
      <c r="A12" s="9"/>
      <c r="B12" s="1"/>
      <c r="C12" s="1"/>
      <c r="D12" s="1"/>
      <c r="E12" s="1"/>
    </row>
    <row r="13" spans="1:6" x14ac:dyDescent="0.25">
      <c r="A13" s="4" t="s">
        <v>16</v>
      </c>
      <c r="B13" s="1"/>
      <c r="C13" s="1"/>
      <c r="D13" s="1"/>
      <c r="E13" s="1"/>
    </row>
    <row r="14" spans="1:6" s="10" customFormat="1" x14ac:dyDescent="0.25">
      <c r="A14" s="10" t="s">
        <v>17</v>
      </c>
      <c r="B14" s="10" t="s">
        <v>18</v>
      </c>
      <c r="C14" s="11">
        <f>'1T'!F14</f>
        <v>1523</v>
      </c>
      <c r="D14" s="11">
        <f>'2T'!F14</f>
        <v>2041</v>
      </c>
      <c r="E14" s="11">
        <f t="shared" ref="E14:E21" si="0">SUM(C14:D14)</f>
        <v>3564</v>
      </c>
    </row>
    <row r="15" spans="1:6" x14ac:dyDescent="0.25">
      <c r="A15" s="12"/>
      <c r="B15" s="10" t="s">
        <v>19</v>
      </c>
      <c r="C15" s="11">
        <f>'1T'!F15</f>
        <v>4201</v>
      </c>
      <c r="D15" s="11">
        <f>'2T'!F15</f>
        <v>5799</v>
      </c>
      <c r="E15" s="11">
        <f t="shared" si="0"/>
        <v>10000</v>
      </c>
    </row>
    <row r="16" spans="1:6" s="10" customFormat="1" x14ac:dyDescent="0.25">
      <c r="A16" s="10" t="s">
        <v>20</v>
      </c>
      <c r="B16" s="10" t="s">
        <v>18</v>
      </c>
      <c r="C16" s="11">
        <f>'1T'!F16</f>
        <v>233</v>
      </c>
      <c r="D16" s="11">
        <f>'2T'!F16</f>
        <v>167</v>
      </c>
      <c r="E16" s="11">
        <f t="shared" si="0"/>
        <v>400</v>
      </c>
    </row>
    <row r="17" spans="1:12" s="10" customFormat="1" x14ac:dyDescent="0.25">
      <c r="A17" s="12"/>
      <c r="B17" s="10" t="s">
        <v>19</v>
      </c>
      <c r="C17" s="11">
        <f>'1T'!F17</f>
        <v>733</v>
      </c>
      <c r="D17" s="11">
        <f>'2T'!F17</f>
        <v>519</v>
      </c>
      <c r="E17" s="11">
        <f t="shared" si="0"/>
        <v>1252</v>
      </c>
    </row>
    <row r="18" spans="1:12" s="10" customFormat="1" x14ac:dyDescent="0.25">
      <c r="A18" s="10" t="s">
        <v>21</v>
      </c>
      <c r="B18" s="10" t="s">
        <v>18</v>
      </c>
      <c r="C18" s="11">
        <f>'1T'!F18</f>
        <v>104</v>
      </c>
      <c r="D18" s="11">
        <f>'2T'!F18</f>
        <v>142</v>
      </c>
      <c r="E18" s="11">
        <f t="shared" si="0"/>
        <v>246</v>
      </c>
      <c r="F18"/>
      <c r="G18"/>
      <c r="H18"/>
      <c r="I18"/>
      <c r="J18"/>
      <c r="K18"/>
      <c r="L18"/>
    </row>
    <row r="19" spans="1:12" s="10" customFormat="1" x14ac:dyDescent="0.25">
      <c r="A19" s="12"/>
      <c r="B19" s="10" t="s">
        <v>19</v>
      </c>
      <c r="C19" s="11">
        <f>'1T'!F19</f>
        <v>324</v>
      </c>
      <c r="D19" s="11">
        <f>'2T'!F19</f>
        <v>470</v>
      </c>
      <c r="E19" s="11">
        <f t="shared" si="0"/>
        <v>794</v>
      </c>
    </row>
    <row r="20" spans="1:12" s="10" customFormat="1" ht="15" customHeight="1" x14ac:dyDescent="0.25">
      <c r="A20" s="69" t="s">
        <v>22</v>
      </c>
      <c r="B20" s="10" t="s">
        <v>18</v>
      </c>
      <c r="C20" s="11">
        <f>'1T'!F20</f>
        <v>187</v>
      </c>
      <c r="D20" s="11">
        <f>'2T'!F20</f>
        <v>205</v>
      </c>
      <c r="E20" s="11">
        <f t="shared" si="0"/>
        <v>392</v>
      </c>
      <c r="F20"/>
      <c r="G20"/>
      <c r="H20"/>
      <c r="I20"/>
      <c r="J20"/>
      <c r="K20"/>
      <c r="L20"/>
    </row>
    <row r="21" spans="1:12" x14ac:dyDescent="0.25">
      <c r="A21" s="69"/>
      <c r="B21" s="10" t="s">
        <v>19</v>
      </c>
      <c r="C21" s="11">
        <f>'1T'!F21</f>
        <v>536</v>
      </c>
      <c r="D21" s="11">
        <f>'2T'!F21</f>
        <v>612</v>
      </c>
      <c r="E21" s="11">
        <f t="shared" si="0"/>
        <v>1148</v>
      </c>
      <c r="F21" s="10"/>
      <c r="G21" s="10"/>
      <c r="H21" s="10"/>
      <c r="I21" s="10"/>
      <c r="J21" s="10"/>
      <c r="K21" s="10"/>
      <c r="L21" s="10"/>
    </row>
    <row r="22" spans="1:12" x14ac:dyDescent="0.25">
      <c r="A22" s="15" t="s">
        <v>23</v>
      </c>
      <c r="B22" s="46" t="s">
        <v>18</v>
      </c>
      <c r="C22" s="47">
        <f t="shared" ref="C22:D22" si="1">+C14+C16+C18+C20</f>
        <v>2047</v>
      </c>
      <c r="D22" s="47">
        <f t="shared" si="1"/>
        <v>2555</v>
      </c>
      <c r="E22" s="47">
        <f>+E14+E16+E18+E20</f>
        <v>4602</v>
      </c>
      <c r="F22" s="31"/>
      <c r="G22" s="10"/>
      <c r="H22" s="10"/>
      <c r="I22" s="10"/>
      <c r="J22" s="10"/>
      <c r="K22" s="10"/>
      <c r="L22" s="10"/>
    </row>
    <row r="23" spans="1:12" x14ac:dyDescent="0.25">
      <c r="A23" s="14"/>
      <c r="B23" s="46" t="s">
        <v>19</v>
      </c>
      <c r="C23" s="47">
        <f t="shared" ref="C23:D23" si="2">+C15+C17+C19+C21</f>
        <v>5794</v>
      </c>
      <c r="D23" s="47">
        <f t="shared" si="2"/>
        <v>7400</v>
      </c>
      <c r="E23" s="47">
        <f>+E15+E17+E19+E21</f>
        <v>13194</v>
      </c>
      <c r="F23" s="31"/>
      <c r="G23" s="10"/>
      <c r="H23" s="10"/>
      <c r="I23" s="10"/>
      <c r="J23" s="10"/>
      <c r="K23" s="10"/>
      <c r="L23" s="10"/>
    </row>
    <row r="24" spans="1:12" x14ac:dyDescent="0.25">
      <c r="A24" s="14"/>
      <c r="E24" s="11"/>
      <c r="F24" s="10"/>
      <c r="G24" s="10"/>
      <c r="H24" s="10"/>
      <c r="I24" s="10"/>
      <c r="J24" s="10"/>
      <c r="K24" s="10"/>
      <c r="L24" s="10"/>
    </row>
    <row r="25" spans="1:12" x14ac:dyDescent="0.25">
      <c r="A25" s="4" t="s">
        <v>24</v>
      </c>
      <c r="E25" s="11"/>
      <c r="F25" s="10"/>
      <c r="G25" s="10"/>
      <c r="H25" s="10"/>
      <c r="I25" s="10"/>
      <c r="J25" s="10"/>
      <c r="K25" s="10"/>
      <c r="L25" s="10"/>
    </row>
    <row r="26" spans="1:12" x14ac:dyDescent="0.25">
      <c r="A26" s="10" t="s">
        <v>25</v>
      </c>
      <c r="B26" s="10" t="s">
        <v>18</v>
      </c>
      <c r="C26" s="11">
        <f>'1T'!F26</f>
        <v>2743</v>
      </c>
      <c r="D26" s="11">
        <f>'2T'!F26</f>
        <v>1611</v>
      </c>
      <c r="E26" s="11">
        <f t="shared" ref="E26:E33" si="3">SUM(C26:D26)</f>
        <v>4354</v>
      </c>
    </row>
    <row r="27" spans="1:12" x14ac:dyDescent="0.25">
      <c r="A27" s="12"/>
      <c r="B27" s="10" t="s">
        <v>19</v>
      </c>
      <c r="C27" s="11">
        <f>'1T'!F27</f>
        <v>7640</v>
      </c>
      <c r="D27" s="11">
        <f>'2T'!F27</f>
        <v>4441</v>
      </c>
      <c r="E27" s="11">
        <f t="shared" si="3"/>
        <v>12081</v>
      </c>
      <c r="F27" s="10"/>
      <c r="G27" s="10"/>
      <c r="H27" s="10"/>
      <c r="I27" s="10"/>
      <c r="J27" s="10"/>
      <c r="K27" s="10"/>
      <c r="L27" s="10"/>
    </row>
    <row r="28" spans="1:12" x14ac:dyDescent="0.25">
      <c r="A28" s="10" t="s">
        <v>26</v>
      </c>
      <c r="B28" s="10" t="s">
        <v>18</v>
      </c>
      <c r="C28" s="11">
        <f>'1T'!F28</f>
        <v>399</v>
      </c>
      <c r="D28" s="11">
        <f>'2T'!F28</f>
        <v>143</v>
      </c>
      <c r="E28" s="11">
        <f t="shared" si="3"/>
        <v>542</v>
      </c>
    </row>
    <row r="29" spans="1:12" x14ac:dyDescent="0.25">
      <c r="B29" s="10" t="s">
        <v>19</v>
      </c>
      <c r="C29" s="11">
        <f>'1T'!F29</f>
        <v>1290</v>
      </c>
      <c r="D29" s="11">
        <f>'2T'!F29</f>
        <v>472</v>
      </c>
      <c r="E29" s="11">
        <f t="shared" si="3"/>
        <v>1762</v>
      </c>
      <c r="F29" s="10"/>
      <c r="G29" s="10"/>
      <c r="H29" s="10"/>
      <c r="I29" s="10"/>
      <c r="J29" s="10"/>
      <c r="K29" s="10"/>
      <c r="L29" s="10"/>
    </row>
    <row r="30" spans="1:12" x14ac:dyDescent="0.25">
      <c r="A30" s="10" t="s">
        <v>27</v>
      </c>
      <c r="B30" s="10" t="s">
        <v>18</v>
      </c>
      <c r="C30" s="11">
        <f>'1T'!F30</f>
        <v>87</v>
      </c>
      <c r="D30" s="11">
        <f>'2T'!F30</f>
        <v>63</v>
      </c>
      <c r="E30" s="11">
        <f t="shared" si="3"/>
        <v>150</v>
      </c>
    </row>
    <row r="31" spans="1:12" x14ac:dyDescent="0.25">
      <c r="B31" s="10" t="s">
        <v>19</v>
      </c>
      <c r="C31" s="11">
        <f>'1T'!F31</f>
        <v>263</v>
      </c>
      <c r="D31" s="11">
        <f>'2T'!F31</f>
        <v>205</v>
      </c>
      <c r="E31" s="11">
        <f t="shared" si="3"/>
        <v>468</v>
      </c>
      <c r="F31" s="10"/>
      <c r="G31" s="10"/>
      <c r="H31" s="10"/>
      <c r="I31" s="10"/>
      <c r="J31" s="10"/>
      <c r="K31" s="10"/>
      <c r="L31" s="10"/>
    </row>
    <row r="32" spans="1:12" ht="15" customHeight="1" x14ac:dyDescent="0.25">
      <c r="A32" s="69" t="s">
        <v>28</v>
      </c>
      <c r="B32" s="10" t="s">
        <v>18</v>
      </c>
      <c r="C32" s="11">
        <f>'1T'!F32</f>
        <v>291</v>
      </c>
      <c r="D32" s="11">
        <f>'2T'!F32</f>
        <v>163</v>
      </c>
      <c r="E32" s="11">
        <f t="shared" si="3"/>
        <v>454</v>
      </c>
    </row>
    <row r="33" spans="1:13" s="10" customFormat="1" x14ac:dyDescent="0.25">
      <c r="A33" s="69"/>
      <c r="B33" s="10" t="s">
        <v>19</v>
      </c>
      <c r="C33" s="11">
        <f>'1T'!F33</f>
        <v>818</v>
      </c>
      <c r="D33" s="11">
        <f>'2T'!F33</f>
        <v>479</v>
      </c>
      <c r="E33" s="11">
        <f t="shared" si="3"/>
        <v>1297</v>
      </c>
    </row>
    <row r="34" spans="1:13" s="10" customFormat="1" x14ac:dyDescent="0.25">
      <c r="A34" s="15" t="s">
        <v>29</v>
      </c>
      <c r="B34" s="46" t="s">
        <v>18</v>
      </c>
      <c r="C34" s="47">
        <f t="shared" ref="C34:D34" si="4">+C26+C28+C30+C32</f>
        <v>3520</v>
      </c>
      <c r="D34" s="47">
        <f t="shared" si="4"/>
        <v>1980</v>
      </c>
      <c r="E34" s="47">
        <f>+E26+E28+E30+E32</f>
        <v>5500</v>
      </c>
      <c r="F34" s="31"/>
    </row>
    <row r="35" spans="1:13" s="10" customFormat="1" x14ac:dyDescent="0.25">
      <c r="A35" s="14"/>
      <c r="B35" s="46" t="s">
        <v>19</v>
      </c>
      <c r="C35" s="47">
        <f t="shared" ref="C35:D35" si="5">+C27+C29+C31+C33</f>
        <v>10011</v>
      </c>
      <c r="D35" s="47">
        <f t="shared" si="5"/>
        <v>5597</v>
      </c>
      <c r="E35" s="47">
        <f>+E27+E29+E31+E33</f>
        <v>15608</v>
      </c>
      <c r="F35" s="31"/>
    </row>
    <row r="36" spans="1:13" ht="15.75" thickBot="1" x14ac:dyDescent="0.3">
      <c r="A36" s="38"/>
      <c r="B36" s="38"/>
      <c r="C36" s="38"/>
      <c r="D36" s="38"/>
      <c r="E36" s="38"/>
    </row>
    <row r="37" spans="1:13" ht="15.75" thickTop="1" x14ac:dyDescent="0.25">
      <c r="A37" s="67" t="s">
        <v>30</v>
      </c>
      <c r="B37" s="67"/>
      <c r="C37" s="67"/>
      <c r="D37" s="67"/>
      <c r="E37" s="67"/>
      <c r="F37" s="67"/>
    </row>
    <row r="38" spans="1:13" s="10" customFormat="1" x14ac:dyDescent="0.25">
      <c r="A38" s="17"/>
    </row>
    <row r="39" spans="1:13" x14ac:dyDescent="0.25">
      <c r="G39" s="10"/>
      <c r="H39" s="10"/>
      <c r="I39" s="10"/>
      <c r="J39" s="10"/>
      <c r="K39" s="10"/>
      <c r="L39" s="10"/>
      <c r="M39" s="10"/>
    </row>
    <row r="40" spans="1:13" x14ac:dyDescent="0.25">
      <c r="A40" s="66" t="s">
        <v>31</v>
      </c>
      <c r="B40" s="66"/>
      <c r="C40" s="66"/>
      <c r="D40" s="66"/>
      <c r="E40" s="66"/>
      <c r="G40" s="10"/>
      <c r="H40" s="10"/>
      <c r="I40" s="10"/>
      <c r="J40" s="10"/>
      <c r="K40" s="10"/>
      <c r="L40" s="10"/>
      <c r="M40" s="10"/>
    </row>
    <row r="41" spans="1:13" x14ac:dyDescent="0.25">
      <c r="A41" s="66" t="s">
        <v>32</v>
      </c>
      <c r="B41" s="66"/>
      <c r="C41" s="66"/>
      <c r="D41" s="66"/>
      <c r="E41" s="66"/>
    </row>
    <row r="42" spans="1:13" x14ac:dyDescent="0.25">
      <c r="A42" s="66" t="s">
        <v>33</v>
      </c>
      <c r="B42" s="66"/>
      <c r="C42" s="66"/>
      <c r="D42" s="66"/>
      <c r="E42" s="66"/>
    </row>
    <row r="43" spans="1:13" ht="15.75" thickBot="1" x14ac:dyDescent="0.3">
      <c r="B43" s="68"/>
      <c r="C43" s="68"/>
      <c r="D43" s="68"/>
      <c r="E43" s="66"/>
      <c r="F43" s="3"/>
    </row>
    <row r="44" spans="1:13" ht="15.75" thickBot="1" x14ac:dyDescent="0.3">
      <c r="A44" s="7" t="s">
        <v>10</v>
      </c>
      <c r="B44" s="8" t="s">
        <v>15</v>
      </c>
      <c r="C44" s="8" t="s">
        <v>62</v>
      </c>
      <c r="D44" s="8" t="s">
        <v>83</v>
      </c>
      <c r="E44" s="1"/>
    </row>
    <row r="45" spans="1:13" x14ac:dyDescent="0.25">
      <c r="A45" s="4" t="s">
        <v>16</v>
      </c>
      <c r="B45" s="10"/>
      <c r="C45" s="10"/>
      <c r="D45" s="10"/>
      <c r="E45" s="22"/>
    </row>
    <row r="46" spans="1:13" x14ac:dyDescent="0.25">
      <c r="A46" s="10" t="s">
        <v>34</v>
      </c>
      <c r="B46" s="11">
        <f>'1T'!E46</f>
        <v>10015485446.440001</v>
      </c>
      <c r="C46" s="11">
        <f>'2T'!E46</f>
        <v>14361893835.15</v>
      </c>
      <c r="D46" s="11">
        <f>+SUM(B46:C46)</f>
        <v>24377379281.59</v>
      </c>
      <c r="E46" s="24"/>
    </row>
    <row r="47" spans="1:13" x14ac:dyDescent="0.25">
      <c r="A47" s="10" t="s">
        <v>35</v>
      </c>
      <c r="B47" s="11">
        <f>'1T'!E47</f>
        <v>2465845784.9099998</v>
      </c>
      <c r="C47" s="11">
        <f>'2T'!E47</f>
        <v>1708209638.26</v>
      </c>
      <c r="D47" s="11">
        <f>+SUM(B47:C47)</f>
        <v>4174055423.1700001</v>
      </c>
      <c r="E47" s="24"/>
    </row>
    <row r="48" spans="1:13" x14ac:dyDescent="0.25">
      <c r="A48" s="10" t="s">
        <v>36</v>
      </c>
      <c r="B48" s="11">
        <f>'1T'!E48</f>
        <v>1194607059.71</v>
      </c>
      <c r="C48" s="11">
        <f>'2T'!E48</f>
        <v>1614075424.4400001</v>
      </c>
      <c r="D48" s="11">
        <f>+SUM(B48:C48)</f>
        <v>2808682484.1500001</v>
      </c>
      <c r="E48" s="24"/>
    </row>
    <row r="49" spans="1:6" ht="30" x14ac:dyDescent="0.25">
      <c r="A49" s="18" t="s">
        <v>37</v>
      </c>
      <c r="B49" s="11">
        <f>'1T'!E49</f>
        <v>1101771000</v>
      </c>
      <c r="C49" s="11">
        <f>'2T'!E49</f>
        <v>1248994000</v>
      </c>
      <c r="D49" s="11">
        <f>+SUM(B49:C49)</f>
        <v>2350765000</v>
      </c>
      <c r="E49" s="24"/>
    </row>
    <row r="50" spans="1:6" x14ac:dyDescent="0.25">
      <c r="A50" s="10" t="s">
        <v>38</v>
      </c>
      <c r="B50" s="11">
        <f>'1T'!E50</f>
        <v>844409354.27769017</v>
      </c>
      <c r="C50" s="11">
        <f>'2T'!E50</f>
        <v>624337193.98156512</v>
      </c>
      <c r="D50" s="11">
        <f>+SUM(B50:C50)</f>
        <v>1468746548.2592554</v>
      </c>
    </row>
    <row r="51" spans="1:6" ht="15.75" thickBot="1" x14ac:dyDescent="0.3">
      <c r="A51" s="42" t="s">
        <v>39</v>
      </c>
      <c r="B51" s="60">
        <f t="shared" ref="B51:C51" si="6">SUM(B46:B50)</f>
        <v>15622118645.337692</v>
      </c>
      <c r="C51" s="60">
        <f t="shared" si="6"/>
        <v>19557510091.831562</v>
      </c>
      <c r="D51" s="60">
        <f>SUM(D46:D50)</f>
        <v>35179628737.169258</v>
      </c>
      <c r="E51" s="31"/>
    </row>
    <row r="52" spans="1:6" x14ac:dyDescent="0.25">
      <c r="A52" s="4" t="s">
        <v>24</v>
      </c>
      <c r="B52" s="11"/>
      <c r="C52" s="11"/>
      <c r="D52" s="10"/>
    </row>
    <row r="53" spans="1:6" x14ac:dyDescent="0.25">
      <c r="A53" s="10" t="s">
        <v>34</v>
      </c>
      <c r="B53" s="11">
        <f>'1T'!E53</f>
        <v>17767476701.360001</v>
      </c>
      <c r="C53" s="11">
        <f>'2T'!E53</f>
        <v>10574394893.75</v>
      </c>
      <c r="D53" s="11">
        <f>+SUM(B53:C53)</f>
        <v>28341871595.110001</v>
      </c>
      <c r="E53" t="s">
        <v>87</v>
      </c>
    </row>
    <row r="54" spans="1:6" x14ac:dyDescent="0.25">
      <c r="A54" s="10" t="s">
        <v>35</v>
      </c>
      <c r="B54" s="11">
        <f>'1T'!E54</f>
        <v>4990678913.4899998</v>
      </c>
      <c r="C54" s="11">
        <f>'2T'!E54</f>
        <v>1272041338.2800002</v>
      </c>
      <c r="D54" s="11">
        <f>+SUM(B54:C54)</f>
        <v>6262720251.7700005</v>
      </c>
    </row>
    <row r="55" spans="1:6" x14ac:dyDescent="0.25">
      <c r="A55" s="10" t="s">
        <v>36</v>
      </c>
      <c r="B55" s="11">
        <f>'1T'!E55</f>
        <v>1081868365.8800001</v>
      </c>
      <c r="C55" s="11">
        <f>'2T'!E55</f>
        <v>564947323.42000008</v>
      </c>
      <c r="D55" s="11">
        <f>+SUM(B55:C55)</f>
        <v>1646815689.3000002</v>
      </c>
    </row>
    <row r="56" spans="1:6" ht="30" x14ac:dyDescent="0.25">
      <c r="A56" s="18" t="s">
        <v>37</v>
      </c>
      <c r="B56" s="11">
        <f>'1T'!E56</f>
        <v>1707421000</v>
      </c>
      <c r="C56" s="11">
        <f>'2T'!E56</f>
        <v>969718000</v>
      </c>
      <c r="D56" s="11">
        <f>+SUM(B56:C56)</f>
        <v>2677139000</v>
      </c>
    </row>
    <row r="57" spans="1:6" x14ac:dyDescent="0.25">
      <c r="A57" s="10" t="s">
        <v>40</v>
      </c>
      <c r="B57" s="11">
        <f>'1T'!E57</f>
        <v>1486019375.4486217</v>
      </c>
      <c r="C57" s="11">
        <f>'2T'!E57</f>
        <v>475059414.74016213</v>
      </c>
      <c r="D57" s="11">
        <f>+SUM(B57:C57)</f>
        <v>1961078790.1887839</v>
      </c>
    </row>
    <row r="58" spans="1:6" ht="15.75" thickBot="1" x14ac:dyDescent="0.3">
      <c r="A58" s="38" t="s">
        <v>39</v>
      </c>
      <c r="B58" s="39">
        <f t="shared" ref="B58:C58" si="7">SUM(B53:B57)</f>
        <v>27033464356.178619</v>
      </c>
      <c r="C58" s="39">
        <f t="shared" si="7"/>
        <v>13856160970.190163</v>
      </c>
      <c r="D58" s="39">
        <f>SUM(D53:D57)</f>
        <v>40889625326.36879</v>
      </c>
      <c r="E58" s="31"/>
    </row>
    <row r="59" spans="1:6" ht="15.75" thickTop="1" x14ac:dyDescent="0.25">
      <c r="A59" s="3" t="s">
        <v>41</v>
      </c>
      <c r="B59" s="25"/>
      <c r="C59" s="25"/>
      <c r="D59" s="25"/>
      <c r="E59" s="25"/>
      <c r="F59" s="25"/>
    </row>
    <row r="60" spans="1:6" x14ac:dyDescent="0.25">
      <c r="A60" s="10"/>
      <c r="B60" s="25"/>
      <c r="C60" s="25"/>
      <c r="D60" s="25"/>
      <c r="E60" s="25"/>
      <c r="F60" s="25"/>
    </row>
    <row r="62" spans="1:6" x14ac:dyDescent="0.25">
      <c r="A62" s="66" t="s">
        <v>42</v>
      </c>
      <c r="B62" s="66"/>
      <c r="C62" s="66"/>
      <c r="D62" s="66"/>
      <c r="E62" s="66"/>
      <c r="F62" s="10"/>
    </row>
    <row r="63" spans="1:6" x14ac:dyDescent="0.25">
      <c r="A63" s="66" t="s">
        <v>43</v>
      </c>
      <c r="B63" s="66"/>
      <c r="C63" s="66"/>
      <c r="D63" s="66"/>
      <c r="E63" s="66"/>
    </row>
    <row r="64" spans="1:6" x14ac:dyDescent="0.25">
      <c r="A64" s="66" t="s">
        <v>33</v>
      </c>
      <c r="B64" s="66"/>
      <c r="C64" s="66"/>
      <c r="D64" s="66"/>
      <c r="E64" s="66"/>
    </row>
    <row r="65" spans="1:6" x14ac:dyDescent="0.25">
      <c r="B65" s="70"/>
      <c r="C65" s="70"/>
      <c r="D65" s="70"/>
      <c r="E65" s="72"/>
      <c r="F65" s="6"/>
    </row>
    <row r="66" spans="1:6" x14ac:dyDescent="0.25">
      <c r="A66" s="26" t="s">
        <v>44</v>
      </c>
      <c r="B66" s="8" t="s">
        <v>15</v>
      </c>
      <c r="C66" s="8" t="s">
        <v>62</v>
      </c>
      <c r="D66" s="8" t="s">
        <v>83</v>
      </c>
      <c r="E66" s="6"/>
    </row>
    <row r="67" spans="1:6" x14ac:dyDescent="0.25">
      <c r="A67" s="35" t="s">
        <v>45</v>
      </c>
      <c r="B67" s="1"/>
      <c r="C67" s="1"/>
      <c r="D67" s="1"/>
      <c r="E67" s="6"/>
    </row>
    <row r="68" spans="1:6" x14ac:dyDescent="0.25">
      <c r="A68" t="s">
        <v>46</v>
      </c>
      <c r="B68" s="6">
        <f>'1T'!E68</f>
        <v>363511963.9149766</v>
      </c>
      <c r="C68" s="6">
        <f>'2T'!E68</f>
        <v>127084494.2624016</v>
      </c>
      <c r="D68" s="6">
        <f t="shared" ref="D68:D74" si="8">+SUM(B68:C68)</f>
        <v>490596458.17737818</v>
      </c>
      <c r="E68" s="6"/>
    </row>
    <row r="69" spans="1:6" x14ac:dyDescent="0.25">
      <c r="A69" t="s">
        <v>47</v>
      </c>
      <c r="B69" s="6">
        <f>'1T'!E69</f>
        <v>110152113.48601605</v>
      </c>
      <c r="C69" s="6">
        <f>'2T'!E69</f>
        <v>80373499.363264844</v>
      </c>
      <c r="D69" s="6">
        <f t="shared" si="8"/>
        <v>190525612.84928089</v>
      </c>
      <c r="E69" s="6"/>
    </row>
    <row r="70" spans="1:6" x14ac:dyDescent="0.25">
      <c r="A70" t="s">
        <v>48</v>
      </c>
      <c r="B70" s="6">
        <f>'1T'!E70</f>
        <v>10234714.86494375</v>
      </c>
      <c r="C70" s="6">
        <f>'2T'!E70</f>
        <v>9476274.7017412167</v>
      </c>
      <c r="D70" s="6">
        <f t="shared" si="8"/>
        <v>19710989.566684969</v>
      </c>
      <c r="E70" s="6"/>
    </row>
    <row r="71" spans="1:6" x14ac:dyDescent="0.25">
      <c r="A71" t="s">
        <v>49</v>
      </c>
      <c r="B71" s="6">
        <f>'1T'!E71</f>
        <v>26628538.676334243</v>
      </c>
      <c r="C71" s="6">
        <f>'2T'!E71</f>
        <v>5395411.5417697346</v>
      </c>
      <c r="D71" s="6">
        <f t="shared" si="8"/>
        <v>32023950.218103979</v>
      </c>
      <c r="E71" s="6"/>
    </row>
    <row r="72" spans="1:6" x14ac:dyDescent="0.25">
      <c r="A72" t="s">
        <v>94</v>
      </c>
      <c r="B72" s="6">
        <f>'1T'!E72</f>
        <v>38367868.754219681</v>
      </c>
      <c r="C72" s="6">
        <f>'2T'!E72</f>
        <v>23233456.155387744</v>
      </c>
      <c r="D72" s="6">
        <f t="shared" si="8"/>
        <v>61601324.909607425</v>
      </c>
      <c r="E72" s="6"/>
    </row>
    <row r="73" spans="1:6" x14ac:dyDescent="0.25">
      <c r="A73" t="s">
        <v>95</v>
      </c>
      <c r="B73" s="6">
        <f>'1T'!E73</f>
        <v>295514154.5812</v>
      </c>
      <c r="C73" s="6">
        <f>'2T'!E73</f>
        <v>378774057.95699996</v>
      </c>
      <c r="D73" s="6">
        <f t="shared" si="8"/>
        <v>674288212.5381999</v>
      </c>
      <c r="E73" s="6"/>
    </row>
    <row r="74" spans="1:6" x14ac:dyDescent="0.25">
      <c r="A74" s="10" t="s">
        <v>96</v>
      </c>
      <c r="B74" s="63">
        <f>'1T'!E74</f>
        <v>15929963719.291</v>
      </c>
      <c r="C74" s="63">
        <f>'2T'!E74</f>
        <v>20780071491.029999</v>
      </c>
      <c r="D74" s="63">
        <f t="shared" si="8"/>
        <v>36710035210.320999</v>
      </c>
      <c r="E74" s="24"/>
    </row>
    <row r="75" spans="1:6" ht="15.75" thickBot="1" x14ac:dyDescent="0.3">
      <c r="A75" s="38" t="s">
        <v>39</v>
      </c>
      <c r="B75" s="40">
        <f>+SUM(B68:B74)</f>
        <v>16774373073.568691</v>
      </c>
      <c r="C75" s="40">
        <f t="shared" ref="C75:D75" si="9">+SUM(C68:C74)</f>
        <v>21404408685.011562</v>
      </c>
      <c r="D75" s="40">
        <f t="shared" si="9"/>
        <v>38178781758.580254</v>
      </c>
      <c r="E75" s="24"/>
    </row>
    <row r="76" spans="1:6" ht="15.75" thickTop="1" x14ac:dyDescent="0.25">
      <c r="A76" s="10" t="s">
        <v>50</v>
      </c>
      <c r="B76" s="10"/>
      <c r="C76" s="10"/>
      <c r="D76" s="10"/>
      <c r="E76" s="10"/>
      <c r="F76" s="10"/>
    </row>
    <row r="77" spans="1:6" x14ac:dyDescent="0.25">
      <c r="A77" s="4" t="s">
        <v>41</v>
      </c>
      <c r="B77" s="12"/>
      <c r="C77" s="12"/>
      <c r="D77" s="12"/>
      <c r="E77" s="12"/>
      <c r="F77" s="29"/>
    </row>
    <row r="80" spans="1:6" s="10" customFormat="1" x14ac:dyDescent="0.25">
      <c r="A80" s="66" t="s">
        <v>51</v>
      </c>
      <c r="B80" s="66"/>
      <c r="C80" s="66"/>
      <c r="D80" s="66"/>
      <c r="E80" s="66"/>
      <c r="F80" s="22"/>
    </row>
    <row r="81" spans="1:6" s="10" customFormat="1" x14ac:dyDescent="0.25">
      <c r="A81" s="66" t="s">
        <v>52</v>
      </c>
      <c r="B81" s="66"/>
      <c r="C81" s="66"/>
      <c r="D81" s="66"/>
      <c r="E81" s="66"/>
      <c r="F81" s="22"/>
    </row>
    <row r="82" spans="1:6" s="10" customFormat="1" x14ac:dyDescent="0.25">
      <c r="A82" s="66" t="s">
        <v>33</v>
      </c>
      <c r="B82" s="66"/>
      <c r="C82" s="66"/>
      <c r="D82" s="66"/>
      <c r="E82" s="66"/>
      <c r="F82" s="22"/>
    </row>
    <row r="83" spans="1:6" x14ac:dyDescent="0.25">
      <c r="A83" s="22"/>
      <c r="B83" s="22"/>
      <c r="C83" s="22"/>
      <c r="D83" s="22"/>
      <c r="E83" s="22"/>
      <c r="F83" s="22"/>
    </row>
    <row r="84" spans="1:6" x14ac:dyDescent="0.25">
      <c r="A84" s="26" t="s">
        <v>44</v>
      </c>
      <c r="B84" s="8" t="s">
        <v>15</v>
      </c>
      <c r="C84" s="8" t="s">
        <v>62</v>
      </c>
      <c r="D84" s="8" t="s">
        <v>83</v>
      </c>
      <c r="E84" s="30"/>
    </row>
    <row r="85" spans="1:6" x14ac:dyDescent="0.25">
      <c r="A85" s="10"/>
      <c r="B85" s="10"/>
      <c r="C85" s="10"/>
      <c r="D85" s="10"/>
      <c r="E85" s="22"/>
    </row>
    <row r="86" spans="1:6" x14ac:dyDescent="0.25">
      <c r="A86" s="10" t="s">
        <v>53</v>
      </c>
      <c r="B86" s="28">
        <f>'1T'!E86</f>
        <v>76735080066.258972</v>
      </c>
      <c r="C86" s="28">
        <f>'2T'!E86</f>
        <v>79909958773.470276</v>
      </c>
      <c r="D86" s="28">
        <f>B86</f>
        <v>76735080066.258972</v>
      </c>
      <c r="E86" s="24"/>
    </row>
    <row r="87" spans="1:6" x14ac:dyDescent="0.25">
      <c r="A87" s="10" t="s">
        <v>54</v>
      </c>
      <c r="B87" s="28">
        <f>'1T'!E87</f>
        <v>19949251780.779999</v>
      </c>
      <c r="C87" s="28">
        <f>'2T'!E87</f>
        <v>23468317839.169998</v>
      </c>
      <c r="D87" s="28">
        <f>+SUM(B87:C87)</f>
        <v>43417569619.949997</v>
      </c>
      <c r="E87" s="32"/>
    </row>
    <row r="88" spans="1:6" x14ac:dyDescent="0.25">
      <c r="A88" s="10" t="s">
        <v>55</v>
      </c>
      <c r="B88" s="28">
        <f>'1T'!E88</f>
        <v>96684331847.038971</v>
      </c>
      <c r="C88" s="28">
        <f>'2T'!E88</f>
        <v>103378276612.64027</v>
      </c>
      <c r="D88" s="28">
        <f>D86+D87</f>
        <v>120152649686.20897</v>
      </c>
      <c r="E88" s="32"/>
    </row>
    <row r="89" spans="1:6" x14ac:dyDescent="0.25">
      <c r="A89" s="10" t="s">
        <v>56</v>
      </c>
      <c r="B89" s="28">
        <f>'1T'!E89</f>
        <v>16774373073.568689</v>
      </c>
      <c r="C89" s="28">
        <f>'2T'!E89</f>
        <v>21404408685.011562</v>
      </c>
      <c r="D89" s="28">
        <f>+SUM(B89:C89)</f>
        <v>38178781758.580254</v>
      </c>
      <c r="E89" s="32"/>
    </row>
    <row r="90" spans="1:6" x14ac:dyDescent="0.25">
      <c r="A90" s="10" t="s">
        <v>57</v>
      </c>
      <c r="B90" s="28">
        <f>'1T'!E90</f>
        <v>79909958773.470276</v>
      </c>
      <c r="C90" s="28">
        <f>'2T'!E90</f>
        <v>81973867927.628708</v>
      </c>
      <c r="D90" s="33">
        <f>+D88-D89</f>
        <v>81973867927.628723</v>
      </c>
      <c r="E90" s="32"/>
    </row>
    <row r="91" spans="1:6" ht="15.75" thickBot="1" x14ac:dyDescent="0.3">
      <c r="A91" s="41"/>
      <c r="B91" s="41"/>
      <c r="C91" s="41"/>
      <c r="D91" s="41"/>
      <c r="E91" s="22"/>
    </row>
    <row r="92" spans="1:6" ht="15.75" thickTop="1" x14ac:dyDescent="0.25">
      <c r="A92" s="4" t="s">
        <v>41</v>
      </c>
      <c r="B92" s="29"/>
      <c r="C92" s="29"/>
      <c r="D92" s="29"/>
      <c r="E92" s="29"/>
      <c r="F92" s="29"/>
    </row>
    <row r="94" spans="1:6" x14ac:dyDescent="0.25">
      <c r="E94" s="32"/>
    </row>
    <row r="95" spans="1:6" x14ac:dyDescent="0.25">
      <c r="E95" s="32"/>
    </row>
    <row r="96" spans="1:6" x14ac:dyDescent="0.25">
      <c r="A96" t="s">
        <v>97</v>
      </c>
    </row>
  </sheetData>
  <mergeCells count="17">
    <mergeCell ref="A1:F1"/>
    <mergeCell ref="A8:F8"/>
    <mergeCell ref="A9:F9"/>
    <mergeCell ref="A20:A21"/>
    <mergeCell ref="A32:A33"/>
    <mergeCell ref="A37:F37"/>
    <mergeCell ref="A40:E40"/>
    <mergeCell ref="A41:E41"/>
    <mergeCell ref="A42:E42"/>
    <mergeCell ref="B43:E43"/>
    <mergeCell ref="A81:E81"/>
    <mergeCell ref="A82:E82"/>
    <mergeCell ref="A62:E62"/>
    <mergeCell ref="A63:E63"/>
    <mergeCell ref="A64:E64"/>
    <mergeCell ref="B65:E65"/>
    <mergeCell ref="A80:E80"/>
  </mergeCells>
  <pageMargins left="0.7" right="0.7" top="0.75" bottom="0.75" header="0.51180555555555496" footer="0.51180555555555496"/>
  <pageSetup firstPageNumber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5"/>
  <sheetViews>
    <sheetView topLeftCell="A64" workbookViewId="0">
      <selection activeCell="A68" sqref="A68:A74"/>
    </sheetView>
  </sheetViews>
  <sheetFormatPr baseColWidth="10" defaultColWidth="9.140625" defaultRowHeight="15" x14ac:dyDescent="0.25"/>
  <cols>
    <col min="1" max="1" width="70.140625"/>
    <col min="2" max="2" width="18"/>
    <col min="3" max="3" width="17.85546875"/>
    <col min="4" max="4" width="16.42578125"/>
    <col min="5" max="5" width="17.85546875"/>
    <col min="6" max="6" width="12.140625"/>
    <col min="7" max="7" width="16.42578125"/>
    <col min="8" max="9" width="11.42578125"/>
    <col min="10" max="10" width="17.85546875"/>
    <col min="11" max="256" width="11.42578125"/>
    <col min="257" max="257" width="56.7109375"/>
    <col min="258" max="258" width="15.85546875"/>
    <col min="259" max="261" width="16.28515625"/>
    <col min="262" max="262" width="12.140625"/>
    <col min="263" max="263" width="16.42578125"/>
    <col min="264" max="265" width="11.42578125"/>
    <col min="266" max="266" width="17.85546875"/>
    <col min="267" max="512" width="11.42578125"/>
    <col min="513" max="513" width="56.7109375"/>
    <col min="514" max="514" width="15.85546875"/>
    <col min="515" max="517" width="16.28515625"/>
    <col min="518" max="518" width="12.140625"/>
    <col min="519" max="519" width="16.42578125"/>
    <col min="520" max="521" width="11.42578125"/>
    <col min="522" max="522" width="17.85546875"/>
    <col min="523" max="768" width="11.42578125"/>
    <col min="769" max="769" width="56.7109375"/>
    <col min="770" max="770" width="15.85546875"/>
    <col min="771" max="773" width="16.28515625"/>
    <col min="774" max="774" width="12.140625"/>
    <col min="775" max="775" width="16.42578125"/>
    <col min="776" max="777" width="11.42578125"/>
    <col min="778" max="778" width="17.85546875"/>
    <col min="779" max="1025" width="11.42578125"/>
  </cols>
  <sheetData>
    <row r="1" spans="1:52" x14ac:dyDescent="0.25">
      <c r="A1" s="66" t="s">
        <v>0</v>
      </c>
      <c r="B1" s="66"/>
      <c r="C1" s="66"/>
      <c r="D1" s="66"/>
      <c r="E1" s="66"/>
      <c r="F1" s="66"/>
    </row>
    <row r="2" spans="1:52" x14ac:dyDescent="0.25">
      <c r="A2" s="2" t="s">
        <v>1</v>
      </c>
      <c r="B2" s="3" t="s">
        <v>2</v>
      </c>
      <c r="C2" s="3"/>
      <c r="D2" s="3"/>
      <c r="E2" s="3"/>
      <c r="F2" s="3"/>
    </row>
    <row r="3" spans="1:52" x14ac:dyDescent="0.25">
      <c r="A3" s="2" t="s">
        <v>63</v>
      </c>
      <c r="B3" s="3" t="s">
        <v>64</v>
      </c>
      <c r="C3" s="3"/>
      <c r="D3" s="3"/>
      <c r="E3" s="3"/>
      <c r="F3" s="3"/>
    </row>
    <row r="4" spans="1:52" x14ac:dyDescent="0.25">
      <c r="A4" s="2" t="s">
        <v>5</v>
      </c>
      <c r="B4" s="3" t="s">
        <v>6</v>
      </c>
      <c r="C4" s="3"/>
      <c r="D4" s="3"/>
      <c r="E4" s="3"/>
      <c r="F4" s="3"/>
    </row>
    <row r="5" spans="1:52" x14ac:dyDescent="0.25">
      <c r="A5" s="2" t="s">
        <v>7</v>
      </c>
      <c r="B5" s="4" t="s">
        <v>93</v>
      </c>
      <c r="C5" s="3"/>
      <c r="D5" s="3"/>
      <c r="E5" s="3"/>
      <c r="F5" s="3"/>
    </row>
    <row r="6" spans="1:52" x14ac:dyDescent="0.25">
      <c r="A6" s="2"/>
      <c r="B6" s="1"/>
      <c r="C6" s="3"/>
      <c r="D6" s="3"/>
      <c r="E6" s="3"/>
      <c r="F6" s="3"/>
    </row>
    <row r="8" spans="1:52" x14ac:dyDescent="0.25">
      <c r="A8" s="66" t="s">
        <v>65</v>
      </c>
      <c r="B8" s="66"/>
      <c r="C8" s="66"/>
      <c r="D8" s="66"/>
      <c r="E8" s="66"/>
      <c r="F8" s="66"/>
    </row>
    <row r="9" spans="1:52" x14ac:dyDescent="0.25">
      <c r="A9" s="66" t="s">
        <v>9</v>
      </c>
      <c r="B9" s="66"/>
      <c r="C9" s="66"/>
      <c r="D9" s="66"/>
      <c r="E9" s="66"/>
      <c r="F9" s="66"/>
    </row>
    <row r="10" spans="1:52" x14ac:dyDescent="0.25">
      <c r="K10" s="6"/>
      <c r="L10" s="6"/>
    </row>
    <row r="11" spans="1:52" x14ac:dyDescent="0.25">
      <c r="A11" s="7" t="s">
        <v>10</v>
      </c>
      <c r="B11" s="8" t="s">
        <v>11</v>
      </c>
      <c r="C11" s="8" t="s">
        <v>15</v>
      </c>
      <c r="D11" s="8" t="s">
        <v>62</v>
      </c>
      <c r="E11" s="8" t="s">
        <v>69</v>
      </c>
      <c r="F11" s="8" t="s">
        <v>84</v>
      </c>
      <c r="K11" s="6"/>
      <c r="L11" s="6"/>
    </row>
    <row r="12" spans="1:52" x14ac:dyDescent="0.25">
      <c r="A12" s="9"/>
      <c r="B12" s="1"/>
      <c r="C12" s="1"/>
      <c r="D12" s="1"/>
      <c r="E12" s="1"/>
      <c r="F12" s="1"/>
      <c r="K12" s="6"/>
      <c r="L12" s="6"/>
    </row>
    <row r="13" spans="1:52" x14ac:dyDescent="0.25">
      <c r="A13" s="4" t="s">
        <v>16</v>
      </c>
      <c r="B13" s="1"/>
      <c r="C13" s="1"/>
      <c r="D13" s="1"/>
      <c r="E13" s="1"/>
      <c r="F13" s="1"/>
      <c r="K13" s="6"/>
      <c r="L13" s="6"/>
    </row>
    <row r="14" spans="1:52" x14ac:dyDescent="0.25">
      <c r="A14" s="10" t="s">
        <v>17</v>
      </c>
      <c r="B14" s="10" t="s">
        <v>18</v>
      </c>
      <c r="C14" s="11">
        <f>'1T'!F14</f>
        <v>1523</v>
      </c>
      <c r="D14" s="11">
        <f>'2T'!F14</f>
        <v>2041</v>
      </c>
      <c r="E14" s="11">
        <f>'3T'!F14</f>
        <v>2030</v>
      </c>
      <c r="F14" s="10">
        <f t="shared" ref="F14:F21" si="0">+SUM(C14:E14)</f>
        <v>5594</v>
      </c>
      <c r="K14" s="6"/>
      <c r="L14" s="6"/>
    </row>
    <row r="15" spans="1:52" x14ac:dyDescent="0.25">
      <c r="A15" s="12"/>
      <c r="B15" s="10" t="s">
        <v>19</v>
      </c>
      <c r="C15" s="11">
        <f>'1T'!F15</f>
        <v>4201</v>
      </c>
      <c r="D15" s="11">
        <f>'2T'!F15</f>
        <v>5799</v>
      </c>
      <c r="E15" s="11">
        <f>'3T'!F15</f>
        <v>5707</v>
      </c>
      <c r="F15" s="10">
        <f t="shared" si="0"/>
        <v>15707</v>
      </c>
      <c r="K15" s="6"/>
      <c r="L15" s="6"/>
    </row>
    <row r="16" spans="1:52" s="13" customFormat="1" x14ac:dyDescent="0.25">
      <c r="A16" s="10" t="s">
        <v>20</v>
      </c>
      <c r="B16" s="10" t="s">
        <v>18</v>
      </c>
      <c r="C16" s="11">
        <f>'1T'!F16</f>
        <v>233</v>
      </c>
      <c r="D16" s="11">
        <f>'2T'!F16</f>
        <v>167</v>
      </c>
      <c r="E16" s="11">
        <f>'3T'!F16</f>
        <v>395</v>
      </c>
      <c r="F16" s="10">
        <f t="shared" si="0"/>
        <v>795</v>
      </c>
      <c r="G16" s="10"/>
      <c r="H16" s="10"/>
      <c r="I16" s="10"/>
      <c r="J16" s="10"/>
      <c r="K16" s="6"/>
      <c r="L16" s="6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</row>
    <row r="17" spans="1:52" x14ac:dyDescent="0.25">
      <c r="A17" s="12"/>
      <c r="B17" s="10" t="s">
        <v>19</v>
      </c>
      <c r="C17" s="11">
        <f>'1T'!F17</f>
        <v>733</v>
      </c>
      <c r="D17" s="11">
        <f>'2T'!F17</f>
        <v>519</v>
      </c>
      <c r="E17" s="11">
        <f>'3T'!F17</f>
        <v>1223</v>
      </c>
      <c r="F17" s="10">
        <f t="shared" si="0"/>
        <v>2475</v>
      </c>
      <c r="K17" s="6"/>
      <c r="L17" s="6"/>
    </row>
    <row r="18" spans="1:52" s="13" customFormat="1" x14ac:dyDescent="0.25">
      <c r="A18" s="10" t="s">
        <v>21</v>
      </c>
      <c r="B18" s="10" t="s">
        <v>18</v>
      </c>
      <c r="C18" s="11">
        <f>'1T'!F18</f>
        <v>104</v>
      </c>
      <c r="D18" s="11">
        <f>'2T'!F18</f>
        <v>142</v>
      </c>
      <c r="E18" s="11">
        <f>'3T'!F18</f>
        <v>178</v>
      </c>
      <c r="F18" s="10">
        <f t="shared" si="0"/>
        <v>424</v>
      </c>
      <c r="G18" s="10"/>
      <c r="H18" s="10"/>
      <c r="I18" s="10"/>
      <c r="J18" s="10"/>
      <c r="K18" s="6"/>
      <c r="L18" s="6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</row>
    <row r="19" spans="1:52" x14ac:dyDescent="0.25">
      <c r="A19" s="12"/>
      <c r="B19" s="10" t="s">
        <v>19</v>
      </c>
      <c r="C19" s="11">
        <f>'1T'!F19</f>
        <v>324</v>
      </c>
      <c r="D19" s="11">
        <f>'2T'!F19</f>
        <v>470</v>
      </c>
      <c r="E19" s="11">
        <f>'3T'!F19</f>
        <v>582</v>
      </c>
      <c r="F19" s="10">
        <f t="shared" si="0"/>
        <v>1376</v>
      </c>
      <c r="K19" s="6"/>
      <c r="L19" s="6"/>
    </row>
    <row r="20" spans="1:52" s="13" customFormat="1" ht="15" customHeight="1" x14ac:dyDescent="0.25">
      <c r="A20" s="69" t="s">
        <v>22</v>
      </c>
      <c r="B20" s="10" t="s">
        <v>18</v>
      </c>
      <c r="C20" s="11">
        <f>'1T'!F20</f>
        <v>187</v>
      </c>
      <c r="D20" s="11">
        <f>'2T'!F20</f>
        <v>205</v>
      </c>
      <c r="E20" s="11">
        <f>'3T'!F20</f>
        <v>260</v>
      </c>
      <c r="F20" s="10">
        <f t="shared" si="0"/>
        <v>652</v>
      </c>
      <c r="G20" s="6"/>
      <c r="H20" s="10"/>
      <c r="I20" s="10"/>
      <c r="J20" s="10"/>
      <c r="K20" s="6"/>
      <c r="L20" s="6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</row>
    <row r="21" spans="1:52" x14ac:dyDescent="0.25">
      <c r="A21" s="69"/>
      <c r="B21" s="10" t="s">
        <v>19</v>
      </c>
      <c r="C21" s="11">
        <f>'1T'!F21</f>
        <v>536</v>
      </c>
      <c r="D21" s="11">
        <f>'2T'!F21</f>
        <v>612</v>
      </c>
      <c r="E21" s="11">
        <f>'3T'!F21</f>
        <v>735</v>
      </c>
      <c r="F21" s="10">
        <f t="shared" si="0"/>
        <v>1883</v>
      </c>
      <c r="G21" s="1"/>
      <c r="K21" s="6"/>
      <c r="L21" s="6"/>
    </row>
    <row r="22" spans="1:52" x14ac:dyDescent="0.25">
      <c r="A22" s="15" t="s">
        <v>23</v>
      </c>
      <c r="B22" s="46" t="s">
        <v>18</v>
      </c>
      <c r="C22" s="47">
        <f t="shared" ref="C22:F23" si="1">+C14+C16+C18+C20</f>
        <v>2047</v>
      </c>
      <c r="D22" s="47">
        <f t="shared" si="1"/>
        <v>2555</v>
      </c>
      <c r="E22" s="47">
        <f t="shared" si="1"/>
        <v>2863</v>
      </c>
      <c r="F22" s="47">
        <f t="shared" si="1"/>
        <v>7465</v>
      </c>
      <c r="G22" s="31"/>
      <c r="K22" s="6"/>
      <c r="L22" s="6"/>
    </row>
    <row r="23" spans="1:52" x14ac:dyDescent="0.25">
      <c r="A23" s="14"/>
      <c r="B23" s="46" t="s">
        <v>19</v>
      </c>
      <c r="C23" s="47">
        <f t="shared" si="1"/>
        <v>5794</v>
      </c>
      <c r="D23" s="47">
        <f t="shared" si="1"/>
        <v>7400</v>
      </c>
      <c r="E23" s="47">
        <f t="shared" si="1"/>
        <v>8247</v>
      </c>
      <c r="F23" s="47">
        <f t="shared" si="1"/>
        <v>21441</v>
      </c>
      <c r="G23" s="31"/>
      <c r="K23" s="6"/>
      <c r="L23" s="6"/>
    </row>
    <row r="24" spans="1:52" x14ac:dyDescent="0.25">
      <c r="A24" s="14"/>
      <c r="B24" s="10"/>
      <c r="C24" s="11"/>
      <c r="D24" s="11"/>
      <c r="E24" s="11"/>
      <c r="F24" s="10"/>
      <c r="G24" s="1"/>
      <c r="K24" s="6"/>
      <c r="L24" s="6"/>
    </row>
    <row r="25" spans="1:52" x14ac:dyDescent="0.25">
      <c r="A25" s="4" t="s">
        <v>24</v>
      </c>
      <c r="B25" s="10"/>
      <c r="C25" s="11"/>
      <c r="D25" s="11"/>
      <c r="E25" s="11"/>
      <c r="F25" s="10"/>
      <c r="G25" s="1"/>
      <c r="K25" s="6"/>
      <c r="L25" s="6"/>
    </row>
    <row r="26" spans="1:52" s="10" customFormat="1" x14ac:dyDescent="0.25">
      <c r="A26" s="10" t="s">
        <v>25</v>
      </c>
      <c r="B26" s="10" t="s">
        <v>18</v>
      </c>
      <c r="C26" s="11">
        <f>'1T'!F26</f>
        <v>2743</v>
      </c>
      <c r="D26" s="11">
        <f>'2T'!F26</f>
        <v>1611</v>
      </c>
      <c r="E26" s="11">
        <f>'3T'!F26</f>
        <v>2008</v>
      </c>
      <c r="F26" s="10">
        <f t="shared" ref="F26:F33" si="2">+SUM(C26:E26)</f>
        <v>6362</v>
      </c>
      <c r="G26" s="1"/>
    </row>
    <row r="27" spans="1:52" x14ac:dyDescent="0.25">
      <c r="A27" s="12"/>
      <c r="B27" s="10" t="s">
        <v>19</v>
      </c>
      <c r="C27" s="11">
        <f>'1T'!F27</f>
        <v>7640</v>
      </c>
      <c r="D27" s="11">
        <f>'2T'!F27</f>
        <v>4441</v>
      </c>
      <c r="E27" s="11">
        <f>'3T'!F27</f>
        <v>5611</v>
      </c>
      <c r="F27" s="10">
        <f t="shared" si="2"/>
        <v>17692</v>
      </c>
      <c r="G27" s="1"/>
      <c r="I27" s="10"/>
      <c r="J27" s="10"/>
      <c r="K27" s="10"/>
    </row>
    <row r="28" spans="1:52" s="16" customFormat="1" x14ac:dyDescent="0.25">
      <c r="A28" s="10" t="s">
        <v>26</v>
      </c>
      <c r="B28" s="10" t="s">
        <v>18</v>
      </c>
      <c r="C28" s="11">
        <f>'1T'!F28</f>
        <v>399</v>
      </c>
      <c r="D28" s="11">
        <f>'2T'!F28</f>
        <v>143</v>
      </c>
      <c r="E28" s="11">
        <f>'3T'!F28</f>
        <v>226</v>
      </c>
      <c r="F28" s="10">
        <f t="shared" si="2"/>
        <v>768</v>
      </c>
      <c r="G28" s="1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</row>
    <row r="29" spans="1:52" x14ac:dyDescent="0.25">
      <c r="A29" s="10"/>
      <c r="B29" s="10" t="s">
        <v>19</v>
      </c>
      <c r="C29" s="11">
        <f>'1T'!F29</f>
        <v>1290</v>
      </c>
      <c r="D29" s="11">
        <f>'2T'!F29</f>
        <v>472</v>
      </c>
      <c r="E29" s="11">
        <f>'3T'!F29</f>
        <v>657</v>
      </c>
      <c r="F29" s="10">
        <f t="shared" si="2"/>
        <v>2419</v>
      </c>
      <c r="G29" s="1"/>
      <c r="I29" s="10"/>
      <c r="J29" s="10"/>
      <c r="K29" s="10"/>
    </row>
    <row r="30" spans="1:52" s="16" customFormat="1" x14ac:dyDescent="0.25">
      <c r="A30" s="10" t="s">
        <v>27</v>
      </c>
      <c r="B30" s="10" t="s">
        <v>18</v>
      </c>
      <c r="C30" s="11">
        <f>'1T'!F30</f>
        <v>87</v>
      </c>
      <c r="D30" s="11">
        <f>'2T'!F30</f>
        <v>63</v>
      </c>
      <c r="E30" s="11">
        <f>'3T'!F30</f>
        <v>208</v>
      </c>
      <c r="F30" s="10">
        <f t="shared" si="2"/>
        <v>358</v>
      </c>
      <c r="G30" s="1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</row>
    <row r="31" spans="1:52" x14ac:dyDescent="0.25">
      <c r="A31" s="10"/>
      <c r="B31" s="10" t="s">
        <v>19</v>
      </c>
      <c r="C31" s="11">
        <f>'1T'!F31</f>
        <v>263</v>
      </c>
      <c r="D31" s="11">
        <f>'2T'!F31</f>
        <v>205</v>
      </c>
      <c r="E31" s="11">
        <f>'3T'!F31</f>
        <v>687</v>
      </c>
      <c r="F31" s="10">
        <f t="shared" si="2"/>
        <v>1155</v>
      </c>
      <c r="G31" s="1"/>
      <c r="I31" s="10"/>
      <c r="J31" s="10"/>
      <c r="K31" s="10"/>
    </row>
    <row r="32" spans="1:52" s="16" customFormat="1" ht="15" customHeight="1" x14ac:dyDescent="0.25">
      <c r="A32" s="69" t="s">
        <v>28</v>
      </c>
      <c r="B32" s="10" t="s">
        <v>18</v>
      </c>
      <c r="C32" s="11">
        <f>'1T'!F32</f>
        <v>291</v>
      </c>
      <c r="D32" s="11">
        <f>'2T'!F32</f>
        <v>163</v>
      </c>
      <c r="E32" s="11">
        <f>'3T'!F32</f>
        <v>230</v>
      </c>
      <c r="F32" s="10">
        <f t="shared" si="2"/>
        <v>684</v>
      </c>
      <c r="G32" s="1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</row>
    <row r="33" spans="1:52" x14ac:dyDescent="0.25">
      <c r="A33" s="69"/>
      <c r="B33" s="10" t="s">
        <v>19</v>
      </c>
      <c r="C33" s="11">
        <f>'1T'!F33</f>
        <v>818</v>
      </c>
      <c r="D33" s="11">
        <f>'2T'!F33</f>
        <v>479</v>
      </c>
      <c r="E33" s="11">
        <f>'3T'!F33</f>
        <v>675</v>
      </c>
      <c r="F33" s="10">
        <f t="shared" si="2"/>
        <v>1972</v>
      </c>
      <c r="G33" s="1"/>
      <c r="H33" s="10"/>
    </row>
    <row r="34" spans="1:52" x14ac:dyDescent="0.25">
      <c r="A34" s="15" t="s">
        <v>29</v>
      </c>
      <c r="B34" s="46" t="s">
        <v>18</v>
      </c>
      <c r="C34" s="47">
        <f t="shared" ref="C34:F35" si="3">+C26+C28+C30+C32</f>
        <v>3520</v>
      </c>
      <c r="D34" s="47">
        <f t="shared" si="3"/>
        <v>1980</v>
      </c>
      <c r="E34" s="47">
        <f t="shared" si="3"/>
        <v>2672</v>
      </c>
      <c r="F34" s="47">
        <f t="shared" si="3"/>
        <v>8172</v>
      </c>
      <c r="G34" s="31"/>
      <c r="H34" s="10"/>
    </row>
    <row r="35" spans="1:52" x14ac:dyDescent="0.25">
      <c r="A35" s="14"/>
      <c r="B35" s="46" t="s">
        <v>19</v>
      </c>
      <c r="C35" s="47">
        <f t="shared" si="3"/>
        <v>10011</v>
      </c>
      <c r="D35" s="47">
        <f t="shared" si="3"/>
        <v>5597</v>
      </c>
      <c r="E35" s="47">
        <f t="shared" si="3"/>
        <v>7630</v>
      </c>
      <c r="F35" s="47">
        <f t="shared" si="3"/>
        <v>23238</v>
      </c>
      <c r="G35" s="31"/>
      <c r="H35" s="10"/>
    </row>
    <row r="36" spans="1:52" ht="15.75" thickBot="1" x14ac:dyDescent="0.3">
      <c r="A36" s="38"/>
      <c r="B36" s="38"/>
      <c r="C36" s="38"/>
      <c r="D36" s="38"/>
      <c r="E36" s="38"/>
      <c r="F36" s="38"/>
    </row>
    <row r="37" spans="1:52" ht="15.75" thickTop="1" x14ac:dyDescent="0.25">
      <c r="A37" s="71" t="s">
        <v>70</v>
      </c>
      <c r="B37" s="71"/>
      <c r="C37" s="71"/>
      <c r="D37" s="71"/>
      <c r="E37" s="71"/>
      <c r="F37" s="71"/>
    </row>
    <row r="38" spans="1:52" x14ac:dyDescent="0.25">
      <c r="A38" s="67"/>
      <c r="B38" s="67"/>
      <c r="C38" s="67"/>
      <c r="D38" s="67"/>
      <c r="E38" s="67"/>
      <c r="F38" s="67"/>
      <c r="G38" t="s">
        <v>87</v>
      </c>
    </row>
    <row r="39" spans="1:52" s="10" customFormat="1" x14ac:dyDescent="0.25"/>
    <row r="40" spans="1:52" x14ac:dyDescent="0.25">
      <c r="A40" s="66" t="s">
        <v>71</v>
      </c>
      <c r="B40" s="66"/>
      <c r="C40" s="66"/>
      <c r="D40" s="66"/>
      <c r="E40" s="66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</row>
    <row r="41" spans="1:52" x14ac:dyDescent="0.25">
      <c r="A41" s="66" t="s">
        <v>32</v>
      </c>
      <c r="B41" s="66"/>
      <c r="C41" s="66"/>
      <c r="D41" s="66"/>
      <c r="E41" s="66"/>
    </row>
    <row r="42" spans="1:52" x14ac:dyDescent="0.25">
      <c r="A42" s="66" t="s">
        <v>72</v>
      </c>
      <c r="B42" s="66"/>
      <c r="C42" s="66"/>
      <c r="D42" s="66"/>
      <c r="E42" s="66"/>
    </row>
    <row r="43" spans="1:52" x14ac:dyDescent="0.25">
      <c r="B43" s="68"/>
      <c r="C43" s="68"/>
      <c r="D43" s="68"/>
      <c r="E43" s="68"/>
      <c r="F43" s="3"/>
    </row>
    <row r="44" spans="1:52" x14ac:dyDescent="0.25">
      <c r="A44" s="7" t="s">
        <v>10</v>
      </c>
      <c r="B44" s="8" t="s">
        <v>15</v>
      </c>
      <c r="C44" s="8" t="s">
        <v>62</v>
      </c>
      <c r="D44" s="8" t="s">
        <v>69</v>
      </c>
      <c r="E44" s="8" t="s">
        <v>84</v>
      </c>
      <c r="F44" s="3"/>
    </row>
    <row r="45" spans="1:52" x14ac:dyDescent="0.25">
      <c r="A45" s="4" t="s">
        <v>16</v>
      </c>
      <c r="B45" s="10"/>
      <c r="C45" s="10"/>
      <c r="D45" s="10"/>
      <c r="E45" s="10"/>
      <c r="F45" s="3"/>
    </row>
    <row r="46" spans="1:52" x14ac:dyDescent="0.25">
      <c r="A46" s="10" t="s">
        <v>34</v>
      </c>
      <c r="B46" s="11">
        <f>'1T'!E46</f>
        <v>10015485446.440001</v>
      </c>
      <c r="C46" s="11">
        <f>'2T'!E46</f>
        <v>14361893835.15</v>
      </c>
      <c r="D46" s="11">
        <f>'3T'!E46</f>
        <v>13591498900.700001</v>
      </c>
      <c r="E46" s="10">
        <f t="shared" ref="E46:E50" si="4">SUM(B46:D46)</f>
        <v>37968878182.290001</v>
      </c>
      <c r="F46" s="3"/>
    </row>
    <row r="47" spans="1:52" x14ac:dyDescent="0.25">
      <c r="A47" s="10" t="s">
        <v>35</v>
      </c>
      <c r="B47" s="11">
        <f>'1T'!E47</f>
        <v>2465845784.9099998</v>
      </c>
      <c r="C47" s="11">
        <f>'2T'!E47</f>
        <v>1708209638.26</v>
      </c>
      <c r="D47" s="11">
        <f>'3T'!E47</f>
        <v>4548727586.79</v>
      </c>
      <c r="E47" s="10">
        <f t="shared" si="4"/>
        <v>8722783009.9599991</v>
      </c>
      <c r="F47" s="3"/>
    </row>
    <row r="48" spans="1:52" x14ac:dyDescent="0.25">
      <c r="A48" s="10" t="s">
        <v>36</v>
      </c>
      <c r="B48" s="11">
        <f>'1T'!E48</f>
        <v>1194607059.71</v>
      </c>
      <c r="C48" s="11">
        <f>'2T'!E48</f>
        <v>1614075424.4400001</v>
      </c>
      <c r="D48" s="11">
        <f>'3T'!E48</f>
        <v>2562380165.8099999</v>
      </c>
      <c r="E48" s="10">
        <f t="shared" si="4"/>
        <v>5371062649.96</v>
      </c>
      <c r="F48" s="3"/>
    </row>
    <row r="49" spans="1:6" x14ac:dyDescent="0.25">
      <c r="A49" s="10" t="s">
        <v>37</v>
      </c>
      <c r="B49" s="11">
        <f>'1T'!E49</f>
        <v>1101771000</v>
      </c>
      <c r="C49" s="11">
        <f>'2T'!E49</f>
        <v>1248994000</v>
      </c>
      <c r="D49" s="11">
        <f>'3T'!E49</f>
        <v>1530545000</v>
      </c>
      <c r="E49" s="10">
        <f t="shared" si="4"/>
        <v>3881310000</v>
      </c>
      <c r="F49" s="3"/>
    </row>
    <row r="50" spans="1:6" x14ac:dyDescent="0.25">
      <c r="A50" s="10" t="s">
        <v>38</v>
      </c>
      <c r="B50" s="11">
        <f>'1T'!E50</f>
        <v>844409354.27769017</v>
      </c>
      <c r="C50" s="11">
        <f>'2T'!E50</f>
        <v>624337193.98156512</v>
      </c>
      <c r="D50" s="11">
        <f>'3T'!E50</f>
        <v>861865618.67983627</v>
      </c>
      <c r="E50" s="10">
        <f t="shared" si="4"/>
        <v>2330612166.9390917</v>
      </c>
      <c r="F50" s="3"/>
    </row>
    <row r="51" spans="1:6" ht="15.75" thickBot="1" x14ac:dyDescent="0.3">
      <c r="A51" s="42" t="s">
        <v>39</v>
      </c>
      <c r="B51" s="60">
        <f>SUM(B46:B50)</f>
        <v>15622118645.337692</v>
      </c>
      <c r="C51" s="60">
        <f t="shared" ref="C51:E51" si="5">SUM(C46:C50)</f>
        <v>19557510091.831562</v>
      </c>
      <c r="D51" s="60">
        <f t="shared" si="5"/>
        <v>23095017271.979839</v>
      </c>
      <c r="E51" s="60">
        <f t="shared" si="5"/>
        <v>58274646009.149094</v>
      </c>
      <c r="F51" s="58"/>
    </row>
    <row r="52" spans="1:6" x14ac:dyDescent="0.25">
      <c r="A52" s="4" t="s">
        <v>24</v>
      </c>
      <c r="C52" s="11"/>
      <c r="D52" s="11"/>
      <c r="E52" s="10"/>
      <c r="F52" s="3"/>
    </row>
    <row r="53" spans="1:6" x14ac:dyDescent="0.25">
      <c r="A53" s="10" t="s">
        <v>34</v>
      </c>
      <c r="B53" s="11">
        <f>'1T'!E53</f>
        <v>17767476701.360001</v>
      </c>
      <c r="C53" s="11">
        <f>'2T'!E53</f>
        <v>10574394893.75</v>
      </c>
      <c r="D53" s="11">
        <f>'3T'!E53</f>
        <v>13186067424.119999</v>
      </c>
      <c r="E53" s="10">
        <f t="shared" ref="E53:E58" si="6">SUM(B53:D53)</f>
        <v>41527939019.229996</v>
      </c>
      <c r="F53" s="3"/>
    </row>
    <row r="54" spans="1:6" x14ac:dyDescent="0.25">
      <c r="A54" s="10" t="s">
        <v>35</v>
      </c>
      <c r="B54" s="11">
        <f>'1T'!E54</f>
        <v>4990678913.4899998</v>
      </c>
      <c r="C54" s="11">
        <f>'2T'!E54</f>
        <v>1272041338.2800002</v>
      </c>
      <c r="D54" s="11">
        <f>'3T'!E54</f>
        <v>2299880144.4300003</v>
      </c>
      <c r="E54" s="10">
        <f t="shared" si="6"/>
        <v>8562600396.2000008</v>
      </c>
      <c r="F54" s="3"/>
    </row>
    <row r="55" spans="1:6" x14ac:dyDescent="0.25">
      <c r="A55" s="10" t="s">
        <v>36</v>
      </c>
      <c r="B55" s="11">
        <f>'1T'!E55</f>
        <v>1081868365.8800001</v>
      </c>
      <c r="C55" s="11">
        <f>'2T'!E55</f>
        <v>564947323.42000008</v>
      </c>
      <c r="D55" s="11">
        <f>'3T'!E55</f>
        <v>2837669400.21</v>
      </c>
      <c r="E55" s="10">
        <f t="shared" si="6"/>
        <v>4484485089.5100002</v>
      </c>
      <c r="F55" s="3"/>
    </row>
    <row r="56" spans="1:6" x14ac:dyDescent="0.25">
      <c r="A56" s="10" t="s">
        <v>37</v>
      </c>
      <c r="B56" s="11">
        <f>'1T'!E56</f>
        <v>1707421000</v>
      </c>
      <c r="C56" s="11">
        <f>'2T'!E56</f>
        <v>969718000</v>
      </c>
      <c r="D56" s="11">
        <f>'3T'!E56</f>
        <v>1360104000</v>
      </c>
      <c r="E56" s="10">
        <f t="shared" si="6"/>
        <v>4037243000</v>
      </c>
      <c r="F56" s="3"/>
    </row>
    <row r="57" spans="1:6" x14ac:dyDescent="0.25">
      <c r="A57" s="10" t="s">
        <v>40</v>
      </c>
      <c r="B57" s="11">
        <f>'1T'!E57</f>
        <v>1486019375.4486217</v>
      </c>
      <c r="C57" s="11">
        <f>'2T'!E57</f>
        <v>475059414.74016213</v>
      </c>
      <c r="D57" s="11">
        <f>'3T'!E57</f>
        <v>800973687.54182899</v>
      </c>
      <c r="E57" s="10">
        <f t="shared" si="6"/>
        <v>2762052477.7306128</v>
      </c>
      <c r="F57" s="3"/>
    </row>
    <row r="58" spans="1:6" x14ac:dyDescent="0.25">
      <c r="A58" s="16" t="s">
        <v>39</v>
      </c>
      <c r="B58" s="16">
        <f>SUM(B53:B57)</f>
        <v>27033464356.178619</v>
      </c>
      <c r="C58" s="16">
        <f>SUM(C53:C57)</f>
        <v>13856160970.190163</v>
      </c>
      <c r="D58" s="16">
        <f>SUM(D53:D57)</f>
        <v>20484694656.301826</v>
      </c>
      <c r="E58" s="61">
        <f t="shared" si="6"/>
        <v>61374319982.670609</v>
      </c>
      <c r="F58" s="58"/>
    </row>
    <row r="59" spans="1:6" x14ac:dyDescent="0.25">
      <c r="A59" s="34" t="s">
        <v>70</v>
      </c>
      <c r="B59" s="34"/>
      <c r="C59" s="34"/>
      <c r="D59" s="34"/>
      <c r="E59" s="34"/>
      <c r="F59" s="59"/>
    </row>
    <row r="60" spans="1:6" x14ac:dyDescent="0.25">
      <c r="A60" s="12"/>
      <c r="B60" s="44"/>
      <c r="C60" s="44"/>
      <c r="D60" s="44"/>
      <c r="E60" s="44"/>
      <c r="F60" s="44"/>
    </row>
    <row r="61" spans="1:6" x14ac:dyDescent="0.25">
      <c r="B61" s="45"/>
      <c r="C61" s="45"/>
      <c r="D61" s="45"/>
      <c r="E61" s="45"/>
      <c r="F61" s="45"/>
    </row>
    <row r="62" spans="1:6" x14ac:dyDescent="0.25">
      <c r="A62" s="66" t="s">
        <v>73</v>
      </c>
      <c r="B62" s="66"/>
      <c r="C62" s="66"/>
      <c r="D62" s="66"/>
      <c r="E62" s="66"/>
    </row>
    <row r="63" spans="1:6" x14ac:dyDescent="0.25">
      <c r="A63" s="66" t="s">
        <v>43</v>
      </c>
      <c r="B63" s="66"/>
      <c r="C63" s="66"/>
      <c r="D63" s="66"/>
      <c r="E63" s="66"/>
    </row>
    <row r="64" spans="1:6" x14ac:dyDescent="0.25">
      <c r="A64" s="66" t="s">
        <v>72</v>
      </c>
      <c r="B64" s="66"/>
      <c r="C64" s="66"/>
      <c r="D64" s="66"/>
      <c r="E64" s="66"/>
    </row>
    <row r="65" spans="1:7" x14ac:dyDescent="0.25">
      <c r="B65" s="70"/>
      <c r="C65" s="70"/>
      <c r="D65" s="70"/>
      <c r="E65" s="70"/>
    </row>
    <row r="66" spans="1:7" x14ac:dyDescent="0.25">
      <c r="A66" s="8" t="s">
        <v>44</v>
      </c>
      <c r="B66" s="8" t="s">
        <v>15</v>
      </c>
      <c r="C66" s="8" t="s">
        <v>62</v>
      </c>
      <c r="D66" s="8" t="s">
        <v>69</v>
      </c>
      <c r="E66" s="8" t="s">
        <v>84</v>
      </c>
    </row>
    <row r="67" spans="1:7" x14ac:dyDescent="0.25">
      <c r="A67" s="19" t="s">
        <v>45</v>
      </c>
    </row>
    <row r="68" spans="1:7" x14ac:dyDescent="0.25">
      <c r="A68" t="s">
        <v>46</v>
      </c>
      <c r="B68" s="10">
        <f>'1T'!E68</f>
        <v>363511963.9149766</v>
      </c>
      <c r="C68" s="10">
        <f>'2T'!E68</f>
        <v>127084494.2624016</v>
      </c>
      <c r="D68" s="10">
        <f>'3T'!E68</f>
        <v>272051902.63325918</v>
      </c>
      <c r="E68" s="10">
        <f t="shared" ref="E68:E74" si="7">SUM(B68:D68)</f>
        <v>762648360.81063735</v>
      </c>
      <c r="G68" s="56"/>
    </row>
    <row r="69" spans="1:7" x14ac:dyDescent="0.25">
      <c r="A69" t="s">
        <v>47</v>
      </c>
      <c r="B69" s="10">
        <f>'1T'!E69</f>
        <v>110152113.48601605</v>
      </c>
      <c r="C69" s="10">
        <f>'2T'!E69</f>
        <v>80373499.363264844</v>
      </c>
      <c r="D69" s="10">
        <f>'3T'!E69</f>
        <v>108790547.55728021</v>
      </c>
      <c r="E69" s="10">
        <f t="shared" si="7"/>
        <v>299316160.40656114</v>
      </c>
    </row>
    <row r="70" spans="1:7" x14ac:dyDescent="0.25">
      <c r="A70" t="s">
        <v>48</v>
      </c>
      <c r="B70" s="10">
        <f>'1T'!E70</f>
        <v>10234714.86494375</v>
      </c>
      <c r="C70" s="10">
        <f>'2T'!E70</f>
        <v>9476274.7017412167</v>
      </c>
      <c r="D70" s="10">
        <f>'3T'!E70</f>
        <v>8103262.7300421912</v>
      </c>
      <c r="E70" s="10">
        <f t="shared" si="7"/>
        <v>27814252.296727158</v>
      </c>
    </row>
    <row r="71" spans="1:7" x14ac:dyDescent="0.25">
      <c r="A71" t="s">
        <v>49</v>
      </c>
      <c r="B71" s="10">
        <f>'1T'!E71</f>
        <v>26628538.676334243</v>
      </c>
      <c r="C71" s="10">
        <f>'2T'!E71</f>
        <v>5395411.5417697346</v>
      </c>
      <c r="D71" s="10">
        <f>'3T'!E71</f>
        <v>39322168.200039126</v>
      </c>
      <c r="E71" s="10">
        <f t="shared" si="7"/>
        <v>71346118.418143108</v>
      </c>
      <c r="F71" s="10"/>
      <c r="G71" s="56"/>
    </row>
    <row r="72" spans="1:7" x14ac:dyDescent="0.25">
      <c r="A72" t="s">
        <v>94</v>
      </c>
      <c r="B72" s="10">
        <f>'1T'!E72</f>
        <v>38367868.754219681</v>
      </c>
      <c r="C72" s="10">
        <f>'2T'!E72</f>
        <v>23233456.155387744</v>
      </c>
      <c r="D72" s="10">
        <f>'3T'!E72</f>
        <v>849789.64641567157</v>
      </c>
      <c r="E72" s="10">
        <f t="shared" si="7"/>
        <v>62451114.556023099</v>
      </c>
    </row>
    <row r="73" spans="1:7" x14ac:dyDescent="0.25">
      <c r="A73" t="s">
        <v>95</v>
      </c>
      <c r="B73" s="10">
        <f>'1T'!E73</f>
        <v>295514154.5812</v>
      </c>
      <c r="C73" s="10">
        <f>'2T'!E73</f>
        <v>378774057.95699996</v>
      </c>
      <c r="D73" s="10">
        <f>'3T'!E73</f>
        <v>432747947.91280007</v>
      </c>
      <c r="E73" s="10">
        <f t="shared" si="7"/>
        <v>1107036160.451</v>
      </c>
    </row>
    <row r="74" spans="1:7" x14ac:dyDescent="0.25">
      <c r="A74" s="10" t="s">
        <v>96</v>
      </c>
      <c r="B74" s="10">
        <f>'1T'!E74</f>
        <v>15929963719.291</v>
      </c>
      <c r="C74" s="10">
        <f>'2T'!E74</f>
        <v>20780071491.029999</v>
      </c>
      <c r="D74" s="10">
        <f>'3T'!E74</f>
        <v>21999734052.800003</v>
      </c>
      <c r="E74" s="10">
        <f t="shared" si="7"/>
        <v>58709769263.121002</v>
      </c>
      <c r="F74" s="10"/>
    </row>
    <row r="75" spans="1:7" ht="15.75" thickBot="1" x14ac:dyDescent="0.3">
      <c r="A75" s="38" t="s">
        <v>39</v>
      </c>
      <c r="B75" s="39">
        <f>SUM(B68:B74)</f>
        <v>16774373073.568691</v>
      </c>
      <c r="C75" s="39">
        <f t="shared" ref="C75:E75" si="8">SUM(C68:C74)</f>
        <v>21404408685.011562</v>
      </c>
      <c r="D75" s="39">
        <f t="shared" si="8"/>
        <v>22861599671.479839</v>
      </c>
      <c r="E75" s="39">
        <f t="shared" si="8"/>
        <v>61040381430.060097</v>
      </c>
      <c r="F75" s="10"/>
    </row>
    <row r="76" spans="1:7" ht="15.75" thickTop="1" x14ac:dyDescent="0.25">
      <c r="A76" s="10" t="s">
        <v>50</v>
      </c>
      <c r="B76" s="10"/>
      <c r="C76" s="10"/>
      <c r="D76" s="10"/>
    </row>
    <row r="77" spans="1:7" x14ac:dyDescent="0.25">
      <c r="A77" s="71" t="s">
        <v>76</v>
      </c>
      <c r="B77" s="71"/>
      <c r="C77" s="71"/>
      <c r="D77" s="71"/>
      <c r="E77" s="71"/>
      <c r="F77" s="71"/>
    </row>
    <row r="78" spans="1:7" x14ac:dyDescent="0.25">
      <c r="A78" s="10"/>
      <c r="B78" s="12"/>
      <c r="C78" s="12"/>
      <c r="D78" s="12"/>
      <c r="E78" s="12"/>
      <c r="F78" s="12"/>
    </row>
    <row r="79" spans="1:7" x14ac:dyDescent="0.25">
      <c r="A79" s="10"/>
      <c r="B79" s="12"/>
      <c r="C79" s="12"/>
      <c r="D79" s="12"/>
      <c r="E79" s="12"/>
      <c r="F79" s="12"/>
    </row>
    <row r="80" spans="1:7" x14ac:dyDescent="0.25">
      <c r="A80" s="66" t="s">
        <v>74</v>
      </c>
      <c r="B80" s="66"/>
      <c r="C80" s="66"/>
      <c r="D80" s="66"/>
      <c r="E80" s="66"/>
      <c r="F80" s="10"/>
    </row>
    <row r="81" spans="1:6" x14ac:dyDescent="0.25">
      <c r="A81" s="66" t="s">
        <v>52</v>
      </c>
      <c r="B81" s="66"/>
      <c r="C81" s="66"/>
      <c r="D81" s="66"/>
      <c r="E81" s="66"/>
      <c r="F81" s="10"/>
    </row>
    <row r="82" spans="1:6" x14ac:dyDescent="0.25">
      <c r="A82" s="66" t="s">
        <v>33</v>
      </c>
      <c r="B82" s="66"/>
      <c r="C82" s="66"/>
      <c r="D82" s="66"/>
      <c r="E82" s="66"/>
      <c r="F82" s="10"/>
    </row>
    <row r="83" spans="1:6" x14ac:dyDescent="0.25">
      <c r="A83" s="10"/>
      <c r="B83" s="10"/>
      <c r="C83" s="10"/>
      <c r="D83" s="10"/>
      <c r="E83" s="10"/>
      <c r="F83" s="10"/>
    </row>
    <row r="84" spans="1:6" x14ac:dyDescent="0.25">
      <c r="A84" s="26" t="s">
        <v>44</v>
      </c>
      <c r="B84" s="26" t="s">
        <v>15</v>
      </c>
      <c r="C84" s="26" t="s">
        <v>62</v>
      </c>
      <c r="D84" s="26" t="s">
        <v>69</v>
      </c>
      <c r="E84" s="26" t="s">
        <v>84</v>
      </c>
      <c r="F84" s="10"/>
    </row>
    <row r="85" spans="1:6" x14ac:dyDescent="0.25">
      <c r="A85" s="10"/>
      <c r="B85" s="10"/>
      <c r="C85" s="10"/>
      <c r="D85" s="10"/>
      <c r="E85" s="10"/>
      <c r="F85" s="10"/>
    </row>
    <row r="86" spans="1:6" x14ac:dyDescent="0.25">
      <c r="A86" s="10" t="s">
        <v>75</v>
      </c>
      <c r="B86" s="10">
        <f>'1T'!E86</f>
        <v>76735080066.258972</v>
      </c>
      <c r="C86" s="10">
        <f>'2T'!E86</f>
        <v>79909958773.470276</v>
      </c>
      <c r="D86" s="10">
        <f>'3T'!E86</f>
        <v>81973867927.628708</v>
      </c>
      <c r="E86" s="10">
        <f>+B86</f>
        <v>76735080066.258972</v>
      </c>
      <c r="F86" s="10"/>
    </row>
    <row r="87" spans="1:6" x14ac:dyDescent="0.25">
      <c r="A87" s="10" t="s">
        <v>54</v>
      </c>
      <c r="B87" s="10">
        <f>'1T'!E87</f>
        <v>19949251780.779999</v>
      </c>
      <c r="C87" s="10">
        <f>'2T'!E87</f>
        <v>23468317839.169998</v>
      </c>
      <c r="D87" s="10">
        <f>'3T'!E87</f>
        <v>26258552690.27</v>
      </c>
      <c r="E87" s="10">
        <f>+SUM(B87:D87)</f>
        <v>69676122310.220001</v>
      </c>
      <c r="F87" s="10"/>
    </row>
    <row r="88" spans="1:6" x14ac:dyDescent="0.25">
      <c r="A88" s="10" t="s">
        <v>55</v>
      </c>
      <c r="B88" s="10">
        <f>'1T'!E88</f>
        <v>96684331847.038971</v>
      </c>
      <c r="C88" s="10">
        <f>'2T'!E88</f>
        <v>103378276612.64027</v>
      </c>
      <c r="D88" s="10">
        <f>'3T'!E88</f>
        <v>108232420617.89871</v>
      </c>
      <c r="E88" s="10">
        <f>SUM(E86:E87)</f>
        <v>146411202376.47897</v>
      </c>
      <c r="F88" s="10"/>
    </row>
    <row r="89" spans="1:6" x14ac:dyDescent="0.25">
      <c r="A89" s="10" t="s">
        <v>56</v>
      </c>
      <c r="B89" s="10">
        <f>'1T'!E89</f>
        <v>16774373073.568689</v>
      </c>
      <c r="C89" s="10">
        <f>'2T'!E89</f>
        <v>21404408685.011562</v>
      </c>
      <c r="D89" s="10">
        <f>'3T'!E89</f>
        <v>22861599671.479836</v>
      </c>
      <c r="E89" s="10">
        <f>+SUM(B89:D89)</f>
        <v>61040381430.060089</v>
      </c>
      <c r="F89" s="10"/>
    </row>
    <row r="90" spans="1:6" x14ac:dyDescent="0.25">
      <c r="A90" s="10" t="s">
        <v>57</v>
      </c>
      <c r="B90" s="10">
        <f>'1T'!E90</f>
        <v>79909958773.470276</v>
      </c>
      <c r="C90" s="10">
        <f>'2T'!E90</f>
        <v>81973867927.628708</v>
      </c>
      <c r="D90" s="10">
        <f>'3T'!E90</f>
        <v>85370820946.418884</v>
      </c>
      <c r="E90" s="10">
        <f>+E88-E89</f>
        <v>85370820946.418884</v>
      </c>
      <c r="F90" s="10"/>
    </row>
    <row r="91" spans="1:6" ht="15.75" thickBot="1" x14ac:dyDescent="0.3">
      <c r="A91" s="38"/>
      <c r="B91" s="38"/>
      <c r="C91" s="38"/>
      <c r="D91" s="38"/>
      <c r="E91" s="38"/>
      <c r="F91" s="10"/>
    </row>
    <row r="92" spans="1:6" ht="15.75" thickTop="1" x14ac:dyDescent="0.25">
      <c r="A92" s="71" t="s">
        <v>76</v>
      </c>
      <c r="B92" s="71"/>
      <c r="C92" s="71"/>
      <c r="D92" s="71"/>
      <c r="E92" s="71"/>
      <c r="F92" s="71"/>
    </row>
    <row r="93" spans="1:6" x14ac:dyDescent="0.25">
      <c r="A93" s="67"/>
      <c r="B93" s="67"/>
      <c r="C93" s="67"/>
      <c r="D93" s="67"/>
      <c r="E93" s="67"/>
      <c r="F93" s="67"/>
    </row>
    <row r="95" spans="1:6" x14ac:dyDescent="0.25">
      <c r="A95" t="s">
        <v>97</v>
      </c>
    </row>
  </sheetData>
  <mergeCells count="21">
    <mergeCell ref="A1:F1"/>
    <mergeCell ref="A8:F8"/>
    <mergeCell ref="A9:F9"/>
    <mergeCell ref="A20:A21"/>
    <mergeCell ref="A32:A33"/>
    <mergeCell ref="A37:F37"/>
    <mergeCell ref="A38:F38"/>
    <mergeCell ref="A40:E40"/>
    <mergeCell ref="A41:E41"/>
    <mergeCell ref="A42:E42"/>
    <mergeCell ref="B43:E43"/>
    <mergeCell ref="A62:E62"/>
    <mergeCell ref="A63:E63"/>
    <mergeCell ref="A64:E64"/>
    <mergeCell ref="B65:E65"/>
    <mergeCell ref="A93:F93"/>
    <mergeCell ref="A77:F77"/>
    <mergeCell ref="A80:E80"/>
    <mergeCell ref="A81:E81"/>
    <mergeCell ref="A82:E82"/>
    <mergeCell ref="A92:F9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5"/>
  <sheetViews>
    <sheetView tabSelected="1" topLeftCell="A52" workbookViewId="0">
      <selection activeCell="F80" sqref="F80"/>
    </sheetView>
  </sheetViews>
  <sheetFormatPr baseColWidth="10" defaultColWidth="9.140625" defaultRowHeight="15" x14ac:dyDescent="0.25"/>
  <cols>
    <col min="1" max="1" width="70.140625"/>
    <col min="2" max="2" width="18.140625"/>
    <col min="3" max="3" width="17.42578125"/>
    <col min="4" max="4" width="18"/>
    <col min="5" max="5" width="17.7109375"/>
    <col min="6" max="7" width="18.85546875"/>
    <col min="8" max="8" width="16.7109375"/>
    <col min="9" max="9" width="11.42578125"/>
    <col min="10" max="10" width="17.85546875"/>
    <col min="11" max="256" width="11.42578125"/>
    <col min="257" max="257" width="56.7109375"/>
    <col min="258" max="258" width="15.85546875"/>
    <col min="259" max="261" width="16.28515625"/>
    <col min="262" max="262" width="12.140625"/>
    <col min="263" max="263" width="16.42578125"/>
    <col min="264" max="265" width="11.42578125"/>
    <col min="266" max="266" width="17.85546875"/>
    <col min="267" max="512" width="11.42578125"/>
    <col min="513" max="513" width="56.7109375"/>
    <col min="514" max="514" width="15.85546875"/>
    <col min="515" max="517" width="16.28515625"/>
    <col min="518" max="518" width="12.140625"/>
    <col min="519" max="519" width="16.42578125"/>
    <col min="520" max="521" width="11.42578125"/>
    <col min="522" max="522" width="17.85546875"/>
    <col min="523" max="768" width="11.42578125"/>
    <col min="769" max="769" width="56.7109375"/>
    <col min="770" max="770" width="15.85546875"/>
    <col min="771" max="773" width="16.28515625"/>
    <col min="774" max="774" width="12.140625"/>
    <col min="775" max="775" width="16.42578125"/>
    <col min="776" max="777" width="11.42578125"/>
    <col min="778" max="778" width="17.85546875"/>
    <col min="779" max="1025" width="11.42578125"/>
  </cols>
  <sheetData>
    <row r="1" spans="1:52" x14ac:dyDescent="0.25">
      <c r="A1" s="66" t="s">
        <v>0</v>
      </c>
      <c r="B1" s="66"/>
      <c r="C1" s="66"/>
      <c r="D1" s="66"/>
      <c r="E1" s="66"/>
      <c r="F1" s="66"/>
    </row>
    <row r="2" spans="1:52" x14ac:dyDescent="0.25">
      <c r="A2" s="2" t="s">
        <v>1</v>
      </c>
      <c r="B2" s="3" t="s">
        <v>2</v>
      </c>
      <c r="C2" s="3"/>
      <c r="D2" s="3"/>
      <c r="E2" s="3"/>
      <c r="F2" s="3"/>
    </row>
    <row r="3" spans="1:52" x14ac:dyDescent="0.25">
      <c r="A3" s="2" t="s">
        <v>63</v>
      </c>
      <c r="B3" s="3" t="s">
        <v>64</v>
      </c>
      <c r="C3" s="3"/>
      <c r="D3" s="3"/>
      <c r="E3" s="3"/>
      <c r="F3" s="3"/>
    </row>
    <row r="4" spans="1:52" x14ac:dyDescent="0.25">
      <c r="A4" s="2" t="s">
        <v>5</v>
      </c>
      <c r="B4" s="3" t="s">
        <v>6</v>
      </c>
      <c r="C4" s="3"/>
      <c r="D4" s="3"/>
      <c r="E4" s="3"/>
      <c r="F4" s="3"/>
    </row>
    <row r="5" spans="1:52" x14ac:dyDescent="0.25">
      <c r="A5" s="2" t="s">
        <v>7</v>
      </c>
      <c r="B5" s="36">
        <v>2015</v>
      </c>
      <c r="C5" s="3"/>
      <c r="D5" s="3"/>
      <c r="E5" s="3"/>
      <c r="F5" s="3"/>
    </row>
    <row r="6" spans="1:52" x14ac:dyDescent="0.25">
      <c r="A6" s="2"/>
      <c r="B6" s="1"/>
      <c r="C6" s="3"/>
      <c r="D6" s="3"/>
      <c r="E6" s="3"/>
      <c r="F6" s="3"/>
    </row>
    <row r="8" spans="1:52" x14ac:dyDescent="0.25">
      <c r="A8" s="66" t="s">
        <v>65</v>
      </c>
      <c r="B8" s="66"/>
      <c r="C8" s="66"/>
      <c r="D8" s="66"/>
      <c r="E8" s="66"/>
      <c r="F8" s="66"/>
    </row>
    <row r="9" spans="1:52" x14ac:dyDescent="0.25">
      <c r="A9" s="66" t="s">
        <v>9</v>
      </c>
      <c r="B9" s="66"/>
      <c r="C9" s="66"/>
      <c r="D9" s="66"/>
      <c r="E9" s="66"/>
      <c r="F9" s="66"/>
    </row>
    <row r="10" spans="1:52" x14ac:dyDescent="0.25">
      <c r="K10" s="6"/>
      <c r="L10" s="6"/>
    </row>
    <row r="11" spans="1:52" x14ac:dyDescent="0.25">
      <c r="A11" s="7" t="s">
        <v>10</v>
      </c>
      <c r="B11" s="8" t="s">
        <v>11</v>
      </c>
      <c r="C11" s="8" t="s">
        <v>15</v>
      </c>
      <c r="D11" s="8" t="s">
        <v>62</v>
      </c>
      <c r="E11" s="8" t="s">
        <v>69</v>
      </c>
      <c r="F11" s="8" t="s">
        <v>80</v>
      </c>
      <c r="G11" s="8" t="s">
        <v>85</v>
      </c>
      <c r="K11" s="6"/>
      <c r="L11" s="6"/>
    </row>
    <row r="12" spans="1:52" x14ac:dyDescent="0.25">
      <c r="A12" s="9"/>
      <c r="B12" s="1"/>
      <c r="C12" s="1"/>
      <c r="D12" s="1"/>
      <c r="E12" s="1"/>
      <c r="F12" s="1"/>
      <c r="G12" s="1"/>
      <c r="K12" s="6"/>
      <c r="L12" s="6"/>
    </row>
    <row r="13" spans="1:52" x14ac:dyDescent="0.25">
      <c r="A13" s="4" t="s">
        <v>16</v>
      </c>
      <c r="B13" s="1"/>
      <c r="C13" s="1"/>
      <c r="D13" s="1"/>
      <c r="E13" s="1"/>
      <c r="F13" s="1"/>
      <c r="G13" s="1"/>
      <c r="K13" s="6"/>
      <c r="L13" s="6"/>
    </row>
    <row r="14" spans="1:52" x14ac:dyDescent="0.25">
      <c r="A14" s="10" t="s">
        <v>17</v>
      </c>
      <c r="B14" s="10" t="s">
        <v>18</v>
      </c>
      <c r="C14" s="11">
        <f>'1T'!F14</f>
        <v>1523</v>
      </c>
      <c r="D14" s="11">
        <f>'2T'!F14</f>
        <v>2041</v>
      </c>
      <c r="E14" s="11">
        <f>'3T'!F14</f>
        <v>2030</v>
      </c>
      <c r="F14" s="10">
        <f>'4T'!F14</f>
        <v>2233</v>
      </c>
      <c r="G14" s="10">
        <f t="shared" ref="G14:G21" si="0">SUM(C14:F14)</f>
        <v>7827</v>
      </c>
      <c r="K14" s="6"/>
      <c r="L14" s="6"/>
    </row>
    <row r="15" spans="1:52" x14ac:dyDescent="0.25">
      <c r="A15" s="12"/>
      <c r="B15" s="10" t="s">
        <v>19</v>
      </c>
      <c r="C15" s="11">
        <f>'1T'!F15</f>
        <v>4201</v>
      </c>
      <c r="D15" s="11">
        <f>'2T'!F15</f>
        <v>5799</v>
      </c>
      <c r="E15" s="11">
        <f>'3T'!F15</f>
        <v>5707</v>
      </c>
      <c r="F15" s="10">
        <f>'4T'!F15</f>
        <v>6106</v>
      </c>
      <c r="G15" s="10">
        <f t="shared" si="0"/>
        <v>21813</v>
      </c>
      <c r="K15" s="6"/>
      <c r="L15" s="6"/>
    </row>
    <row r="16" spans="1:52" s="13" customFormat="1" x14ac:dyDescent="0.25">
      <c r="A16" s="10" t="s">
        <v>20</v>
      </c>
      <c r="B16" s="10" t="s">
        <v>18</v>
      </c>
      <c r="C16" s="11">
        <f>'1T'!F16</f>
        <v>233</v>
      </c>
      <c r="D16" s="11">
        <f>'2T'!F16</f>
        <v>167</v>
      </c>
      <c r="E16" s="11">
        <f>'3T'!F16</f>
        <v>395</v>
      </c>
      <c r="F16" s="10">
        <f>'4T'!F16</f>
        <v>475</v>
      </c>
      <c r="G16" s="10">
        <f t="shared" si="0"/>
        <v>1270</v>
      </c>
      <c r="H16" s="10"/>
      <c r="I16" s="10"/>
      <c r="J16" s="10"/>
      <c r="K16" s="6"/>
      <c r="L16" s="6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</row>
    <row r="17" spans="1:52" x14ac:dyDescent="0.25">
      <c r="A17" s="12"/>
      <c r="B17" s="10" t="s">
        <v>19</v>
      </c>
      <c r="C17" s="11">
        <f>'1T'!F17</f>
        <v>733</v>
      </c>
      <c r="D17" s="11">
        <f>'2T'!F17</f>
        <v>519</v>
      </c>
      <c r="E17" s="11">
        <f>'3T'!F17</f>
        <v>1223</v>
      </c>
      <c r="F17" s="10">
        <f>'4T'!F17</f>
        <v>1481</v>
      </c>
      <c r="G17" s="10">
        <f t="shared" si="0"/>
        <v>3956</v>
      </c>
      <c r="K17" s="6"/>
      <c r="L17" s="6"/>
    </row>
    <row r="18" spans="1:52" s="13" customFormat="1" x14ac:dyDescent="0.25">
      <c r="A18" s="10" t="s">
        <v>21</v>
      </c>
      <c r="B18" s="10" t="s">
        <v>18</v>
      </c>
      <c r="C18" s="11">
        <f>'1T'!F18</f>
        <v>104</v>
      </c>
      <c r="D18" s="11">
        <f>'2T'!F18</f>
        <v>142</v>
      </c>
      <c r="E18" s="11">
        <f>'3T'!F18</f>
        <v>178</v>
      </c>
      <c r="F18" s="10">
        <f>'4T'!F18</f>
        <v>304</v>
      </c>
      <c r="G18" s="10">
        <f t="shared" si="0"/>
        <v>728</v>
      </c>
      <c r="H18" s="10"/>
      <c r="I18" s="10"/>
      <c r="J18" s="10"/>
      <c r="K18" s="6"/>
      <c r="L18" s="6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</row>
    <row r="19" spans="1:52" x14ac:dyDescent="0.25">
      <c r="A19" s="12"/>
      <c r="B19" s="10" t="s">
        <v>19</v>
      </c>
      <c r="C19" s="11">
        <f>'1T'!F19</f>
        <v>324</v>
      </c>
      <c r="D19" s="11">
        <f>'2T'!F19</f>
        <v>470</v>
      </c>
      <c r="E19" s="11">
        <f>'3T'!F19</f>
        <v>582</v>
      </c>
      <c r="F19" s="10">
        <f>'4T'!F19</f>
        <v>992</v>
      </c>
      <c r="G19" s="10">
        <f t="shared" si="0"/>
        <v>2368</v>
      </c>
      <c r="K19" s="6"/>
      <c r="L19" s="6"/>
    </row>
    <row r="20" spans="1:52" s="13" customFormat="1" ht="15" customHeight="1" x14ac:dyDescent="0.25">
      <c r="A20" s="69" t="s">
        <v>22</v>
      </c>
      <c r="B20" s="10" t="s">
        <v>18</v>
      </c>
      <c r="C20" s="11">
        <f>'1T'!F20</f>
        <v>187</v>
      </c>
      <c r="D20" s="11">
        <f>'2T'!F20</f>
        <v>205</v>
      </c>
      <c r="E20" s="11">
        <f>'3T'!F20</f>
        <v>260</v>
      </c>
      <c r="F20" s="10">
        <f>'4T'!F20</f>
        <v>299</v>
      </c>
      <c r="G20" s="10">
        <f t="shared" si="0"/>
        <v>951</v>
      </c>
      <c r="H20" s="10"/>
      <c r="I20" s="10"/>
      <c r="J20" s="10"/>
      <c r="K20" s="6"/>
      <c r="L20" s="6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</row>
    <row r="21" spans="1:52" x14ac:dyDescent="0.25">
      <c r="A21" s="69"/>
      <c r="B21" s="10" t="s">
        <v>19</v>
      </c>
      <c r="C21" s="11">
        <f>'1T'!F21</f>
        <v>536</v>
      </c>
      <c r="D21" s="11">
        <f>'2T'!F21</f>
        <v>612</v>
      </c>
      <c r="E21" s="11">
        <f>'3T'!F21</f>
        <v>735</v>
      </c>
      <c r="F21" s="10">
        <f>'4T'!F21</f>
        <v>826</v>
      </c>
      <c r="G21" s="10">
        <f t="shared" si="0"/>
        <v>2709</v>
      </c>
      <c r="K21" s="6"/>
      <c r="L21" s="6"/>
    </row>
    <row r="22" spans="1:52" x14ac:dyDescent="0.25">
      <c r="A22" s="15" t="s">
        <v>23</v>
      </c>
      <c r="B22" s="46" t="s">
        <v>18</v>
      </c>
      <c r="C22" s="47">
        <f t="shared" ref="C22:G23" si="1">+C14+C16+C18+C20</f>
        <v>2047</v>
      </c>
      <c r="D22" s="47">
        <f t="shared" si="1"/>
        <v>2555</v>
      </c>
      <c r="E22" s="47">
        <f t="shared" si="1"/>
        <v>2863</v>
      </c>
      <c r="F22" s="47">
        <f t="shared" si="1"/>
        <v>3311</v>
      </c>
      <c r="G22" s="47">
        <f t="shared" si="1"/>
        <v>10776</v>
      </c>
      <c r="H22" s="31"/>
      <c r="K22" s="6"/>
      <c r="L22" s="6"/>
    </row>
    <row r="23" spans="1:52" x14ac:dyDescent="0.25">
      <c r="A23" s="14"/>
      <c r="B23" s="46" t="s">
        <v>19</v>
      </c>
      <c r="C23" s="47">
        <f t="shared" si="1"/>
        <v>5794</v>
      </c>
      <c r="D23" s="47">
        <f t="shared" si="1"/>
        <v>7400</v>
      </c>
      <c r="E23" s="47">
        <f t="shared" si="1"/>
        <v>8247</v>
      </c>
      <c r="F23" s="47">
        <f t="shared" si="1"/>
        <v>9405</v>
      </c>
      <c r="G23" s="47">
        <f t="shared" si="1"/>
        <v>30846</v>
      </c>
      <c r="H23" s="31"/>
      <c r="K23" s="6"/>
      <c r="L23" s="6"/>
    </row>
    <row r="24" spans="1:52" x14ac:dyDescent="0.25">
      <c r="A24" s="14"/>
      <c r="B24" s="10"/>
      <c r="C24" s="11"/>
      <c r="D24" s="11"/>
      <c r="E24" s="11"/>
      <c r="F24" s="10"/>
      <c r="G24" s="10"/>
      <c r="K24" s="6"/>
      <c r="L24" s="6"/>
    </row>
    <row r="25" spans="1:52" x14ac:dyDescent="0.25">
      <c r="A25" s="4" t="s">
        <v>24</v>
      </c>
      <c r="B25" s="10"/>
      <c r="C25" s="11"/>
      <c r="D25" s="11"/>
      <c r="E25" s="11"/>
      <c r="F25" s="10"/>
      <c r="G25" s="10"/>
      <c r="K25" s="6"/>
      <c r="L25" s="6"/>
    </row>
    <row r="26" spans="1:52" s="10" customFormat="1" x14ac:dyDescent="0.25">
      <c r="A26" s="10" t="s">
        <v>25</v>
      </c>
      <c r="B26" s="10" t="s">
        <v>18</v>
      </c>
      <c r="C26" s="11">
        <f>'1T'!F26</f>
        <v>2743</v>
      </c>
      <c r="D26" s="11">
        <f>'2T'!F26</f>
        <v>1611</v>
      </c>
      <c r="E26" s="11">
        <f>'3T'!F26</f>
        <v>2008</v>
      </c>
      <c r="F26" s="10">
        <f>'4T'!F26</f>
        <v>1704</v>
      </c>
      <c r="G26" s="10">
        <f t="shared" ref="G26:G33" si="2">SUM(C26:F26)</f>
        <v>8066</v>
      </c>
    </row>
    <row r="27" spans="1:52" x14ac:dyDescent="0.25">
      <c r="A27" s="12"/>
      <c r="B27" s="10" t="s">
        <v>19</v>
      </c>
      <c r="C27" s="11">
        <f>'1T'!F27</f>
        <v>7640</v>
      </c>
      <c r="D27" s="11">
        <f>'2T'!F27</f>
        <v>4441</v>
      </c>
      <c r="E27" s="11">
        <f>'3T'!F27</f>
        <v>5611</v>
      </c>
      <c r="F27" s="10">
        <f>'4T'!F27</f>
        <v>4726</v>
      </c>
      <c r="G27" s="10">
        <f t="shared" si="2"/>
        <v>22418</v>
      </c>
      <c r="I27" s="10"/>
      <c r="J27" s="10"/>
      <c r="K27" s="10"/>
    </row>
    <row r="28" spans="1:52" s="16" customFormat="1" x14ac:dyDescent="0.25">
      <c r="A28" s="10" t="s">
        <v>26</v>
      </c>
      <c r="B28" s="10" t="s">
        <v>18</v>
      </c>
      <c r="C28" s="11">
        <f>'1T'!F28</f>
        <v>399</v>
      </c>
      <c r="D28" s="11">
        <f>'2T'!F28</f>
        <v>143</v>
      </c>
      <c r="E28" s="11">
        <f>'3T'!F28</f>
        <v>226</v>
      </c>
      <c r="F28" s="10">
        <f>'4T'!F28</f>
        <v>311</v>
      </c>
      <c r="G28" s="10">
        <f t="shared" si="2"/>
        <v>1079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</row>
    <row r="29" spans="1:52" x14ac:dyDescent="0.25">
      <c r="A29" s="10"/>
      <c r="B29" s="10" t="s">
        <v>19</v>
      </c>
      <c r="C29" s="11">
        <f>'1T'!F29</f>
        <v>1290</v>
      </c>
      <c r="D29" s="11">
        <f>'2T'!F29</f>
        <v>472</v>
      </c>
      <c r="E29" s="11">
        <f>'3T'!F29</f>
        <v>657</v>
      </c>
      <c r="F29" s="10">
        <f>'4T'!F29</f>
        <v>986</v>
      </c>
      <c r="G29" s="10">
        <f t="shared" si="2"/>
        <v>3405</v>
      </c>
      <c r="I29" s="10"/>
      <c r="J29" s="10"/>
      <c r="K29" s="10"/>
    </row>
    <row r="30" spans="1:52" s="16" customFormat="1" x14ac:dyDescent="0.25">
      <c r="A30" s="10" t="s">
        <v>27</v>
      </c>
      <c r="B30" s="10" t="s">
        <v>18</v>
      </c>
      <c r="C30" s="11">
        <f>'1T'!F30</f>
        <v>87</v>
      </c>
      <c r="D30" s="11">
        <f>'2T'!F30</f>
        <v>63</v>
      </c>
      <c r="E30" s="11">
        <f>'3T'!F30</f>
        <v>208</v>
      </c>
      <c r="F30" s="10">
        <f>'4T'!F30</f>
        <v>85</v>
      </c>
      <c r="G30" s="10">
        <f t="shared" si="2"/>
        <v>443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</row>
    <row r="31" spans="1:52" x14ac:dyDescent="0.25">
      <c r="A31" s="10"/>
      <c r="B31" s="10" t="s">
        <v>19</v>
      </c>
      <c r="C31" s="11">
        <f>'1T'!F31</f>
        <v>263</v>
      </c>
      <c r="D31" s="11">
        <f>'2T'!F31</f>
        <v>205</v>
      </c>
      <c r="E31" s="11">
        <f>'3T'!F31</f>
        <v>687</v>
      </c>
      <c r="F31" s="10">
        <f>'4T'!F31</f>
        <v>270</v>
      </c>
      <c r="G31" s="10">
        <f t="shared" si="2"/>
        <v>1425</v>
      </c>
      <c r="I31" s="10"/>
      <c r="J31" s="10"/>
      <c r="K31" s="10"/>
    </row>
    <row r="32" spans="1:52" s="16" customFormat="1" ht="15" customHeight="1" x14ac:dyDescent="0.25">
      <c r="A32" s="69" t="s">
        <v>28</v>
      </c>
      <c r="B32" s="10" t="s">
        <v>18</v>
      </c>
      <c r="C32" s="11">
        <f>'1T'!F32</f>
        <v>291</v>
      </c>
      <c r="D32" s="11">
        <f>'2T'!F32</f>
        <v>163</v>
      </c>
      <c r="E32" s="11">
        <f>'3T'!F32</f>
        <v>230</v>
      </c>
      <c r="F32" s="10">
        <f>'4T'!F32</f>
        <v>245</v>
      </c>
      <c r="G32" s="10">
        <f t="shared" si="2"/>
        <v>929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</row>
    <row r="33" spans="1:52" x14ac:dyDescent="0.25">
      <c r="A33" s="69"/>
      <c r="B33" s="10" t="s">
        <v>19</v>
      </c>
      <c r="C33" s="11">
        <f>'1T'!F33</f>
        <v>818</v>
      </c>
      <c r="D33" s="11">
        <f>'2T'!F33</f>
        <v>479</v>
      </c>
      <c r="E33" s="11">
        <f>'3T'!F33</f>
        <v>675</v>
      </c>
      <c r="F33" s="10">
        <f>'4T'!F33</f>
        <v>681</v>
      </c>
      <c r="G33" s="10">
        <f t="shared" si="2"/>
        <v>2653</v>
      </c>
      <c r="H33" s="10"/>
    </row>
    <row r="34" spans="1:52" x14ac:dyDescent="0.25">
      <c r="A34" s="15" t="s">
        <v>29</v>
      </c>
      <c r="B34" s="46" t="s">
        <v>18</v>
      </c>
      <c r="C34" s="47">
        <f t="shared" ref="C34:G35" si="3">+C26+C28+C30+C32</f>
        <v>3520</v>
      </c>
      <c r="D34" s="47">
        <f t="shared" si="3"/>
        <v>1980</v>
      </c>
      <c r="E34" s="47">
        <f t="shared" si="3"/>
        <v>2672</v>
      </c>
      <c r="F34" s="47">
        <f t="shared" si="3"/>
        <v>2345</v>
      </c>
      <c r="G34" s="47">
        <f t="shared" si="3"/>
        <v>10517</v>
      </c>
      <c r="H34" s="31"/>
    </row>
    <row r="35" spans="1:52" x14ac:dyDescent="0.25">
      <c r="A35" s="14"/>
      <c r="B35" s="46" t="s">
        <v>19</v>
      </c>
      <c r="C35" s="47">
        <f t="shared" si="3"/>
        <v>10011</v>
      </c>
      <c r="D35" s="47">
        <f t="shared" si="3"/>
        <v>5597</v>
      </c>
      <c r="E35" s="47">
        <f t="shared" si="3"/>
        <v>7630</v>
      </c>
      <c r="F35" s="47">
        <f t="shared" si="3"/>
        <v>6663</v>
      </c>
      <c r="G35" s="47">
        <f t="shared" si="3"/>
        <v>29901</v>
      </c>
      <c r="H35" s="10"/>
    </row>
    <row r="36" spans="1:52" ht="15.75" thickBot="1" x14ac:dyDescent="0.3">
      <c r="A36" s="38"/>
      <c r="B36" s="38"/>
      <c r="C36" s="38"/>
      <c r="D36" s="38"/>
      <c r="E36" s="38"/>
      <c r="F36" s="38"/>
      <c r="G36" s="38"/>
    </row>
    <row r="37" spans="1:52" ht="15.75" thickTop="1" x14ac:dyDescent="0.25">
      <c r="A37" s="71" t="s">
        <v>70</v>
      </c>
      <c r="B37" s="71"/>
      <c r="C37" s="71"/>
      <c r="D37" s="71"/>
      <c r="E37" s="71"/>
      <c r="F37" s="71"/>
      <c r="H37" t="s">
        <v>87</v>
      </c>
    </row>
    <row r="38" spans="1:52" x14ac:dyDescent="0.25">
      <c r="A38" s="67"/>
      <c r="B38" s="67"/>
      <c r="C38" s="67"/>
      <c r="D38" s="67"/>
      <c r="E38" s="67"/>
      <c r="F38" s="67"/>
    </row>
    <row r="39" spans="1:52" s="10" customFormat="1" x14ac:dyDescent="0.25"/>
    <row r="40" spans="1:52" x14ac:dyDescent="0.25">
      <c r="A40" s="66" t="s">
        <v>71</v>
      </c>
      <c r="B40" s="66"/>
      <c r="C40" s="66"/>
      <c r="D40" s="66"/>
      <c r="E40" s="66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</row>
    <row r="41" spans="1:52" x14ac:dyDescent="0.25">
      <c r="A41" s="66" t="s">
        <v>32</v>
      </c>
      <c r="B41" s="66"/>
      <c r="C41" s="66"/>
      <c r="D41" s="66"/>
      <c r="E41" s="66"/>
    </row>
    <row r="42" spans="1:52" x14ac:dyDescent="0.25">
      <c r="A42" s="66" t="s">
        <v>72</v>
      </c>
      <c r="B42" s="66"/>
      <c r="C42" s="66"/>
      <c r="D42" s="66"/>
      <c r="E42" s="66"/>
    </row>
    <row r="43" spans="1:52" x14ac:dyDescent="0.25">
      <c r="B43" s="66"/>
      <c r="C43" s="66"/>
      <c r="D43" s="66"/>
      <c r="E43" s="66"/>
      <c r="F43" s="3"/>
    </row>
    <row r="44" spans="1:52" x14ac:dyDescent="0.25">
      <c r="A44" s="7" t="s">
        <v>10</v>
      </c>
      <c r="B44" s="8" t="s">
        <v>15</v>
      </c>
      <c r="C44" s="8" t="s">
        <v>62</v>
      </c>
      <c r="D44" s="8" t="s">
        <v>69</v>
      </c>
      <c r="E44" s="8" t="s">
        <v>80</v>
      </c>
      <c r="F44" s="8" t="s">
        <v>85</v>
      </c>
    </row>
    <row r="45" spans="1:52" x14ac:dyDescent="0.25">
      <c r="A45" s="4" t="s">
        <v>16</v>
      </c>
      <c r="B45" s="10"/>
      <c r="C45" s="10"/>
      <c r="D45" s="10"/>
      <c r="E45" s="10"/>
      <c r="F45" s="10"/>
    </row>
    <row r="46" spans="1:52" x14ac:dyDescent="0.25">
      <c r="A46" s="10" t="s">
        <v>34</v>
      </c>
      <c r="B46" s="11">
        <f>'1T'!E46</f>
        <v>10015485446.440001</v>
      </c>
      <c r="C46" s="11">
        <f>'2T'!E46</f>
        <v>14361893835.15</v>
      </c>
      <c r="D46" s="11">
        <f>'3T'!E46</f>
        <v>13591498900.700001</v>
      </c>
      <c r="E46" s="10">
        <f>'4T'!E46</f>
        <v>14654565754.57</v>
      </c>
      <c r="F46" s="10">
        <f t="shared" ref="F46:F50" si="4">SUM(B46:E46)</f>
        <v>52623443936.860001</v>
      </c>
    </row>
    <row r="47" spans="1:52" x14ac:dyDescent="0.25">
      <c r="A47" s="10" t="s">
        <v>35</v>
      </c>
      <c r="B47" s="11">
        <f>'1T'!E47</f>
        <v>2465845784.9099998</v>
      </c>
      <c r="C47" s="11">
        <f>'2T'!E47</f>
        <v>1708209638.26</v>
      </c>
      <c r="D47" s="11">
        <f>'3T'!E47</f>
        <v>4548727586.79</v>
      </c>
      <c r="E47" s="10">
        <f>'4T'!E47</f>
        <v>6453063823.8400002</v>
      </c>
      <c r="F47" s="10">
        <f t="shared" si="4"/>
        <v>15175846833.799999</v>
      </c>
    </row>
    <row r="48" spans="1:52" x14ac:dyDescent="0.25">
      <c r="A48" s="10" t="s">
        <v>36</v>
      </c>
      <c r="B48" s="11">
        <f>'1T'!E48</f>
        <v>1194607059.71</v>
      </c>
      <c r="C48" s="11">
        <f>'2T'!E48</f>
        <v>1614075424.4400001</v>
      </c>
      <c r="D48" s="11">
        <f>'3T'!E48</f>
        <v>2562380165.8099999</v>
      </c>
      <c r="E48" s="10">
        <f>'4T'!E48</f>
        <v>4853180958.8599997</v>
      </c>
      <c r="F48" s="10">
        <f t="shared" si="4"/>
        <v>10224243608.82</v>
      </c>
    </row>
    <row r="49" spans="1:6" x14ac:dyDescent="0.25">
      <c r="A49" s="10" t="s">
        <v>37</v>
      </c>
      <c r="B49" s="11">
        <f>'1T'!E49</f>
        <v>1101771000</v>
      </c>
      <c r="C49" s="11">
        <f>'2T'!E49</f>
        <v>1248994000</v>
      </c>
      <c r="D49" s="11">
        <f>'3T'!E49</f>
        <v>1530545000</v>
      </c>
      <c r="E49" s="10">
        <f>'4T'!E49</f>
        <v>1745028000</v>
      </c>
      <c r="F49" s="10">
        <f t="shared" si="4"/>
        <v>5626338000</v>
      </c>
    </row>
    <row r="50" spans="1:6" x14ac:dyDescent="0.25">
      <c r="A50" s="10" t="s">
        <v>38</v>
      </c>
      <c r="B50" s="11">
        <f>'1T'!E50</f>
        <v>844409354.27769017</v>
      </c>
      <c r="C50" s="11">
        <f>'2T'!E50</f>
        <v>624337193.98156512</v>
      </c>
      <c r="D50" s="11">
        <f>'3T'!E50</f>
        <v>861865618.67983627</v>
      </c>
      <c r="E50" s="10">
        <f>'4T'!E50</f>
        <v>1583384447.0303333</v>
      </c>
      <c r="F50" s="10">
        <f t="shared" si="4"/>
        <v>3913996613.9694252</v>
      </c>
    </row>
    <row r="51" spans="1:6" x14ac:dyDescent="0.25">
      <c r="A51" s="50" t="s">
        <v>39</v>
      </c>
      <c r="B51" s="51">
        <f>SUM(B46:B50)</f>
        <v>15622118645.337692</v>
      </c>
      <c r="C51" s="51">
        <f t="shared" ref="C51:F51" si="5">SUM(C46:C50)</f>
        <v>19557510091.831562</v>
      </c>
      <c r="D51" s="51">
        <f t="shared" si="5"/>
        <v>23095017271.979839</v>
      </c>
      <c r="E51" s="51">
        <f t="shared" si="5"/>
        <v>29289222984.300335</v>
      </c>
      <c r="F51" s="51">
        <f t="shared" si="5"/>
        <v>87563868993.449432</v>
      </c>
    </row>
    <row r="52" spans="1:6" x14ac:dyDescent="0.25">
      <c r="A52" s="4" t="s">
        <v>24</v>
      </c>
      <c r="B52" s="11"/>
      <c r="C52" s="11"/>
      <c r="D52" s="11"/>
      <c r="E52" s="10"/>
      <c r="F52" s="10"/>
    </row>
    <row r="53" spans="1:6" x14ac:dyDescent="0.25">
      <c r="A53" s="10" t="s">
        <v>34</v>
      </c>
      <c r="B53" s="11">
        <f>'1T'!E53</f>
        <v>17767476701.360001</v>
      </c>
      <c r="C53" s="11">
        <f>'2T'!E53</f>
        <v>10574394893.75</v>
      </c>
      <c r="D53" s="11">
        <f>'3T'!E53</f>
        <v>13186067424.119999</v>
      </c>
      <c r="E53" s="10">
        <f>'4T'!E53</f>
        <v>11431411703.5</v>
      </c>
      <c r="F53" s="10">
        <f t="shared" ref="F53:F58" si="6">SUM(B53:E53)</f>
        <v>52959350722.729996</v>
      </c>
    </row>
    <row r="54" spans="1:6" x14ac:dyDescent="0.25">
      <c r="A54" s="10" t="s">
        <v>35</v>
      </c>
      <c r="B54" s="11">
        <f>'1T'!E54</f>
        <v>4990678913.4899998</v>
      </c>
      <c r="C54" s="11">
        <f>'2T'!E54</f>
        <v>1272041338.2800002</v>
      </c>
      <c r="D54" s="11">
        <f>'3T'!E54</f>
        <v>2299880144.4300003</v>
      </c>
      <c r="E54" s="10">
        <f>'4T'!E54</f>
        <v>3500211401.73</v>
      </c>
      <c r="F54" s="10">
        <f t="shared" si="6"/>
        <v>12062811797.93</v>
      </c>
    </row>
    <row r="55" spans="1:6" x14ac:dyDescent="0.25">
      <c r="A55" s="10" t="s">
        <v>36</v>
      </c>
      <c r="B55" s="11">
        <f>'1T'!E55</f>
        <v>1081868365.8800001</v>
      </c>
      <c r="C55" s="11">
        <f>'2T'!E55</f>
        <v>564947323.42000008</v>
      </c>
      <c r="D55" s="11">
        <f>'3T'!E55</f>
        <v>2837669400.21</v>
      </c>
      <c r="E55" s="10">
        <f>'4T'!E55</f>
        <v>961825051.78999996</v>
      </c>
      <c r="F55" s="10">
        <f t="shared" si="6"/>
        <v>5446310141.3000002</v>
      </c>
    </row>
    <row r="56" spans="1:6" x14ac:dyDescent="0.25">
      <c r="A56" s="10" t="s">
        <v>37</v>
      </c>
      <c r="B56" s="11">
        <f>'1T'!E56</f>
        <v>1707421000</v>
      </c>
      <c r="C56" s="11">
        <f>'2T'!E56</f>
        <v>969718000</v>
      </c>
      <c r="D56" s="11">
        <f>'3T'!E56</f>
        <v>1360104000</v>
      </c>
      <c r="E56" s="10">
        <f>'4T'!E56</f>
        <v>1439944000</v>
      </c>
      <c r="F56" s="10">
        <f t="shared" si="6"/>
        <v>5477187000</v>
      </c>
    </row>
    <row r="57" spans="1:6" x14ac:dyDescent="0.25">
      <c r="A57" s="10" t="s">
        <v>40</v>
      </c>
      <c r="B57" s="11">
        <f>'1T'!E57</f>
        <v>1486019375.4486217</v>
      </c>
      <c r="C57" s="11">
        <f>'2T'!E57</f>
        <v>475059414.74016213</v>
      </c>
      <c r="D57" s="11">
        <f>'3T'!E57</f>
        <v>800973687.54182899</v>
      </c>
      <c r="E57" s="10">
        <f>'4T'!E57</f>
        <v>998962868.20895624</v>
      </c>
      <c r="F57" s="10">
        <f t="shared" si="6"/>
        <v>3761015345.939569</v>
      </c>
    </row>
    <row r="58" spans="1:6" ht="15.75" thickBot="1" x14ac:dyDescent="0.3">
      <c r="A58" s="38" t="s">
        <v>39</v>
      </c>
      <c r="B58" s="38">
        <f>SUM(B53:B57)</f>
        <v>27033464356.178619</v>
      </c>
      <c r="C58" s="38">
        <f t="shared" ref="C58:E58" si="7">SUM(C53:C57)</f>
        <v>13856160970.190163</v>
      </c>
      <c r="D58" s="38">
        <f t="shared" si="7"/>
        <v>20484694656.301826</v>
      </c>
      <c r="E58" s="38">
        <f t="shared" si="7"/>
        <v>18332355025.228958</v>
      </c>
      <c r="F58" s="38">
        <f t="shared" si="6"/>
        <v>79706675007.899567</v>
      </c>
    </row>
    <row r="59" spans="1:6" ht="15.75" thickTop="1" x14ac:dyDescent="0.25">
      <c r="A59" s="12" t="s">
        <v>70</v>
      </c>
      <c r="B59" s="10"/>
      <c r="C59" s="10"/>
      <c r="D59" s="10"/>
      <c r="E59" s="10"/>
      <c r="F59" s="3"/>
    </row>
    <row r="60" spans="1:6" x14ac:dyDescent="0.25">
      <c r="A60" s="12"/>
      <c r="B60" s="12"/>
      <c r="C60" s="12"/>
      <c r="D60" s="12"/>
      <c r="E60" s="12"/>
      <c r="F60" s="12"/>
    </row>
    <row r="61" spans="1:6" x14ac:dyDescent="0.25">
      <c r="B61" s="10"/>
      <c r="C61" s="10"/>
      <c r="D61" s="10"/>
      <c r="E61" s="10"/>
    </row>
    <row r="62" spans="1:6" x14ac:dyDescent="0.25">
      <c r="A62" s="66" t="s">
        <v>73</v>
      </c>
      <c r="B62" s="66"/>
      <c r="C62" s="66"/>
      <c r="D62" s="66"/>
      <c r="E62" s="66"/>
    </row>
    <row r="63" spans="1:6" x14ac:dyDescent="0.25">
      <c r="A63" s="66" t="s">
        <v>43</v>
      </c>
      <c r="B63" s="66"/>
      <c r="C63" s="66"/>
      <c r="D63" s="66"/>
      <c r="E63" s="66"/>
    </row>
    <row r="64" spans="1:6" x14ac:dyDescent="0.25">
      <c r="A64" s="66" t="s">
        <v>72</v>
      </c>
      <c r="B64" s="66"/>
      <c r="C64" s="66"/>
      <c r="D64" s="66"/>
      <c r="E64" s="66"/>
    </row>
    <row r="65" spans="1:8" x14ac:dyDescent="0.25">
      <c r="B65" s="70"/>
      <c r="C65" s="70"/>
      <c r="D65" s="70"/>
      <c r="E65" s="70"/>
    </row>
    <row r="66" spans="1:8" x14ac:dyDescent="0.25">
      <c r="A66" s="8" t="s">
        <v>44</v>
      </c>
      <c r="B66" s="8" t="s">
        <v>15</v>
      </c>
      <c r="C66" s="8" t="s">
        <v>62</v>
      </c>
      <c r="D66" s="8" t="s">
        <v>69</v>
      </c>
      <c r="E66" s="8" t="s">
        <v>80</v>
      </c>
      <c r="F66" s="8" t="s">
        <v>85</v>
      </c>
    </row>
    <row r="67" spans="1:8" x14ac:dyDescent="0.25">
      <c r="A67" s="19" t="s">
        <v>45</v>
      </c>
    </row>
    <row r="68" spans="1:8" x14ac:dyDescent="0.25">
      <c r="A68" t="s">
        <v>46</v>
      </c>
      <c r="B68" s="10">
        <f>'1T'!E68</f>
        <v>363511963.9149766</v>
      </c>
      <c r="C68" s="10">
        <f>'2T'!E68</f>
        <v>127084494.2624016</v>
      </c>
      <c r="D68" s="10">
        <f>'3T'!E68</f>
        <v>272051902.63325918</v>
      </c>
      <c r="E68" s="10">
        <f>'4T'!E68</f>
        <v>705440652.87106919</v>
      </c>
      <c r="F68" s="10">
        <f t="shared" ref="F68:F74" si="8">SUM(B68:E68)</f>
        <v>1468089013.6817064</v>
      </c>
      <c r="H68" s="56"/>
    </row>
    <row r="69" spans="1:8" x14ac:dyDescent="0.25">
      <c r="A69" t="s">
        <v>47</v>
      </c>
      <c r="B69" s="10">
        <f>'1T'!E69</f>
        <v>110152113.48601605</v>
      </c>
      <c r="C69" s="10">
        <f>'2T'!E69</f>
        <v>80373499.363264844</v>
      </c>
      <c r="D69" s="10">
        <f>'3T'!E69</f>
        <v>108790547.55728021</v>
      </c>
      <c r="E69" s="10">
        <f>'4T'!E69</f>
        <v>178147518.45569232</v>
      </c>
      <c r="F69" s="10">
        <f t="shared" si="8"/>
        <v>477463678.86225343</v>
      </c>
    </row>
    <row r="70" spans="1:8" x14ac:dyDescent="0.25">
      <c r="A70" t="s">
        <v>48</v>
      </c>
      <c r="B70" s="10">
        <f>'1T'!E70</f>
        <v>10234714.86494375</v>
      </c>
      <c r="C70" s="10">
        <f>'2T'!E70</f>
        <v>9476274.7017412167</v>
      </c>
      <c r="D70" s="10">
        <f>'3T'!E70</f>
        <v>8103262.7300421912</v>
      </c>
      <c r="E70" s="10">
        <f>'4T'!E70</f>
        <v>12908646.554185342</v>
      </c>
      <c r="F70" s="10">
        <f t="shared" si="8"/>
        <v>40722898.850912496</v>
      </c>
    </row>
    <row r="71" spans="1:8" x14ac:dyDescent="0.25">
      <c r="A71" t="s">
        <v>49</v>
      </c>
      <c r="B71" s="10">
        <f>'1T'!E71</f>
        <v>26628538.676334243</v>
      </c>
      <c r="C71" s="10">
        <f>'2T'!E71</f>
        <v>5395411.5417697346</v>
      </c>
      <c r="D71" s="10">
        <f>'3T'!E71</f>
        <v>39322168.200039126</v>
      </c>
      <c r="E71" s="10">
        <f>'4T'!E71</f>
        <v>15664048.989846779</v>
      </c>
      <c r="F71" s="10">
        <f t="shared" si="8"/>
        <v>87010167.407989889</v>
      </c>
      <c r="H71" s="56"/>
    </row>
    <row r="72" spans="1:8" x14ac:dyDescent="0.25">
      <c r="A72" t="s">
        <v>94</v>
      </c>
      <c r="B72" s="10">
        <f>'1T'!E72</f>
        <v>38367868.754219681</v>
      </c>
      <c r="C72" s="10">
        <f>'2T'!E72</f>
        <v>23233456.155387744</v>
      </c>
      <c r="D72" s="10">
        <f>'3T'!E72</f>
        <v>849789.64641567157</v>
      </c>
      <c r="E72" s="10">
        <f>'4T'!E72</f>
        <v>31664314.254739627</v>
      </c>
      <c r="F72" s="10">
        <f t="shared" si="8"/>
        <v>94115428.810762733</v>
      </c>
    </row>
    <row r="73" spans="1:8" x14ac:dyDescent="0.25">
      <c r="A73" t="s">
        <v>95</v>
      </c>
      <c r="B73" s="10">
        <f>'1T'!E73</f>
        <v>295514154.5812</v>
      </c>
      <c r="C73" s="10">
        <f>'2T'!E73</f>
        <v>378774057.95699996</v>
      </c>
      <c r="D73" s="10">
        <f>'3T'!E73</f>
        <v>432747947.91280007</v>
      </c>
      <c r="E73" s="10">
        <f>'4T'!E73</f>
        <v>639559265.90480006</v>
      </c>
      <c r="F73" s="10">
        <f t="shared" si="8"/>
        <v>1746595426.3558002</v>
      </c>
    </row>
    <row r="74" spans="1:8" x14ac:dyDescent="0.25">
      <c r="A74" s="10" t="s">
        <v>96</v>
      </c>
      <c r="B74" s="10">
        <f>'1T'!E74</f>
        <v>15929963719.291</v>
      </c>
      <c r="C74" s="10">
        <f>'2T'!E74</f>
        <v>20780071491.029999</v>
      </c>
      <c r="D74" s="10">
        <f>'3T'!E74</f>
        <v>21999734052.800003</v>
      </c>
      <c r="E74" s="10">
        <f>'4T'!E74</f>
        <v>21384515794.09</v>
      </c>
      <c r="F74" s="10">
        <f t="shared" si="8"/>
        <v>80094285057.210999</v>
      </c>
    </row>
    <row r="75" spans="1:8" ht="15.75" thickBot="1" x14ac:dyDescent="0.3">
      <c r="A75" s="38" t="s">
        <v>39</v>
      </c>
      <c r="B75" s="39">
        <f>SUM(B68:B74)</f>
        <v>16774373073.568691</v>
      </c>
      <c r="C75" s="39">
        <f t="shared" ref="C75:F75" si="9">SUM(C68:C74)</f>
        <v>21404408685.011562</v>
      </c>
      <c r="D75" s="39">
        <f t="shared" si="9"/>
        <v>22861599671.479839</v>
      </c>
      <c r="E75" s="39">
        <f t="shared" si="9"/>
        <v>22967900241.120335</v>
      </c>
      <c r="F75" s="39">
        <f t="shared" si="9"/>
        <v>84008281671.18042</v>
      </c>
      <c r="H75" s="56"/>
    </row>
    <row r="76" spans="1:8" ht="15.75" thickTop="1" x14ac:dyDescent="0.25">
      <c r="A76" s="10" t="s">
        <v>50</v>
      </c>
      <c r="B76" s="10"/>
      <c r="C76" s="10"/>
      <c r="D76" s="10"/>
    </row>
    <row r="77" spans="1:8" x14ac:dyDescent="0.25">
      <c r="A77" s="71" t="s">
        <v>76</v>
      </c>
      <c r="B77" s="71"/>
      <c r="C77" s="71"/>
      <c r="D77" s="71"/>
      <c r="E77" s="71"/>
      <c r="F77" s="71"/>
    </row>
    <row r="78" spans="1:8" x14ac:dyDescent="0.25">
      <c r="A78" s="10"/>
    </row>
    <row r="79" spans="1:8" x14ac:dyDescent="0.25">
      <c r="B79" s="10"/>
      <c r="C79" s="10"/>
      <c r="D79" s="10"/>
    </row>
    <row r="80" spans="1:8" x14ac:dyDescent="0.25">
      <c r="A80" s="66" t="s">
        <v>74</v>
      </c>
      <c r="B80" s="66"/>
      <c r="C80" s="66"/>
      <c r="D80" s="66"/>
      <c r="E80" s="66"/>
      <c r="F80" s="10"/>
    </row>
    <row r="81" spans="1:6" x14ac:dyDescent="0.25">
      <c r="A81" s="66" t="s">
        <v>52</v>
      </c>
      <c r="B81" s="66"/>
      <c r="C81" s="66"/>
      <c r="D81" s="66"/>
      <c r="E81" s="66"/>
      <c r="F81" s="10"/>
    </row>
    <row r="82" spans="1:6" x14ac:dyDescent="0.25">
      <c r="A82" s="66" t="s">
        <v>33</v>
      </c>
      <c r="B82" s="66" t="s">
        <v>86</v>
      </c>
      <c r="C82" s="66"/>
      <c r="D82" s="66"/>
      <c r="E82" s="66"/>
      <c r="F82" s="10"/>
    </row>
    <row r="83" spans="1:6" x14ac:dyDescent="0.25">
      <c r="A83" s="10"/>
      <c r="B83" s="10"/>
      <c r="C83" s="10"/>
      <c r="D83" s="10"/>
      <c r="E83" s="10"/>
      <c r="F83" s="10"/>
    </row>
    <row r="84" spans="1:6" x14ac:dyDescent="0.25">
      <c r="A84" s="26" t="s">
        <v>44</v>
      </c>
      <c r="B84" s="26" t="s">
        <v>15</v>
      </c>
      <c r="C84" s="26" t="s">
        <v>62</v>
      </c>
      <c r="D84" s="26" t="s">
        <v>69</v>
      </c>
      <c r="E84" s="26" t="s">
        <v>80</v>
      </c>
      <c r="F84" s="26" t="s">
        <v>85</v>
      </c>
    </row>
    <row r="85" spans="1:6" x14ac:dyDescent="0.25">
      <c r="A85" s="10"/>
      <c r="B85" s="10"/>
      <c r="C85" s="10"/>
      <c r="D85" s="10"/>
      <c r="E85" s="10"/>
      <c r="F85" s="10"/>
    </row>
    <row r="86" spans="1:6" x14ac:dyDescent="0.25">
      <c r="A86" s="10" t="s">
        <v>75</v>
      </c>
      <c r="B86" s="10">
        <f>'1T'!E86</f>
        <v>76735080066.258972</v>
      </c>
      <c r="C86" s="10">
        <f>'2T'!E86</f>
        <v>79909958773.470276</v>
      </c>
      <c r="D86" s="10">
        <f>'3T'!E86</f>
        <v>81973867927.628708</v>
      </c>
      <c r="E86" s="10">
        <f>'4T'!E86</f>
        <v>85370820946.418884</v>
      </c>
      <c r="F86" s="10">
        <f>B86</f>
        <v>76735080066.258972</v>
      </c>
    </row>
    <row r="87" spans="1:6" x14ac:dyDescent="0.25">
      <c r="A87" s="10" t="s">
        <v>54</v>
      </c>
      <c r="B87" s="10">
        <f>'1T'!E87</f>
        <v>19949251780.779999</v>
      </c>
      <c r="C87" s="10">
        <f>'2T'!E87</f>
        <v>23468317839.169998</v>
      </c>
      <c r="D87" s="10">
        <f>'3T'!E87</f>
        <v>26258552690.27</v>
      </c>
      <c r="E87" s="10">
        <f>'4T'!E87</f>
        <v>29774907471.989998</v>
      </c>
      <c r="F87" s="10">
        <f>SUM(B87:E87)</f>
        <v>99451029782.209991</v>
      </c>
    </row>
    <row r="88" spans="1:6" x14ac:dyDescent="0.25">
      <c r="A88" s="10" t="s">
        <v>55</v>
      </c>
      <c r="B88" s="10">
        <f>'1T'!E88</f>
        <v>96684331847.038971</v>
      </c>
      <c r="C88" s="10">
        <f>'2T'!E88</f>
        <v>103378276612.64027</v>
      </c>
      <c r="D88" s="10">
        <f>'3T'!E88</f>
        <v>108232420617.89871</v>
      </c>
      <c r="E88" s="10">
        <f>'4T'!E88</f>
        <v>115145728418.40887</v>
      </c>
      <c r="F88" s="10">
        <f>SUM(F86:F87)</f>
        <v>176186109848.46896</v>
      </c>
    </row>
    <row r="89" spans="1:6" x14ac:dyDescent="0.25">
      <c r="A89" s="10" t="s">
        <v>56</v>
      </c>
      <c r="B89" s="10">
        <f>'1T'!E89</f>
        <v>16774373073.568689</v>
      </c>
      <c r="C89" s="10">
        <f>'2T'!E89</f>
        <v>21404408685.011562</v>
      </c>
      <c r="D89" s="10">
        <f>'3T'!E89</f>
        <v>22861599671.479836</v>
      </c>
      <c r="E89" s="10">
        <f>'4T'!E89</f>
        <v>22967900241.120331</v>
      </c>
      <c r="F89" s="10">
        <f>SUM(B89:E89)</f>
        <v>84008281671.18042</v>
      </c>
    </row>
    <row r="90" spans="1:6" x14ac:dyDescent="0.25">
      <c r="A90" s="10" t="s">
        <v>57</v>
      </c>
      <c r="B90" s="10">
        <f>'1T'!E90</f>
        <v>79909958773.470276</v>
      </c>
      <c r="C90" s="10">
        <f>'2T'!E90</f>
        <v>81973867927.628708</v>
      </c>
      <c r="D90" s="10">
        <f>'3T'!E90</f>
        <v>85370820946.418884</v>
      </c>
      <c r="E90" s="10">
        <f>'4T'!E90</f>
        <v>92177828177.288544</v>
      </c>
      <c r="F90" s="10">
        <f>+F88-F89</f>
        <v>92177828177.288544</v>
      </c>
    </row>
    <row r="91" spans="1:6" ht="15.75" thickBot="1" x14ac:dyDescent="0.3">
      <c r="A91" s="38"/>
      <c r="B91" s="38"/>
      <c r="C91" s="38"/>
      <c r="D91" s="38"/>
      <c r="E91" s="38"/>
      <c r="F91" s="38"/>
    </row>
    <row r="92" spans="1:6" ht="15.75" thickTop="1" x14ac:dyDescent="0.25">
      <c r="A92" s="71" t="s">
        <v>76</v>
      </c>
      <c r="B92" s="71"/>
      <c r="C92" s="71"/>
      <c r="D92" s="71"/>
      <c r="E92" s="71"/>
      <c r="F92" s="71"/>
    </row>
    <row r="95" spans="1:6" x14ac:dyDescent="0.25">
      <c r="A95" t="s">
        <v>97</v>
      </c>
    </row>
  </sheetData>
  <mergeCells count="20">
    <mergeCell ref="A1:F1"/>
    <mergeCell ref="A8:F8"/>
    <mergeCell ref="A9:F9"/>
    <mergeCell ref="A20:A21"/>
    <mergeCell ref="A32:A33"/>
    <mergeCell ref="A37:F37"/>
    <mergeCell ref="A38:F38"/>
    <mergeCell ref="A40:E40"/>
    <mergeCell ref="A41:E41"/>
    <mergeCell ref="A42:E42"/>
    <mergeCell ref="B43:E43"/>
    <mergeCell ref="A62:E62"/>
    <mergeCell ref="A63:E63"/>
    <mergeCell ref="A64:E64"/>
    <mergeCell ref="B65:E65"/>
    <mergeCell ref="A80:E80"/>
    <mergeCell ref="A81:E81"/>
    <mergeCell ref="A82:E82"/>
    <mergeCell ref="A92:F92"/>
    <mergeCell ref="A77:F77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1T</vt:lpstr>
      <vt:lpstr>2T</vt:lpstr>
      <vt:lpstr>3T</vt:lpstr>
      <vt:lpstr>4T</vt:lpstr>
      <vt:lpstr>Semestral</vt:lpstr>
      <vt:lpstr>3T Acumulado</vt:lpstr>
      <vt:lpstr>Anual</vt:lpstr>
      <vt:lpstr>'1T'!Área_de_impresión</vt:lpstr>
      <vt:lpstr>'2T'!Área_de_impresión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Salim</dc:creator>
  <cp:lastModifiedBy>Horacio Rodriguez</cp:lastModifiedBy>
  <cp:revision>0</cp:revision>
  <cp:lastPrinted>2012-07-31T19:03:28Z</cp:lastPrinted>
  <dcterms:created xsi:type="dcterms:W3CDTF">2011-05-23T23:07:25Z</dcterms:created>
  <dcterms:modified xsi:type="dcterms:W3CDTF">2016-03-28T20:48:27Z</dcterms:modified>
</cp:coreProperties>
</file>