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3380" windowHeight="6885" activeTab="6"/>
  </bookViews>
  <sheets>
    <sheet name="1T" sheetId="1" r:id="rId1"/>
    <sheet name="2T" sheetId="3" r:id="rId2"/>
    <sheet name="3T" sheetId="6" r:id="rId3"/>
    <sheet name="4T" sheetId="7" r:id="rId4"/>
    <sheet name="Semestral" sheetId="4" r:id="rId5"/>
    <sheet name="3T Acumulado" sheetId="5" r:id="rId6"/>
    <sheet name="Anual" sheetId="8" r:id="rId7"/>
  </sheets>
  <calcPr calcId="125725"/>
</workbook>
</file>

<file path=xl/calcChain.xml><?xml version="1.0" encoding="utf-8"?>
<calcChain xmlns="http://schemas.openxmlformats.org/spreadsheetml/2006/main">
  <c r="F67" i="8"/>
  <c r="F65"/>
  <c r="F64"/>
  <c r="F63"/>
  <c r="C53"/>
  <c r="D53"/>
  <c r="E53"/>
  <c r="F53"/>
  <c r="B53"/>
  <c r="E67" i="5"/>
  <c r="E65"/>
  <c r="E63"/>
  <c r="D67" i="4"/>
  <c r="D65"/>
  <c r="D63"/>
  <c r="F14" i="7" l="1"/>
  <c r="F15"/>
  <c r="F16"/>
  <c r="F17"/>
  <c r="F18"/>
  <c r="F19"/>
  <c r="F20"/>
  <c r="E63" i="3"/>
  <c r="E65" s="1"/>
  <c r="E67" s="1"/>
  <c r="B63" i="6" s="1"/>
  <c r="E63" s="1"/>
  <c r="E65" s="1"/>
  <c r="E67" s="1"/>
  <c r="B63" i="7" s="1"/>
  <c r="E63" s="1"/>
  <c r="E65" s="1"/>
  <c r="E67" s="1"/>
  <c r="B63" i="3"/>
  <c r="E67" i="1"/>
  <c r="E65"/>
  <c r="E63"/>
  <c r="B38" i="7" l="1"/>
  <c r="C48" i="3"/>
  <c r="D48"/>
  <c r="B48"/>
  <c r="C48" i="1"/>
  <c r="D48"/>
  <c r="B48"/>
  <c r="C22" i="3"/>
  <c r="D38" i="1"/>
  <c r="E22"/>
  <c r="E34"/>
  <c r="E35"/>
  <c r="E36"/>
  <c r="E48"/>
  <c r="E64" i="6"/>
  <c r="E64" i="3"/>
  <c r="B65" i="1"/>
  <c r="E64"/>
  <c r="E48" i="3"/>
  <c r="E53" i="1"/>
  <c r="C48" i="8"/>
  <c r="B48"/>
  <c r="E64" i="7"/>
  <c r="E64" i="8"/>
  <c r="D38" i="7"/>
  <c r="C38"/>
  <c r="E36"/>
  <c r="E36" i="8"/>
  <c r="E35" i="7"/>
  <c r="E35" i="8"/>
  <c r="E34" i="7"/>
  <c r="E34" i="8"/>
  <c r="E38" s="1"/>
  <c r="E33" i="7"/>
  <c r="E33" i="8"/>
  <c r="E23" i="7"/>
  <c r="D23"/>
  <c r="C23"/>
  <c r="E22"/>
  <c r="D22"/>
  <c r="C22"/>
  <c r="F20" i="8"/>
  <c r="F19"/>
  <c r="F18"/>
  <c r="F17"/>
  <c r="F16"/>
  <c r="F15"/>
  <c r="F13" i="7"/>
  <c r="D66"/>
  <c r="D48"/>
  <c r="D53"/>
  <c r="C66"/>
  <c r="C48"/>
  <c r="C53"/>
  <c r="B66"/>
  <c r="B48"/>
  <c r="E66"/>
  <c r="E38"/>
  <c r="F23"/>
  <c r="F14" i="8"/>
  <c r="F22" i="7"/>
  <c r="F13" i="8"/>
  <c r="E48" i="7"/>
  <c r="B53"/>
  <c r="E66" i="8"/>
  <c r="C48" i="5"/>
  <c r="B48"/>
  <c r="E53" i="7"/>
  <c r="E48" i="8"/>
  <c r="D38" i="6"/>
  <c r="C38"/>
  <c r="B38"/>
  <c r="E36"/>
  <c r="E35"/>
  <c r="E34"/>
  <c r="E33"/>
  <c r="E23"/>
  <c r="D23"/>
  <c r="C23"/>
  <c r="E22"/>
  <c r="D22"/>
  <c r="C22"/>
  <c r="F20"/>
  <c r="F19"/>
  <c r="F18"/>
  <c r="F17"/>
  <c r="F16"/>
  <c r="F15"/>
  <c r="F14"/>
  <c r="E14" i="8"/>
  <c r="F13" i="6"/>
  <c r="E13" i="8"/>
  <c r="B66" i="6"/>
  <c r="B48"/>
  <c r="D66"/>
  <c r="D48"/>
  <c r="D53"/>
  <c r="C66"/>
  <c r="C48"/>
  <c r="C53"/>
  <c r="E66"/>
  <c r="E15" i="5"/>
  <c r="E15" i="8"/>
  <c r="E17" i="5"/>
  <c r="E17" i="8"/>
  <c r="E19" i="5"/>
  <c r="E19" i="8"/>
  <c r="E16" i="5"/>
  <c r="E16" i="8"/>
  <c r="E23" s="1"/>
  <c r="E18" i="5"/>
  <c r="E18" i="8"/>
  <c r="E20" i="5"/>
  <c r="E20" i="8"/>
  <c r="D34"/>
  <c r="D34" i="5"/>
  <c r="D36" i="8"/>
  <c r="D36" i="5"/>
  <c r="E38" i="6"/>
  <c r="D38" i="5"/>
  <c r="D33"/>
  <c r="D33" i="8"/>
  <c r="D38" s="1"/>
  <c r="D35" i="5"/>
  <c r="D35" i="8"/>
  <c r="D64"/>
  <c r="D64" i="5"/>
  <c r="F23" i="6"/>
  <c r="E23" i="5"/>
  <c r="E14"/>
  <c r="F22" i="6"/>
  <c r="E22" i="5"/>
  <c r="E13"/>
  <c r="E48" i="6"/>
  <c r="B53"/>
  <c r="E22" i="8"/>
  <c r="D66" i="5"/>
  <c r="D66" i="8"/>
  <c r="B64"/>
  <c r="C48" i="4"/>
  <c r="C53"/>
  <c r="B48"/>
  <c r="B53"/>
  <c r="E53" i="6"/>
  <c r="D48" i="8"/>
  <c r="F48" s="1"/>
  <c r="D48" i="5"/>
  <c r="D48" i="4"/>
  <c r="D53" s="1"/>
  <c r="B64"/>
  <c r="B64" i="5"/>
  <c r="C64" i="8"/>
  <c r="C64" i="5"/>
  <c r="C64" i="4"/>
  <c r="D64"/>
  <c r="D23" i="3"/>
  <c r="E23"/>
  <c r="C23"/>
  <c r="D22"/>
  <c r="E22"/>
  <c r="D23" i="1"/>
  <c r="E23"/>
  <c r="D22"/>
  <c r="C23"/>
  <c r="C22"/>
  <c r="E36" i="3"/>
  <c r="E35"/>
  <c r="E34"/>
  <c r="E33"/>
  <c r="C33" i="5"/>
  <c r="F20" i="3"/>
  <c r="F19"/>
  <c r="F18"/>
  <c r="F17"/>
  <c r="F16"/>
  <c r="F15"/>
  <c r="F14"/>
  <c r="F13"/>
  <c r="D13" i="8"/>
  <c r="G13" s="1"/>
  <c r="D13" i="5"/>
  <c r="D13" i="4"/>
  <c r="D15" i="8"/>
  <c r="D22" s="1"/>
  <c r="D15" i="5"/>
  <c r="F15" s="1"/>
  <c r="D15" i="4"/>
  <c r="D19" i="8"/>
  <c r="D19" i="5"/>
  <c r="D19" i="4"/>
  <c r="C33" i="8"/>
  <c r="C33" i="4"/>
  <c r="D14" i="8"/>
  <c r="D23" s="1"/>
  <c r="D14" i="5"/>
  <c r="D14" i="4"/>
  <c r="F23" i="3"/>
  <c r="D16" i="8"/>
  <c r="G16" s="1"/>
  <c r="D16" i="5"/>
  <c r="D16" i="4"/>
  <c r="D18" i="5"/>
  <c r="D18" i="8"/>
  <c r="D18" i="4"/>
  <c r="D20" i="5"/>
  <c r="D20" i="8"/>
  <c r="D20" i="4"/>
  <c r="C34" i="5"/>
  <c r="C34" i="8"/>
  <c r="F34" s="1"/>
  <c r="C34" i="4"/>
  <c r="C36" i="8"/>
  <c r="F36" s="1"/>
  <c r="C36" i="5"/>
  <c r="C36" i="4"/>
  <c r="C35" i="5"/>
  <c r="C35" i="8"/>
  <c r="C35" i="4"/>
  <c r="C38" s="1"/>
  <c r="D17" i="8"/>
  <c r="D17" i="5"/>
  <c r="D17" i="4"/>
  <c r="F22" i="3"/>
  <c r="F14" i="1"/>
  <c r="C14" i="8"/>
  <c r="D23" i="4"/>
  <c r="D23" i="5"/>
  <c r="D22" i="4"/>
  <c r="D22" i="5"/>
  <c r="F22" s="1"/>
  <c r="C14"/>
  <c r="C14" i="4"/>
  <c r="E14"/>
  <c r="D38" i="3"/>
  <c r="D66"/>
  <c r="C38"/>
  <c r="C66"/>
  <c r="B38"/>
  <c r="F20" i="1"/>
  <c r="C20" i="8"/>
  <c r="F19" i="1"/>
  <c r="C19" i="8"/>
  <c r="C22" s="1"/>
  <c r="F18" i="1"/>
  <c r="C18" i="8"/>
  <c r="F17" i="1"/>
  <c r="C17" i="8"/>
  <c r="G17" s="1"/>
  <c r="F16" i="1"/>
  <c r="C16" i="8"/>
  <c r="C23" s="1"/>
  <c r="F15" i="1"/>
  <c r="C15" i="8"/>
  <c r="G15" s="1"/>
  <c r="F13" i="1"/>
  <c r="C13" i="8"/>
  <c r="E33" i="1"/>
  <c r="B38"/>
  <c r="B66"/>
  <c r="C38"/>
  <c r="C66"/>
  <c r="D66"/>
  <c r="B66" i="3"/>
  <c r="E38"/>
  <c r="C38" i="5"/>
  <c r="E66" i="1"/>
  <c r="E66" i="3"/>
  <c r="B67" i="1"/>
  <c r="B34" i="8"/>
  <c r="B34" i="5"/>
  <c r="E34" s="1"/>
  <c r="B36" i="8"/>
  <c r="B36" i="5"/>
  <c r="E36"/>
  <c r="B33" i="4"/>
  <c r="B33" i="5"/>
  <c r="B33" i="8"/>
  <c r="B35" i="5"/>
  <c r="B35" i="8"/>
  <c r="B38" s="1"/>
  <c r="D33" i="4"/>
  <c r="B35"/>
  <c r="C13" i="5"/>
  <c r="F13"/>
  <c r="C13" i="4"/>
  <c r="E13" s="1"/>
  <c r="B34"/>
  <c r="D34" s="1"/>
  <c r="E35" i="5"/>
  <c r="B36" i="4"/>
  <c r="B38" s="1"/>
  <c r="C16" i="5"/>
  <c r="F16" s="1"/>
  <c r="C16" i="4"/>
  <c r="E16" s="1"/>
  <c r="F23" i="1"/>
  <c r="C18" i="5"/>
  <c r="F18"/>
  <c r="C18" i="4"/>
  <c r="E18"/>
  <c r="C20" i="5"/>
  <c r="F20" s="1"/>
  <c r="C20" i="4"/>
  <c r="E20" s="1"/>
  <c r="C15" i="5"/>
  <c r="C15" i="4"/>
  <c r="E15"/>
  <c r="F22" i="1"/>
  <c r="C17" i="5"/>
  <c r="F17" s="1"/>
  <c r="C17" i="4"/>
  <c r="E17" s="1"/>
  <c r="C19" i="5"/>
  <c r="F19" s="1"/>
  <c r="C19" i="4"/>
  <c r="E38" i="1"/>
  <c r="B38" i="5"/>
  <c r="C63" i="1"/>
  <c r="C23" i="4"/>
  <c r="C23" i="5"/>
  <c r="F23" s="1"/>
  <c r="C22" i="4"/>
  <c r="E22"/>
  <c r="C22" i="5"/>
  <c r="C65" i="1"/>
  <c r="F33" i="8"/>
  <c r="B66"/>
  <c r="B66" i="5"/>
  <c r="B66" i="4"/>
  <c r="D66" s="1"/>
  <c r="C66"/>
  <c r="C66" i="8"/>
  <c r="F66" s="1"/>
  <c r="C66" i="5"/>
  <c r="E66" s="1"/>
  <c r="C67" i="1"/>
  <c r="D63"/>
  <c r="D65"/>
  <c r="D67"/>
  <c r="B65" i="4"/>
  <c r="B65" i="8"/>
  <c r="B65" i="5"/>
  <c r="B63"/>
  <c r="B63" i="4"/>
  <c r="B63" i="8"/>
  <c r="B65" i="3"/>
  <c r="B67" i="8"/>
  <c r="B67" i="5"/>
  <c r="B67" i="4"/>
  <c r="E19" l="1"/>
  <c r="D35"/>
  <c r="D38" s="1"/>
  <c r="E33" i="5"/>
  <c r="E38"/>
  <c r="F14"/>
  <c r="E23" i="4"/>
  <c r="C38" i="8"/>
  <c r="E64" i="5"/>
  <c r="E48"/>
  <c r="G14" i="8"/>
  <c r="G18"/>
  <c r="F23"/>
  <c r="G20"/>
  <c r="G23"/>
  <c r="G22"/>
  <c r="F22"/>
  <c r="B67" i="3"/>
  <c r="D36" i="4"/>
  <c r="F35" i="8"/>
  <c r="F38" s="1"/>
  <c r="G19"/>
  <c r="C63" i="3" l="1"/>
  <c r="C65" l="1"/>
  <c r="C67" l="1"/>
  <c r="D63" l="1"/>
  <c r="D65" l="1"/>
  <c r="D67" l="1"/>
  <c r="C65" i="8" l="1"/>
  <c r="C65" i="4"/>
  <c r="C65" i="5"/>
  <c r="B65" i="6" l="1"/>
  <c r="C63" i="8"/>
  <c r="C63" i="5"/>
  <c r="C63" i="4"/>
  <c r="B67" i="6" l="1"/>
  <c r="C67" i="8"/>
  <c r="C67" i="5"/>
  <c r="C67" i="4"/>
  <c r="C63" i="6" l="1"/>
  <c r="C65" l="1"/>
  <c r="C67" l="1"/>
  <c r="D63" l="1"/>
  <c r="D65" l="1"/>
  <c r="D67" l="1"/>
  <c r="D65" i="8" l="1"/>
  <c r="D65" i="5"/>
  <c r="D63" l="1"/>
  <c r="D63" i="8"/>
  <c r="D67" l="1"/>
  <c r="D67" i="5"/>
  <c r="B65" i="7" l="1"/>
  <c r="B67" l="1"/>
  <c r="C63" l="1"/>
  <c r="C65" s="1"/>
  <c r="C67" s="1"/>
  <c r="D63" l="1"/>
  <c r="D65" s="1"/>
  <c r="D67" s="1"/>
  <c r="E65" i="8" l="1"/>
  <c r="E63"/>
  <c r="E67"/>
</calcChain>
</file>

<file path=xl/sharedStrings.xml><?xml version="1.0" encoding="utf-8"?>
<sst xmlns="http://schemas.openxmlformats.org/spreadsheetml/2006/main" count="580" uniqueCount="78">
  <si>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</si>
  <si>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</si>
  <si>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</si>
  <si>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</si>
  <si>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</si>
  <si>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</si>
  <si>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</si>
  <si>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</si>
  <si>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 xml:space="preserve">4. </t>
  </si>
  <si>
    <t xml:space="preserve">5. </t>
  </si>
  <si>
    <t>Cuadro 1</t>
  </si>
  <si>
    <t>Reporte de gastos efectivos financiados por el Fondo de Desarrollo Social y Asignaciones Familiares</t>
  </si>
  <si>
    <t>Rubro por objeto de gasto</t>
  </si>
  <si>
    <t xml:space="preserve">2. </t>
  </si>
  <si>
    <t xml:space="preserve">3. 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</si>
  <si>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</si>
  <si>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</si>
  <si>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</si>
  <si>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</si>
  <si>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</si>
  <si>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</si>
  <si>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</si>
  <si>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</si>
  <si>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</si>
  <si>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</si>
  <si>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</si>
  <si>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Ministerio de Trabajo y Seguridad Social (MTSS)</t>
  </si>
  <si>
    <t>Programa Nacional de Empleo (PRONAE)</t>
  </si>
  <si>
    <t>Dirección Nacional de Empleo</t>
  </si>
  <si>
    <t>1. Obras comunales</t>
  </si>
  <si>
    <t>2. Capacitación</t>
  </si>
  <si>
    <t xml:space="preserve">3. Ideas productivas </t>
  </si>
  <si>
    <t>Subsidios</t>
  </si>
  <si>
    <t xml:space="preserve"> </t>
  </si>
  <si>
    <t>Abril</t>
  </si>
  <si>
    <t>Mayo</t>
  </si>
  <si>
    <t>II Trimestre</t>
  </si>
  <si>
    <t>Junio</t>
  </si>
  <si>
    <t>Período:</t>
  </si>
  <si>
    <t>Unidad: Colones</t>
  </si>
  <si>
    <t>1.Transferencia a otras personas(auxilio a desempleados)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</si>
  <si>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>Base de datos PRONAE</t>
    </r>
  </si>
  <si>
    <r>
      <rPr>
        <b/>
        <sz val="11"/>
        <color indexed="8"/>
        <rFont val="Calibri"/>
        <family val="2"/>
      </rPr>
      <t>Fuente:</t>
    </r>
    <r>
      <rPr>
        <sz val="11"/>
        <color theme="1"/>
        <rFont val="Calibri"/>
        <family val="2"/>
        <scheme val="minor"/>
      </rPr>
      <t xml:space="preserve"> Base de datos PRONAE</t>
    </r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</si>
  <si>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</si>
  <si>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Primer Semestre 2012</t>
  </si>
  <si>
    <t>I Semestre</t>
  </si>
  <si>
    <t>Nota: Los beneficiarios de cada mes son las personas distintas que ingresan al programa, por esta razón se suman en el total del trimestre.</t>
  </si>
  <si>
    <t xml:space="preserve">Período: </t>
  </si>
  <si>
    <t>Julio</t>
  </si>
  <si>
    <t>Agosto</t>
  </si>
  <si>
    <t>Setiembre</t>
  </si>
  <si>
    <t>III Trimestre</t>
  </si>
  <si>
    <t>Fuente: Base de datos PRONAE</t>
  </si>
  <si>
    <t>1. Transferencia a personas(auxilio a desempleados)</t>
  </si>
  <si>
    <t>II trimestre</t>
  </si>
  <si>
    <t>Acumulado</t>
  </si>
  <si>
    <t>1. Transferencia a personas (auxilio a desempleados)</t>
  </si>
  <si>
    <t>Octubre</t>
  </si>
  <si>
    <t>Noviembre</t>
  </si>
  <si>
    <t>Diciembre</t>
  </si>
  <si>
    <t>IV Trimestre</t>
  </si>
  <si>
    <t>Anual</t>
  </si>
  <si>
    <t>I trimestre</t>
  </si>
  <si>
    <t>Notas:</t>
  </si>
  <si>
    <t>Beneficio</t>
  </si>
  <si>
    <t>Primer  Trimestre 2013</t>
  </si>
  <si>
    <t>Segundo Trimestre 2013</t>
  </si>
  <si>
    <t>Tercer Trimestre 2013</t>
  </si>
  <si>
    <t>Cuarto Trimestre 2013</t>
  </si>
  <si>
    <t>Tercer Trimestre Acumulado 2013</t>
  </si>
  <si>
    <t xml:space="preserve">* Nota: En el mes de Febrero se realizó pago doble para los beneficiarios de EMPLEATE, se reconoción enero en febrero  </t>
  </si>
  <si>
    <t>4. EMPLEATE</t>
  </si>
  <si>
    <t>4. EMPLEATE*</t>
  </si>
  <si>
    <t>* Corresponde a la reserva que hace el MTSS para el programa PRONAE cada semestre</t>
  </si>
  <si>
    <t>**Nota : El gasto es el reportado ante Dirección Financiera Planilla mensual</t>
  </si>
  <si>
    <t>Fuente: Programa Nacional de Empleo, con información  de la Dirección Financiera del MTSS</t>
  </si>
  <si>
    <t>Fecha de actualización: 20/08/2014</t>
  </si>
  <si>
    <t>2. Ingresos efectivos recibidos*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</si>
</sst>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Fill="1" applyBorder="1" applyAlignment="1">
      <alignment vertical="top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Border="1"/>
    <xf numFmtId="0" fontId="0" fillId="0" borderId="0" xfId="0" applyFont="1"/>
    <xf numFmtId="0" fontId="0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4" fontId="4" fillId="0" borderId="1" xfId="1" applyNumberFormat="1" applyFont="1" applyFill="1" applyBorder="1"/>
    <xf numFmtId="164" fontId="0" fillId="0" borderId="1" xfId="0" applyNumberFormat="1" applyFont="1" applyFill="1" applyBorder="1"/>
    <xf numFmtId="164" fontId="4" fillId="0" borderId="1" xfId="1" applyNumberFormat="1" applyFont="1" applyBorder="1"/>
    <xf numFmtId="43" fontId="4" fillId="0" borderId="0" xfId="1" applyFont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164" fontId="6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/>
    <xf numFmtId="164" fontId="5" fillId="0" borderId="0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/>
    <xf numFmtId="1" fontId="5" fillId="0" borderId="0" xfId="1" applyNumberFormat="1" applyFont="1" applyFill="1" applyAlignment="1">
      <alignment horizontal="left"/>
    </xf>
    <xf numFmtId="164" fontId="4" fillId="0" borderId="0" xfId="2" applyNumberFormat="1" applyFont="1" applyFill="1"/>
    <xf numFmtId="164" fontId="5" fillId="0" borderId="0" xfId="1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0" xfId="1" applyFont="1"/>
    <xf numFmtId="164" fontId="5" fillId="0" borderId="1" xfId="1" applyNumberFormat="1" applyFont="1" applyFill="1" applyBorder="1"/>
    <xf numFmtId="0" fontId="5" fillId="0" borderId="2" xfId="0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5" fillId="0" borderId="2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1" xfId="0" applyFont="1" applyFill="1" applyBorder="1"/>
    <xf numFmtId="0" fontId="0" fillId="0" borderId="0" xfId="0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2" applyNumberFormat="1" applyFont="1" applyFill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 applyBorder="1" applyAlignment="1">
      <alignment horizontal="left"/>
    </xf>
    <xf numFmtId="164" fontId="0" fillId="0" borderId="0" xfId="1" applyNumberFormat="1" applyFont="1" applyFill="1"/>
    <xf numFmtId="0" fontId="0" fillId="0" borderId="0" xfId="0" applyFont="1" applyFill="1" applyAlignment="1">
      <alignment horizontal="right"/>
    </xf>
  </cellXfs>
  <cellStyles count="5">
    <cellStyle name="Millares" xfId="1" builtinId="3"/>
    <cellStyle name="Millares 2" xfId="2"/>
    <cellStyle name="Millares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topLeftCell="A52" workbookViewId="0">
      <selection activeCell="C85" sqref="C85"/>
    </sheetView>
  </sheetViews>
  <sheetFormatPr baseColWidth="10" defaultColWidth="11.5703125" defaultRowHeight="15" customHeight="1"/>
  <cols>
    <col min="1" max="1" width="56.42578125" style="8" customWidth="1"/>
    <col min="2" max="4" width="15.28515625" style="10" bestFit="1" customWidth="1"/>
    <col min="5" max="5" width="15.140625" style="10" bestFit="1" customWidth="1"/>
    <col min="6" max="16384" width="11.5703125" style="10"/>
  </cols>
  <sheetData>
    <row r="1" spans="1:6" ht="15" customHeight="1">
      <c r="A1" s="45" t="s">
        <v>25</v>
      </c>
      <c r="B1" s="45"/>
      <c r="C1" s="45"/>
      <c r="D1" s="45"/>
      <c r="E1" s="45"/>
      <c r="F1" s="45"/>
    </row>
    <row r="2" spans="1:6" ht="15" customHeight="1">
      <c r="A2" s="1" t="s">
        <v>0</v>
      </c>
      <c r="B2" s="2" t="s">
        <v>27</v>
      </c>
      <c r="C2" s="3"/>
      <c r="D2" s="20"/>
      <c r="E2" s="3"/>
      <c r="F2" s="3"/>
    </row>
    <row r="3" spans="1:6" ht="15" customHeight="1">
      <c r="A3" s="1" t="s">
        <v>1</v>
      </c>
      <c r="B3" s="4" t="s">
        <v>26</v>
      </c>
      <c r="C3" s="5"/>
      <c r="D3" s="5"/>
      <c r="E3" s="3"/>
      <c r="F3" s="3"/>
    </row>
    <row r="4" spans="1:6" ht="15" customHeight="1">
      <c r="A4" s="1" t="s">
        <v>15</v>
      </c>
      <c r="B4" s="3" t="s">
        <v>28</v>
      </c>
      <c r="C4" s="5"/>
      <c r="D4" s="5"/>
      <c r="E4" s="3"/>
      <c r="F4" s="3"/>
    </row>
    <row r="5" spans="1:6" ht="15" customHeight="1">
      <c r="A5" s="1" t="s">
        <v>38</v>
      </c>
      <c r="B5" s="6" t="s">
        <v>65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"/>
      <c r="B7" s="6"/>
      <c r="C7" s="3"/>
      <c r="D7" s="3"/>
      <c r="E7" s="3"/>
      <c r="F7" s="3"/>
    </row>
    <row r="8" spans="1:6" ht="15" customHeight="1">
      <c r="A8" s="45" t="s">
        <v>10</v>
      </c>
      <c r="B8" s="45"/>
      <c r="C8" s="45"/>
      <c r="D8" s="45"/>
      <c r="E8" s="45"/>
      <c r="F8" s="45"/>
    </row>
    <row r="9" spans="1:6" ht="15" customHeight="1">
      <c r="A9" s="45" t="s">
        <v>16</v>
      </c>
      <c r="B9" s="45"/>
      <c r="C9" s="45"/>
      <c r="D9" s="45"/>
      <c r="E9" s="45"/>
      <c r="F9" s="45"/>
    </row>
    <row r="11" spans="1:6" s="3" customFormat="1" ht="15" customHeight="1" thickBot="1">
      <c r="A11" s="38" t="s">
        <v>64</v>
      </c>
      <c r="B11" s="35" t="s">
        <v>2</v>
      </c>
      <c r="C11" s="35" t="s">
        <v>3</v>
      </c>
      <c r="D11" s="35" t="s">
        <v>4</v>
      </c>
      <c r="E11" s="35" t="s">
        <v>5</v>
      </c>
      <c r="F11" s="35" t="s">
        <v>6</v>
      </c>
    </row>
    <row r="12" spans="1:6" ht="15" customHeight="1">
      <c r="C12" s="19"/>
      <c r="D12" s="19"/>
      <c r="E12" s="19"/>
      <c r="F12" s="36"/>
    </row>
    <row r="13" spans="1:6" s="8" customFormat="1" ht="15" customHeight="1">
      <c r="A13" s="11" t="s">
        <v>29</v>
      </c>
      <c r="B13" s="53" t="s">
        <v>7</v>
      </c>
      <c r="C13" s="52">
        <v>0</v>
      </c>
      <c r="D13" s="52">
        <v>0</v>
      </c>
      <c r="E13" s="52">
        <v>173</v>
      </c>
      <c r="F13" s="52">
        <f>SUM(C13:E13)</f>
        <v>173</v>
      </c>
    </row>
    <row r="14" spans="1:6" s="8" customFormat="1" ht="15" customHeight="1">
      <c r="A14" s="11"/>
      <c r="B14" s="53" t="s">
        <v>32</v>
      </c>
      <c r="C14" s="52">
        <v>0</v>
      </c>
      <c r="D14" s="52">
        <v>0</v>
      </c>
      <c r="E14" s="52">
        <v>173</v>
      </c>
      <c r="F14" s="52">
        <f>SUM(C14:E14)</f>
        <v>173</v>
      </c>
    </row>
    <row r="15" spans="1:6" s="8" customFormat="1" ht="15" customHeight="1">
      <c r="A15" s="11" t="s">
        <v>30</v>
      </c>
      <c r="B15" s="53" t="s">
        <v>7</v>
      </c>
      <c r="C15" s="52">
        <v>0</v>
      </c>
      <c r="D15" s="52">
        <v>0</v>
      </c>
      <c r="E15" s="52">
        <v>0</v>
      </c>
      <c r="F15" s="52">
        <f t="shared" ref="F15:F20" si="0">+C15+D15+E15</f>
        <v>0</v>
      </c>
    </row>
    <row r="16" spans="1:6" s="8" customFormat="1" ht="15" customHeight="1">
      <c r="A16" s="11"/>
      <c r="B16" s="53" t="s">
        <v>32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s="8" customFormat="1" ht="15" customHeight="1">
      <c r="A17" s="11" t="s">
        <v>31</v>
      </c>
      <c r="B17" s="53" t="s">
        <v>7</v>
      </c>
      <c r="C17" s="52">
        <v>0</v>
      </c>
      <c r="D17" s="52">
        <v>0</v>
      </c>
      <c r="E17" s="52">
        <v>15</v>
      </c>
      <c r="F17" s="52">
        <f t="shared" si="0"/>
        <v>15</v>
      </c>
    </row>
    <row r="18" spans="1:6" s="8" customFormat="1" ht="15" customHeight="1">
      <c r="A18" s="11"/>
      <c r="B18" s="53" t="s">
        <v>32</v>
      </c>
      <c r="C18" s="52">
        <v>0</v>
      </c>
      <c r="D18" s="52">
        <v>0</v>
      </c>
      <c r="E18" s="52">
        <v>15</v>
      </c>
      <c r="F18" s="52">
        <f t="shared" si="0"/>
        <v>15</v>
      </c>
    </row>
    <row r="19" spans="1:6" s="8" customFormat="1" ht="15" customHeight="1">
      <c r="A19" s="43" t="s">
        <v>72</v>
      </c>
      <c r="B19" s="53" t="s">
        <v>7</v>
      </c>
      <c r="C19" s="52">
        <v>0</v>
      </c>
      <c r="D19" s="52">
        <v>1582</v>
      </c>
      <c r="E19" s="52">
        <v>112</v>
      </c>
      <c r="F19" s="52">
        <f t="shared" si="0"/>
        <v>1694</v>
      </c>
    </row>
    <row r="20" spans="1:6" s="8" customFormat="1" ht="15" customHeight="1">
      <c r="A20" s="11"/>
      <c r="B20" s="53" t="s">
        <v>32</v>
      </c>
      <c r="C20" s="52">
        <v>0</v>
      </c>
      <c r="D20" s="52">
        <v>1730</v>
      </c>
      <c r="E20" s="52">
        <v>1630</v>
      </c>
      <c r="F20" s="52">
        <f t="shared" si="0"/>
        <v>3360</v>
      </c>
    </row>
    <row r="21" spans="1:6" ht="15" customHeight="1">
      <c r="B21" s="50"/>
      <c r="C21" s="23"/>
      <c r="D21" s="23"/>
      <c r="E21" s="23"/>
      <c r="F21" s="41"/>
    </row>
    <row r="22" spans="1:6" ht="15" customHeight="1" thickBot="1">
      <c r="A22" s="7" t="s">
        <v>17</v>
      </c>
      <c r="B22" s="9" t="s">
        <v>7</v>
      </c>
      <c r="C22" s="18">
        <f t="shared" ref="C22:F23" si="1">+C13+C15+C17+C19</f>
        <v>0</v>
      </c>
      <c r="D22" s="18">
        <f t="shared" si="1"/>
        <v>1582</v>
      </c>
      <c r="E22" s="18">
        <f t="shared" si="1"/>
        <v>300</v>
      </c>
      <c r="F22" s="18">
        <f t="shared" si="1"/>
        <v>1882</v>
      </c>
    </row>
    <row r="23" spans="1:6" ht="15" customHeight="1" thickTop="1" thickBot="1">
      <c r="A23" s="7" t="s">
        <v>17</v>
      </c>
      <c r="B23" s="7" t="s">
        <v>32</v>
      </c>
      <c r="C23" s="16">
        <f t="shared" si="1"/>
        <v>0</v>
      </c>
      <c r="D23" s="16">
        <f t="shared" si="1"/>
        <v>1730</v>
      </c>
      <c r="E23" s="16">
        <f t="shared" si="1"/>
        <v>1818</v>
      </c>
      <c r="F23" s="16">
        <f t="shared" si="1"/>
        <v>3548</v>
      </c>
    </row>
    <row r="24" spans="1:6" ht="15" customHeight="1" thickTop="1">
      <c r="A24" s="8" t="s">
        <v>41</v>
      </c>
      <c r="C24" s="13"/>
      <c r="D24" s="13"/>
      <c r="E24" s="13"/>
      <c r="F24" s="13"/>
    </row>
    <row r="25" spans="1:6" ht="15" customHeight="1">
      <c r="A25" s="8" t="s">
        <v>70</v>
      </c>
    </row>
    <row r="26" spans="1:6" ht="15" customHeight="1">
      <c r="F26" s="10" t="s">
        <v>33</v>
      </c>
    </row>
    <row r="27" spans="1:6" ht="15" customHeight="1">
      <c r="A27" s="46" t="s">
        <v>18</v>
      </c>
      <c r="B27" s="46"/>
      <c r="C27" s="46"/>
      <c r="D27" s="46"/>
      <c r="E27" s="46"/>
    </row>
    <row r="28" spans="1:6" ht="15" customHeight="1">
      <c r="A28" s="45" t="s">
        <v>11</v>
      </c>
      <c r="B28" s="45"/>
      <c r="C28" s="45"/>
      <c r="D28" s="45"/>
      <c r="E28" s="45"/>
    </row>
    <row r="29" spans="1:6" ht="15" customHeight="1">
      <c r="A29" s="45" t="s">
        <v>39</v>
      </c>
      <c r="B29" s="45"/>
      <c r="C29" s="45"/>
      <c r="D29" s="45"/>
      <c r="E29" s="45"/>
    </row>
    <row r="31" spans="1:6" s="3" customFormat="1" ht="15" customHeight="1" thickBot="1">
      <c r="A31" s="38" t="s">
        <v>64</v>
      </c>
      <c r="B31" s="38" t="s">
        <v>3</v>
      </c>
      <c r="C31" s="38" t="s">
        <v>4</v>
      </c>
      <c r="D31" s="38" t="s">
        <v>5</v>
      </c>
      <c r="E31" s="38" t="s">
        <v>6</v>
      </c>
    </row>
    <row r="32" spans="1:6" ht="15" customHeight="1">
      <c r="B32" s="8"/>
      <c r="C32" s="8"/>
      <c r="D32" s="8"/>
      <c r="E32" s="21"/>
    </row>
    <row r="33" spans="1:5" ht="15" customHeight="1">
      <c r="A33" s="11" t="s">
        <v>29</v>
      </c>
      <c r="B33" s="14">
        <v>0</v>
      </c>
      <c r="C33" s="14">
        <v>0</v>
      </c>
      <c r="D33" s="15">
        <v>30275000</v>
      </c>
      <c r="E33" s="14">
        <f>SUM(B33:D33)</f>
        <v>30275000</v>
      </c>
    </row>
    <row r="34" spans="1:5" ht="15" customHeight="1">
      <c r="A34" s="11" t="s">
        <v>30</v>
      </c>
      <c r="B34" s="14">
        <v>0</v>
      </c>
      <c r="C34" s="14">
        <v>0</v>
      </c>
      <c r="D34" s="15">
        <v>0</v>
      </c>
      <c r="E34" s="14">
        <f>SUM(B34:D34)</f>
        <v>0</v>
      </c>
    </row>
    <row r="35" spans="1:5" ht="15" customHeight="1">
      <c r="A35" s="11" t="s">
        <v>31</v>
      </c>
      <c r="B35" s="14">
        <v>0</v>
      </c>
      <c r="C35" s="14">
        <v>0</v>
      </c>
      <c r="D35" s="14">
        <v>1312500</v>
      </c>
      <c r="E35" s="14">
        <f>SUM(B35:D35)</f>
        <v>1312500</v>
      </c>
    </row>
    <row r="36" spans="1:5" ht="15" customHeight="1">
      <c r="A36" s="11" t="s">
        <v>71</v>
      </c>
      <c r="B36" s="15">
        <v>0</v>
      </c>
      <c r="C36" s="15">
        <v>339700000</v>
      </c>
      <c r="D36" s="14">
        <v>318800000</v>
      </c>
      <c r="E36" s="14">
        <f>SUM(B36:D36)</f>
        <v>658500000</v>
      </c>
    </row>
    <row r="37" spans="1:5" ht="15" customHeight="1">
      <c r="B37" s="14"/>
      <c r="C37" s="14"/>
      <c r="D37" s="14"/>
      <c r="E37" s="14"/>
    </row>
    <row r="38" spans="1:5" ht="15" customHeight="1" thickBot="1">
      <c r="A38" s="7" t="s">
        <v>17</v>
      </c>
      <c r="B38" s="16">
        <f>SUM(B33:B37)</f>
        <v>0</v>
      </c>
      <c r="C38" s="16">
        <f>SUM(C33:C37)</f>
        <v>339700000</v>
      </c>
      <c r="D38" s="16">
        <f>SUM(D33:D37)</f>
        <v>350387500</v>
      </c>
      <c r="E38" s="16">
        <f>SUM(B38:D38)</f>
        <v>690087500</v>
      </c>
    </row>
    <row r="39" spans="1:5" ht="15" customHeight="1" thickTop="1">
      <c r="A39" s="8" t="s">
        <v>42</v>
      </c>
    </row>
    <row r="42" spans="1:5" ht="15" customHeight="1">
      <c r="A42" s="45" t="s">
        <v>19</v>
      </c>
      <c r="B42" s="45"/>
      <c r="C42" s="45"/>
      <c r="D42" s="45"/>
      <c r="E42" s="45"/>
    </row>
    <row r="43" spans="1:5" ht="15" customHeight="1">
      <c r="A43" s="45" t="s">
        <v>11</v>
      </c>
      <c r="B43" s="45"/>
      <c r="C43" s="45"/>
      <c r="D43" s="45"/>
      <c r="E43" s="45"/>
    </row>
    <row r="44" spans="1:5" ht="15" customHeight="1">
      <c r="A44" s="45" t="s">
        <v>39</v>
      </c>
      <c r="B44" s="45"/>
      <c r="C44" s="45"/>
      <c r="D44" s="45"/>
      <c r="E44" s="45"/>
    </row>
    <row r="46" spans="1:5" s="3" customFormat="1" ht="15" customHeight="1" thickBot="1">
      <c r="A46" s="38" t="s">
        <v>12</v>
      </c>
      <c r="B46" s="38" t="s">
        <v>3</v>
      </c>
      <c r="C46" s="38" t="s">
        <v>4</v>
      </c>
      <c r="D46" s="38" t="s">
        <v>5</v>
      </c>
      <c r="E46" s="38" t="s">
        <v>6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40</v>
      </c>
      <c r="B48" s="14">
        <f>B38</f>
        <v>0</v>
      </c>
      <c r="C48" s="14">
        <f>C38</f>
        <v>339700000</v>
      </c>
      <c r="D48" s="14">
        <f>D38</f>
        <v>350387500</v>
      </c>
      <c r="E48" s="14">
        <f>B48+C48+D48</f>
        <v>690087500</v>
      </c>
    </row>
    <row r="49" spans="1:5" ht="15" customHeight="1">
      <c r="A49" s="8" t="s">
        <v>13</v>
      </c>
      <c r="B49" s="8"/>
      <c r="C49" s="8"/>
      <c r="D49" s="8"/>
      <c r="E49" s="8"/>
    </row>
    <row r="50" spans="1:5" ht="15" customHeight="1">
      <c r="A50" s="8" t="s">
        <v>14</v>
      </c>
      <c r="B50" s="8"/>
      <c r="C50" s="8"/>
      <c r="D50" s="8"/>
      <c r="E50" s="8"/>
    </row>
    <row r="51" spans="1:5" ht="15" customHeight="1">
      <c r="A51" s="8" t="s">
        <v>8</v>
      </c>
      <c r="B51" s="8"/>
      <c r="C51" s="8"/>
      <c r="D51" s="8"/>
      <c r="E51" s="8"/>
    </row>
    <row r="52" spans="1:5" ht="15" customHeight="1">
      <c r="A52" s="8" t="s">
        <v>9</v>
      </c>
      <c r="B52" s="8"/>
      <c r="C52" s="8"/>
      <c r="D52" s="8"/>
      <c r="E52" s="8"/>
    </row>
    <row r="53" spans="1:5" ht="15" customHeight="1" thickBot="1">
      <c r="A53" s="7" t="s">
        <v>17</v>
      </c>
      <c r="B53" s="17"/>
      <c r="C53" s="17"/>
      <c r="D53" s="17"/>
      <c r="E53" s="17">
        <f>SUM(E48:E52)</f>
        <v>690087500</v>
      </c>
    </row>
    <row r="54" spans="1:5" ht="15" customHeight="1" thickTop="1">
      <c r="A54" s="8" t="s">
        <v>42</v>
      </c>
    </row>
    <row r="57" spans="1:5" ht="15" customHeight="1">
      <c r="A57" s="45" t="s">
        <v>24</v>
      </c>
      <c r="B57" s="45"/>
      <c r="C57" s="45"/>
      <c r="D57" s="45"/>
      <c r="E57" s="45"/>
    </row>
    <row r="58" spans="1:5" ht="15" customHeight="1">
      <c r="A58" s="45" t="s">
        <v>20</v>
      </c>
      <c r="B58" s="45"/>
      <c r="C58" s="45"/>
      <c r="D58" s="45"/>
      <c r="E58" s="45"/>
    </row>
    <row r="59" spans="1:5" ht="15" customHeight="1">
      <c r="A59" s="45" t="s">
        <v>39</v>
      </c>
      <c r="B59" s="45"/>
      <c r="C59" s="45"/>
      <c r="D59" s="45"/>
      <c r="E59" s="45"/>
    </row>
    <row r="61" spans="1:5" s="3" customFormat="1" ht="15" customHeight="1" thickBot="1">
      <c r="A61" s="38" t="s">
        <v>12</v>
      </c>
      <c r="B61" s="38" t="s">
        <v>3</v>
      </c>
      <c r="C61" s="38" t="s">
        <v>4</v>
      </c>
      <c r="D61" s="38" t="s">
        <v>5</v>
      </c>
      <c r="E61" s="38" t="s">
        <v>6</v>
      </c>
    </row>
    <row r="62" spans="1:5" ht="15" customHeight="1">
      <c r="B62" s="8"/>
      <c r="C62" s="8"/>
      <c r="D62" s="8"/>
      <c r="E62" s="21"/>
    </row>
    <row r="63" spans="1:5" ht="15" customHeight="1">
      <c r="A63" s="8" t="s">
        <v>43</v>
      </c>
      <c r="B63" s="14">
        <v>0</v>
      </c>
      <c r="C63" s="14">
        <f>B67</f>
        <v>2400000000</v>
      </c>
      <c r="D63" s="14">
        <f>+C67</f>
        <v>2060300000</v>
      </c>
      <c r="E63" s="14">
        <f>B63</f>
        <v>0</v>
      </c>
    </row>
    <row r="64" spans="1:5" ht="15" customHeight="1">
      <c r="A64" s="55" t="s">
        <v>77</v>
      </c>
      <c r="B64" s="14">
        <v>2400000000</v>
      </c>
      <c r="C64" s="14">
        <v>0</v>
      </c>
      <c r="D64" s="14">
        <v>0</v>
      </c>
      <c r="E64" s="14">
        <f>+B64+C64+D64</f>
        <v>2400000000</v>
      </c>
    </row>
    <row r="65" spans="1:5" ht="15" customHeight="1">
      <c r="A65" s="8" t="s">
        <v>21</v>
      </c>
      <c r="B65" s="14">
        <f>B64+B63</f>
        <v>2400000000</v>
      </c>
      <c r="C65" s="14">
        <f>C64+C63</f>
        <v>2400000000</v>
      </c>
      <c r="D65" s="14">
        <f>D64+D63</f>
        <v>2060300000</v>
      </c>
      <c r="E65" s="14">
        <f>E63+E64</f>
        <v>2400000000</v>
      </c>
    </row>
    <row r="66" spans="1:5" ht="15" customHeight="1">
      <c r="A66" s="8" t="s">
        <v>22</v>
      </c>
      <c r="B66" s="14">
        <f>B38</f>
        <v>0</v>
      </c>
      <c r="C66" s="14">
        <f>C38</f>
        <v>339700000</v>
      </c>
      <c r="D66" s="14">
        <f>D38</f>
        <v>350387500</v>
      </c>
      <c r="E66" s="14">
        <f>+D66+C66+B66</f>
        <v>690087500</v>
      </c>
    </row>
    <row r="67" spans="1:5" ht="15" customHeight="1">
      <c r="A67" s="8" t="s">
        <v>23</v>
      </c>
      <c r="B67" s="14">
        <f>+B65-B66</f>
        <v>2400000000</v>
      </c>
      <c r="C67" s="14">
        <f>+C65-C66</f>
        <v>2060300000</v>
      </c>
      <c r="D67" s="14">
        <f>+D65-D66</f>
        <v>1709912500</v>
      </c>
      <c r="E67" s="14">
        <f>E65-E66</f>
        <v>1709912500</v>
      </c>
    </row>
    <row r="68" spans="1:5" ht="15" customHeight="1" thickBot="1">
      <c r="A68" s="7"/>
      <c r="B68" s="7"/>
      <c r="C68" s="7"/>
      <c r="D68" s="7"/>
      <c r="E68" s="7"/>
    </row>
    <row r="69" spans="1:5" ht="15" customHeight="1" thickTop="1">
      <c r="A69" s="50" t="s">
        <v>73</v>
      </c>
      <c r="B69" s="8"/>
      <c r="C69" s="8"/>
      <c r="D69" s="8"/>
      <c r="E69" s="8"/>
    </row>
    <row r="70" spans="1:5" ht="15" customHeight="1">
      <c r="A70" s="8" t="s">
        <v>74</v>
      </c>
      <c r="B70" s="8"/>
      <c r="C70" s="8"/>
      <c r="D70" s="8"/>
      <c r="E70" s="14"/>
    </row>
    <row r="71" spans="1:5" ht="15" customHeight="1">
      <c r="A71" s="8" t="s">
        <v>75</v>
      </c>
    </row>
    <row r="76" spans="1:5" ht="15" customHeight="1">
      <c r="A76" s="30" t="s">
        <v>63</v>
      </c>
    </row>
    <row r="77" spans="1:5" ht="15" customHeight="1">
      <c r="A77" s="51" t="s">
        <v>76</v>
      </c>
    </row>
    <row r="78" spans="1:5" ht="15" customHeight="1">
      <c r="A78" s="30"/>
    </row>
  </sheetData>
  <mergeCells count="12">
    <mergeCell ref="A57:E57"/>
    <mergeCell ref="A58:E58"/>
    <mergeCell ref="A59:E59"/>
    <mergeCell ref="A1:F1"/>
    <mergeCell ref="A8:F8"/>
    <mergeCell ref="A9:F9"/>
    <mergeCell ref="A27:E27"/>
    <mergeCell ref="A28:E28"/>
    <mergeCell ref="A29:E29"/>
    <mergeCell ref="A42:E42"/>
    <mergeCell ref="A43:E43"/>
    <mergeCell ref="A44:E44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ignoredErrors>
    <ignoredError sqref="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78"/>
  <sheetViews>
    <sheetView topLeftCell="A43" workbookViewId="0">
      <selection activeCell="A71" sqref="A71"/>
    </sheetView>
  </sheetViews>
  <sheetFormatPr baseColWidth="10" defaultColWidth="11.5703125" defaultRowHeight="15"/>
  <cols>
    <col min="1" max="1" width="56.42578125" style="8" customWidth="1"/>
    <col min="2" max="4" width="15.28515625" style="10" bestFit="1" customWidth="1"/>
    <col min="5" max="5" width="15.140625" style="10" bestFit="1" customWidth="1"/>
    <col min="6" max="16384" width="11.5703125" style="10"/>
  </cols>
  <sheetData>
    <row r="1" spans="1:6">
      <c r="A1" s="45" t="s">
        <v>25</v>
      </c>
      <c r="B1" s="45"/>
      <c r="C1" s="45"/>
      <c r="D1" s="45"/>
      <c r="E1" s="45"/>
      <c r="F1" s="45"/>
    </row>
    <row r="2" spans="1:6">
      <c r="A2" s="1" t="s">
        <v>0</v>
      </c>
      <c r="B2" s="2" t="s">
        <v>27</v>
      </c>
      <c r="C2" s="3"/>
      <c r="D2" s="20"/>
      <c r="E2" s="3"/>
      <c r="F2" s="3"/>
    </row>
    <row r="3" spans="1:6">
      <c r="A3" s="1" t="s">
        <v>1</v>
      </c>
      <c r="B3" s="4" t="s">
        <v>26</v>
      </c>
      <c r="C3" s="5"/>
      <c r="D3" s="5"/>
      <c r="E3" s="3"/>
      <c r="F3" s="3"/>
    </row>
    <row r="4" spans="1:6">
      <c r="A4" s="1" t="s">
        <v>15</v>
      </c>
      <c r="B4" s="3" t="s">
        <v>28</v>
      </c>
      <c r="C4" s="5"/>
      <c r="D4" s="5"/>
      <c r="E4" s="3"/>
      <c r="F4" s="3"/>
    </row>
    <row r="5" spans="1:6">
      <c r="A5" s="1" t="s">
        <v>38</v>
      </c>
      <c r="B5" s="6" t="s">
        <v>66</v>
      </c>
      <c r="C5" s="3"/>
      <c r="D5" s="3"/>
      <c r="E5" s="3"/>
      <c r="F5" s="3"/>
    </row>
    <row r="6" spans="1:6">
      <c r="A6" s="1"/>
      <c r="B6" s="6"/>
      <c r="C6" s="3"/>
      <c r="D6" s="3"/>
      <c r="E6" s="3"/>
      <c r="F6" s="3"/>
    </row>
    <row r="7" spans="1:6">
      <c r="A7" s="1"/>
      <c r="B7" s="6"/>
      <c r="C7" s="3"/>
      <c r="D7" s="3"/>
      <c r="E7" s="3"/>
      <c r="F7" s="3"/>
    </row>
    <row r="8" spans="1:6">
      <c r="A8" s="45" t="s">
        <v>10</v>
      </c>
      <c r="B8" s="45"/>
      <c r="C8" s="45"/>
      <c r="D8" s="45"/>
      <c r="E8" s="45"/>
      <c r="F8" s="45"/>
    </row>
    <row r="9" spans="1:6">
      <c r="A9" s="45" t="s">
        <v>16</v>
      </c>
      <c r="B9" s="45"/>
      <c r="C9" s="45"/>
      <c r="D9" s="45"/>
      <c r="E9" s="45"/>
      <c r="F9" s="45"/>
    </row>
    <row r="11" spans="1:6" s="3" customFormat="1" ht="15.75" thickBot="1">
      <c r="A11" s="38" t="s">
        <v>64</v>
      </c>
      <c r="B11" s="35" t="s">
        <v>2</v>
      </c>
      <c r="C11" s="35" t="s">
        <v>34</v>
      </c>
      <c r="D11" s="35" t="s">
        <v>35</v>
      </c>
      <c r="E11" s="35" t="s">
        <v>37</v>
      </c>
      <c r="F11" s="35" t="s">
        <v>36</v>
      </c>
    </row>
    <row r="12" spans="1:6">
      <c r="C12" s="19"/>
      <c r="D12" s="19"/>
      <c r="E12" s="19"/>
      <c r="F12" s="36"/>
    </row>
    <row r="13" spans="1:6" s="8" customFormat="1">
      <c r="A13" s="11" t="s">
        <v>29</v>
      </c>
      <c r="B13" s="52" t="s">
        <v>7</v>
      </c>
      <c r="C13" s="52">
        <v>350</v>
      </c>
      <c r="D13" s="52">
        <v>97</v>
      </c>
      <c r="E13" s="52">
        <v>76</v>
      </c>
      <c r="F13" s="52">
        <f>+C13+D13+E13</f>
        <v>523</v>
      </c>
    </row>
    <row r="14" spans="1:6" s="8" customFormat="1">
      <c r="A14" s="11"/>
      <c r="B14" s="52" t="s">
        <v>32</v>
      </c>
      <c r="C14" s="52">
        <v>507</v>
      </c>
      <c r="D14" s="52">
        <v>508</v>
      </c>
      <c r="E14" s="52">
        <v>278</v>
      </c>
      <c r="F14" s="52">
        <f t="shared" ref="F14:F20" si="0">+C14+D14+E14</f>
        <v>1293</v>
      </c>
    </row>
    <row r="15" spans="1:6" s="8" customFormat="1">
      <c r="A15" s="11" t="s">
        <v>30</v>
      </c>
      <c r="B15" s="52" t="s">
        <v>7</v>
      </c>
      <c r="C15" s="52">
        <v>27</v>
      </c>
      <c r="D15" s="52">
        <v>0</v>
      </c>
      <c r="E15" s="52">
        <v>0</v>
      </c>
      <c r="F15" s="52">
        <f t="shared" si="0"/>
        <v>27</v>
      </c>
    </row>
    <row r="16" spans="1:6" s="8" customFormat="1">
      <c r="A16" s="11"/>
      <c r="B16" s="52" t="s">
        <v>32</v>
      </c>
      <c r="C16" s="52">
        <v>27</v>
      </c>
      <c r="D16" s="52">
        <v>24</v>
      </c>
      <c r="E16" s="52">
        <v>23</v>
      </c>
      <c r="F16" s="52">
        <f t="shared" si="0"/>
        <v>74</v>
      </c>
    </row>
    <row r="17" spans="1:6" s="8" customFormat="1">
      <c r="A17" s="11" t="s">
        <v>31</v>
      </c>
      <c r="B17" s="52" t="s">
        <v>7</v>
      </c>
      <c r="C17" s="52">
        <v>23</v>
      </c>
      <c r="D17" s="52">
        <v>7</v>
      </c>
      <c r="E17" s="52">
        <v>0</v>
      </c>
      <c r="F17" s="52">
        <f t="shared" si="0"/>
        <v>30</v>
      </c>
    </row>
    <row r="18" spans="1:6" s="8" customFormat="1">
      <c r="A18" s="11"/>
      <c r="B18" s="52" t="s">
        <v>32</v>
      </c>
      <c r="C18" s="52">
        <v>38</v>
      </c>
      <c r="D18" s="52">
        <v>45</v>
      </c>
      <c r="E18" s="52">
        <v>29</v>
      </c>
      <c r="F18" s="52">
        <f t="shared" si="0"/>
        <v>112</v>
      </c>
    </row>
    <row r="19" spans="1:6" s="8" customFormat="1">
      <c r="A19" s="11" t="s">
        <v>71</v>
      </c>
      <c r="B19" s="52" t="s">
        <v>7</v>
      </c>
      <c r="C19" s="52">
        <v>100</v>
      </c>
      <c r="D19" s="52">
        <v>213</v>
      </c>
      <c r="E19" s="52">
        <v>222</v>
      </c>
      <c r="F19" s="52">
        <f t="shared" si="0"/>
        <v>535</v>
      </c>
    </row>
    <row r="20" spans="1:6" s="8" customFormat="1">
      <c r="A20" s="11"/>
      <c r="B20" s="52" t="s">
        <v>32</v>
      </c>
      <c r="C20" s="52">
        <v>1696</v>
      </c>
      <c r="D20" s="52">
        <v>1786</v>
      </c>
      <c r="E20" s="52">
        <v>1925</v>
      </c>
      <c r="F20" s="52">
        <f t="shared" si="0"/>
        <v>5407</v>
      </c>
    </row>
    <row r="21" spans="1:6">
      <c r="C21" s="13"/>
      <c r="D21" s="13"/>
      <c r="E21" s="13"/>
      <c r="F21" s="31"/>
    </row>
    <row r="22" spans="1:6" ht="15.75" thickBot="1">
      <c r="A22" s="7" t="s">
        <v>17</v>
      </c>
      <c r="B22" s="9" t="s">
        <v>7</v>
      </c>
      <c r="C22" s="18">
        <f t="shared" ref="C22:F23" si="1">+C13+C15+C17+C19</f>
        <v>500</v>
      </c>
      <c r="D22" s="18">
        <f t="shared" si="1"/>
        <v>317</v>
      </c>
      <c r="E22" s="18">
        <f t="shared" si="1"/>
        <v>298</v>
      </c>
      <c r="F22" s="18">
        <f t="shared" si="1"/>
        <v>1115</v>
      </c>
    </row>
    <row r="23" spans="1:6" ht="16.5" thickTop="1" thickBot="1">
      <c r="A23" s="7" t="s">
        <v>17</v>
      </c>
      <c r="B23" s="7" t="s">
        <v>32</v>
      </c>
      <c r="C23" s="16">
        <f t="shared" si="1"/>
        <v>2268</v>
      </c>
      <c r="D23" s="16">
        <f t="shared" si="1"/>
        <v>2363</v>
      </c>
      <c r="E23" s="16">
        <f t="shared" si="1"/>
        <v>2255</v>
      </c>
      <c r="F23" s="16">
        <f t="shared" si="1"/>
        <v>6886</v>
      </c>
    </row>
    <row r="24" spans="1:6" ht="15.75" thickTop="1">
      <c r="A24" s="8" t="s">
        <v>42</v>
      </c>
      <c r="C24" s="13"/>
      <c r="D24" s="13"/>
      <c r="E24" s="13"/>
      <c r="F24" s="13"/>
    </row>
    <row r="25" spans="1:6">
      <c r="A25" s="54" t="s">
        <v>46</v>
      </c>
    </row>
    <row r="27" spans="1:6">
      <c r="A27" s="46" t="s">
        <v>18</v>
      </c>
      <c r="B27" s="46"/>
      <c r="C27" s="46"/>
      <c r="D27" s="46"/>
      <c r="E27" s="46"/>
    </row>
    <row r="28" spans="1:6">
      <c r="A28" s="45" t="s">
        <v>11</v>
      </c>
      <c r="B28" s="45"/>
      <c r="C28" s="45"/>
      <c r="D28" s="45"/>
      <c r="E28" s="45"/>
    </row>
    <row r="29" spans="1:6">
      <c r="A29" s="45" t="s">
        <v>39</v>
      </c>
      <c r="B29" s="45"/>
      <c r="C29" s="45"/>
      <c r="D29" s="45"/>
      <c r="E29" s="45"/>
    </row>
    <row r="31" spans="1:6" s="3" customFormat="1" ht="15.75" thickBot="1">
      <c r="A31" s="38" t="s">
        <v>64</v>
      </c>
      <c r="B31" s="38" t="s">
        <v>34</v>
      </c>
      <c r="C31" s="38" t="s">
        <v>35</v>
      </c>
      <c r="D31" s="38" t="s">
        <v>37</v>
      </c>
      <c r="E31" s="38" t="s">
        <v>36</v>
      </c>
    </row>
    <row r="32" spans="1:6">
      <c r="B32" s="8"/>
      <c r="C32" s="8"/>
      <c r="D32" s="8"/>
      <c r="E32" s="21"/>
    </row>
    <row r="33" spans="1:5" ht="15" customHeight="1">
      <c r="A33" s="11" t="s">
        <v>29</v>
      </c>
      <c r="B33" s="14">
        <v>86362500</v>
      </c>
      <c r="C33" s="14">
        <v>86756250</v>
      </c>
      <c r="D33" s="15">
        <v>48650000</v>
      </c>
      <c r="E33" s="14">
        <f>+B33+C33+D33</f>
        <v>221768750</v>
      </c>
    </row>
    <row r="34" spans="1:5" ht="15" customHeight="1">
      <c r="A34" s="11" t="s">
        <v>30</v>
      </c>
      <c r="B34" s="14">
        <v>3675000</v>
      </c>
      <c r="C34" s="14">
        <v>3412500</v>
      </c>
      <c r="D34" s="15">
        <v>3325000</v>
      </c>
      <c r="E34" s="14">
        <f>+B34+C34+D34</f>
        <v>10412500</v>
      </c>
    </row>
    <row r="35" spans="1:5" ht="15" customHeight="1">
      <c r="A35" s="11" t="s">
        <v>31</v>
      </c>
      <c r="B35" s="14">
        <v>5337500</v>
      </c>
      <c r="C35" s="14">
        <v>6562500</v>
      </c>
      <c r="D35" s="14">
        <v>5075000</v>
      </c>
      <c r="E35" s="14">
        <f>+B35+C35+D35</f>
        <v>16975000</v>
      </c>
    </row>
    <row r="36" spans="1:5" ht="15" customHeight="1">
      <c r="A36" s="11" t="s">
        <v>71</v>
      </c>
      <c r="B36" s="15">
        <v>331500000</v>
      </c>
      <c r="C36" s="15">
        <v>350000000</v>
      </c>
      <c r="D36" s="14">
        <v>372200000</v>
      </c>
      <c r="E36" s="14">
        <f>+B36+C36+D36</f>
        <v>1053700000</v>
      </c>
    </row>
    <row r="37" spans="1:5" ht="15" customHeight="1">
      <c r="B37" s="14"/>
      <c r="C37" s="14"/>
      <c r="D37" s="14"/>
      <c r="E37" s="14"/>
    </row>
    <row r="38" spans="1:5" ht="15" customHeight="1" thickBot="1">
      <c r="A38" s="7" t="s">
        <v>17</v>
      </c>
      <c r="B38" s="16">
        <f>SUM(B33:B37)</f>
        <v>426875000</v>
      </c>
      <c r="C38" s="16">
        <f>SUM(C33:C37)</f>
        <v>446731250</v>
      </c>
      <c r="D38" s="16">
        <f>SUM(D33:D37)</f>
        <v>429250000</v>
      </c>
      <c r="E38" s="16">
        <f>SUM(B38:D38)</f>
        <v>1302856250</v>
      </c>
    </row>
    <row r="39" spans="1:5" ht="15" customHeight="1" thickTop="1">
      <c r="A39" s="8" t="s">
        <v>42</v>
      </c>
    </row>
    <row r="40" spans="1:5" ht="15" customHeight="1"/>
    <row r="41" spans="1:5" ht="15" customHeight="1"/>
    <row r="42" spans="1:5" ht="15" customHeight="1">
      <c r="A42" s="45" t="s">
        <v>19</v>
      </c>
      <c r="B42" s="45"/>
      <c r="C42" s="45"/>
      <c r="D42" s="45"/>
      <c r="E42" s="45"/>
    </row>
    <row r="43" spans="1:5" ht="15" customHeight="1">
      <c r="A43" s="45" t="s">
        <v>11</v>
      </c>
      <c r="B43" s="45"/>
      <c r="C43" s="45"/>
      <c r="D43" s="45"/>
      <c r="E43" s="45"/>
    </row>
    <row r="44" spans="1:5" ht="15" customHeight="1">
      <c r="A44" s="45" t="s">
        <v>39</v>
      </c>
      <c r="B44" s="45"/>
      <c r="C44" s="45"/>
      <c r="D44" s="45"/>
      <c r="E44" s="45"/>
    </row>
    <row r="45" spans="1:5" ht="15" customHeight="1"/>
    <row r="46" spans="1:5" s="3" customFormat="1" ht="15" customHeight="1" thickBot="1">
      <c r="A46" s="38" t="s">
        <v>12</v>
      </c>
      <c r="B46" s="38" t="s">
        <v>34</v>
      </c>
      <c r="C46" s="38" t="s">
        <v>35</v>
      </c>
      <c r="D46" s="38" t="s">
        <v>37</v>
      </c>
      <c r="E46" s="38" t="s">
        <v>36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40</v>
      </c>
      <c r="B48" s="14">
        <f>B38</f>
        <v>426875000</v>
      </c>
      <c r="C48" s="14">
        <f>C38</f>
        <v>446731250</v>
      </c>
      <c r="D48" s="14">
        <f>D38</f>
        <v>429250000</v>
      </c>
      <c r="E48" s="14">
        <f>SUM(B48:D48)</f>
        <v>1302856250</v>
      </c>
    </row>
    <row r="49" spans="1:5">
      <c r="A49" s="8" t="s">
        <v>13</v>
      </c>
      <c r="B49" s="8"/>
      <c r="C49" s="8"/>
      <c r="D49" s="8"/>
      <c r="E49" s="21"/>
    </row>
    <row r="50" spans="1:5">
      <c r="A50" s="8" t="s">
        <v>14</v>
      </c>
      <c r="B50" s="8"/>
      <c r="C50" s="8"/>
      <c r="D50" s="8"/>
      <c r="E50" s="21"/>
    </row>
    <row r="51" spans="1:5">
      <c r="A51" s="8" t="s">
        <v>8</v>
      </c>
      <c r="B51" s="8"/>
      <c r="C51" s="8"/>
      <c r="D51" s="8"/>
      <c r="E51" s="21"/>
    </row>
    <row r="52" spans="1:5">
      <c r="A52" s="8" t="s">
        <v>9</v>
      </c>
      <c r="B52" s="8"/>
      <c r="C52" s="8"/>
      <c r="D52" s="8"/>
      <c r="E52" s="21"/>
    </row>
    <row r="53" spans="1:5" ht="15.75" thickBot="1">
      <c r="A53" s="7" t="s">
        <v>17</v>
      </c>
      <c r="B53" s="17"/>
      <c r="C53" s="17"/>
      <c r="D53" s="17"/>
      <c r="E53" s="39"/>
    </row>
    <row r="54" spans="1:5" ht="15.75" thickTop="1">
      <c r="A54" s="8" t="s">
        <v>42</v>
      </c>
    </row>
    <row r="57" spans="1:5">
      <c r="A57" s="45" t="s">
        <v>24</v>
      </c>
      <c r="B57" s="45"/>
      <c r="C57" s="45"/>
      <c r="D57" s="45"/>
      <c r="E57" s="45"/>
    </row>
    <row r="58" spans="1:5">
      <c r="A58" s="45" t="s">
        <v>20</v>
      </c>
      <c r="B58" s="45"/>
      <c r="C58" s="45"/>
      <c r="D58" s="45"/>
      <c r="E58" s="45"/>
    </row>
    <row r="59" spans="1:5">
      <c r="A59" s="45" t="s">
        <v>39</v>
      </c>
      <c r="B59" s="45"/>
      <c r="C59" s="45"/>
      <c r="D59" s="45"/>
      <c r="E59" s="45"/>
    </row>
    <row r="61" spans="1:5" s="3" customFormat="1" ht="15.75" thickBot="1">
      <c r="A61" s="38" t="s">
        <v>12</v>
      </c>
      <c r="B61" s="38" t="s">
        <v>34</v>
      </c>
      <c r="C61" s="38" t="s">
        <v>35</v>
      </c>
      <c r="D61" s="38" t="s">
        <v>37</v>
      </c>
      <c r="E61" s="38" t="s">
        <v>36</v>
      </c>
    </row>
    <row r="62" spans="1:5">
      <c r="B62" s="8"/>
      <c r="C62" s="8"/>
      <c r="D62" s="8"/>
      <c r="E62" s="21"/>
    </row>
    <row r="63" spans="1:5">
      <c r="A63" s="8" t="s">
        <v>43</v>
      </c>
      <c r="B63" s="14">
        <f>'1T'!E67</f>
        <v>1709912500</v>
      </c>
      <c r="C63" s="14">
        <f>B67</f>
        <v>1283037500</v>
      </c>
      <c r="D63" s="14">
        <f>C67</f>
        <v>836306250</v>
      </c>
      <c r="E63" s="14">
        <f>B63</f>
        <v>1709912500</v>
      </c>
    </row>
    <row r="64" spans="1:5">
      <c r="A64" s="55" t="s">
        <v>77</v>
      </c>
      <c r="B64" s="14">
        <v>0</v>
      </c>
      <c r="C64" s="14">
        <v>0</v>
      </c>
      <c r="D64" s="14"/>
      <c r="E64" s="14">
        <f>+B64+C64+D64</f>
        <v>0</v>
      </c>
    </row>
    <row r="65" spans="1:7">
      <c r="A65" s="8" t="s">
        <v>21</v>
      </c>
      <c r="B65" s="14">
        <f>B63+B64</f>
        <v>1709912500</v>
      </c>
      <c r="C65" s="14">
        <f>C63+C64</f>
        <v>1283037500</v>
      </c>
      <c r="D65" s="14">
        <f>D63+D64</f>
        <v>836306250</v>
      </c>
      <c r="E65" s="14">
        <f>E63+E64</f>
        <v>1709912500</v>
      </c>
      <c r="F65" s="10" t="s">
        <v>33</v>
      </c>
      <c r="G65" s="10" t="s">
        <v>33</v>
      </c>
    </row>
    <row r="66" spans="1:7">
      <c r="A66" s="8" t="s">
        <v>22</v>
      </c>
      <c r="B66" s="14">
        <f>B38</f>
        <v>426875000</v>
      </c>
      <c r="C66" s="14">
        <f>C38</f>
        <v>446731250</v>
      </c>
      <c r="D66" s="14">
        <f>D38</f>
        <v>429250000</v>
      </c>
      <c r="E66" s="14">
        <f>+B66+C66+D66</f>
        <v>1302856250</v>
      </c>
    </row>
    <row r="67" spans="1:7">
      <c r="A67" s="8" t="s">
        <v>23</v>
      </c>
      <c r="B67" s="14">
        <f>+B65-B66</f>
        <v>1283037500</v>
      </c>
      <c r="C67" s="14">
        <f>+C65-C66</f>
        <v>836306250</v>
      </c>
      <c r="D67" s="14">
        <f>+D65-D66</f>
        <v>407056250</v>
      </c>
      <c r="E67" s="14">
        <f>E65-E66</f>
        <v>407056250</v>
      </c>
    </row>
    <row r="68" spans="1:7" ht="15.75" thickBot="1">
      <c r="A68" s="7"/>
      <c r="B68" s="7"/>
      <c r="C68" s="7"/>
      <c r="D68" s="7"/>
      <c r="E68" s="7"/>
    </row>
    <row r="69" spans="1:7" ht="15.75" thickTop="1">
      <c r="A69" s="50" t="s">
        <v>73</v>
      </c>
      <c r="B69" s="8"/>
      <c r="C69" s="8"/>
      <c r="D69" s="8"/>
      <c r="E69" s="8"/>
    </row>
    <row r="70" spans="1:7">
      <c r="A70" s="8" t="s">
        <v>74</v>
      </c>
      <c r="B70" s="8"/>
      <c r="C70" s="8"/>
      <c r="D70" s="8"/>
      <c r="E70" s="14"/>
    </row>
    <row r="71" spans="1:7">
      <c r="A71" s="8" t="s">
        <v>75</v>
      </c>
    </row>
    <row r="76" spans="1:7">
      <c r="A76" s="30" t="s">
        <v>63</v>
      </c>
    </row>
    <row r="77" spans="1:7">
      <c r="A77" s="51" t="s">
        <v>76</v>
      </c>
    </row>
    <row r="78" spans="1:7">
      <c r="A78" s="30"/>
    </row>
  </sheetData>
  <mergeCells count="12">
    <mergeCell ref="A57:E57"/>
    <mergeCell ref="A58:E58"/>
    <mergeCell ref="A59:E59"/>
    <mergeCell ref="A1:F1"/>
    <mergeCell ref="A8:F8"/>
    <mergeCell ref="A9:F9"/>
    <mergeCell ref="A27:E27"/>
    <mergeCell ref="A28:E28"/>
    <mergeCell ref="A29:E29"/>
    <mergeCell ref="A42:E42"/>
    <mergeCell ref="A43:E43"/>
    <mergeCell ref="A44:E44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7"/>
  <sheetViews>
    <sheetView topLeftCell="A43" workbookViewId="0">
      <selection activeCell="A57" sqref="A57:E57"/>
    </sheetView>
  </sheetViews>
  <sheetFormatPr baseColWidth="10" defaultColWidth="11.5703125" defaultRowHeight="15"/>
  <cols>
    <col min="1" max="1" width="56.42578125" style="8" customWidth="1"/>
    <col min="2" max="4" width="15.28515625" style="10" bestFit="1" customWidth="1"/>
    <col min="5" max="5" width="15.140625" style="10" bestFit="1" customWidth="1"/>
    <col min="6" max="16384" width="11.5703125" style="10"/>
  </cols>
  <sheetData>
    <row r="1" spans="1:6" ht="15" customHeight="1">
      <c r="A1" s="45" t="s">
        <v>25</v>
      </c>
      <c r="B1" s="45"/>
      <c r="C1" s="45"/>
      <c r="D1" s="45"/>
      <c r="E1" s="45"/>
      <c r="F1" s="45"/>
    </row>
    <row r="2" spans="1:6" ht="15" customHeight="1">
      <c r="A2" s="1" t="s">
        <v>0</v>
      </c>
      <c r="B2" s="2" t="s">
        <v>27</v>
      </c>
      <c r="C2" s="3"/>
      <c r="D2" s="20"/>
      <c r="E2" s="3"/>
      <c r="F2" s="3"/>
    </row>
    <row r="3" spans="1:6" ht="15" customHeight="1">
      <c r="A3" s="1" t="s">
        <v>1</v>
      </c>
      <c r="B3" s="4" t="s">
        <v>26</v>
      </c>
      <c r="C3" s="5"/>
      <c r="D3" s="5"/>
      <c r="E3" s="3"/>
      <c r="F3" s="3"/>
    </row>
    <row r="4" spans="1:6" ht="15" customHeight="1">
      <c r="A4" s="1" t="s">
        <v>15</v>
      </c>
      <c r="B4" s="3" t="s">
        <v>28</v>
      </c>
      <c r="C4" s="5"/>
      <c r="D4" s="5"/>
      <c r="E4" s="3"/>
      <c r="F4" s="3"/>
    </row>
    <row r="5" spans="1:6" ht="15" customHeight="1">
      <c r="A5" s="1" t="s">
        <v>47</v>
      </c>
      <c r="B5" s="6" t="s">
        <v>67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"/>
      <c r="B7" s="6"/>
      <c r="C7" s="3"/>
      <c r="D7" s="3"/>
      <c r="E7" s="3"/>
      <c r="F7" s="3"/>
    </row>
    <row r="8" spans="1:6" ht="15" customHeight="1">
      <c r="A8" s="45" t="s">
        <v>10</v>
      </c>
      <c r="B8" s="45"/>
      <c r="C8" s="45"/>
      <c r="D8" s="45"/>
      <c r="E8" s="45"/>
      <c r="F8" s="45"/>
    </row>
    <row r="9" spans="1:6" ht="15" customHeight="1">
      <c r="A9" s="45" t="s">
        <v>16</v>
      </c>
      <c r="B9" s="45"/>
      <c r="C9" s="45"/>
      <c r="D9" s="45"/>
      <c r="E9" s="45"/>
      <c r="F9" s="45"/>
    </row>
    <row r="11" spans="1:6" s="3" customFormat="1" ht="15" customHeight="1" thickBot="1">
      <c r="A11" s="38" t="s">
        <v>64</v>
      </c>
      <c r="B11" s="35" t="s">
        <v>2</v>
      </c>
      <c r="C11" s="35" t="s">
        <v>48</v>
      </c>
      <c r="D11" s="35" t="s">
        <v>49</v>
      </c>
      <c r="E11" s="35" t="s">
        <v>50</v>
      </c>
      <c r="F11" s="35" t="s">
        <v>51</v>
      </c>
    </row>
    <row r="12" spans="1:6">
      <c r="C12" s="19"/>
      <c r="D12" s="19"/>
      <c r="E12" s="19"/>
      <c r="F12" s="36"/>
    </row>
    <row r="13" spans="1:6" s="8" customFormat="1" ht="15" customHeight="1">
      <c r="A13" s="11" t="s">
        <v>29</v>
      </c>
      <c r="B13" s="56" t="s">
        <v>7</v>
      </c>
      <c r="C13" s="52">
        <v>175</v>
      </c>
      <c r="D13" s="52">
        <v>73</v>
      </c>
      <c r="E13" s="52">
        <v>74</v>
      </c>
      <c r="F13" s="52">
        <f>SUM(C13:E13)</f>
        <v>322</v>
      </c>
    </row>
    <row r="14" spans="1:6" s="8" customFormat="1" ht="15" customHeight="1">
      <c r="A14" s="11"/>
      <c r="B14" s="56" t="s">
        <v>32</v>
      </c>
      <c r="C14" s="52">
        <v>335</v>
      </c>
      <c r="D14" s="52">
        <v>291</v>
      </c>
      <c r="E14" s="52">
        <v>270</v>
      </c>
      <c r="F14" s="52">
        <f t="shared" ref="F14:F20" si="0">+C14+D14+E14</f>
        <v>896</v>
      </c>
    </row>
    <row r="15" spans="1:6" s="8" customFormat="1" ht="15" customHeight="1">
      <c r="A15" s="11" t="s">
        <v>30</v>
      </c>
      <c r="B15" s="56" t="s">
        <v>7</v>
      </c>
      <c r="C15" s="52">
        <v>0</v>
      </c>
      <c r="D15" s="52">
        <v>0</v>
      </c>
      <c r="E15" s="52">
        <v>0</v>
      </c>
      <c r="F15" s="52">
        <f>+C15+D15+E15</f>
        <v>0</v>
      </c>
    </row>
    <row r="16" spans="1:6" s="8" customFormat="1" ht="15" customHeight="1">
      <c r="A16" s="11"/>
      <c r="B16" s="56" t="s">
        <v>32</v>
      </c>
      <c r="C16" s="52">
        <v>15</v>
      </c>
      <c r="D16" s="52">
        <v>14</v>
      </c>
      <c r="E16" s="52">
        <v>14</v>
      </c>
      <c r="F16" s="52">
        <f>+C16+D16+E16</f>
        <v>43</v>
      </c>
    </row>
    <row r="17" spans="1:6" s="8" customFormat="1" ht="15" customHeight="1">
      <c r="A17" s="11" t="s">
        <v>31</v>
      </c>
      <c r="B17" s="56" t="s">
        <v>7</v>
      </c>
      <c r="C17" s="52">
        <v>37</v>
      </c>
      <c r="D17" s="52">
        <v>22</v>
      </c>
      <c r="E17" s="52">
        <v>0</v>
      </c>
      <c r="F17" s="52">
        <f t="shared" si="0"/>
        <v>59</v>
      </c>
    </row>
    <row r="18" spans="1:6" s="8" customFormat="1" ht="15" customHeight="1">
      <c r="A18" s="11"/>
      <c r="B18" s="56" t="s">
        <v>32</v>
      </c>
      <c r="C18" s="52">
        <v>42</v>
      </c>
      <c r="D18" s="52">
        <v>58</v>
      </c>
      <c r="E18" s="52">
        <v>71</v>
      </c>
      <c r="F18" s="52">
        <f t="shared" si="0"/>
        <v>171</v>
      </c>
    </row>
    <row r="19" spans="1:6" s="8" customFormat="1" ht="15" customHeight="1">
      <c r="A19" s="11" t="s">
        <v>71</v>
      </c>
      <c r="B19" s="56" t="s">
        <v>7</v>
      </c>
      <c r="C19" s="52">
        <v>139</v>
      </c>
      <c r="D19" s="52">
        <v>0</v>
      </c>
      <c r="E19" s="52">
        <v>592</v>
      </c>
      <c r="F19" s="52">
        <f t="shared" si="0"/>
        <v>731</v>
      </c>
    </row>
    <row r="20" spans="1:6" s="8" customFormat="1" ht="15" customHeight="1">
      <c r="A20" s="11"/>
      <c r="B20" s="56" t="s">
        <v>32</v>
      </c>
      <c r="C20" s="52">
        <v>1975</v>
      </c>
      <c r="D20" s="52">
        <v>1920</v>
      </c>
      <c r="E20" s="52">
        <v>2385</v>
      </c>
      <c r="F20" s="52">
        <f t="shared" si="0"/>
        <v>6280</v>
      </c>
    </row>
    <row r="21" spans="1:6" ht="15" customHeight="1">
      <c r="C21" s="13"/>
      <c r="D21" s="13"/>
      <c r="E21" s="13"/>
      <c r="F21" s="31"/>
    </row>
    <row r="22" spans="1:6" ht="15" customHeight="1" thickBot="1">
      <c r="A22" s="7" t="s">
        <v>17</v>
      </c>
      <c r="B22" s="9" t="s">
        <v>7</v>
      </c>
      <c r="C22" s="18">
        <f t="shared" ref="C22:F23" si="1">+C13+C15+C17+C19</f>
        <v>351</v>
      </c>
      <c r="D22" s="18">
        <f t="shared" si="1"/>
        <v>95</v>
      </c>
      <c r="E22" s="18">
        <f t="shared" si="1"/>
        <v>666</v>
      </c>
      <c r="F22" s="18">
        <f t="shared" si="1"/>
        <v>1112</v>
      </c>
    </row>
    <row r="23" spans="1:6" ht="15" customHeight="1" thickTop="1" thickBot="1">
      <c r="A23" s="7" t="s">
        <v>17</v>
      </c>
      <c r="B23" s="7" t="s">
        <v>32</v>
      </c>
      <c r="C23" s="16">
        <f t="shared" si="1"/>
        <v>2367</v>
      </c>
      <c r="D23" s="16">
        <f t="shared" si="1"/>
        <v>2283</v>
      </c>
      <c r="E23" s="16">
        <f t="shared" si="1"/>
        <v>2740</v>
      </c>
      <c r="F23" s="16">
        <f t="shared" si="1"/>
        <v>7390</v>
      </c>
    </row>
    <row r="24" spans="1:6" ht="15" customHeight="1" thickTop="1">
      <c r="A24" s="8" t="s">
        <v>52</v>
      </c>
      <c r="C24" s="13"/>
      <c r="D24" s="13"/>
      <c r="E24" s="13"/>
      <c r="F24" s="13" t="s">
        <v>33</v>
      </c>
    </row>
    <row r="25" spans="1:6" ht="15" customHeight="1">
      <c r="A25" s="8" t="s">
        <v>46</v>
      </c>
    </row>
    <row r="27" spans="1:6" ht="15" customHeight="1">
      <c r="A27" s="46" t="s">
        <v>18</v>
      </c>
      <c r="B27" s="46"/>
      <c r="C27" s="46"/>
      <c r="D27" s="46"/>
      <c r="E27" s="46"/>
    </row>
    <row r="28" spans="1:6" ht="15" customHeight="1">
      <c r="A28" s="45" t="s">
        <v>11</v>
      </c>
      <c r="B28" s="45"/>
      <c r="C28" s="45"/>
      <c r="D28" s="45"/>
      <c r="E28" s="45"/>
    </row>
    <row r="29" spans="1:6" ht="15" customHeight="1">
      <c r="A29" s="45" t="s">
        <v>39</v>
      </c>
      <c r="B29" s="45"/>
      <c r="C29" s="45"/>
      <c r="D29" s="45"/>
      <c r="E29" s="45"/>
    </row>
    <row r="31" spans="1:6" s="3" customFormat="1" ht="15" customHeight="1" thickBot="1">
      <c r="A31" s="38" t="s">
        <v>64</v>
      </c>
      <c r="B31" s="38" t="s">
        <v>48</v>
      </c>
      <c r="C31" s="38" t="s">
        <v>49</v>
      </c>
      <c r="D31" s="38" t="s">
        <v>50</v>
      </c>
      <c r="E31" s="38" t="s">
        <v>51</v>
      </c>
    </row>
    <row r="32" spans="1:6">
      <c r="B32" s="8"/>
      <c r="C32" s="8"/>
      <c r="D32" s="8"/>
      <c r="E32" s="21"/>
    </row>
    <row r="33" spans="1:5" ht="15" customHeight="1">
      <c r="A33" s="11" t="s">
        <v>29</v>
      </c>
      <c r="B33" s="14">
        <v>58625000</v>
      </c>
      <c r="C33" s="14">
        <v>50925000</v>
      </c>
      <c r="D33" s="15">
        <v>47250000</v>
      </c>
      <c r="E33" s="14">
        <f>SUM(B33:D33)</f>
        <v>156800000</v>
      </c>
    </row>
    <row r="34" spans="1:5" ht="15" customHeight="1">
      <c r="A34" s="11" t="s">
        <v>30</v>
      </c>
      <c r="B34" s="14">
        <v>2625000</v>
      </c>
      <c r="C34" s="14">
        <v>2450000</v>
      </c>
      <c r="D34" s="15">
        <v>2450000</v>
      </c>
      <c r="E34" s="14">
        <f>SUM(B34:D34)</f>
        <v>7525000</v>
      </c>
    </row>
    <row r="35" spans="1:5" ht="15" customHeight="1">
      <c r="A35" s="11" t="s">
        <v>31</v>
      </c>
      <c r="B35" s="14">
        <v>4200000</v>
      </c>
      <c r="C35" s="14">
        <v>7000000</v>
      </c>
      <c r="D35" s="14">
        <v>9275000</v>
      </c>
      <c r="E35" s="14">
        <f>SUM(B35:D35)</f>
        <v>20475000</v>
      </c>
    </row>
    <row r="36" spans="1:5" ht="15" customHeight="1">
      <c r="A36" s="11" t="s">
        <v>71</v>
      </c>
      <c r="B36" s="15">
        <v>375900000</v>
      </c>
      <c r="C36" s="15">
        <v>365600000</v>
      </c>
      <c r="D36" s="14">
        <v>449500000</v>
      </c>
      <c r="E36" s="14">
        <f>SUM(B36:D36)</f>
        <v>1191000000</v>
      </c>
    </row>
    <row r="37" spans="1:5" ht="15" customHeight="1">
      <c r="B37" s="14"/>
      <c r="C37" s="14"/>
      <c r="D37" s="14"/>
      <c r="E37" s="14"/>
    </row>
    <row r="38" spans="1:5" ht="15" customHeight="1" thickBot="1">
      <c r="A38" s="7" t="s">
        <v>17</v>
      </c>
      <c r="B38" s="16">
        <f>SUM(B33:B37)</f>
        <v>441350000</v>
      </c>
      <c r="C38" s="16">
        <f>SUM(C33:C37)</f>
        <v>425975000</v>
      </c>
      <c r="D38" s="16">
        <f>SUM(D33:D37)</f>
        <v>508475000</v>
      </c>
      <c r="E38" s="16">
        <f>SUM(B38:D38)</f>
        <v>1375800000</v>
      </c>
    </row>
    <row r="39" spans="1:5" ht="15" customHeight="1" thickTop="1">
      <c r="A39" s="8" t="s">
        <v>52</v>
      </c>
    </row>
    <row r="40" spans="1:5" ht="15" customHeight="1"/>
    <row r="41" spans="1:5" ht="15" customHeight="1"/>
    <row r="42" spans="1:5" ht="15" customHeight="1">
      <c r="A42" s="45" t="s">
        <v>19</v>
      </c>
      <c r="B42" s="45"/>
      <c r="C42" s="45"/>
      <c r="D42" s="45"/>
      <c r="E42" s="45"/>
    </row>
    <row r="43" spans="1:5" ht="15" customHeight="1">
      <c r="A43" s="45" t="s">
        <v>11</v>
      </c>
      <c r="B43" s="45"/>
      <c r="C43" s="45"/>
      <c r="D43" s="45"/>
      <c r="E43" s="45"/>
    </row>
    <row r="44" spans="1:5" ht="15" customHeight="1">
      <c r="A44" s="45" t="s">
        <v>39</v>
      </c>
      <c r="B44" s="45"/>
      <c r="C44" s="45"/>
      <c r="D44" s="45"/>
      <c r="E44" s="45"/>
    </row>
    <row r="45" spans="1:5" ht="15" customHeight="1"/>
    <row r="46" spans="1:5" s="3" customFormat="1" ht="15" customHeight="1" thickBot="1">
      <c r="A46" s="38" t="s">
        <v>12</v>
      </c>
      <c r="B46" s="38" t="s">
        <v>48</v>
      </c>
      <c r="C46" s="38" t="s">
        <v>49</v>
      </c>
      <c r="D46" s="38" t="s">
        <v>50</v>
      </c>
      <c r="E46" s="38" t="s">
        <v>51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53</v>
      </c>
      <c r="B48" s="14">
        <f>B38</f>
        <v>441350000</v>
      </c>
      <c r="C48" s="14">
        <f>C38</f>
        <v>425975000</v>
      </c>
      <c r="D48" s="14">
        <f>D38</f>
        <v>508475000</v>
      </c>
      <c r="E48" s="14">
        <f>SUM(B48:D48)</f>
        <v>1375800000</v>
      </c>
    </row>
    <row r="49" spans="1:5">
      <c r="A49" s="8" t="s">
        <v>13</v>
      </c>
      <c r="B49" s="8"/>
      <c r="C49" s="8"/>
      <c r="D49" s="8"/>
      <c r="E49" s="8"/>
    </row>
    <row r="50" spans="1:5">
      <c r="A50" s="8" t="s">
        <v>14</v>
      </c>
      <c r="B50" s="8"/>
      <c r="C50" s="8"/>
      <c r="D50" s="8"/>
      <c r="E50" s="8"/>
    </row>
    <row r="51" spans="1:5">
      <c r="A51" s="8" t="s">
        <v>8</v>
      </c>
      <c r="B51" s="8"/>
      <c r="C51" s="8"/>
      <c r="D51" s="8"/>
      <c r="E51" s="8"/>
    </row>
    <row r="52" spans="1:5">
      <c r="A52" s="8" t="s">
        <v>9</v>
      </c>
      <c r="B52" s="8"/>
      <c r="C52" s="8"/>
      <c r="D52" s="8"/>
      <c r="E52" s="8"/>
    </row>
    <row r="53" spans="1:5" ht="15.75" thickBot="1">
      <c r="A53" s="7" t="s">
        <v>17</v>
      </c>
      <c r="B53" s="17">
        <f>SUM(B48:B52)</f>
        <v>441350000</v>
      </c>
      <c r="C53" s="17">
        <f>SUM(C48:C52)</f>
        <v>425975000</v>
      </c>
      <c r="D53" s="17">
        <f>SUM(D48:D52)</f>
        <v>508475000</v>
      </c>
      <c r="E53" s="17">
        <f>SUM(E48:E52)</f>
        <v>1375800000</v>
      </c>
    </row>
    <row r="54" spans="1:5" ht="15.75" thickTop="1">
      <c r="A54" s="8" t="s">
        <v>52</v>
      </c>
    </row>
    <row r="57" spans="1:5">
      <c r="A57" s="45" t="s">
        <v>24</v>
      </c>
      <c r="B57" s="45"/>
      <c r="C57" s="45"/>
      <c r="D57" s="45"/>
      <c r="E57" s="45"/>
    </row>
    <row r="58" spans="1:5">
      <c r="A58" s="45" t="s">
        <v>20</v>
      </c>
      <c r="B58" s="45"/>
      <c r="C58" s="45"/>
      <c r="D58" s="45"/>
      <c r="E58" s="45"/>
    </row>
    <row r="59" spans="1:5">
      <c r="A59" s="45" t="s">
        <v>39</v>
      </c>
      <c r="B59" s="45"/>
      <c r="C59" s="45"/>
      <c r="D59" s="45"/>
      <c r="E59" s="45"/>
    </row>
    <row r="61" spans="1:5" s="3" customFormat="1" ht="15.75" thickBot="1">
      <c r="A61" s="38" t="s">
        <v>12</v>
      </c>
      <c r="B61" s="38" t="s">
        <v>48</v>
      </c>
      <c r="C61" s="38" t="s">
        <v>49</v>
      </c>
      <c r="D61" s="38" t="s">
        <v>50</v>
      </c>
      <c r="E61" s="38" t="s">
        <v>51</v>
      </c>
    </row>
    <row r="62" spans="1:5">
      <c r="B62" s="8"/>
      <c r="C62" s="8"/>
      <c r="D62" s="8"/>
      <c r="E62" s="21"/>
    </row>
    <row r="63" spans="1:5">
      <c r="A63" s="8" t="s">
        <v>43</v>
      </c>
      <c r="B63" s="14">
        <f>'2T'!E67</f>
        <v>407056250</v>
      </c>
      <c r="C63" s="14">
        <f>B67</f>
        <v>2365906250</v>
      </c>
      <c r="D63" s="14">
        <f>C67</f>
        <v>1939931250</v>
      </c>
      <c r="E63" s="14">
        <f>B63</f>
        <v>407056250</v>
      </c>
    </row>
    <row r="64" spans="1:5">
      <c r="A64" s="55" t="s">
        <v>77</v>
      </c>
      <c r="B64" s="14">
        <v>2400200000</v>
      </c>
      <c r="C64" s="14">
        <v>0</v>
      </c>
      <c r="D64" s="14">
        <v>924158092.70000005</v>
      </c>
      <c r="E64" s="14">
        <f>B64+C64+D64</f>
        <v>3324358092.6999998</v>
      </c>
    </row>
    <row r="65" spans="1:5">
      <c r="A65" s="8" t="s">
        <v>21</v>
      </c>
      <c r="B65" s="14">
        <f>B64+B63</f>
        <v>2807256250</v>
      </c>
      <c r="C65" s="14">
        <f>C64+C63</f>
        <v>2365906250</v>
      </c>
      <c r="D65" s="14">
        <f>D64+D63</f>
        <v>2864089342.6999998</v>
      </c>
      <c r="E65" s="14">
        <f>E63+E64</f>
        <v>3731414342.6999998</v>
      </c>
    </row>
    <row r="66" spans="1:5">
      <c r="A66" s="8" t="s">
        <v>22</v>
      </c>
      <c r="B66" s="14">
        <f>B38</f>
        <v>441350000</v>
      </c>
      <c r="C66" s="14">
        <f>C38</f>
        <v>425975000</v>
      </c>
      <c r="D66" s="14">
        <f>D38</f>
        <v>508475000</v>
      </c>
      <c r="E66" s="14">
        <f>B66+C66+D66</f>
        <v>1375800000</v>
      </c>
    </row>
    <row r="67" spans="1:5">
      <c r="A67" s="8" t="s">
        <v>23</v>
      </c>
      <c r="B67" s="14">
        <f>B65-B66</f>
        <v>2365906250</v>
      </c>
      <c r="C67" s="14">
        <f>+C65-C66</f>
        <v>1939931250</v>
      </c>
      <c r="D67" s="14">
        <f>D65-D66</f>
        <v>2355614342.6999998</v>
      </c>
      <c r="E67" s="14">
        <f>E65-E66</f>
        <v>2355614342.6999998</v>
      </c>
    </row>
    <row r="68" spans="1:5" ht="15.75" thickBot="1">
      <c r="A68" s="7"/>
      <c r="B68" s="7"/>
      <c r="C68" s="7"/>
      <c r="D68" s="7"/>
      <c r="E68" s="7"/>
    </row>
    <row r="69" spans="1:5" ht="15.75" thickTop="1">
      <c r="A69" s="50" t="s">
        <v>73</v>
      </c>
      <c r="B69" s="8"/>
      <c r="C69" s="8"/>
      <c r="D69" s="8"/>
      <c r="E69" s="8"/>
    </row>
    <row r="70" spans="1:5">
      <c r="A70" s="8" t="s">
        <v>74</v>
      </c>
      <c r="B70" s="8"/>
      <c r="C70" s="8"/>
      <c r="D70" s="8"/>
      <c r="E70" s="14"/>
    </row>
    <row r="71" spans="1:5">
      <c r="A71" s="8" t="s">
        <v>75</v>
      </c>
    </row>
    <row r="76" spans="1:5">
      <c r="A76" s="30" t="s">
        <v>63</v>
      </c>
    </row>
    <row r="77" spans="1:5">
      <c r="A77" s="51" t="s">
        <v>76</v>
      </c>
    </row>
  </sheetData>
  <mergeCells count="12">
    <mergeCell ref="A57:E57"/>
    <mergeCell ref="A58:E58"/>
    <mergeCell ref="A59:E59"/>
    <mergeCell ref="A1:F1"/>
    <mergeCell ref="A8:F8"/>
    <mergeCell ref="A9:F9"/>
    <mergeCell ref="A27:E27"/>
    <mergeCell ref="A28:E28"/>
    <mergeCell ref="A29:E29"/>
    <mergeCell ref="A42:E42"/>
    <mergeCell ref="A43:E43"/>
    <mergeCell ref="A44:E44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7"/>
  <sheetViews>
    <sheetView topLeftCell="A37" workbookViewId="0">
      <selection activeCell="A57" sqref="A57:E57"/>
    </sheetView>
  </sheetViews>
  <sheetFormatPr baseColWidth="10" defaultColWidth="11.5703125" defaultRowHeight="15"/>
  <cols>
    <col min="1" max="1" width="56.42578125" style="8" customWidth="1"/>
    <col min="2" max="4" width="15.28515625" style="10" bestFit="1" customWidth="1"/>
    <col min="5" max="5" width="15.140625" style="10" bestFit="1" customWidth="1"/>
    <col min="6" max="16384" width="11.5703125" style="10"/>
  </cols>
  <sheetData>
    <row r="1" spans="1:6" ht="15" customHeight="1">
      <c r="A1" s="45" t="s">
        <v>25</v>
      </c>
      <c r="B1" s="45"/>
      <c r="C1" s="45"/>
      <c r="D1" s="45"/>
      <c r="E1" s="45"/>
      <c r="F1" s="45"/>
    </row>
    <row r="2" spans="1:6" ht="15" customHeight="1">
      <c r="A2" s="1" t="s">
        <v>0</v>
      </c>
      <c r="B2" s="2" t="s">
        <v>27</v>
      </c>
      <c r="C2" s="3"/>
      <c r="D2" s="20"/>
      <c r="E2" s="3"/>
      <c r="F2" s="3"/>
    </row>
    <row r="3" spans="1:6" ht="15" customHeight="1">
      <c r="A3" s="1" t="s">
        <v>1</v>
      </c>
      <c r="B3" s="4" t="s">
        <v>26</v>
      </c>
      <c r="C3" s="5"/>
      <c r="D3" s="5"/>
      <c r="E3" s="3"/>
      <c r="F3" s="3"/>
    </row>
    <row r="4" spans="1:6" ht="15" customHeight="1">
      <c r="A4" s="1" t="s">
        <v>15</v>
      </c>
      <c r="B4" s="3" t="s">
        <v>28</v>
      </c>
      <c r="C4" s="5"/>
      <c r="D4" s="5"/>
      <c r="E4" s="3"/>
      <c r="F4" s="3"/>
    </row>
    <row r="5" spans="1:6" ht="15" customHeight="1">
      <c r="A5" s="1" t="s">
        <v>38</v>
      </c>
      <c r="B5" s="6" t="s">
        <v>68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"/>
      <c r="B7" s="6"/>
      <c r="C7" s="3"/>
      <c r="D7" s="3"/>
      <c r="E7" s="3"/>
      <c r="F7" s="3"/>
    </row>
    <row r="8" spans="1:6" ht="15" customHeight="1">
      <c r="A8" s="45" t="s">
        <v>10</v>
      </c>
      <c r="B8" s="45"/>
      <c r="C8" s="45"/>
      <c r="D8" s="45"/>
      <c r="E8" s="45"/>
      <c r="F8" s="45"/>
    </row>
    <row r="9" spans="1:6" ht="15" customHeight="1">
      <c r="A9" s="45" t="s">
        <v>16</v>
      </c>
      <c r="B9" s="45"/>
      <c r="C9" s="45"/>
      <c r="D9" s="45"/>
      <c r="E9" s="45"/>
      <c r="F9" s="45"/>
    </row>
    <row r="11" spans="1:6" s="3" customFormat="1" ht="15" customHeight="1" thickBot="1">
      <c r="A11" s="38" t="s">
        <v>64</v>
      </c>
      <c r="B11" s="35" t="s">
        <v>2</v>
      </c>
      <c r="C11" s="35" t="s">
        <v>57</v>
      </c>
      <c r="D11" s="35" t="s">
        <v>58</v>
      </c>
      <c r="E11" s="35" t="s">
        <v>59</v>
      </c>
      <c r="F11" s="35" t="s">
        <v>60</v>
      </c>
    </row>
    <row r="12" spans="1:6">
      <c r="C12" s="19"/>
      <c r="D12" s="19"/>
      <c r="E12" s="19"/>
      <c r="F12" s="36"/>
    </row>
    <row r="13" spans="1:6" s="8" customFormat="1" ht="15" customHeight="1">
      <c r="A13" s="11" t="s">
        <v>29</v>
      </c>
      <c r="B13" s="53" t="s">
        <v>7</v>
      </c>
      <c r="C13" s="52">
        <v>970</v>
      </c>
      <c r="D13" s="52">
        <v>586</v>
      </c>
      <c r="E13" s="52">
        <v>86</v>
      </c>
      <c r="F13" s="52">
        <f>SUM(C13:E13)</f>
        <v>1642</v>
      </c>
    </row>
    <row r="14" spans="1:6" s="8" customFormat="1" ht="15" customHeight="1">
      <c r="A14" s="11"/>
      <c r="B14" s="53" t="s">
        <v>32</v>
      </c>
      <c r="C14" s="52">
        <v>1280</v>
      </c>
      <c r="D14" s="52">
        <v>1856</v>
      </c>
      <c r="E14" s="52">
        <v>1664</v>
      </c>
      <c r="F14" s="52">
        <f t="shared" ref="F14:F20" si="0">SUM(C14:E14)</f>
        <v>4800</v>
      </c>
    </row>
    <row r="15" spans="1:6" s="8" customFormat="1" ht="15" customHeight="1">
      <c r="A15" s="11" t="s">
        <v>30</v>
      </c>
      <c r="B15" s="53" t="s">
        <v>7</v>
      </c>
      <c r="C15" s="52">
        <v>0</v>
      </c>
      <c r="D15" s="52">
        <v>0</v>
      </c>
      <c r="E15" s="52">
        <v>0</v>
      </c>
      <c r="F15" s="52">
        <f t="shared" si="0"/>
        <v>0</v>
      </c>
    </row>
    <row r="16" spans="1:6" s="8" customFormat="1" ht="15" customHeight="1">
      <c r="A16" s="11"/>
      <c r="B16" s="53" t="s">
        <v>32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s="8" customFormat="1" ht="15" customHeight="1">
      <c r="A17" s="11" t="s">
        <v>31</v>
      </c>
      <c r="B17" s="53" t="s">
        <v>7</v>
      </c>
      <c r="C17" s="52">
        <v>36</v>
      </c>
      <c r="D17" s="52">
        <v>21</v>
      </c>
      <c r="E17" s="52">
        <v>9</v>
      </c>
      <c r="F17" s="52">
        <f t="shared" si="0"/>
        <v>66</v>
      </c>
    </row>
    <row r="18" spans="1:6" s="8" customFormat="1" ht="15" customHeight="1">
      <c r="A18" s="11"/>
      <c r="B18" s="53" t="s">
        <v>32</v>
      </c>
      <c r="C18" s="52">
        <v>102</v>
      </c>
      <c r="D18" s="52">
        <v>137</v>
      </c>
      <c r="E18" s="52">
        <v>82</v>
      </c>
      <c r="F18" s="52">
        <f t="shared" si="0"/>
        <v>321</v>
      </c>
    </row>
    <row r="19" spans="1:6" s="8" customFormat="1" ht="15" customHeight="1">
      <c r="A19" s="11" t="s">
        <v>71</v>
      </c>
      <c r="B19" s="53" t="s">
        <v>7</v>
      </c>
      <c r="C19" s="52">
        <v>128</v>
      </c>
      <c r="D19" s="52">
        <v>482</v>
      </c>
      <c r="E19" s="52">
        <v>103</v>
      </c>
      <c r="F19" s="52">
        <f t="shared" si="0"/>
        <v>713</v>
      </c>
    </row>
    <row r="20" spans="1:6" s="8" customFormat="1" ht="15" customHeight="1">
      <c r="A20" s="11"/>
      <c r="B20" s="53" t="s">
        <v>32</v>
      </c>
      <c r="C20" s="52">
        <v>2204</v>
      </c>
      <c r="D20" s="52">
        <v>2591</v>
      </c>
      <c r="E20" s="52">
        <v>1944</v>
      </c>
      <c r="F20" s="52">
        <f t="shared" si="0"/>
        <v>6739</v>
      </c>
    </row>
    <row r="21" spans="1:6" ht="15" customHeight="1">
      <c r="C21" s="13"/>
      <c r="D21" s="13"/>
      <c r="E21" s="13"/>
      <c r="F21" s="31"/>
    </row>
    <row r="22" spans="1:6" ht="15" customHeight="1" thickBot="1">
      <c r="A22" s="7" t="s">
        <v>17</v>
      </c>
      <c r="B22" s="9" t="s">
        <v>7</v>
      </c>
      <c r="C22" s="18">
        <f t="shared" ref="C22:F23" si="1">+C13+C15+C17+C19</f>
        <v>1134</v>
      </c>
      <c r="D22" s="18">
        <f t="shared" si="1"/>
        <v>1089</v>
      </c>
      <c r="E22" s="18">
        <f t="shared" si="1"/>
        <v>198</v>
      </c>
      <c r="F22" s="18">
        <f t="shared" si="1"/>
        <v>2421</v>
      </c>
    </row>
    <row r="23" spans="1:6" ht="15" customHeight="1" thickTop="1" thickBot="1">
      <c r="A23" s="7" t="s">
        <v>17</v>
      </c>
      <c r="B23" s="7" t="s">
        <v>32</v>
      </c>
      <c r="C23" s="16">
        <f t="shared" si="1"/>
        <v>3586</v>
      </c>
      <c r="D23" s="16">
        <f t="shared" si="1"/>
        <v>4584</v>
      </c>
      <c r="E23" s="16">
        <f t="shared" si="1"/>
        <v>3690</v>
      </c>
      <c r="F23" s="16">
        <f t="shared" si="1"/>
        <v>11860</v>
      </c>
    </row>
    <row r="24" spans="1:6" ht="15" customHeight="1" thickTop="1">
      <c r="A24" s="8" t="s">
        <v>52</v>
      </c>
      <c r="C24" s="13"/>
      <c r="D24" s="13"/>
      <c r="E24" s="13"/>
      <c r="F24" s="13" t="s">
        <v>33</v>
      </c>
    </row>
    <row r="25" spans="1:6" ht="15" customHeight="1">
      <c r="A25" s="8" t="s">
        <v>46</v>
      </c>
    </row>
    <row r="27" spans="1:6" ht="15" customHeight="1">
      <c r="A27" s="46" t="s">
        <v>18</v>
      </c>
      <c r="B27" s="46"/>
      <c r="C27" s="46"/>
      <c r="D27" s="46"/>
      <c r="E27" s="46"/>
    </row>
    <row r="28" spans="1:6" ht="15" customHeight="1">
      <c r="A28" s="45" t="s">
        <v>11</v>
      </c>
      <c r="B28" s="45"/>
      <c r="C28" s="45"/>
      <c r="D28" s="45"/>
      <c r="E28" s="45"/>
    </row>
    <row r="29" spans="1:6" ht="15" customHeight="1">
      <c r="A29" s="45" t="s">
        <v>39</v>
      </c>
      <c r="B29" s="45"/>
      <c r="C29" s="45"/>
      <c r="D29" s="45"/>
      <c r="E29" s="45"/>
    </row>
    <row r="31" spans="1:6" s="3" customFormat="1" ht="15" customHeight="1" thickBot="1">
      <c r="A31" s="38" t="s">
        <v>64</v>
      </c>
      <c r="B31" s="38" t="s">
        <v>57</v>
      </c>
      <c r="C31" s="38" t="s">
        <v>58</v>
      </c>
      <c r="D31" s="38" t="s">
        <v>59</v>
      </c>
      <c r="E31" s="38" t="s">
        <v>60</v>
      </c>
    </row>
    <row r="32" spans="1:6">
      <c r="B32" s="8"/>
      <c r="C32" s="8"/>
      <c r="D32" s="8"/>
      <c r="E32" s="21"/>
    </row>
    <row r="33" spans="1:5" ht="15" customHeight="1">
      <c r="A33" s="11" t="s">
        <v>29</v>
      </c>
      <c r="B33" s="14">
        <v>216212500</v>
      </c>
      <c r="C33" s="14">
        <v>317012500</v>
      </c>
      <c r="D33" s="15">
        <v>283456250</v>
      </c>
      <c r="E33" s="14">
        <f>SUM(B33:D33)</f>
        <v>816681250</v>
      </c>
    </row>
    <row r="34" spans="1:5" ht="15" customHeight="1">
      <c r="A34" s="11" t="s">
        <v>30</v>
      </c>
      <c r="B34" s="14">
        <v>0</v>
      </c>
      <c r="C34" s="14">
        <v>0</v>
      </c>
      <c r="D34" s="15">
        <v>0</v>
      </c>
      <c r="E34" s="14">
        <f>SUM(B34:D34)</f>
        <v>0</v>
      </c>
    </row>
    <row r="35" spans="1:5" ht="15" customHeight="1">
      <c r="A35" s="11" t="s">
        <v>31</v>
      </c>
      <c r="B35" s="14">
        <v>13737500</v>
      </c>
      <c r="C35" s="14">
        <v>17631250</v>
      </c>
      <c r="D35" s="14">
        <v>12468750</v>
      </c>
      <c r="E35" s="14">
        <f>SUM(B35:D35)</f>
        <v>43837500</v>
      </c>
    </row>
    <row r="36" spans="1:5" ht="15" customHeight="1">
      <c r="A36" s="11" t="s">
        <v>71</v>
      </c>
      <c r="B36" s="15">
        <v>412200000</v>
      </c>
      <c r="C36" s="15">
        <v>487400000</v>
      </c>
      <c r="D36" s="14">
        <v>367700000</v>
      </c>
      <c r="E36" s="14">
        <f>SUM(B36:D36)</f>
        <v>1267300000</v>
      </c>
    </row>
    <row r="37" spans="1:5" ht="15" customHeight="1">
      <c r="B37" s="14"/>
      <c r="C37" s="14"/>
      <c r="D37" s="14"/>
      <c r="E37" s="14"/>
    </row>
    <row r="38" spans="1:5" ht="15" customHeight="1" thickBot="1">
      <c r="A38" s="7" t="s">
        <v>17</v>
      </c>
      <c r="B38" s="16">
        <f>SUM(B33:B37)</f>
        <v>642150000</v>
      </c>
      <c r="C38" s="16">
        <f>SUM(C33:C37)</f>
        <v>822043750</v>
      </c>
      <c r="D38" s="16">
        <f>SUM(D33:D37)</f>
        <v>663625000</v>
      </c>
      <c r="E38" s="16">
        <f>SUM(B38:D38)</f>
        <v>2127818750</v>
      </c>
    </row>
    <row r="39" spans="1:5" ht="15" customHeight="1" thickTop="1">
      <c r="A39" s="8" t="s">
        <v>52</v>
      </c>
    </row>
    <row r="40" spans="1:5" ht="15" customHeight="1"/>
    <row r="41" spans="1:5" ht="15" customHeight="1"/>
    <row r="42" spans="1:5" ht="15" customHeight="1">
      <c r="A42" s="45" t="s">
        <v>19</v>
      </c>
      <c r="B42" s="45"/>
      <c r="C42" s="45"/>
      <c r="D42" s="45"/>
      <c r="E42" s="45"/>
    </row>
    <row r="43" spans="1:5" ht="15" customHeight="1">
      <c r="A43" s="45" t="s">
        <v>11</v>
      </c>
      <c r="B43" s="45"/>
      <c r="C43" s="45"/>
      <c r="D43" s="45"/>
      <c r="E43" s="45"/>
    </row>
    <row r="44" spans="1:5" ht="15" customHeight="1">
      <c r="A44" s="45" t="s">
        <v>39</v>
      </c>
      <c r="B44" s="45"/>
      <c r="C44" s="45"/>
      <c r="D44" s="45"/>
      <c r="E44" s="45"/>
    </row>
    <row r="45" spans="1:5" ht="15" customHeight="1"/>
    <row r="46" spans="1:5" s="3" customFormat="1" ht="15" customHeight="1" thickBot="1">
      <c r="A46" s="38" t="s">
        <v>12</v>
      </c>
      <c r="B46" s="38" t="s">
        <v>57</v>
      </c>
      <c r="C46" s="38" t="s">
        <v>58</v>
      </c>
      <c r="D46" s="38" t="s">
        <v>59</v>
      </c>
      <c r="E46" s="38" t="s">
        <v>60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53</v>
      </c>
      <c r="B48" s="14">
        <f>B38</f>
        <v>642150000</v>
      </c>
      <c r="C48" s="14">
        <f>C38</f>
        <v>822043750</v>
      </c>
      <c r="D48" s="14">
        <f>D38</f>
        <v>663625000</v>
      </c>
      <c r="E48" s="14">
        <f>SUM(B48:D48)</f>
        <v>2127818750</v>
      </c>
    </row>
    <row r="49" spans="1:5">
      <c r="A49" s="8" t="s">
        <v>13</v>
      </c>
      <c r="B49" s="8"/>
      <c r="C49" s="8"/>
      <c r="D49" s="8"/>
      <c r="E49" s="8"/>
    </row>
    <row r="50" spans="1:5">
      <c r="A50" s="8" t="s">
        <v>14</v>
      </c>
      <c r="B50" s="8"/>
      <c r="C50" s="8"/>
      <c r="D50" s="8"/>
      <c r="E50" s="8"/>
    </row>
    <row r="51" spans="1:5">
      <c r="A51" s="8" t="s">
        <v>8</v>
      </c>
      <c r="B51" s="8"/>
      <c r="C51" s="8"/>
      <c r="D51" s="8"/>
      <c r="E51" s="8"/>
    </row>
    <row r="52" spans="1:5">
      <c r="A52" s="8" t="s">
        <v>9</v>
      </c>
      <c r="B52" s="8"/>
      <c r="C52" s="8"/>
      <c r="D52" s="8"/>
      <c r="E52" s="8"/>
    </row>
    <row r="53" spans="1:5" ht="15.75" thickBot="1">
      <c r="A53" s="7" t="s">
        <v>17</v>
      </c>
      <c r="B53" s="17">
        <f>SUM(B48:B52)</f>
        <v>642150000</v>
      </c>
      <c r="C53" s="17">
        <f>SUM(C48:C52)</f>
        <v>822043750</v>
      </c>
      <c r="D53" s="17">
        <f>SUM(D48:D52)</f>
        <v>663625000</v>
      </c>
      <c r="E53" s="17">
        <f>SUM(E48:E52)</f>
        <v>2127818750</v>
      </c>
    </row>
    <row r="54" spans="1:5" ht="15.75" thickTop="1">
      <c r="A54" s="8" t="s">
        <v>52</v>
      </c>
    </row>
    <row r="57" spans="1:5">
      <c r="A57" s="45" t="s">
        <v>24</v>
      </c>
      <c r="B57" s="45"/>
      <c r="C57" s="45"/>
      <c r="D57" s="45"/>
      <c r="E57" s="45"/>
    </row>
    <row r="58" spans="1:5">
      <c r="A58" s="45" t="s">
        <v>20</v>
      </c>
      <c r="B58" s="45"/>
      <c r="C58" s="45"/>
      <c r="D58" s="45"/>
      <c r="E58" s="45"/>
    </row>
    <row r="59" spans="1:5">
      <c r="A59" s="45" t="s">
        <v>39</v>
      </c>
      <c r="B59" s="45"/>
      <c r="C59" s="45"/>
      <c r="D59" s="45"/>
      <c r="E59" s="45"/>
    </row>
    <row r="61" spans="1:5" s="3" customFormat="1" ht="15.75" thickBot="1">
      <c r="A61" s="38" t="s">
        <v>12</v>
      </c>
      <c r="B61" s="38" t="s">
        <v>57</v>
      </c>
      <c r="C61" s="38" t="s">
        <v>58</v>
      </c>
      <c r="D61" s="38" t="s">
        <v>59</v>
      </c>
      <c r="E61" s="38" t="s">
        <v>60</v>
      </c>
    </row>
    <row r="62" spans="1:5">
      <c r="B62" s="8"/>
      <c r="C62" s="8"/>
      <c r="D62" s="8"/>
      <c r="E62" s="21"/>
    </row>
    <row r="63" spans="1:5">
      <c r="A63" s="8" t="s">
        <v>43</v>
      </c>
      <c r="B63" s="14">
        <f>'3T'!E67</f>
        <v>2355614342.6999998</v>
      </c>
      <c r="C63" s="14">
        <f>B67</f>
        <v>1713464342.6999998</v>
      </c>
      <c r="D63" s="14">
        <f>C67</f>
        <v>891420592.69999981</v>
      </c>
      <c r="E63" s="14">
        <f>B63</f>
        <v>2355614342.6999998</v>
      </c>
    </row>
    <row r="64" spans="1:5">
      <c r="A64" s="55" t="s">
        <v>77</v>
      </c>
      <c r="B64" s="14">
        <v>0</v>
      </c>
      <c r="C64" s="14">
        <v>0</v>
      </c>
      <c r="D64" s="14">
        <v>0</v>
      </c>
      <c r="E64" s="26">
        <f>SUM(B64:D64)</f>
        <v>0</v>
      </c>
    </row>
    <row r="65" spans="1:5">
      <c r="A65" s="8" t="s">
        <v>21</v>
      </c>
      <c r="B65" s="14">
        <f>+B63+B64</f>
        <v>2355614342.6999998</v>
      </c>
      <c r="C65" s="14">
        <f t="shared" ref="C65:E65" si="2">+C63+C64</f>
        <v>1713464342.6999998</v>
      </c>
      <c r="D65" s="14">
        <f t="shared" si="2"/>
        <v>891420592.69999981</v>
      </c>
      <c r="E65" s="14">
        <f t="shared" si="2"/>
        <v>2355614342.6999998</v>
      </c>
    </row>
    <row r="66" spans="1:5">
      <c r="A66" s="8" t="s">
        <v>22</v>
      </c>
      <c r="B66" s="14">
        <f>B38</f>
        <v>642150000</v>
      </c>
      <c r="C66" s="14">
        <f>C38</f>
        <v>822043750</v>
      </c>
      <c r="D66" s="14">
        <f>D38</f>
        <v>663625000</v>
      </c>
      <c r="E66" s="14">
        <f>B66+C66+D66</f>
        <v>2127818750</v>
      </c>
    </row>
    <row r="67" spans="1:5">
      <c r="A67" s="8" t="s">
        <v>23</v>
      </c>
      <c r="B67" s="14">
        <f>B65-B66</f>
        <v>1713464342.6999998</v>
      </c>
      <c r="C67" s="14">
        <f t="shared" ref="C67:E67" si="3">C65-C66</f>
        <v>891420592.69999981</v>
      </c>
      <c r="D67" s="14">
        <f t="shared" si="3"/>
        <v>227795592.69999981</v>
      </c>
      <c r="E67" s="14">
        <f t="shared" si="3"/>
        <v>227795592.69999981</v>
      </c>
    </row>
    <row r="68" spans="1:5" ht="15.75" thickBot="1">
      <c r="A68" s="7"/>
      <c r="B68" s="7"/>
      <c r="C68" s="7"/>
      <c r="D68" s="7"/>
      <c r="E68" s="7"/>
    </row>
    <row r="69" spans="1:5" ht="15.75" thickTop="1">
      <c r="A69" s="50" t="s">
        <v>73</v>
      </c>
      <c r="B69" s="8"/>
      <c r="C69" s="8"/>
      <c r="D69" s="8"/>
      <c r="E69" s="8"/>
    </row>
    <row r="70" spans="1:5">
      <c r="A70" s="8" t="s">
        <v>74</v>
      </c>
      <c r="B70" s="8"/>
      <c r="C70" s="8"/>
      <c r="D70" s="8"/>
      <c r="E70" s="14"/>
    </row>
    <row r="71" spans="1:5">
      <c r="A71" s="8" t="s">
        <v>75</v>
      </c>
    </row>
    <row r="76" spans="1:5">
      <c r="A76" s="30" t="s">
        <v>63</v>
      </c>
    </row>
    <row r="77" spans="1:5">
      <c r="A77" s="51" t="s">
        <v>76</v>
      </c>
    </row>
  </sheetData>
  <mergeCells count="12">
    <mergeCell ref="A42:E42"/>
    <mergeCell ref="A43:E43"/>
    <mergeCell ref="A44:E44"/>
    <mergeCell ref="A57:E57"/>
    <mergeCell ref="A58:E58"/>
    <mergeCell ref="A59:E59"/>
    <mergeCell ref="A8:F8"/>
    <mergeCell ref="A9:F9"/>
    <mergeCell ref="A1:F1"/>
    <mergeCell ref="A27:E27"/>
    <mergeCell ref="A28:E28"/>
    <mergeCell ref="A29:E29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9"/>
  <sheetViews>
    <sheetView topLeftCell="A40" workbookViewId="0">
      <selection activeCell="D68" sqref="D68"/>
    </sheetView>
  </sheetViews>
  <sheetFormatPr baseColWidth="10" defaultColWidth="11.5703125" defaultRowHeight="15"/>
  <cols>
    <col min="1" max="1" width="56.42578125" style="8" customWidth="1"/>
    <col min="2" max="4" width="15.28515625" style="10" bestFit="1" customWidth="1"/>
    <col min="5" max="5" width="15.140625" style="3" bestFit="1" customWidth="1"/>
    <col min="6" max="16384" width="11.5703125" style="10"/>
  </cols>
  <sheetData>
    <row r="1" spans="1:5">
      <c r="A1" s="45" t="s">
        <v>25</v>
      </c>
      <c r="B1" s="45"/>
      <c r="C1" s="45"/>
      <c r="D1" s="45"/>
      <c r="E1" s="45"/>
    </row>
    <row r="2" spans="1:5">
      <c r="A2" s="1" t="s">
        <v>0</v>
      </c>
      <c r="B2" s="2" t="s">
        <v>27</v>
      </c>
      <c r="C2" s="3"/>
      <c r="D2" s="20"/>
    </row>
    <row r="3" spans="1:5">
      <c r="A3" s="1" t="s">
        <v>1</v>
      </c>
      <c r="B3" s="4" t="s">
        <v>26</v>
      </c>
      <c r="C3" s="5"/>
      <c r="D3" s="5"/>
    </row>
    <row r="4" spans="1:5">
      <c r="A4" s="1" t="s">
        <v>15</v>
      </c>
      <c r="B4" s="3" t="s">
        <v>28</v>
      </c>
      <c r="C4" s="5"/>
      <c r="D4" s="5"/>
    </row>
    <row r="5" spans="1:5">
      <c r="A5" s="1" t="s">
        <v>38</v>
      </c>
      <c r="B5" s="6" t="s">
        <v>44</v>
      </c>
      <c r="C5" s="3"/>
      <c r="D5" s="3"/>
    </row>
    <row r="6" spans="1:5">
      <c r="A6" s="1"/>
      <c r="B6" s="6"/>
      <c r="C6" s="3"/>
      <c r="D6" s="3"/>
    </row>
    <row r="7" spans="1:5">
      <c r="A7" s="1"/>
      <c r="B7" s="6"/>
      <c r="C7" s="3"/>
      <c r="D7" s="3"/>
    </row>
    <row r="8" spans="1:5">
      <c r="A8" s="45" t="s">
        <v>10</v>
      </c>
      <c r="B8" s="45"/>
      <c r="C8" s="45"/>
      <c r="D8" s="45"/>
      <c r="E8" s="45"/>
    </row>
    <row r="9" spans="1:5">
      <c r="A9" s="45" t="s">
        <v>16</v>
      </c>
      <c r="B9" s="45"/>
      <c r="C9" s="45"/>
      <c r="D9" s="45"/>
      <c r="E9" s="45"/>
    </row>
    <row r="11" spans="1:5" s="3" customFormat="1" ht="15.75" thickBot="1">
      <c r="A11" s="38" t="s">
        <v>64</v>
      </c>
      <c r="B11" s="35" t="s">
        <v>2</v>
      </c>
      <c r="C11" s="35" t="s">
        <v>6</v>
      </c>
      <c r="D11" s="35" t="s">
        <v>36</v>
      </c>
      <c r="E11" s="35" t="s">
        <v>45</v>
      </c>
    </row>
    <row r="12" spans="1:5">
      <c r="C12" s="19"/>
      <c r="D12" s="19"/>
      <c r="E12" s="36"/>
    </row>
    <row r="13" spans="1:5" s="8" customFormat="1">
      <c r="A13" s="11" t="s">
        <v>29</v>
      </c>
      <c r="B13" s="11" t="s">
        <v>7</v>
      </c>
      <c r="C13" s="12">
        <f>'1T'!F13</f>
        <v>173</v>
      </c>
      <c r="D13" s="12">
        <f>'2T'!F13</f>
        <v>523</v>
      </c>
      <c r="E13" s="44">
        <f>SUM(C13:D13)</f>
        <v>696</v>
      </c>
    </row>
    <row r="14" spans="1:5" s="8" customFormat="1">
      <c r="A14" s="11"/>
      <c r="B14" s="11" t="s">
        <v>32</v>
      </c>
      <c r="C14" s="12">
        <f>'1T'!F14</f>
        <v>173</v>
      </c>
      <c r="D14" s="12">
        <f>'2T'!F14</f>
        <v>1293</v>
      </c>
      <c r="E14" s="44">
        <f t="shared" ref="E14:E23" si="0">SUM(C14:D14)</f>
        <v>1466</v>
      </c>
    </row>
    <row r="15" spans="1:5" s="8" customFormat="1">
      <c r="A15" s="11" t="s">
        <v>30</v>
      </c>
      <c r="B15" s="11" t="s">
        <v>7</v>
      </c>
      <c r="C15" s="12">
        <f>'1T'!F15</f>
        <v>0</v>
      </c>
      <c r="D15" s="12">
        <f>'2T'!F15</f>
        <v>27</v>
      </c>
      <c r="E15" s="44">
        <f t="shared" si="0"/>
        <v>27</v>
      </c>
    </row>
    <row r="16" spans="1:5" s="8" customFormat="1">
      <c r="A16" s="11"/>
      <c r="B16" s="11" t="s">
        <v>32</v>
      </c>
      <c r="C16" s="12">
        <f>'1T'!F16</f>
        <v>0</v>
      </c>
      <c r="D16" s="12">
        <f>'2T'!F16</f>
        <v>74</v>
      </c>
      <c r="E16" s="44">
        <f t="shared" si="0"/>
        <v>74</v>
      </c>
    </row>
    <row r="17" spans="1:5" s="8" customFormat="1">
      <c r="A17" s="11" t="s">
        <v>31</v>
      </c>
      <c r="B17" s="11" t="s">
        <v>7</v>
      </c>
      <c r="C17" s="12">
        <f>'1T'!F17</f>
        <v>15</v>
      </c>
      <c r="D17" s="12">
        <f>'2T'!F17</f>
        <v>30</v>
      </c>
      <c r="E17" s="44">
        <f t="shared" si="0"/>
        <v>45</v>
      </c>
    </row>
    <row r="18" spans="1:5" s="8" customFormat="1">
      <c r="A18" s="11"/>
      <c r="B18" s="11" t="s">
        <v>32</v>
      </c>
      <c r="C18" s="12">
        <f>'1T'!F18</f>
        <v>15</v>
      </c>
      <c r="D18" s="12">
        <f>'2T'!F18</f>
        <v>112</v>
      </c>
      <c r="E18" s="44">
        <f t="shared" si="0"/>
        <v>127</v>
      </c>
    </row>
    <row r="19" spans="1:5" s="8" customFormat="1">
      <c r="A19" s="11" t="s">
        <v>71</v>
      </c>
      <c r="B19" s="11" t="s">
        <v>7</v>
      </c>
      <c r="C19" s="12">
        <f>'1T'!F19</f>
        <v>1694</v>
      </c>
      <c r="D19" s="12">
        <f>'2T'!F19</f>
        <v>535</v>
      </c>
      <c r="E19" s="44">
        <f t="shared" si="0"/>
        <v>2229</v>
      </c>
    </row>
    <row r="20" spans="1:5" s="8" customFormat="1">
      <c r="A20" s="11"/>
      <c r="B20" s="11" t="s">
        <v>32</v>
      </c>
      <c r="C20" s="12">
        <f>'1T'!F20</f>
        <v>3360</v>
      </c>
      <c r="D20" s="12">
        <f>'2T'!F20</f>
        <v>5407</v>
      </c>
      <c r="E20" s="44">
        <f t="shared" si="0"/>
        <v>8767</v>
      </c>
    </row>
    <row r="21" spans="1:5">
      <c r="C21" s="13"/>
      <c r="D21" s="13"/>
      <c r="E21" s="13"/>
    </row>
    <row r="22" spans="1:5" ht="15.75" thickBot="1">
      <c r="A22" s="7" t="s">
        <v>17</v>
      </c>
      <c r="B22" s="9" t="s">
        <v>7</v>
      </c>
      <c r="C22" s="18">
        <f>'1T'!F22</f>
        <v>1882</v>
      </c>
      <c r="D22" s="18">
        <f>'2T'!F22</f>
        <v>1115</v>
      </c>
      <c r="E22" s="18">
        <f t="shared" si="0"/>
        <v>2997</v>
      </c>
    </row>
    <row r="23" spans="1:5" ht="16.5" thickTop="1" thickBot="1">
      <c r="A23" s="7" t="s">
        <v>17</v>
      </c>
      <c r="B23" s="7" t="s">
        <v>32</v>
      </c>
      <c r="C23" s="16">
        <f>'1T'!F23</f>
        <v>3548</v>
      </c>
      <c r="D23" s="16">
        <f>'2T'!F23</f>
        <v>6886</v>
      </c>
      <c r="E23" s="16">
        <f t="shared" si="0"/>
        <v>10434</v>
      </c>
    </row>
    <row r="24" spans="1:5" ht="15.75" thickTop="1">
      <c r="A24" s="8" t="s">
        <v>42</v>
      </c>
      <c r="C24" s="13"/>
      <c r="D24" s="13"/>
      <c r="E24" s="13"/>
    </row>
    <row r="25" spans="1:5">
      <c r="A25" s="8" t="s">
        <v>46</v>
      </c>
    </row>
    <row r="27" spans="1:5">
      <c r="A27" s="46" t="s">
        <v>18</v>
      </c>
      <c r="B27" s="46"/>
      <c r="C27" s="46"/>
      <c r="D27" s="46"/>
      <c r="E27" s="33"/>
    </row>
    <row r="28" spans="1:5">
      <c r="A28" s="45" t="s">
        <v>11</v>
      </c>
      <c r="B28" s="45"/>
      <c r="C28" s="45"/>
      <c r="D28" s="45"/>
      <c r="E28" s="32"/>
    </row>
    <row r="29" spans="1:5">
      <c r="A29" s="45" t="s">
        <v>39</v>
      </c>
      <c r="B29" s="45"/>
      <c r="C29" s="45"/>
      <c r="D29" s="45"/>
      <c r="E29" s="32"/>
    </row>
    <row r="31" spans="1:5" s="3" customFormat="1" ht="15.75" thickBot="1">
      <c r="A31" s="38" t="s">
        <v>64</v>
      </c>
      <c r="B31" s="38" t="s">
        <v>6</v>
      </c>
      <c r="C31" s="38" t="s">
        <v>36</v>
      </c>
      <c r="D31" s="38" t="s">
        <v>45</v>
      </c>
    </row>
    <row r="32" spans="1:5">
      <c r="B32" s="8"/>
      <c r="C32" s="8"/>
      <c r="D32" s="21"/>
      <c r="E32" s="10"/>
    </row>
    <row r="33" spans="1:5" ht="15" customHeight="1">
      <c r="A33" s="11" t="s">
        <v>29</v>
      </c>
      <c r="B33" s="14">
        <f>'1T'!E33</f>
        <v>30275000</v>
      </c>
      <c r="C33" s="14">
        <f>'2T'!E33</f>
        <v>221768750</v>
      </c>
      <c r="D33" s="15">
        <f>SUM(B33:C33)</f>
        <v>252043750</v>
      </c>
      <c r="E33" s="10"/>
    </row>
    <row r="34" spans="1:5" ht="15" customHeight="1">
      <c r="A34" s="11" t="s">
        <v>30</v>
      </c>
      <c r="B34" s="14">
        <f>'1T'!E34</f>
        <v>0</v>
      </c>
      <c r="C34" s="14">
        <f>'2T'!E34</f>
        <v>10412500</v>
      </c>
      <c r="D34" s="15">
        <f>SUM(B34:C34)</f>
        <v>10412500</v>
      </c>
      <c r="E34" s="10"/>
    </row>
    <row r="35" spans="1:5" ht="15" customHeight="1">
      <c r="A35" s="11" t="s">
        <v>31</v>
      </c>
      <c r="B35" s="14">
        <f>'1T'!E35</f>
        <v>1312500</v>
      </c>
      <c r="C35" s="14">
        <f>'2T'!E35</f>
        <v>16975000</v>
      </c>
      <c r="D35" s="14">
        <f>SUM(B35:C35)</f>
        <v>18287500</v>
      </c>
      <c r="E35" s="10"/>
    </row>
    <row r="36" spans="1:5" ht="15" customHeight="1">
      <c r="A36" s="11" t="s">
        <v>71</v>
      </c>
      <c r="B36" s="15">
        <f>'1T'!E36</f>
        <v>658500000</v>
      </c>
      <c r="C36" s="15">
        <f>'2T'!E36</f>
        <v>1053700000</v>
      </c>
      <c r="D36" s="14">
        <f>SUM(B36:C36)</f>
        <v>1712200000</v>
      </c>
      <c r="E36" s="10"/>
    </row>
    <row r="37" spans="1:5" ht="15" customHeight="1">
      <c r="B37" s="14"/>
      <c r="C37" s="14"/>
      <c r="D37" s="14"/>
      <c r="E37" s="10"/>
    </row>
    <row r="38" spans="1:5" s="3" customFormat="1" ht="15" customHeight="1" thickBot="1">
      <c r="A38" s="42" t="s">
        <v>17</v>
      </c>
      <c r="B38" s="16">
        <f>SUM(B33:B37)</f>
        <v>690087500</v>
      </c>
      <c r="C38" s="16">
        <f>SUM(C33:C37)</f>
        <v>1302856250</v>
      </c>
      <c r="D38" s="16">
        <f>SUM(D33:D37)</f>
        <v>1992943750</v>
      </c>
    </row>
    <row r="39" spans="1:5" ht="15" customHeight="1" thickTop="1">
      <c r="A39" s="8" t="s">
        <v>42</v>
      </c>
      <c r="E39" s="10"/>
    </row>
    <row r="40" spans="1:5" ht="15" customHeight="1">
      <c r="E40" s="10"/>
    </row>
    <row r="41" spans="1:5" ht="15" customHeight="1">
      <c r="E41" s="10"/>
    </row>
    <row r="42" spans="1:5" ht="15" customHeight="1">
      <c r="A42" s="45" t="s">
        <v>19</v>
      </c>
      <c r="B42" s="45"/>
      <c r="C42" s="45"/>
      <c r="D42" s="45"/>
      <c r="E42" s="10"/>
    </row>
    <row r="43" spans="1:5" ht="15" customHeight="1">
      <c r="A43" s="45" t="s">
        <v>11</v>
      </c>
      <c r="B43" s="45"/>
      <c r="C43" s="45"/>
      <c r="D43" s="45"/>
      <c r="E43" s="10"/>
    </row>
    <row r="44" spans="1:5" ht="15" customHeight="1">
      <c r="A44" s="45" t="s">
        <v>39</v>
      </c>
      <c r="B44" s="45"/>
      <c r="C44" s="45"/>
      <c r="D44" s="45"/>
      <c r="E44" s="10"/>
    </row>
    <row r="45" spans="1:5" ht="15" customHeight="1">
      <c r="E45" s="10"/>
    </row>
    <row r="46" spans="1:5" s="3" customFormat="1" ht="15" customHeight="1" thickBot="1">
      <c r="A46" s="38" t="s">
        <v>12</v>
      </c>
      <c r="B46" s="38" t="s">
        <v>6</v>
      </c>
      <c r="C46" s="38" t="s">
        <v>36</v>
      </c>
      <c r="D46" s="38" t="s">
        <v>45</v>
      </c>
    </row>
    <row r="47" spans="1:5" ht="15" customHeight="1">
      <c r="B47" s="8"/>
      <c r="C47" s="8"/>
      <c r="D47" s="8"/>
      <c r="E47" s="10"/>
    </row>
    <row r="48" spans="1:5" ht="15" customHeight="1">
      <c r="A48" s="8" t="s">
        <v>40</v>
      </c>
      <c r="B48" s="14">
        <f>'1T'!E48</f>
        <v>690087500</v>
      </c>
      <c r="C48" s="14">
        <f>'2T'!E48</f>
        <v>1302856250</v>
      </c>
      <c r="D48" s="14">
        <f>SUM(B48:C48)</f>
        <v>1992943750</v>
      </c>
      <c r="E48" s="10"/>
    </row>
    <row r="49" spans="1:5">
      <c r="A49" s="8" t="s">
        <v>13</v>
      </c>
      <c r="B49" s="8"/>
      <c r="C49" s="8"/>
      <c r="D49" s="14"/>
      <c r="E49" s="10"/>
    </row>
    <row r="50" spans="1:5">
      <c r="A50" s="8" t="s">
        <v>14</v>
      </c>
      <c r="B50" s="8"/>
      <c r="C50" s="8"/>
      <c r="D50" s="14"/>
      <c r="E50" s="10"/>
    </row>
    <row r="51" spans="1:5">
      <c r="A51" s="8" t="s">
        <v>8</v>
      </c>
      <c r="B51" s="8"/>
      <c r="C51" s="8"/>
      <c r="D51" s="14"/>
      <c r="E51" s="10"/>
    </row>
    <row r="52" spans="1:5">
      <c r="A52" s="8" t="s">
        <v>9</v>
      </c>
      <c r="B52" s="8"/>
      <c r="C52" s="8"/>
      <c r="D52" s="14"/>
      <c r="E52" s="10"/>
    </row>
    <row r="53" spans="1:5" s="3" customFormat="1" ht="15.75" thickBot="1">
      <c r="A53" s="42" t="s">
        <v>17</v>
      </c>
      <c r="B53" s="17">
        <f>SUM(B48:B52)</f>
        <v>690087500</v>
      </c>
      <c r="C53" s="17">
        <f>SUM(C48:C52)</f>
        <v>1302856250</v>
      </c>
      <c r="D53" s="17">
        <f>SUM(D48:D52)</f>
        <v>1992943750</v>
      </c>
    </row>
    <row r="54" spans="1:5" ht="15.75" thickTop="1">
      <c r="A54" s="8" t="s">
        <v>42</v>
      </c>
      <c r="E54" s="10"/>
    </row>
    <row r="55" spans="1:5">
      <c r="E55" s="10"/>
    </row>
    <row r="56" spans="1:5">
      <c r="E56" s="10"/>
    </row>
    <row r="57" spans="1:5">
      <c r="A57" s="45" t="s">
        <v>24</v>
      </c>
      <c r="B57" s="45"/>
      <c r="C57" s="45"/>
      <c r="D57" s="45"/>
      <c r="E57" s="10"/>
    </row>
    <row r="58" spans="1:5">
      <c r="A58" s="45" t="s">
        <v>20</v>
      </c>
      <c r="B58" s="45"/>
      <c r="C58" s="45"/>
      <c r="D58" s="45"/>
      <c r="E58" s="10"/>
    </row>
    <row r="59" spans="1:5">
      <c r="A59" s="45" t="s">
        <v>39</v>
      </c>
      <c r="B59" s="45"/>
      <c r="C59" s="45"/>
      <c r="D59" s="45"/>
      <c r="E59" s="10"/>
    </row>
    <row r="60" spans="1:5">
      <c r="E60" s="10"/>
    </row>
    <row r="61" spans="1:5" s="3" customFormat="1" ht="15.75" thickBot="1">
      <c r="A61" s="38" t="s">
        <v>12</v>
      </c>
      <c r="B61" s="38" t="s">
        <v>6</v>
      </c>
      <c r="C61" s="38" t="s">
        <v>36</v>
      </c>
      <c r="D61" s="38" t="s">
        <v>45</v>
      </c>
    </row>
    <row r="62" spans="1:5">
      <c r="B62" s="8"/>
      <c r="C62" s="8"/>
      <c r="D62" s="21"/>
      <c r="E62" s="10"/>
    </row>
    <row r="63" spans="1:5">
      <c r="A63" s="8" t="s">
        <v>43</v>
      </c>
      <c r="B63" s="14">
        <f>'1T'!E63</f>
        <v>0</v>
      </c>
      <c r="C63" s="14">
        <f>'2T'!E63</f>
        <v>1709912500</v>
      </c>
      <c r="D63" s="14">
        <f>B63</f>
        <v>0</v>
      </c>
      <c r="E63" s="10"/>
    </row>
    <row r="64" spans="1:5">
      <c r="A64" s="55" t="s">
        <v>77</v>
      </c>
      <c r="B64" s="14">
        <f>'1T'!E64</f>
        <v>2400000000</v>
      </c>
      <c r="C64" s="14">
        <f>'2T'!E64</f>
        <v>0</v>
      </c>
      <c r="D64" s="14">
        <f>SUM(B64:C64)</f>
        <v>2400000000</v>
      </c>
      <c r="E64" s="10"/>
    </row>
    <row r="65" spans="1:5">
      <c r="A65" s="8" t="s">
        <v>21</v>
      </c>
      <c r="B65" s="14">
        <f>'1T'!E65</f>
        <v>2400000000</v>
      </c>
      <c r="C65" s="14">
        <f>'2T'!E65</f>
        <v>1709912500</v>
      </c>
      <c r="D65" s="14">
        <f>D63+D64</f>
        <v>2400000000</v>
      </c>
      <c r="E65" s="10"/>
    </row>
    <row r="66" spans="1:5">
      <c r="A66" s="8" t="s">
        <v>22</v>
      </c>
      <c r="B66" s="14">
        <f>'1T'!E66</f>
        <v>690087500</v>
      </c>
      <c r="C66" s="14">
        <f>'2T'!E66</f>
        <v>1302856250</v>
      </c>
      <c r="D66" s="14">
        <f>SUM(B66:C66)</f>
        <v>1992943750</v>
      </c>
      <c r="E66" s="10"/>
    </row>
    <row r="67" spans="1:5">
      <c r="A67" s="8" t="s">
        <v>23</v>
      </c>
      <c r="B67" s="14">
        <f>'1T'!E67</f>
        <v>1709912500</v>
      </c>
      <c r="C67" s="14">
        <f>'2T'!E67</f>
        <v>407056250</v>
      </c>
      <c r="D67" s="14">
        <f>D65-D66</f>
        <v>407056250</v>
      </c>
      <c r="E67" s="10"/>
    </row>
    <row r="68" spans="1:5" ht="15.75" thickBot="1">
      <c r="A68" s="7"/>
      <c r="B68" s="7"/>
      <c r="C68" s="7"/>
      <c r="D68" s="7"/>
      <c r="E68" s="10"/>
    </row>
    <row r="69" spans="1:5" ht="15.75" thickTop="1">
      <c r="A69" s="50" t="s">
        <v>73</v>
      </c>
      <c r="B69" s="8"/>
      <c r="C69" s="8"/>
      <c r="D69" s="8"/>
      <c r="E69" s="10"/>
    </row>
    <row r="70" spans="1:5">
      <c r="A70" s="8" t="s">
        <v>74</v>
      </c>
      <c r="B70" s="8"/>
      <c r="C70" s="8"/>
      <c r="D70" s="8"/>
      <c r="E70" s="10"/>
    </row>
    <row r="71" spans="1:5">
      <c r="A71" s="8" t="s">
        <v>75</v>
      </c>
      <c r="E71" s="10"/>
    </row>
    <row r="72" spans="1:5">
      <c r="E72" s="10"/>
    </row>
    <row r="73" spans="1:5">
      <c r="E73" s="10"/>
    </row>
    <row r="74" spans="1:5">
      <c r="E74" s="10"/>
    </row>
    <row r="75" spans="1:5">
      <c r="E75" s="10"/>
    </row>
    <row r="76" spans="1:5">
      <c r="A76" s="30" t="s">
        <v>63</v>
      </c>
      <c r="E76" s="10"/>
    </row>
    <row r="77" spans="1:5">
      <c r="A77" s="51" t="s">
        <v>76</v>
      </c>
      <c r="E77" s="10"/>
    </row>
    <row r="78" spans="1:5">
      <c r="A78" s="30"/>
      <c r="E78" s="10"/>
    </row>
    <row r="79" spans="1:5">
      <c r="E79" s="10"/>
    </row>
  </sheetData>
  <mergeCells count="12">
    <mergeCell ref="A42:D42"/>
    <mergeCell ref="A43:D43"/>
    <mergeCell ref="A44:D44"/>
    <mergeCell ref="A57:D57"/>
    <mergeCell ref="A58:D58"/>
    <mergeCell ref="A59:D59"/>
    <mergeCell ref="A1:E1"/>
    <mergeCell ref="A8:E8"/>
    <mergeCell ref="A9:E9"/>
    <mergeCell ref="A27:D27"/>
    <mergeCell ref="A28:D28"/>
    <mergeCell ref="A29:D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8"/>
  <sheetViews>
    <sheetView topLeftCell="A43" workbookViewId="0">
      <selection activeCell="E68" sqref="E68"/>
    </sheetView>
  </sheetViews>
  <sheetFormatPr baseColWidth="10" defaultColWidth="11.5703125" defaultRowHeight="15"/>
  <cols>
    <col min="1" max="1" width="56.42578125" style="8" customWidth="1"/>
    <col min="2" max="4" width="15.28515625" style="10" bestFit="1" customWidth="1"/>
    <col min="5" max="5" width="15.140625" style="10" bestFit="1" customWidth="1"/>
    <col min="6" max="16384" width="11.5703125" style="10"/>
  </cols>
  <sheetData>
    <row r="1" spans="1:6" ht="15" customHeight="1">
      <c r="A1" s="45" t="s">
        <v>25</v>
      </c>
      <c r="B1" s="45"/>
      <c r="C1" s="45"/>
      <c r="D1" s="45"/>
      <c r="E1" s="45"/>
      <c r="F1" s="45"/>
    </row>
    <row r="2" spans="1:6" ht="15" customHeight="1">
      <c r="A2" s="1" t="s">
        <v>0</v>
      </c>
      <c r="B2" s="2" t="s">
        <v>27</v>
      </c>
      <c r="C2" s="3"/>
      <c r="D2" s="20"/>
      <c r="E2" s="3"/>
      <c r="F2" s="3"/>
    </row>
    <row r="3" spans="1:6" ht="15" customHeight="1">
      <c r="A3" s="1" t="s">
        <v>1</v>
      </c>
      <c r="B3" s="4" t="s">
        <v>26</v>
      </c>
      <c r="C3" s="5"/>
      <c r="D3" s="5"/>
      <c r="E3" s="3"/>
      <c r="F3" s="3"/>
    </row>
    <row r="4" spans="1:6" ht="15" customHeight="1">
      <c r="A4" s="1" t="s">
        <v>15</v>
      </c>
      <c r="B4" s="3" t="s">
        <v>28</v>
      </c>
      <c r="C4" s="5"/>
      <c r="D4" s="5"/>
      <c r="E4" s="3"/>
      <c r="F4" s="3"/>
    </row>
    <row r="5" spans="1:6" ht="15" customHeight="1">
      <c r="A5" s="1" t="s">
        <v>38</v>
      </c>
      <c r="B5" s="6" t="s">
        <v>69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"/>
      <c r="B7" s="6"/>
      <c r="C7" s="3"/>
      <c r="D7" s="3"/>
      <c r="E7" s="3"/>
      <c r="F7" s="3"/>
    </row>
    <row r="8" spans="1:6" ht="15" customHeight="1">
      <c r="A8" s="45" t="s">
        <v>10</v>
      </c>
      <c r="B8" s="45"/>
      <c r="C8" s="45"/>
      <c r="D8" s="45"/>
      <c r="E8" s="45"/>
      <c r="F8" s="45"/>
    </row>
    <row r="9" spans="1:6" ht="15" customHeight="1">
      <c r="A9" s="45" t="s">
        <v>16</v>
      </c>
      <c r="B9" s="45"/>
      <c r="C9" s="45"/>
      <c r="D9" s="45"/>
      <c r="E9" s="45"/>
      <c r="F9" s="45"/>
    </row>
    <row r="11" spans="1:6" s="3" customFormat="1" ht="15" customHeight="1" thickBot="1">
      <c r="A11" s="38" t="s">
        <v>64</v>
      </c>
      <c r="B11" s="35" t="s">
        <v>2</v>
      </c>
      <c r="C11" s="35" t="s">
        <v>6</v>
      </c>
      <c r="D11" s="35" t="s">
        <v>54</v>
      </c>
      <c r="E11" s="35" t="s">
        <v>51</v>
      </c>
      <c r="F11" s="35" t="s">
        <v>55</v>
      </c>
    </row>
    <row r="12" spans="1:6" ht="15" customHeight="1">
      <c r="C12" s="19"/>
      <c r="D12" s="19"/>
      <c r="E12" s="19"/>
      <c r="F12" s="36"/>
    </row>
    <row r="13" spans="1:6" s="8" customFormat="1" ht="15" customHeight="1">
      <c r="A13" s="11" t="s">
        <v>29</v>
      </c>
      <c r="B13" s="11" t="s">
        <v>7</v>
      </c>
      <c r="C13" s="58">
        <f>'1T'!F13</f>
        <v>173</v>
      </c>
      <c r="D13" s="58">
        <f>'2T'!F13</f>
        <v>523</v>
      </c>
      <c r="E13" s="58">
        <f>+'3T'!F13</f>
        <v>322</v>
      </c>
      <c r="F13" s="58">
        <f>SUM(C13:E13)</f>
        <v>1018</v>
      </c>
    </row>
    <row r="14" spans="1:6" s="8" customFormat="1" ht="15" customHeight="1">
      <c r="A14" s="11"/>
      <c r="B14" s="11" t="s">
        <v>32</v>
      </c>
      <c r="C14" s="58">
        <f>'1T'!F14</f>
        <v>173</v>
      </c>
      <c r="D14" s="58">
        <f>'2T'!F14</f>
        <v>1293</v>
      </c>
      <c r="E14" s="58">
        <f>+'3T'!F14</f>
        <v>896</v>
      </c>
      <c r="F14" s="58">
        <f t="shared" ref="F14:F20" si="0">SUM(C14:E14)</f>
        <v>2362</v>
      </c>
    </row>
    <row r="15" spans="1:6" s="8" customFormat="1" ht="15" customHeight="1">
      <c r="A15" s="11" t="s">
        <v>30</v>
      </c>
      <c r="B15" s="11" t="s">
        <v>7</v>
      </c>
      <c r="C15" s="58">
        <f>'1T'!F15</f>
        <v>0</v>
      </c>
      <c r="D15" s="58">
        <f>'2T'!F15</f>
        <v>27</v>
      </c>
      <c r="E15" s="58">
        <f>+'3T'!F15</f>
        <v>0</v>
      </c>
      <c r="F15" s="58">
        <f t="shared" si="0"/>
        <v>27</v>
      </c>
    </row>
    <row r="16" spans="1:6" s="8" customFormat="1" ht="15" customHeight="1">
      <c r="A16" s="11"/>
      <c r="B16" s="11" t="s">
        <v>32</v>
      </c>
      <c r="C16" s="58">
        <f>'1T'!F16</f>
        <v>0</v>
      </c>
      <c r="D16" s="58">
        <f>'2T'!F16</f>
        <v>74</v>
      </c>
      <c r="E16" s="58">
        <f>+'3T'!F16</f>
        <v>43</v>
      </c>
      <c r="F16" s="58">
        <f t="shared" si="0"/>
        <v>117</v>
      </c>
    </row>
    <row r="17" spans="1:6" s="8" customFormat="1" ht="15" customHeight="1">
      <c r="A17" s="11" t="s">
        <v>31</v>
      </c>
      <c r="B17" s="11" t="s">
        <v>7</v>
      </c>
      <c r="C17" s="58">
        <f>'1T'!F17</f>
        <v>15</v>
      </c>
      <c r="D17" s="58">
        <f>'2T'!F17</f>
        <v>30</v>
      </c>
      <c r="E17" s="58">
        <f>+'3T'!F17</f>
        <v>59</v>
      </c>
      <c r="F17" s="58">
        <f t="shared" si="0"/>
        <v>104</v>
      </c>
    </row>
    <row r="18" spans="1:6" s="8" customFormat="1" ht="15" customHeight="1">
      <c r="A18" s="11"/>
      <c r="B18" s="11" t="s">
        <v>32</v>
      </c>
      <c r="C18" s="58">
        <f>'1T'!F18</f>
        <v>15</v>
      </c>
      <c r="D18" s="58">
        <f>'2T'!F18</f>
        <v>112</v>
      </c>
      <c r="E18" s="58">
        <f>+'3T'!F18</f>
        <v>171</v>
      </c>
      <c r="F18" s="58">
        <f t="shared" si="0"/>
        <v>298</v>
      </c>
    </row>
    <row r="19" spans="1:6" s="8" customFormat="1" ht="15" customHeight="1">
      <c r="A19" s="11" t="s">
        <v>71</v>
      </c>
      <c r="B19" s="11" t="s">
        <v>7</v>
      </c>
      <c r="C19" s="58">
        <f>'1T'!F19</f>
        <v>1694</v>
      </c>
      <c r="D19" s="58">
        <f>'2T'!F19</f>
        <v>535</v>
      </c>
      <c r="E19" s="58">
        <f>+'3T'!F19</f>
        <v>731</v>
      </c>
      <c r="F19" s="58">
        <f t="shared" si="0"/>
        <v>2960</v>
      </c>
    </row>
    <row r="20" spans="1:6" s="8" customFormat="1" ht="15" customHeight="1">
      <c r="A20" s="11"/>
      <c r="B20" s="11" t="s">
        <v>32</v>
      </c>
      <c r="C20" s="58">
        <f>'1T'!F20</f>
        <v>3360</v>
      </c>
      <c r="D20" s="58">
        <f>'2T'!F20</f>
        <v>5407</v>
      </c>
      <c r="E20" s="58">
        <f>+'3T'!F20</f>
        <v>6280</v>
      </c>
      <c r="F20" s="58">
        <f t="shared" si="0"/>
        <v>15047</v>
      </c>
    </row>
    <row r="21" spans="1:6">
      <c r="C21" s="13"/>
      <c r="D21" s="13"/>
      <c r="E21" s="13"/>
      <c r="F21" s="31"/>
    </row>
    <row r="22" spans="1:6" ht="15" customHeight="1" thickBot="1">
      <c r="A22" s="7" t="s">
        <v>17</v>
      </c>
      <c r="B22" s="9" t="s">
        <v>7</v>
      </c>
      <c r="C22" s="18">
        <f>'1T'!F22</f>
        <v>1882</v>
      </c>
      <c r="D22" s="18">
        <f>'2T'!F22</f>
        <v>1115</v>
      </c>
      <c r="E22" s="18">
        <f>'3T'!F22</f>
        <v>1112</v>
      </c>
      <c r="F22" s="18">
        <f>SUM(C22:E22)</f>
        <v>4109</v>
      </c>
    </row>
    <row r="23" spans="1:6" ht="15" customHeight="1" thickTop="1" thickBot="1">
      <c r="A23" s="7" t="s">
        <v>17</v>
      </c>
      <c r="B23" s="7" t="s">
        <v>32</v>
      </c>
      <c r="C23" s="18">
        <f>'1T'!F23</f>
        <v>3548</v>
      </c>
      <c r="D23" s="18">
        <f>'2T'!F23</f>
        <v>6886</v>
      </c>
      <c r="E23" s="18">
        <f>'3T'!F23</f>
        <v>7390</v>
      </c>
      <c r="F23" s="16">
        <f>SUM(C23:E23)</f>
        <v>17824</v>
      </c>
    </row>
    <row r="24" spans="1:6" ht="15" customHeight="1" thickTop="1">
      <c r="A24" s="8" t="s">
        <v>52</v>
      </c>
      <c r="C24" s="13"/>
      <c r="D24" s="13"/>
      <c r="E24" s="13"/>
      <c r="F24" s="13" t="s">
        <v>33</v>
      </c>
    </row>
    <row r="25" spans="1:6" ht="15" customHeight="1">
      <c r="A25" s="8" t="s">
        <v>46</v>
      </c>
    </row>
    <row r="26" spans="1:6" ht="15" customHeight="1"/>
    <row r="27" spans="1:6" ht="15" customHeight="1">
      <c r="A27" s="46" t="s">
        <v>18</v>
      </c>
      <c r="B27" s="46"/>
      <c r="C27" s="46"/>
      <c r="D27" s="46"/>
      <c r="E27" s="46"/>
    </row>
    <row r="28" spans="1:6" ht="15" customHeight="1">
      <c r="A28" s="45" t="s">
        <v>11</v>
      </c>
      <c r="B28" s="45"/>
      <c r="C28" s="45"/>
      <c r="D28" s="45"/>
      <c r="E28" s="45"/>
    </row>
    <row r="29" spans="1:6" ht="15" customHeight="1">
      <c r="A29" s="45" t="s">
        <v>39</v>
      </c>
      <c r="B29" s="45"/>
      <c r="C29" s="45"/>
      <c r="D29" s="45"/>
      <c r="E29" s="45"/>
    </row>
    <row r="30" spans="1:6" ht="15" customHeight="1"/>
    <row r="31" spans="1:6" s="3" customFormat="1" ht="15" customHeight="1" thickBot="1">
      <c r="A31" s="38" t="s">
        <v>64</v>
      </c>
      <c r="B31" s="38" t="s">
        <v>6</v>
      </c>
      <c r="C31" s="38" t="s">
        <v>36</v>
      </c>
      <c r="D31" s="38" t="s">
        <v>51</v>
      </c>
      <c r="E31" s="38" t="s">
        <v>55</v>
      </c>
    </row>
    <row r="32" spans="1:6">
      <c r="B32" s="8"/>
      <c r="C32" s="8"/>
      <c r="D32" s="8"/>
      <c r="E32" s="21"/>
    </row>
    <row r="33" spans="1:5" ht="15" customHeight="1">
      <c r="A33" s="11" t="s">
        <v>29</v>
      </c>
      <c r="B33" s="14">
        <f>'1T'!E33</f>
        <v>30275000</v>
      </c>
      <c r="C33" s="14">
        <f>'2T'!E33</f>
        <v>221768750</v>
      </c>
      <c r="D33" s="15">
        <f>+'3T'!E33</f>
        <v>156800000</v>
      </c>
      <c r="E33" s="14">
        <f>SUM(B33:D33)</f>
        <v>408843750</v>
      </c>
    </row>
    <row r="34" spans="1:5" ht="15" customHeight="1">
      <c r="A34" s="11" t="s">
        <v>30</v>
      </c>
      <c r="B34" s="14">
        <f>'1T'!E34</f>
        <v>0</v>
      </c>
      <c r="C34" s="14">
        <f>'2T'!E34</f>
        <v>10412500</v>
      </c>
      <c r="D34" s="15">
        <f>+'3T'!E34</f>
        <v>7525000</v>
      </c>
      <c r="E34" s="14">
        <f>SUM(B34:D34)</f>
        <v>17937500</v>
      </c>
    </row>
    <row r="35" spans="1:5" ht="15" customHeight="1">
      <c r="A35" s="11" t="s">
        <v>31</v>
      </c>
      <c r="B35" s="14">
        <f>'1T'!E35</f>
        <v>1312500</v>
      </c>
      <c r="C35" s="14">
        <f>'2T'!E35</f>
        <v>16975000</v>
      </c>
      <c r="D35" s="14">
        <f>+'3T'!E35</f>
        <v>20475000</v>
      </c>
      <c r="E35" s="14">
        <f>SUM(B35:D35)</f>
        <v>38762500</v>
      </c>
    </row>
    <row r="36" spans="1:5" ht="15" customHeight="1">
      <c r="A36" s="11" t="s">
        <v>71</v>
      </c>
      <c r="B36" s="15">
        <f>'1T'!E36</f>
        <v>658500000</v>
      </c>
      <c r="C36" s="15">
        <f>'2T'!E36</f>
        <v>1053700000</v>
      </c>
      <c r="D36" s="14">
        <f>+'3T'!E36</f>
        <v>1191000000</v>
      </c>
      <c r="E36" s="14">
        <f>SUM(B36:D36)</f>
        <v>2903200000</v>
      </c>
    </row>
    <row r="37" spans="1:5" ht="15" customHeight="1">
      <c r="B37" s="14"/>
      <c r="C37" s="14"/>
      <c r="D37" s="14"/>
      <c r="E37" s="14"/>
    </row>
    <row r="38" spans="1:5" s="3" customFormat="1" ht="15" customHeight="1" thickBot="1">
      <c r="A38" s="42" t="s">
        <v>17</v>
      </c>
      <c r="B38" s="16">
        <f>'1T'!E38</f>
        <v>690087500</v>
      </c>
      <c r="C38" s="16">
        <f>'2T'!E38</f>
        <v>1302856250</v>
      </c>
      <c r="D38" s="16">
        <f>'3T'!E38</f>
        <v>1375800000</v>
      </c>
      <c r="E38" s="16">
        <f>SUM(B38:D38)</f>
        <v>3368743750</v>
      </c>
    </row>
    <row r="39" spans="1:5" ht="15" customHeight="1" thickTop="1">
      <c r="A39" s="8" t="s">
        <v>52</v>
      </c>
    </row>
    <row r="40" spans="1:5" ht="15" customHeight="1"/>
    <row r="41" spans="1:5" ht="15" customHeight="1"/>
    <row r="42" spans="1:5" ht="15" customHeight="1">
      <c r="A42" s="45" t="s">
        <v>19</v>
      </c>
      <c r="B42" s="45"/>
      <c r="C42" s="45"/>
      <c r="D42" s="45"/>
      <c r="E42" s="45"/>
    </row>
    <row r="43" spans="1:5" ht="15" customHeight="1">
      <c r="A43" s="45" t="s">
        <v>11</v>
      </c>
      <c r="B43" s="45"/>
      <c r="C43" s="45"/>
      <c r="D43" s="45"/>
      <c r="E43" s="45"/>
    </row>
    <row r="44" spans="1:5" ht="15" customHeight="1">
      <c r="A44" s="45" t="s">
        <v>39</v>
      </c>
      <c r="B44" s="45"/>
      <c r="C44" s="45"/>
      <c r="D44" s="45"/>
      <c r="E44" s="45"/>
    </row>
    <row r="45" spans="1:5" ht="15" customHeight="1"/>
    <row r="46" spans="1:5" s="3" customFormat="1" ht="15" customHeight="1" thickBot="1">
      <c r="A46" s="38" t="s">
        <v>12</v>
      </c>
      <c r="B46" s="38" t="s">
        <v>6</v>
      </c>
      <c r="C46" s="38" t="s">
        <v>36</v>
      </c>
      <c r="D46" s="38" t="s">
        <v>51</v>
      </c>
      <c r="E46" s="38" t="s">
        <v>55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56</v>
      </c>
      <c r="B48" s="14">
        <f>'1T'!E48</f>
        <v>690087500</v>
      </c>
      <c r="C48" s="14">
        <f>'2T'!E48</f>
        <v>1302856250</v>
      </c>
      <c r="D48" s="14">
        <f>+'3T'!E48</f>
        <v>1375800000</v>
      </c>
      <c r="E48" s="14">
        <f>SUM(B48:D48)</f>
        <v>3368743750</v>
      </c>
    </row>
    <row r="49" spans="1:5">
      <c r="A49" s="8" t="s">
        <v>13</v>
      </c>
      <c r="B49" s="8"/>
      <c r="C49" s="8"/>
      <c r="D49" s="8"/>
      <c r="E49" s="21"/>
    </row>
    <row r="50" spans="1:5">
      <c r="A50" s="8" t="s">
        <v>14</v>
      </c>
      <c r="B50" s="8"/>
      <c r="C50" s="8"/>
      <c r="D50" s="8"/>
      <c r="E50" s="21"/>
    </row>
    <row r="51" spans="1:5">
      <c r="A51" s="8" t="s">
        <v>8</v>
      </c>
      <c r="B51" s="8"/>
      <c r="C51" s="8"/>
      <c r="D51" s="8"/>
      <c r="E51" s="21"/>
    </row>
    <row r="52" spans="1:5">
      <c r="A52" s="8" t="s">
        <v>9</v>
      </c>
      <c r="B52" s="8"/>
      <c r="C52" s="8"/>
      <c r="D52" s="8"/>
      <c r="E52" s="21"/>
    </row>
    <row r="53" spans="1:5" ht="15.75" thickBot="1">
      <c r="A53" s="7" t="s">
        <v>17</v>
      </c>
      <c r="B53" s="17"/>
      <c r="C53" s="17"/>
      <c r="D53" s="17"/>
      <c r="E53" s="39"/>
    </row>
    <row r="54" spans="1:5" ht="15.75" thickTop="1">
      <c r="A54" s="8" t="s">
        <v>52</v>
      </c>
    </row>
    <row r="57" spans="1:5">
      <c r="A57" s="45" t="s">
        <v>24</v>
      </c>
      <c r="B57" s="45"/>
      <c r="C57" s="45"/>
      <c r="D57" s="45"/>
      <c r="E57" s="45"/>
    </row>
    <row r="58" spans="1:5">
      <c r="A58" s="45" t="s">
        <v>20</v>
      </c>
      <c r="B58" s="45"/>
      <c r="C58" s="45"/>
      <c r="D58" s="45"/>
      <c r="E58" s="45"/>
    </row>
    <row r="59" spans="1:5">
      <c r="A59" s="45" t="s">
        <v>39</v>
      </c>
      <c r="B59" s="45"/>
      <c r="C59" s="45"/>
      <c r="D59" s="45"/>
      <c r="E59" s="45"/>
    </row>
    <row r="61" spans="1:5" s="3" customFormat="1" ht="15.75" thickBot="1">
      <c r="A61" s="38" t="s">
        <v>12</v>
      </c>
      <c r="B61" s="38" t="s">
        <v>6</v>
      </c>
      <c r="C61" s="38" t="s">
        <v>36</v>
      </c>
      <c r="D61" s="38" t="s">
        <v>51</v>
      </c>
      <c r="E61" s="38" t="s">
        <v>55</v>
      </c>
    </row>
    <row r="62" spans="1:5">
      <c r="B62" s="8"/>
      <c r="C62" s="8"/>
      <c r="D62" s="8"/>
      <c r="E62" s="21"/>
    </row>
    <row r="63" spans="1:5">
      <c r="A63" s="8" t="s">
        <v>43</v>
      </c>
      <c r="B63" s="14">
        <f>'1T'!E63</f>
        <v>0</v>
      </c>
      <c r="C63" s="14">
        <f>'2T'!E63</f>
        <v>1709912500</v>
      </c>
      <c r="D63" s="14">
        <f>+'3T'!E63</f>
        <v>407056250</v>
      </c>
      <c r="E63" s="14">
        <f>B63</f>
        <v>0</v>
      </c>
    </row>
    <row r="64" spans="1:5">
      <c r="A64" s="55" t="s">
        <v>77</v>
      </c>
      <c r="B64" s="14">
        <f>'1T'!E64</f>
        <v>2400000000</v>
      </c>
      <c r="C64" s="14">
        <f>'2T'!E64</f>
        <v>0</v>
      </c>
      <c r="D64" s="14">
        <f>+'3T'!E64</f>
        <v>3324358092.6999998</v>
      </c>
      <c r="E64" s="14">
        <f>SUM(B64:D64)</f>
        <v>5724358092.6999998</v>
      </c>
    </row>
    <row r="65" spans="1:5">
      <c r="A65" s="8" t="s">
        <v>21</v>
      </c>
      <c r="B65" s="14">
        <f>'1T'!E65</f>
        <v>2400000000</v>
      </c>
      <c r="C65" s="14">
        <f>'2T'!E65</f>
        <v>1709912500</v>
      </c>
      <c r="D65" s="14">
        <f>+'3T'!E65</f>
        <v>3731414342.6999998</v>
      </c>
      <c r="E65" s="14">
        <f>E63+E64</f>
        <v>5724358092.6999998</v>
      </c>
    </row>
    <row r="66" spans="1:5">
      <c r="A66" s="8" t="s">
        <v>22</v>
      </c>
      <c r="B66" s="14">
        <f>'1T'!E66</f>
        <v>690087500</v>
      </c>
      <c r="C66" s="14">
        <f>'2T'!E66</f>
        <v>1302856250</v>
      </c>
      <c r="D66" s="14">
        <f>+'3T'!E66</f>
        <v>1375800000</v>
      </c>
      <c r="E66" s="14">
        <f>SUM(B66:D66)</f>
        <v>3368743750</v>
      </c>
    </row>
    <row r="67" spans="1:5">
      <c r="A67" s="8" t="s">
        <v>23</v>
      </c>
      <c r="B67" s="14">
        <f>'1T'!E67</f>
        <v>1709912500</v>
      </c>
      <c r="C67" s="14">
        <f>'2T'!E67</f>
        <v>407056250</v>
      </c>
      <c r="D67" s="14">
        <f>+'3T'!E67</f>
        <v>2355614342.6999998</v>
      </c>
      <c r="E67" s="14">
        <f>E65-E66</f>
        <v>2355614342.6999998</v>
      </c>
    </row>
    <row r="68" spans="1:5" ht="15.75" thickBot="1">
      <c r="A68" s="7"/>
      <c r="B68" s="7"/>
      <c r="C68" s="7"/>
      <c r="D68" s="7"/>
      <c r="E68" s="7"/>
    </row>
    <row r="69" spans="1:5" ht="15.75" thickTop="1">
      <c r="A69" s="50" t="s">
        <v>73</v>
      </c>
      <c r="B69" s="8"/>
      <c r="C69" s="8"/>
      <c r="D69" s="8"/>
      <c r="E69" s="8"/>
    </row>
    <row r="70" spans="1:5">
      <c r="A70" s="8" t="s">
        <v>74</v>
      </c>
      <c r="B70" s="8"/>
      <c r="C70" s="8"/>
      <c r="D70" s="8"/>
      <c r="E70" s="14"/>
    </row>
    <row r="71" spans="1:5">
      <c r="A71" s="8" t="s">
        <v>75</v>
      </c>
    </row>
    <row r="76" spans="1:5">
      <c r="A76" s="30" t="s">
        <v>63</v>
      </c>
    </row>
    <row r="77" spans="1:5">
      <c r="A77" s="51" t="s">
        <v>76</v>
      </c>
    </row>
    <row r="78" spans="1:5">
      <c r="A78" s="30"/>
    </row>
  </sheetData>
  <mergeCells count="12">
    <mergeCell ref="A42:E42"/>
    <mergeCell ref="A43:E43"/>
    <mergeCell ref="A44:E44"/>
    <mergeCell ref="A57:E57"/>
    <mergeCell ref="A58:E58"/>
    <mergeCell ref="A59:E59"/>
    <mergeCell ref="A1:F1"/>
    <mergeCell ref="A8:F8"/>
    <mergeCell ref="A9:F9"/>
    <mergeCell ref="A27:E27"/>
    <mergeCell ref="A28:E28"/>
    <mergeCell ref="A29:E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7"/>
  <sheetViews>
    <sheetView tabSelected="1" workbookViewId="0">
      <selection sqref="A1:G1"/>
    </sheetView>
  </sheetViews>
  <sheetFormatPr baseColWidth="10" defaultColWidth="11.5703125" defaultRowHeight="15"/>
  <cols>
    <col min="1" max="1" width="51.85546875" style="14" bestFit="1" customWidth="1"/>
    <col min="2" max="2" width="14.140625" style="14" customWidth="1"/>
    <col min="3" max="6" width="14.140625" style="14" bestFit="1" customWidth="1"/>
    <col min="7" max="7" width="11.5703125" style="14" customWidth="1"/>
    <col min="8" max="8" width="12.7109375" style="14" bestFit="1" customWidth="1"/>
    <col min="9" max="16384" width="11.5703125" style="14"/>
  </cols>
  <sheetData>
    <row r="1" spans="1:7">
      <c r="A1" s="47" t="s">
        <v>25</v>
      </c>
      <c r="B1" s="47"/>
      <c r="C1" s="47"/>
      <c r="D1" s="47"/>
      <c r="E1" s="47"/>
      <c r="F1" s="47"/>
      <c r="G1" s="47"/>
    </row>
    <row r="2" spans="1:7" s="26" customFormat="1">
      <c r="A2" s="24" t="s">
        <v>0</v>
      </c>
      <c r="B2" s="25" t="s">
        <v>27</v>
      </c>
      <c r="D2" s="27"/>
    </row>
    <row r="3" spans="1:7" s="26" customFormat="1">
      <c r="A3" s="24" t="s">
        <v>1</v>
      </c>
      <c r="B3" s="25" t="s">
        <v>26</v>
      </c>
      <c r="C3" s="28"/>
      <c r="D3" s="28"/>
    </row>
    <row r="4" spans="1:7" s="26" customFormat="1">
      <c r="A4" s="24" t="s">
        <v>15</v>
      </c>
      <c r="B4" s="26" t="s">
        <v>28</v>
      </c>
      <c r="C4" s="28"/>
      <c r="D4" s="28"/>
    </row>
    <row r="5" spans="1:7" s="26" customFormat="1">
      <c r="A5" s="24" t="s">
        <v>38</v>
      </c>
      <c r="B5" s="29">
        <v>2013</v>
      </c>
    </row>
    <row r="6" spans="1:7" s="26" customFormat="1">
      <c r="A6" s="24"/>
      <c r="B6" s="24"/>
    </row>
    <row r="7" spans="1:7">
      <c r="A7" s="34"/>
      <c r="B7" s="34"/>
      <c r="C7" s="34"/>
      <c r="D7" s="34"/>
      <c r="E7" s="34"/>
      <c r="F7" s="34"/>
    </row>
    <row r="8" spans="1:7">
      <c r="A8" s="47" t="s">
        <v>10</v>
      </c>
      <c r="B8" s="47"/>
      <c r="C8" s="47"/>
      <c r="D8" s="47"/>
      <c r="E8" s="47"/>
      <c r="F8" s="47"/>
    </row>
    <row r="9" spans="1:7">
      <c r="A9" s="47" t="s">
        <v>16</v>
      </c>
      <c r="B9" s="47"/>
      <c r="C9" s="47"/>
      <c r="D9" s="47"/>
      <c r="E9" s="47"/>
      <c r="F9" s="47"/>
    </row>
    <row r="11" spans="1:7" s="26" customFormat="1" ht="15.75" thickBot="1">
      <c r="A11" s="38" t="s">
        <v>64</v>
      </c>
      <c r="B11" s="40" t="s">
        <v>2</v>
      </c>
      <c r="C11" s="40" t="s">
        <v>6</v>
      </c>
      <c r="D11" s="40" t="s">
        <v>36</v>
      </c>
      <c r="E11" s="40" t="s">
        <v>51</v>
      </c>
      <c r="F11" s="40" t="s">
        <v>60</v>
      </c>
      <c r="G11" s="40" t="s">
        <v>61</v>
      </c>
    </row>
    <row r="12" spans="1:7">
      <c r="G12" s="26"/>
    </row>
    <row r="13" spans="1:7">
      <c r="A13" s="12" t="s">
        <v>29</v>
      </c>
      <c r="B13" s="12" t="s">
        <v>7</v>
      </c>
      <c r="C13" s="15">
        <f>'1T'!F13</f>
        <v>173</v>
      </c>
      <c r="D13" s="15">
        <f>'2T'!F13</f>
        <v>523</v>
      </c>
      <c r="E13" s="15">
        <f>+'3T'!F13</f>
        <v>322</v>
      </c>
      <c r="F13" s="15">
        <f>+'4T'!F13</f>
        <v>1642</v>
      </c>
      <c r="G13" s="15">
        <f>SUM(C13:F13)</f>
        <v>2660</v>
      </c>
    </row>
    <row r="14" spans="1:7">
      <c r="A14" s="12"/>
      <c r="B14" s="12" t="s">
        <v>32</v>
      </c>
      <c r="C14" s="15">
        <f>'1T'!F14</f>
        <v>173</v>
      </c>
      <c r="D14" s="15">
        <f>'2T'!F14</f>
        <v>1293</v>
      </c>
      <c r="E14" s="15">
        <f>+'3T'!F14</f>
        <v>896</v>
      </c>
      <c r="F14" s="15">
        <f>+'4T'!F14</f>
        <v>4800</v>
      </c>
      <c r="G14" s="15">
        <f>SUM(C14:F14)</f>
        <v>7162</v>
      </c>
    </row>
    <row r="15" spans="1:7">
      <c r="A15" s="12" t="s">
        <v>30</v>
      </c>
      <c r="B15" s="12" t="s">
        <v>7</v>
      </c>
      <c r="C15" s="15">
        <f>'1T'!F15</f>
        <v>0</v>
      </c>
      <c r="D15" s="15">
        <f>'2T'!F15</f>
        <v>27</v>
      </c>
      <c r="E15" s="15">
        <f>+'3T'!F15</f>
        <v>0</v>
      </c>
      <c r="F15" s="15">
        <f>+'4T'!F15</f>
        <v>0</v>
      </c>
      <c r="G15" s="15">
        <f t="shared" ref="G15:G23" si="0">SUM(C15:F15)</f>
        <v>27</v>
      </c>
    </row>
    <row r="16" spans="1:7">
      <c r="A16" s="12"/>
      <c r="B16" s="12" t="s">
        <v>32</v>
      </c>
      <c r="C16" s="15">
        <f>'1T'!F16</f>
        <v>0</v>
      </c>
      <c r="D16" s="15">
        <f>'2T'!F16</f>
        <v>74</v>
      </c>
      <c r="E16" s="15">
        <f>+'3T'!F16</f>
        <v>43</v>
      </c>
      <c r="F16" s="15">
        <f>+'4T'!F16</f>
        <v>0</v>
      </c>
      <c r="G16" s="15">
        <f t="shared" si="0"/>
        <v>117</v>
      </c>
    </row>
    <row r="17" spans="1:8" ht="15" customHeight="1">
      <c r="A17" s="12" t="s">
        <v>31</v>
      </c>
      <c r="B17" s="12" t="s">
        <v>7</v>
      </c>
      <c r="C17" s="15">
        <f>'1T'!F17</f>
        <v>15</v>
      </c>
      <c r="D17" s="15">
        <f>'2T'!F17</f>
        <v>30</v>
      </c>
      <c r="E17" s="15">
        <f>+'3T'!F17</f>
        <v>59</v>
      </c>
      <c r="F17" s="15">
        <f>+'4T'!F17</f>
        <v>66</v>
      </c>
      <c r="G17" s="15">
        <f t="shared" si="0"/>
        <v>170</v>
      </c>
    </row>
    <row r="18" spans="1:8" ht="15" customHeight="1">
      <c r="A18" s="12"/>
      <c r="B18" s="12" t="s">
        <v>32</v>
      </c>
      <c r="C18" s="15">
        <f>'1T'!F18</f>
        <v>15</v>
      </c>
      <c r="D18" s="15">
        <f>'2T'!F18</f>
        <v>112</v>
      </c>
      <c r="E18" s="15">
        <f>+'3T'!F18</f>
        <v>171</v>
      </c>
      <c r="F18" s="15">
        <f>+'4T'!F18</f>
        <v>321</v>
      </c>
      <c r="G18" s="15">
        <f t="shared" si="0"/>
        <v>619</v>
      </c>
    </row>
    <row r="19" spans="1:8" ht="15" customHeight="1">
      <c r="A19" s="12" t="s">
        <v>71</v>
      </c>
      <c r="B19" s="12" t="s">
        <v>7</v>
      </c>
      <c r="C19" s="15">
        <f>'1T'!F19</f>
        <v>1694</v>
      </c>
      <c r="D19" s="15">
        <f>'2T'!F19</f>
        <v>535</v>
      </c>
      <c r="E19" s="15">
        <f>+'3T'!F19</f>
        <v>731</v>
      </c>
      <c r="F19" s="15">
        <f>+'4T'!F19</f>
        <v>713</v>
      </c>
      <c r="G19" s="15">
        <f t="shared" si="0"/>
        <v>3673</v>
      </c>
    </row>
    <row r="20" spans="1:8" ht="15" customHeight="1">
      <c r="A20" s="12"/>
      <c r="B20" s="12" t="s">
        <v>32</v>
      </c>
      <c r="C20" s="15">
        <f>'1T'!F20</f>
        <v>3360</v>
      </c>
      <c r="D20" s="15">
        <f>'2T'!F20</f>
        <v>5407</v>
      </c>
      <c r="E20" s="15">
        <f>+'3T'!F20</f>
        <v>6280</v>
      </c>
      <c r="F20" s="15">
        <f>+'4T'!F20</f>
        <v>6739</v>
      </c>
      <c r="G20" s="15">
        <f t="shared" si="0"/>
        <v>21786</v>
      </c>
    </row>
    <row r="22" spans="1:8" s="26" customFormat="1" ht="15" customHeight="1" thickBot="1">
      <c r="A22" s="37" t="s">
        <v>17</v>
      </c>
      <c r="B22" s="37" t="s">
        <v>7</v>
      </c>
      <c r="C22" s="16">
        <f t="shared" ref="C22:F23" si="1">+C13+C15+C17+C19</f>
        <v>1882</v>
      </c>
      <c r="D22" s="16">
        <f t="shared" si="1"/>
        <v>1115</v>
      </c>
      <c r="E22" s="16">
        <f t="shared" si="1"/>
        <v>1112</v>
      </c>
      <c r="F22" s="16">
        <f t="shared" si="1"/>
        <v>2421</v>
      </c>
      <c r="G22" s="16">
        <f t="shared" si="0"/>
        <v>6530</v>
      </c>
      <c r="H22" s="41"/>
    </row>
    <row r="23" spans="1:8" s="26" customFormat="1" ht="15" customHeight="1" thickTop="1" thickBot="1">
      <c r="A23" s="37" t="s">
        <v>17</v>
      </c>
      <c r="B23" s="37" t="s">
        <v>32</v>
      </c>
      <c r="C23" s="16">
        <f t="shared" si="1"/>
        <v>3548</v>
      </c>
      <c r="D23" s="16">
        <f t="shared" si="1"/>
        <v>6886</v>
      </c>
      <c r="E23" s="16">
        <f t="shared" si="1"/>
        <v>7390</v>
      </c>
      <c r="F23" s="16">
        <f t="shared" si="1"/>
        <v>11860</v>
      </c>
      <c r="G23" s="16">
        <f t="shared" si="0"/>
        <v>29684</v>
      </c>
      <c r="H23" s="41"/>
    </row>
    <row r="24" spans="1:8" ht="15" customHeight="1" thickTop="1">
      <c r="A24" s="14" t="s">
        <v>52</v>
      </c>
      <c r="F24" s="14" t="s">
        <v>33</v>
      </c>
    </row>
    <row r="25" spans="1:8" ht="15" customHeight="1">
      <c r="A25" s="48" t="s">
        <v>46</v>
      </c>
      <c r="B25" s="48"/>
      <c r="C25" s="48"/>
      <c r="D25" s="48"/>
      <c r="E25" s="48"/>
      <c r="F25" s="48"/>
      <c r="G25" s="48"/>
    </row>
    <row r="26" spans="1:8" ht="15" customHeight="1"/>
    <row r="27" spans="1:8" ht="15" customHeight="1">
      <c r="A27" s="49" t="s">
        <v>18</v>
      </c>
      <c r="B27" s="49"/>
      <c r="C27" s="49"/>
      <c r="D27" s="49"/>
      <c r="E27" s="49"/>
    </row>
    <row r="28" spans="1:8" ht="15" customHeight="1">
      <c r="A28" s="47" t="s">
        <v>11</v>
      </c>
      <c r="B28" s="47"/>
      <c r="C28" s="47"/>
      <c r="D28" s="47"/>
      <c r="E28" s="47"/>
    </row>
    <row r="29" spans="1:8" ht="15" customHeight="1">
      <c r="A29" s="47" t="s">
        <v>39</v>
      </c>
      <c r="B29" s="47"/>
      <c r="C29" s="47"/>
      <c r="D29" s="47"/>
      <c r="E29" s="47"/>
    </row>
    <row r="30" spans="1:8" ht="15" customHeight="1"/>
    <row r="31" spans="1:8" s="26" customFormat="1" ht="15" customHeight="1" thickBot="1">
      <c r="A31" s="38" t="s">
        <v>64</v>
      </c>
      <c r="B31" s="40" t="s">
        <v>62</v>
      </c>
      <c r="C31" s="40" t="s">
        <v>36</v>
      </c>
      <c r="D31" s="40" t="s">
        <v>51</v>
      </c>
      <c r="E31" s="40" t="s">
        <v>60</v>
      </c>
      <c r="F31" s="40" t="s">
        <v>61</v>
      </c>
    </row>
    <row r="32" spans="1:8" ht="15" customHeight="1">
      <c r="F32" s="26"/>
    </row>
    <row r="33" spans="1:6" ht="15" customHeight="1">
      <c r="A33" s="12" t="s">
        <v>29</v>
      </c>
      <c r="B33" s="23">
        <f>'1T'!E33</f>
        <v>30275000</v>
      </c>
      <c r="C33" s="23">
        <f>'2T'!E33</f>
        <v>221768750</v>
      </c>
      <c r="D33" s="22">
        <f>+'3T'!E33</f>
        <v>156800000</v>
      </c>
      <c r="E33" s="23">
        <f>+'4T'!E33</f>
        <v>816681250</v>
      </c>
      <c r="F33" s="23">
        <f>SUM(B33:E33)</f>
        <v>1225525000</v>
      </c>
    </row>
    <row r="34" spans="1:6" ht="15" customHeight="1">
      <c r="A34" s="12" t="s">
        <v>30</v>
      </c>
      <c r="B34" s="23">
        <f>'1T'!E34</f>
        <v>0</v>
      </c>
      <c r="C34" s="23">
        <f>'2T'!E34</f>
        <v>10412500</v>
      </c>
      <c r="D34" s="22">
        <f>+'3T'!E34</f>
        <v>7525000</v>
      </c>
      <c r="E34" s="23">
        <f>+'4T'!E34</f>
        <v>0</v>
      </c>
      <c r="F34" s="23">
        <f>SUM(B34:E34)</f>
        <v>17937500</v>
      </c>
    </row>
    <row r="35" spans="1:6" ht="15" customHeight="1">
      <c r="A35" s="12" t="s">
        <v>31</v>
      </c>
      <c r="B35" s="23">
        <f>'1T'!E35</f>
        <v>1312500</v>
      </c>
      <c r="C35" s="23">
        <f>'2T'!E35</f>
        <v>16975000</v>
      </c>
      <c r="D35" s="22">
        <f>+'3T'!E35</f>
        <v>20475000</v>
      </c>
      <c r="E35" s="23">
        <f>+'4T'!E35</f>
        <v>43837500</v>
      </c>
      <c r="F35" s="23">
        <f>SUM(B35:E35)</f>
        <v>82600000</v>
      </c>
    </row>
    <row r="36" spans="1:6" ht="15" customHeight="1">
      <c r="A36" s="12" t="s">
        <v>71</v>
      </c>
      <c r="B36" s="23">
        <f>'1T'!E36</f>
        <v>658500000</v>
      </c>
      <c r="C36" s="23">
        <f>'2T'!E36</f>
        <v>1053700000</v>
      </c>
      <c r="D36" s="22">
        <f>+'3T'!E36</f>
        <v>1191000000</v>
      </c>
      <c r="E36" s="23">
        <f>+'4T'!E36</f>
        <v>1267300000</v>
      </c>
      <c r="F36" s="23">
        <f>SUM(B36:E36)</f>
        <v>4170500000</v>
      </c>
    </row>
    <row r="37" spans="1:6" ht="15" customHeight="1">
      <c r="B37" s="23"/>
      <c r="C37" s="23"/>
      <c r="D37" s="22"/>
      <c r="E37" s="23"/>
      <c r="F37" s="23"/>
    </row>
    <row r="38" spans="1:6" s="26" customFormat="1" ht="15" customHeight="1" thickBot="1">
      <c r="A38" s="37" t="s">
        <v>17</v>
      </c>
      <c r="B38" s="16">
        <f>SUM(B33:B36)</f>
        <v>690087500</v>
      </c>
      <c r="C38" s="16">
        <f>SUM(C33:C36)</f>
        <v>1302856250</v>
      </c>
      <c r="D38" s="16">
        <f>SUM(D33:D36)</f>
        <v>1375800000</v>
      </c>
      <c r="E38" s="16">
        <f>SUM(E33:E36)</f>
        <v>2127818750</v>
      </c>
      <c r="F38" s="16">
        <f>SUM(F33:F36)</f>
        <v>5496562500</v>
      </c>
    </row>
    <row r="39" spans="1:6" ht="15" customHeight="1" thickTop="1">
      <c r="A39" s="14" t="s">
        <v>52</v>
      </c>
    </row>
    <row r="40" spans="1:6" ht="15" customHeight="1"/>
    <row r="41" spans="1:6" ht="15" customHeight="1"/>
    <row r="42" spans="1:6" ht="15" customHeight="1">
      <c r="A42" s="47" t="s">
        <v>19</v>
      </c>
      <c r="B42" s="47"/>
      <c r="C42" s="47"/>
      <c r="D42" s="47"/>
      <c r="E42" s="47"/>
    </row>
    <row r="43" spans="1:6" ht="15" customHeight="1">
      <c r="A43" s="47" t="s">
        <v>11</v>
      </c>
      <c r="B43" s="47"/>
      <c r="C43" s="47"/>
      <c r="D43" s="47"/>
      <c r="E43" s="47"/>
    </row>
    <row r="44" spans="1:6" ht="15" customHeight="1">
      <c r="A44" s="47" t="s">
        <v>39</v>
      </c>
      <c r="B44" s="47"/>
      <c r="C44" s="47"/>
      <c r="D44" s="47"/>
      <c r="E44" s="47"/>
    </row>
    <row r="45" spans="1:6" ht="15" customHeight="1"/>
    <row r="46" spans="1:6" s="26" customFormat="1" ht="15" customHeight="1" thickBot="1">
      <c r="A46" s="40" t="s">
        <v>12</v>
      </c>
      <c r="B46" s="40" t="s">
        <v>6</v>
      </c>
      <c r="C46" s="40" t="s">
        <v>36</v>
      </c>
      <c r="D46" s="40" t="s">
        <v>51</v>
      </c>
      <c r="E46" s="40" t="s">
        <v>60</v>
      </c>
      <c r="F46" s="40" t="s">
        <v>61</v>
      </c>
    </row>
    <row r="47" spans="1:6" ht="15" customHeight="1">
      <c r="F47" s="26"/>
    </row>
    <row r="48" spans="1:6">
      <c r="A48" s="14" t="s">
        <v>56</v>
      </c>
      <c r="B48" s="23">
        <f>'1T'!E48</f>
        <v>690087500</v>
      </c>
      <c r="C48" s="23">
        <f>'2T'!E48</f>
        <v>1302856250</v>
      </c>
      <c r="D48" s="23">
        <f>+'3T'!E48</f>
        <v>1375800000</v>
      </c>
      <c r="E48" s="23">
        <f>+'4T'!E48</f>
        <v>2127818750</v>
      </c>
      <c r="F48" s="23">
        <f>SUM(B48:E48)</f>
        <v>5496562500</v>
      </c>
    </row>
    <row r="49" spans="1:6">
      <c r="A49" s="14" t="s">
        <v>13</v>
      </c>
      <c r="F49" s="26"/>
    </row>
    <row r="50" spans="1:6">
      <c r="A50" s="14" t="s">
        <v>14</v>
      </c>
      <c r="F50" s="26"/>
    </row>
    <row r="51" spans="1:6">
      <c r="A51" s="14" t="s">
        <v>8</v>
      </c>
      <c r="F51" s="26"/>
    </row>
    <row r="52" spans="1:6">
      <c r="A52" s="14" t="s">
        <v>9</v>
      </c>
      <c r="F52" s="26"/>
    </row>
    <row r="53" spans="1:6" s="26" customFormat="1" ht="15.75" thickBot="1">
      <c r="A53" s="37" t="s">
        <v>17</v>
      </c>
      <c r="B53" s="16">
        <f>SUM(B48:B52)</f>
        <v>690087500</v>
      </c>
      <c r="C53" s="16">
        <f t="shared" ref="C53:F53" si="2">SUM(C48:C52)</f>
        <v>1302856250</v>
      </c>
      <c r="D53" s="16">
        <f t="shared" si="2"/>
        <v>1375800000</v>
      </c>
      <c r="E53" s="16">
        <f t="shared" si="2"/>
        <v>2127818750</v>
      </c>
      <c r="F53" s="16">
        <f t="shared" si="2"/>
        <v>5496562500</v>
      </c>
    </row>
    <row r="54" spans="1:6" ht="15.75" thickTop="1">
      <c r="A54" s="14" t="s">
        <v>52</v>
      </c>
    </row>
    <row r="57" spans="1:6">
      <c r="A57" s="47" t="s">
        <v>24</v>
      </c>
      <c r="B57" s="47"/>
      <c r="C57" s="47"/>
      <c r="D57" s="47"/>
      <c r="E57" s="47"/>
    </row>
    <row r="58" spans="1:6">
      <c r="A58" s="47" t="s">
        <v>20</v>
      </c>
      <c r="B58" s="47"/>
      <c r="C58" s="47"/>
      <c r="D58" s="47"/>
      <c r="E58" s="47"/>
    </row>
    <row r="59" spans="1:6">
      <c r="A59" s="47" t="s">
        <v>39</v>
      </c>
      <c r="B59" s="47"/>
      <c r="C59" s="47"/>
      <c r="D59" s="47"/>
      <c r="E59" s="47"/>
    </row>
    <row r="61" spans="1:6" s="26" customFormat="1" ht="15.75" thickBot="1">
      <c r="A61" s="40" t="s">
        <v>12</v>
      </c>
      <c r="B61" s="40" t="s">
        <v>6</v>
      </c>
      <c r="C61" s="40" t="s">
        <v>36</v>
      </c>
      <c r="D61" s="40" t="s">
        <v>51</v>
      </c>
      <c r="E61" s="40" t="s">
        <v>60</v>
      </c>
      <c r="F61" s="40" t="s">
        <v>61</v>
      </c>
    </row>
    <row r="62" spans="1:6">
      <c r="F62" s="26"/>
    </row>
    <row r="63" spans="1:6">
      <c r="A63" s="14" t="s">
        <v>43</v>
      </c>
      <c r="B63" s="14">
        <f>'1T'!E63</f>
        <v>0</v>
      </c>
      <c r="C63" s="14">
        <f>'2T'!E63</f>
        <v>1709912500</v>
      </c>
      <c r="D63" s="14">
        <f>+'3T'!E63</f>
        <v>407056250</v>
      </c>
      <c r="E63" s="14">
        <f>+'4T'!E63</f>
        <v>2355614342.6999998</v>
      </c>
      <c r="F63" s="14">
        <f>B63</f>
        <v>0</v>
      </c>
    </row>
    <row r="64" spans="1:6">
      <c r="A64" s="57" t="s">
        <v>77</v>
      </c>
      <c r="B64" s="14">
        <f>'1T'!E64</f>
        <v>2400000000</v>
      </c>
      <c r="C64" s="14">
        <f>'2T'!E64</f>
        <v>0</v>
      </c>
      <c r="D64" s="14">
        <f>+'3T'!E64</f>
        <v>3324358092.6999998</v>
      </c>
      <c r="E64" s="14">
        <f>+'4T'!E64</f>
        <v>0</v>
      </c>
      <c r="F64" s="14">
        <f>SUM(B64:E64)</f>
        <v>5724358092.6999998</v>
      </c>
    </row>
    <row r="65" spans="1:6">
      <c r="A65" s="14" t="s">
        <v>21</v>
      </c>
      <c r="B65" s="14">
        <f>'1T'!E65</f>
        <v>2400000000</v>
      </c>
      <c r="C65" s="14">
        <f>'2T'!E65</f>
        <v>1709912500</v>
      </c>
      <c r="D65" s="14">
        <f>+'3T'!E65</f>
        <v>3731414342.6999998</v>
      </c>
      <c r="E65" s="14">
        <f>+'4T'!E65</f>
        <v>2355614342.6999998</v>
      </c>
      <c r="F65" s="14">
        <f>F63+F64</f>
        <v>5724358092.6999998</v>
      </c>
    </row>
    <row r="66" spans="1:6">
      <c r="A66" s="14" t="s">
        <v>22</v>
      </c>
      <c r="B66" s="14">
        <f>'1T'!E66</f>
        <v>690087500</v>
      </c>
      <c r="C66" s="14">
        <f>'2T'!E66</f>
        <v>1302856250</v>
      </c>
      <c r="D66" s="14">
        <f>+'3T'!E66</f>
        <v>1375800000</v>
      </c>
      <c r="E66" s="14">
        <f>+'4T'!E66</f>
        <v>2127818750</v>
      </c>
      <c r="F66" s="14">
        <f>SUM(B66:E66)</f>
        <v>5496562500</v>
      </c>
    </row>
    <row r="67" spans="1:6">
      <c r="A67" s="14" t="s">
        <v>23</v>
      </c>
      <c r="B67" s="14">
        <f>'1T'!E67</f>
        <v>1709912500</v>
      </c>
      <c r="C67" s="14">
        <f>'2T'!E67</f>
        <v>407056250</v>
      </c>
      <c r="D67" s="14">
        <f>+'3T'!E67</f>
        <v>2355614342.6999998</v>
      </c>
      <c r="E67" s="14">
        <f>+'4T'!E67</f>
        <v>227795592.69999981</v>
      </c>
      <c r="F67" s="14">
        <f>F65-F66</f>
        <v>227795592.69999981</v>
      </c>
    </row>
    <row r="68" spans="1:6" ht="15.75" thickBot="1">
      <c r="A68" s="16"/>
      <c r="B68" s="16"/>
      <c r="C68" s="16"/>
      <c r="D68" s="16"/>
      <c r="E68" s="16"/>
      <c r="F68" s="16"/>
    </row>
    <row r="69" spans="1:6" ht="15.75" thickTop="1">
      <c r="A69" s="50" t="s">
        <v>73</v>
      </c>
    </row>
    <row r="70" spans="1:6">
      <c r="A70" s="8" t="s">
        <v>74</v>
      </c>
    </row>
    <row r="71" spans="1:6">
      <c r="A71" s="8" t="s">
        <v>75</v>
      </c>
    </row>
    <row r="72" spans="1:6">
      <c r="A72" s="8"/>
    </row>
    <row r="73" spans="1:6">
      <c r="A73" s="8"/>
    </row>
    <row r="74" spans="1:6">
      <c r="A74" s="8"/>
    </row>
    <row r="75" spans="1:6">
      <c r="A75" s="8"/>
    </row>
    <row r="76" spans="1:6">
      <c r="A76" s="30" t="s">
        <v>63</v>
      </c>
    </row>
    <row r="77" spans="1:6">
      <c r="A77" s="51" t="s">
        <v>76</v>
      </c>
    </row>
  </sheetData>
  <mergeCells count="13">
    <mergeCell ref="A59:E59"/>
    <mergeCell ref="A8:F8"/>
    <mergeCell ref="A9:F9"/>
    <mergeCell ref="A27:E27"/>
    <mergeCell ref="A28:E28"/>
    <mergeCell ref="A29:E29"/>
    <mergeCell ref="A42:E42"/>
    <mergeCell ref="A43:E43"/>
    <mergeCell ref="A44:E44"/>
    <mergeCell ref="A57:E57"/>
    <mergeCell ref="A58:E58"/>
    <mergeCell ref="A1:G1"/>
    <mergeCell ref="A25:G25"/>
  </mergeCells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Catherine Mata</cp:lastModifiedBy>
  <cp:lastPrinted>2014-08-12T15:06:01Z</cp:lastPrinted>
  <dcterms:created xsi:type="dcterms:W3CDTF">2011-03-10T14:40:05Z</dcterms:created>
  <dcterms:modified xsi:type="dcterms:W3CDTF">2014-08-20T17:25:05Z</dcterms:modified>
</cp:coreProperties>
</file>