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8915" windowHeight="11760" activeTab="6"/>
  </bookViews>
  <sheets>
    <sheet name="1T" sheetId="4" r:id="rId1"/>
    <sheet name="2T" sheetId="6" r:id="rId2"/>
    <sheet name="3T" sheetId="8" r:id="rId3"/>
    <sheet name="4T" sheetId="10" r:id="rId4"/>
    <sheet name="Semestral" sheetId="12" r:id="rId5"/>
    <sheet name="3T Acumulado" sheetId="14" r:id="rId6"/>
    <sheet name="Anual" sheetId="16" r:id="rId7"/>
  </sheets>
  <calcPr calcId="125725"/>
</workbook>
</file>

<file path=xl/calcChain.xml><?xml version="1.0" encoding="utf-8"?>
<calcChain xmlns="http://schemas.openxmlformats.org/spreadsheetml/2006/main">
  <c r="I47" i="16"/>
  <c r="I51"/>
  <c r="H51"/>
  <c r="G17"/>
  <c r="F17" i="14"/>
  <c r="E18" i="12"/>
  <c r="E17"/>
  <c r="E16"/>
  <c r="E14"/>
  <c r="E13"/>
  <c r="F17" i="10"/>
  <c r="F17" i="8"/>
  <c r="F17" i="6"/>
  <c r="F17" i="4"/>
  <c r="E47" i="8" l="1"/>
  <c r="E49"/>
  <c r="E50"/>
  <c r="E51"/>
  <c r="E52"/>
  <c r="C53"/>
  <c r="C66" s="1"/>
  <c r="D53"/>
  <c r="D66" s="1"/>
  <c r="B53"/>
  <c r="B66" s="1"/>
  <c r="B65" i="4" l="1"/>
  <c r="C53" i="10" l="1"/>
  <c r="C66" s="1"/>
  <c r="D53"/>
  <c r="D66" s="1"/>
  <c r="B53"/>
  <c r="B66" s="1"/>
  <c r="C53" i="6"/>
  <c r="C66" s="1"/>
  <c r="D53"/>
  <c r="D66" s="1"/>
  <c r="B53"/>
  <c r="B66" s="1"/>
  <c r="E52" i="16" l="1"/>
  <c r="D52" l="1"/>
  <c r="B52"/>
  <c r="D47"/>
  <c r="D52" i="14"/>
  <c r="D47"/>
  <c r="D36"/>
  <c r="B52"/>
  <c r="B52" i="12"/>
  <c r="B36"/>
  <c r="E14" i="16"/>
  <c r="F15" i="8"/>
  <c r="E15" i="16" s="1"/>
  <c r="F16" i="8"/>
  <c r="E16" i="16" s="1"/>
  <c r="E17"/>
  <c r="E18"/>
  <c r="F19" i="8"/>
  <c r="E19" i="16" s="1"/>
  <c r="E13"/>
  <c r="E47" i="6"/>
  <c r="E52"/>
  <c r="C52" i="14" s="1"/>
  <c r="E52" s="1"/>
  <c r="C37" i="6"/>
  <c r="D37"/>
  <c r="E36"/>
  <c r="C36" i="12" s="1"/>
  <c r="D36" s="1"/>
  <c r="D14" i="16"/>
  <c r="F15" i="6"/>
  <c r="D15" i="16" s="1"/>
  <c r="F16" i="6"/>
  <c r="D16" i="16" s="1"/>
  <c r="D17"/>
  <c r="D18"/>
  <c r="F19" i="6"/>
  <c r="D19" i="16" s="1"/>
  <c r="D13"/>
  <c r="C53" i="4"/>
  <c r="C66" s="1"/>
  <c r="D53"/>
  <c r="D66" s="1"/>
  <c r="B53"/>
  <c r="B66" s="1"/>
  <c r="B67" s="1"/>
  <c r="C63" s="1"/>
  <c r="C65" s="1"/>
  <c r="C67" s="1"/>
  <c r="D63" s="1"/>
  <c r="D65" s="1"/>
  <c r="E47"/>
  <c r="B47" i="16" s="1"/>
  <c r="C37" i="4"/>
  <c r="D37"/>
  <c r="B37"/>
  <c r="D67" l="1"/>
  <c r="B47" i="12"/>
  <c r="E13" i="14"/>
  <c r="E18"/>
  <c r="E16"/>
  <c r="E14"/>
  <c r="E19"/>
  <c r="E17"/>
  <c r="E15"/>
  <c r="C52" i="12"/>
  <c r="D52" s="1"/>
  <c r="C52" i="16"/>
  <c r="F52" s="1"/>
  <c r="C47" i="12"/>
  <c r="C47" i="14"/>
  <c r="C47" i="16"/>
  <c r="D13" i="12"/>
  <c r="D18"/>
  <c r="D16"/>
  <c r="D14"/>
  <c r="D14" i="14"/>
  <c r="D16"/>
  <c r="D18"/>
  <c r="D19" i="12"/>
  <c r="D17"/>
  <c r="D15"/>
  <c r="D13" i="14"/>
  <c r="D15"/>
  <c r="D17"/>
  <c r="D19"/>
  <c r="B47"/>
  <c r="F13" i="16"/>
  <c r="F14"/>
  <c r="F15" i="10"/>
  <c r="F15" i="16" s="1"/>
  <c r="F16" i="10"/>
  <c r="F16" i="16" s="1"/>
  <c r="F17"/>
  <c r="F18"/>
  <c r="F19" i="10"/>
  <c r="F19" i="16" s="1"/>
  <c r="E31" i="10"/>
  <c r="E31" i="16" s="1"/>
  <c r="E32" i="10"/>
  <c r="E32" i="16" s="1"/>
  <c r="E33" i="10"/>
  <c r="E33" i="16" s="1"/>
  <c r="E34" i="10"/>
  <c r="E34" i="16" s="1"/>
  <c r="E35" i="10"/>
  <c r="E35" i="16" s="1"/>
  <c r="B37" i="10"/>
  <c r="C37"/>
  <c r="D37"/>
  <c r="E37" s="1"/>
  <c r="E47"/>
  <c r="E47" i="16" s="1"/>
  <c r="E48" i="10"/>
  <c r="E48" i="16" s="1"/>
  <c r="E49" i="10"/>
  <c r="E49" i="16" s="1"/>
  <c r="E50" i="10"/>
  <c r="E50" i="16" s="1"/>
  <c r="E51" i="10"/>
  <c r="E51" i="16" s="1"/>
  <c r="E64" i="10"/>
  <c r="E64" i="16" s="1"/>
  <c r="E66" i="10"/>
  <c r="E66" i="16" s="1"/>
  <c r="E31" i="8"/>
  <c r="E32"/>
  <c r="E33"/>
  <c r="E34"/>
  <c r="E35"/>
  <c r="B37"/>
  <c r="C37"/>
  <c r="D37"/>
  <c r="E48"/>
  <c r="E53" s="1"/>
  <c r="E64"/>
  <c r="E66"/>
  <c r="E31" i="6"/>
  <c r="E32"/>
  <c r="E33"/>
  <c r="E34"/>
  <c r="E35"/>
  <c r="B37"/>
  <c r="E37" s="1"/>
  <c r="E48"/>
  <c r="E49"/>
  <c r="E50"/>
  <c r="E51"/>
  <c r="E64"/>
  <c r="E66"/>
  <c r="F15" i="4"/>
  <c r="F16"/>
  <c r="F19"/>
  <c r="E31"/>
  <c r="E32"/>
  <c r="E33"/>
  <c r="E34"/>
  <c r="E35"/>
  <c r="E48"/>
  <c r="E49"/>
  <c r="E50"/>
  <c r="E51"/>
  <c r="E63"/>
  <c r="E64"/>
  <c r="E66"/>
  <c r="B66" i="12" l="1"/>
  <c r="B66" i="16"/>
  <c r="B66" i="14"/>
  <c r="B63" i="12"/>
  <c r="B63" i="16"/>
  <c r="B63" i="14"/>
  <c r="E63" s="1"/>
  <c r="B34" i="12"/>
  <c r="B34" i="16"/>
  <c r="B34" i="14"/>
  <c r="B32" i="12"/>
  <c r="B32" i="16"/>
  <c r="B32" i="14"/>
  <c r="C66" i="12"/>
  <c r="C66" i="16"/>
  <c r="C66" i="14"/>
  <c r="C34" i="12"/>
  <c r="C34" i="16"/>
  <c r="C34" i="14"/>
  <c r="C32" i="12"/>
  <c r="C32" i="16"/>
  <c r="C32" i="14"/>
  <c r="B64" i="12"/>
  <c r="B64" i="16"/>
  <c r="B64" i="14"/>
  <c r="B35" i="12"/>
  <c r="B35" i="14"/>
  <c r="B35" i="16"/>
  <c r="B33" i="12"/>
  <c r="B33" i="14"/>
  <c r="B33" i="16"/>
  <c r="B31"/>
  <c r="B31" i="14"/>
  <c r="C64" i="16"/>
  <c r="C64" i="14"/>
  <c r="C35" i="12"/>
  <c r="C35" i="16"/>
  <c r="C35" i="14"/>
  <c r="C33" i="12"/>
  <c r="C33" i="16"/>
  <c r="C33" i="14"/>
  <c r="C31" i="12"/>
  <c r="C31" i="16"/>
  <c r="C31" i="14"/>
  <c r="F47" i="16"/>
  <c r="E53"/>
  <c r="E37" i="8"/>
  <c r="D47" i="12"/>
  <c r="D34" i="16"/>
  <c r="D34" i="14"/>
  <c r="D32" i="16"/>
  <c r="D32" i="14"/>
  <c r="D35" i="16"/>
  <c r="D35" i="14"/>
  <c r="D33" i="16"/>
  <c r="D33" i="14"/>
  <c r="D31" i="16"/>
  <c r="D31" i="14"/>
  <c r="D37" s="1"/>
  <c r="D50" i="16"/>
  <c r="D50" i="14"/>
  <c r="D48" i="16"/>
  <c r="D48" i="14"/>
  <c r="D51" i="16"/>
  <c r="D51" i="14"/>
  <c r="D49" i="16"/>
  <c r="D49" i="14"/>
  <c r="D64" i="16"/>
  <c r="D64" i="14"/>
  <c r="D66" i="16"/>
  <c r="D66" i="14"/>
  <c r="C64" i="12"/>
  <c r="C51" i="16"/>
  <c r="C51" i="14"/>
  <c r="C51" i="12"/>
  <c r="C49" i="16"/>
  <c r="C49" i="14"/>
  <c r="C49" i="12"/>
  <c r="C50" i="16"/>
  <c r="F50" s="1"/>
  <c r="C50" i="14"/>
  <c r="C50" i="12"/>
  <c r="C48" i="16"/>
  <c r="C48" i="14"/>
  <c r="C48" i="12"/>
  <c r="E53" i="6"/>
  <c r="B50" i="14"/>
  <c r="B50" i="12"/>
  <c r="D50" s="1"/>
  <c r="B50" i="16"/>
  <c r="B48" i="14"/>
  <c r="E48" s="1"/>
  <c r="B48" i="12"/>
  <c r="D48" s="1"/>
  <c r="B48" i="16"/>
  <c r="E47" i="14"/>
  <c r="B51" i="16"/>
  <c r="B51" i="14"/>
  <c r="E51" s="1"/>
  <c r="B51" i="12"/>
  <c r="B49" i="16"/>
  <c r="F49" s="1"/>
  <c r="B49" i="14"/>
  <c r="B49" i="12"/>
  <c r="D49" s="1"/>
  <c r="E53" i="4"/>
  <c r="B31" i="12"/>
  <c r="E37" i="4"/>
  <c r="C19" i="16"/>
  <c r="G19" s="1"/>
  <c r="C19" i="14"/>
  <c r="F19" s="1"/>
  <c r="C19" i="12"/>
  <c r="C17" i="16"/>
  <c r="C17" i="14"/>
  <c r="C17" i="12"/>
  <c r="C15" i="16"/>
  <c r="G15" s="1"/>
  <c r="C15" i="14"/>
  <c r="F15" s="1"/>
  <c r="C15" i="12"/>
  <c r="C13"/>
  <c r="C13" i="16"/>
  <c r="C13" i="14"/>
  <c r="C18" i="16"/>
  <c r="C18" i="12"/>
  <c r="C18" i="14"/>
  <c r="C16" i="16"/>
  <c r="C16" i="12"/>
  <c r="C16" i="14"/>
  <c r="C14" i="16"/>
  <c r="C14" i="12"/>
  <c r="C14" i="14"/>
  <c r="E53" i="10"/>
  <c r="D35" i="12"/>
  <c r="E65" i="4"/>
  <c r="F63" i="16"/>
  <c r="D63" i="12"/>
  <c r="E19"/>
  <c r="E15"/>
  <c r="E37" i="16"/>
  <c r="B65" i="12" l="1"/>
  <c r="B65" i="14"/>
  <c r="B65" i="16"/>
  <c r="B53"/>
  <c r="C53"/>
  <c r="F51"/>
  <c r="D53"/>
  <c r="F35"/>
  <c r="C37" i="14"/>
  <c r="E49"/>
  <c r="E53" s="1"/>
  <c r="E50"/>
  <c r="D51" i="12"/>
  <c r="C53"/>
  <c r="D53"/>
  <c r="B53"/>
  <c r="F48" i="16"/>
  <c r="C53" i="14"/>
  <c r="D53"/>
  <c r="B53"/>
  <c r="E35"/>
  <c r="E64"/>
  <c r="E65" s="1"/>
  <c r="D32" i="12"/>
  <c r="F32" i="16"/>
  <c r="D34" i="12"/>
  <c r="B37"/>
  <c r="D31"/>
  <c r="E31" i="14"/>
  <c r="B37"/>
  <c r="F33" i="16"/>
  <c r="E66" i="14"/>
  <c r="D37" i="16"/>
  <c r="E32" i="14"/>
  <c r="E34"/>
  <c r="F34" i="16"/>
  <c r="E67" i="4"/>
  <c r="B37" i="16"/>
  <c r="F31"/>
  <c r="D64" i="12"/>
  <c r="D65" s="1"/>
  <c r="F64" i="16"/>
  <c r="F65" s="1"/>
  <c r="C37" i="12"/>
  <c r="C37" i="16"/>
  <c r="D33" i="12"/>
  <c r="E33" i="14"/>
  <c r="D66" i="12"/>
  <c r="F66" i="16"/>
  <c r="B67" i="14" l="1"/>
  <c r="B67" i="16"/>
  <c r="B67" i="12"/>
  <c r="B63" i="6"/>
  <c r="E37" i="14"/>
  <c r="F67" i="16"/>
  <c r="F37"/>
  <c r="E67" i="14"/>
  <c r="D37" i="12"/>
  <c r="D67"/>
  <c r="F53" i="16"/>
  <c r="B65" i="6" l="1"/>
  <c r="B67" s="1"/>
  <c r="C63" s="1"/>
  <c r="C65" s="1"/>
  <c r="C67" s="1"/>
  <c r="D63" s="1"/>
  <c r="D65" s="1"/>
  <c r="D67" s="1"/>
  <c r="E63"/>
  <c r="C63" i="14" l="1"/>
  <c r="C63" i="16"/>
  <c r="C63" i="12"/>
  <c r="E65" i="6"/>
  <c r="C65" i="16" l="1"/>
  <c r="C65" i="14"/>
  <c r="C65" i="12"/>
  <c r="E67" i="6"/>
  <c r="C67" i="16" l="1"/>
  <c r="C67" i="14"/>
  <c r="C67" i="12"/>
  <c r="B63" i="8"/>
  <c r="B65" l="1"/>
  <c r="B67" s="1"/>
  <c r="C63" s="1"/>
  <c r="C65" s="1"/>
  <c r="C67" s="1"/>
  <c r="D63" s="1"/>
  <c r="D65" s="1"/>
  <c r="D67" s="1"/>
  <c r="E63"/>
  <c r="D63" i="16" l="1"/>
  <c r="E65" i="8"/>
  <c r="D63" i="14"/>
  <c r="E67" i="8" l="1"/>
  <c r="D65" i="14"/>
  <c r="D65" i="16"/>
  <c r="B63" i="10" l="1"/>
  <c r="D67" i="14"/>
  <c r="D67" i="16"/>
  <c r="B65" i="10" l="1"/>
  <c r="B67" s="1"/>
  <c r="C63" s="1"/>
  <c r="C65" s="1"/>
  <c r="C67" s="1"/>
  <c r="D63" s="1"/>
  <c r="D65" s="1"/>
  <c r="D67" s="1"/>
  <c r="E63"/>
  <c r="E63" i="16" l="1"/>
  <c r="E65" i="10"/>
  <c r="E65" i="16" l="1"/>
  <c r="E67" i="10"/>
  <c r="E67" i="16" s="1"/>
</calcChain>
</file>

<file path=xl/sharedStrings.xml><?xml version="1.0" encoding="utf-8"?>
<sst xmlns="http://schemas.openxmlformats.org/spreadsheetml/2006/main" count="543" uniqueCount="87">
  <si>
    <t xml:space="preserve">5. Saldo en caja final   (3-4) </t>
  </si>
  <si>
    <t>4. Egresos efectivos pagados</t>
  </si>
  <si>
    <t xml:space="preserve">3. Recursos disponibles (1+2) </t>
  </si>
  <si>
    <t>2. Ingresos efectivos recibidos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</si>
  <si>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</si>
  <si>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I Trimestre</t>
  </si>
  <si>
    <t>Marzo</t>
  </si>
  <si>
    <t>Febrero</t>
  </si>
  <si>
    <t>Enero</t>
  </si>
  <si>
    <t>Rubro por objeto de gasto</t>
  </si>
  <si>
    <t>Unidad: Colones</t>
  </si>
  <si>
    <t>Reporte de ingresos efectivos girados por el Fondo de Desarrollo Social y Asignaciones Familiares</t>
  </si>
  <si>
    <t>Cuadro 4</t>
  </si>
  <si>
    <t>Total</t>
  </si>
  <si>
    <t>Transferencias</t>
  </si>
  <si>
    <t>Bienes Duraderos</t>
  </si>
  <si>
    <t>Materiales y Suministros</t>
  </si>
  <si>
    <t>Servicios</t>
  </si>
  <si>
    <t>Remuneraciones</t>
  </si>
  <si>
    <t>Reporte de gastos efectivos financiados por el Fondo de Desarrollo Social y Asignaciones Familiares</t>
  </si>
  <si>
    <t>Cuadro 3</t>
  </si>
  <si>
    <t>5. Gastos generales</t>
  </si>
  <si>
    <t>4. Olimpiadas especiales</t>
  </si>
  <si>
    <t>3. Gestión instalaciones deportivas</t>
  </si>
  <si>
    <t>2. Apoyo al deporte nacional</t>
  </si>
  <si>
    <t>1. Promoción recreativa regional</t>
  </si>
  <si>
    <t>Cuadro 2</t>
  </si>
  <si>
    <t>Personas</t>
  </si>
  <si>
    <t>Organizaciones</t>
  </si>
  <si>
    <t>Comunidades</t>
  </si>
  <si>
    <t>Unidad</t>
  </si>
  <si>
    <t>Reporte de beneficiarios efectivos financiados por el Fondo de Desarrollo Social y Asignaciones Familiares</t>
  </si>
  <si>
    <t>Cuadro 1</t>
  </si>
  <si>
    <t>Período:</t>
  </si>
  <si>
    <t>Instituto Costarricense del Deporte y la Recreación (ICODER)</t>
  </si>
  <si>
    <t>Unidad Ejecutora:</t>
  </si>
  <si>
    <t>Institución:</t>
  </si>
  <si>
    <t>Promoción de la recreación y del deporte</t>
  </si>
  <si>
    <t xml:space="preserve">Programa: </t>
  </si>
  <si>
    <t>FODESAF</t>
  </si>
  <si>
    <t>II Trimestre</t>
  </si>
  <si>
    <t>Junio</t>
  </si>
  <si>
    <t>Mayo</t>
  </si>
  <si>
    <t>Abril</t>
  </si>
  <si>
    <t>III Trimestre</t>
  </si>
  <si>
    <t>Septiembre</t>
  </si>
  <si>
    <t>Agosto</t>
  </si>
  <si>
    <t>Julio</t>
  </si>
  <si>
    <t>IIITrimestre</t>
  </si>
  <si>
    <t>Nota 1:A solicitud del señor director del área de recreación Roberto Roque Pujol, se cambió comunidades por actividades en esta ocasión</t>
  </si>
  <si>
    <t>Instalaciones</t>
  </si>
  <si>
    <t>Actividades</t>
  </si>
  <si>
    <t>IV Trimestre</t>
  </si>
  <si>
    <t>Diciembre</t>
  </si>
  <si>
    <t>Noviembre</t>
  </si>
  <si>
    <t>Octubre</t>
  </si>
  <si>
    <t>Primer Semestre</t>
  </si>
  <si>
    <t>II trimestre</t>
  </si>
  <si>
    <t>Acumulado</t>
  </si>
  <si>
    <t>III trimestre</t>
  </si>
  <si>
    <t>Anual</t>
  </si>
  <si>
    <t>IVTrimestre</t>
  </si>
  <si>
    <r>
      <t xml:space="preserve">Fuente: </t>
    </r>
    <r>
      <rPr>
        <sz val="11"/>
        <color theme="1"/>
        <rFont val="Calibri"/>
        <family val="2"/>
        <scheme val="minor"/>
      </rPr>
      <t>Directores de Area</t>
    </r>
  </si>
  <si>
    <t>Proyectos</t>
  </si>
  <si>
    <t>Translado Supéravit 2011</t>
  </si>
  <si>
    <r>
      <t>Fuente:</t>
    </r>
    <r>
      <rPr>
        <sz val="11"/>
        <color theme="1"/>
        <rFont val="Calibri"/>
        <family val="2"/>
        <scheme val="minor"/>
      </rPr>
      <t>Departamento Financiero Contable</t>
    </r>
  </si>
  <si>
    <r>
      <t xml:space="preserve">Fuente: </t>
    </r>
    <r>
      <rPr>
        <sz val="11"/>
        <color theme="1"/>
        <rFont val="Calibri"/>
        <family val="2"/>
        <scheme val="minor"/>
      </rPr>
      <t>Departamento Financiero Contable</t>
    </r>
  </si>
  <si>
    <r>
      <t xml:space="preserve">Fuente: </t>
    </r>
    <r>
      <rPr>
        <sz val="11"/>
        <color theme="1"/>
        <rFont val="Calibri"/>
        <family val="2"/>
        <scheme val="minor"/>
      </rPr>
      <t>Directores de Área</t>
    </r>
  </si>
  <si>
    <t>Beneficio</t>
  </si>
  <si>
    <t>Primer Trimestre 2013</t>
  </si>
  <si>
    <t>Segundo Trimestre 2013</t>
  </si>
  <si>
    <t>Tercer Trimestre 2013</t>
  </si>
  <si>
    <t>Cuarto Trimestre 2013</t>
  </si>
  <si>
    <t xml:space="preserve"> Primer Semestre 2013</t>
  </si>
  <si>
    <t>Tercer Trimestre Acumulado 2013</t>
  </si>
  <si>
    <t>Transferencias Corrientes</t>
  </si>
  <si>
    <t>Transferencias a Olimpiadas Especiales</t>
  </si>
  <si>
    <r>
      <t xml:space="preserve">Fuente: </t>
    </r>
    <r>
      <rPr>
        <sz val="11"/>
        <color theme="1"/>
        <rFont val="Calibri"/>
        <family val="2"/>
        <scheme val="minor"/>
      </rPr>
      <t>Directores de Área ICODER</t>
    </r>
  </si>
  <si>
    <r>
      <t>Fuente:</t>
    </r>
    <r>
      <rPr>
        <sz val="11"/>
        <color theme="1"/>
        <rFont val="Calibri"/>
        <family val="2"/>
        <scheme val="minor"/>
      </rPr>
      <t>Departamento Financiero Contable ICODER</t>
    </r>
  </si>
  <si>
    <t>Transferencia a Olimpiadas Especiales</t>
  </si>
  <si>
    <r>
      <rPr>
        <b/>
        <sz val="9"/>
        <color theme="1"/>
        <rFont val="Calibri"/>
        <family val="2"/>
        <scheme val="minor"/>
      </rPr>
      <t xml:space="preserve">Nota 1: </t>
    </r>
    <r>
      <rPr>
        <sz val="9"/>
        <color theme="1"/>
        <rFont val="Calibri"/>
        <family val="2"/>
        <scheme val="minor"/>
      </rPr>
      <t xml:space="preserve"> Este es el número aproximado de beneficiarios con los más de 100 trámites para los aportes a organizaciones.</t>
    </r>
  </si>
  <si>
    <r>
      <rPr>
        <b/>
        <sz val="9"/>
        <color theme="1"/>
        <rFont val="Calibri"/>
        <family val="2"/>
        <scheme val="minor"/>
      </rPr>
      <t xml:space="preserve">Nota 2: </t>
    </r>
    <r>
      <rPr>
        <sz val="9"/>
        <color theme="1"/>
        <rFont val="Calibri"/>
        <family val="2"/>
        <scheme val="minor"/>
      </rPr>
      <t xml:space="preserve"> Estas son la cantidad de organizaciones que reciben aporte durante el mes, sin embargo en otros trimestres recibieron también, en número de organizaciones beneficiadas son 59, durante el 2013.</t>
    </r>
  </si>
  <si>
    <t>Nota 1</t>
  </si>
  <si>
    <t>Nota 2</t>
  </si>
  <si>
    <r>
      <t xml:space="preserve">Fuente: </t>
    </r>
    <r>
      <rPr>
        <sz val="11"/>
        <color theme="1"/>
        <rFont val="Calibri"/>
        <family val="2"/>
        <scheme val="minor"/>
      </rPr>
      <t>Directores de Area ICODER</t>
    </r>
  </si>
  <si>
    <r>
      <t xml:space="preserve">Fuente: </t>
    </r>
    <r>
      <rPr>
        <sz val="11"/>
        <color theme="1"/>
        <rFont val="Calibri"/>
        <family val="2"/>
        <scheme val="minor"/>
      </rPr>
      <t>Departamento Financiero Contable ICODER</t>
    </r>
  </si>
  <si>
    <t>Fecha de actualización: 01/09/2014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</si>
</sst>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1" applyNumberFormat="1" applyFont="1"/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vertical="top"/>
    </xf>
    <xf numFmtId="164" fontId="3" fillId="0" borderId="0" xfId="1" applyNumberFormat="1" applyFont="1"/>
    <xf numFmtId="164" fontId="3" fillId="0" borderId="0" xfId="1" applyNumberFormat="1" applyFont="1" applyFill="1" applyBorder="1" applyAlignment="1">
      <alignment vertical="top" wrapText="1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right"/>
    </xf>
    <xf numFmtId="164" fontId="0" fillId="0" borderId="2" xfId="1" applyNumberFormat="1" applyFont="1" applyFill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0" xfId="1" applyNumberFormat="1" applyFont="1" applyFill="1" applyAlignment="1">
      <alignment horizontal="left"/>
    </xf>
    <xf numFmtId="164" fontId="0" fillId="0" borderId="0" xfId="1" applyNumberFormat="1" applyFont="1" applyFill="1"/>
    <xf numFmtId="164" fontId="0" fillId="0" borderId="0" xfId="1" applyNumberFormat="1" applyFont="1" applyFill="1" applyBorder="1"/>
    <xf numFmtId="164" fontId="0" fillId="0" borderId="0" xfId="1" applyNumberFormat="1" applyFont="1" applyFill="1" applyAlignment="1">
      <alignment horizontal="right"/>
    </xf>
    <xf numFmtId="164" fontId="0" fillId="0" borderId="1" xfId="1" applyNumberFormat="1" applyFont="1" applyFill="1" applyBorder="1"/>
    <xf numFmtId="164" fontId="0" fillId="0" borderId="1" xfId="1" applyNumberFormat="1" applyFont="1" applyBorder="1"/>
    <xf numFmtId="164" fontId="3" fillId="0" borderId="0" xfId="1" applyNumberFormat="1" applyFont="1" applyFill="1"/>
    <xf numFmtId="164" fontId="0" fillId="0" borderId="0" xfId="1" applyNumberFormat="1" applyFont="1" applyAlignment="1">
      <alignment horizontal="left"/>
    </xf>
    <xf numFmtId="164" fontId="3" fillId="0" borderId="0" xfId="1" applyNumberFormat="1" applyFont="1" applyFill="1" applyBorder="1"/>
    <xf numFmtId="164" fontId="6" fillId="0" borderId="0" xfId="1" applyNumberFormat="1" applyFont="1" applyFill="1" applyBorder="1" applyAlignment="1">
      <alignment vertical="top" wrapText="1"/>
    </xf>
    <xf numFmtId="164" fontId="5" fillId="0" borderId="0" xfId="1" applyNumberFormat="1" applyFont="1" applyFill="1" applyAlignment="1">
      <alignment horizontal="left"/>
    </xf>
    <xf numFmtId="164" fontId="5" fillId="0" borderId="0" xfId="1" applyNumberFormat="1" applyFont="1" applyAlignment="1">
      <alignment horizontal="left"/>
    </xf>
    <xf numFmtId="164" fontId="3" fillId="0" borderId="0" xfId="1" applyNumberFormat="1" applyFont="1" applyFill="1" applyAlignment="1">
      <alignment horizontal="lef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center"/>
    </xf>
    <xf numFmtId="164" fontId="2" fillId="0" borderId="0" xfId="1" applyNumberFormat="1" applyFont="1" applyFill="1"/>
    <xf numFmtId="164" fontId="5" fillId="0" borderId="0" xfId="1" applyNumberFormat="1" applyFont="1" applyFill="1" applyBorder="1" applyAlignment="1">
      <alignment vertical="top" wrapText="1"/>
    </xf>
    <xf numFmtId="164" fontId="0" fillId="0" borderId="0" xfId="1" applyNumberFormat="1" applyFont="1" applyAlignment="1"/>
    <xf numFmtId="1" fontId="3" fillId="0" borderId="0" xfId="1" applyNumberFormat="1" applyFont="1" applyAlignment="1">
      <alignment horizontal="left"/>
    </xf>
    <xf numFmtId="164" fontId="2" fillId="0" borderId="0" xfId="1" applyNumberFormat="1" applyFont="1"/>
    <xf numFmtId="3" fontId="0" fillId="0" borderId="0" xfId="0" applyNumberFormat="1" applyFont="1" applyFill="1"/>
    <xf numFmtId="164" fontId="7" fillId="0" borderId="0" xfId="1" applyNumberFormat="1" applyFont="1" applyFill="1"/>
    <xf numFmtId="164" fontId="7" fillId="0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0" fillId="0" borderId="3" xfId="1" applyNumberFormat="1" applyFont="1" applyBorder="1" applyAlignment="1">
      <alignment horizontal="left" wrapText="1"/>
    </xf>
    <xf numFmtId="164" fontId="5" fillId="0" borderId="0" xfId="1" applyNumberFormat="1" applyFont="1" applyAlignment="1">
      <alignment horizontal="right"/>
    </xf>
    <xf numFmtId="9" fontId="0" fillId="0" borderId="0" xfId="2" applyFont="1"/>
    <xf numFmtId="165" fontId="0" fillId="0" borderId="0" xfId="2" applyNumberFormat="1" applyFont="1"/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2"/>
  <sheetViews>
    <sheetView topLeftCell="A52" workbookViewId="0">
      <selection activeCell="A72" sqref="A72"/>
    </sheetView>
  </sheetViews>
  <sheetFormatPr baseColWidth="10" defaultColWidth="11.5703125" defaultRowHeight="15"/>
  <cols>
    <col min="1" max="1" width="51.140625" style="12" customWidth="1"/>
    <col min="2" max="2" width="15.28515625" style="1" customWidth="1"/>
    <col min="3" max="3" width="14.42578125" style="1" customWidth="1"/>
    <col min="4" max="4" width="15.85546875" style="1" customWidth="1"/>
    <col min="5" max="5" width="15.28515625" style="1" bestFit="1" customWidth="1"/>
    <col min="6" max="6" width="13.140625" style="1" bestFit="1" customWidth="1"/>
    <col min="7" max="16384" width="11.5703125" style="1"/>
  </cols>
  <sheetData>
    <row r="1" spans="1:7" ht="15" customHeight="1">
      <c r="A1" s="34" t="s">
        <v>39</v>
      </c>
      <c r="B1" s="34"/>
      <c r="C1" s="34"/>
      <c r="D1" s="34"/>
      <c r="E1" s="34"/>
      <c r="F1" s="34"/>
    </row>
    <row r="2" spans="1:7" s="4" customFormat="1" ht="15" customHeight="1">
      <c r="A2" s="2" t="s">
        <v>38</v>
      </c>
      <c r="B2" s="3" t="s">
        <v>37</v>
      </c>
      <c r="D2" s="5"/>
    </row>
    <row r="3" spans="1:7" s="4" customFormat="1" ht="15" customHeight="1">
      <c r="A3" s="2" t="s">
        <v>36</v>
      </c>
      <c r="B3" s="3" t="s">
        <v>34</v>
      </c>
    </row>
    <row r="4" spans="1:7" s="4" customFormat="1" ht="15" customHeight="1">
      <c r="A4" s="2" t="s">
        <v>35</v>
      </c>
      <c r="B4" s="3" t="s">
        <v>34</v>
      </c>
      <c r="C4" s="6"/>
      <c r="D4" s="6"/>
    </row>
    <row r="5" spans="1:7" s="4" customFormat="1" ht="15" customHeight="1">
      <c r="A5" s="2" t="s">
        <v>33</v>
      </c>
      <c r="B5" s="7" t="s">
        <v>69</v>
      </c>
    </row>
    <row r="6" spans="1:7" s="4" customFormat="1" ht="15" customHeight="1">
      <c r="A6" s="2"/>
      <c r="B6" s="8"/>
    </row>
    <row r="8" spans="1:7" ht="15" customHeight="1">
      <c r="A8" s="34" t="s">
        <v>32</v>
      </c>
      <c r="B8" s="34"/>
      <c r="C8" s="34"/>
      <c r="D8" s="34"/>
      <c r="E8" s="34"/>
      <c r="F8" s="34"/>
    </row>
    <row r="9" spans="1:7" ht="15" customHeight="1">
      <c r="A9" s="34" t="s">
        <v>31</v>
      </c>
      <c r="B9" s="34"/>
      <c r="C9" s="34"/>
      <c r="D9" s="34"/>
      <c r="E9" s="34"/>
      <c r="F9" s="34"/>
    </row>
    <row r="11" spans="1:7" ht="15" customHeight="1" thickBot="1">
      <c r="A11" s="9" t="s">
        <v>68</v>
      </c>
      <c r="B11" s="10" t="s">
        <v>30</v>
      </c>
      <c r="C11" s="10" t="s">
        <v>8</v>
      </c>
      <c r="D11" s="10" t="s">
        <v>7</v>
      </c>
      <c r="E11" s="10" t="s">
        <v>6</v>
      </c>
      <c r="F11" s="10" t="s">
        <v>5</v>
      </c>
    </row>
    <row r="13" spans="1:7" s="12" customFormat="1" ht="15" customHeight="1">
      <c r="A13" s="11" t="s">
        <v>25</v>
      </c>
      <c r="B13" s="12" t="s">
        <v>63</v>
      </c>
      <c r="C13" s="12">
        <v>12</v>
      </c>
      <c r="D13" s="12">
        <v>12</v>
      </c>
      <c r="E13" s="12">
        <v>12</v>
      </c>
      <c r="F13" s="12">
        <v>12</v>
      </c>
    </row>
    <row r="14" spans="1:7" s="12" customFormat="1" ht="15" customHeight="1">
      <c r="A14" s="11"/>
      <c r="B14" s="12" t="s">
        <v>29</v>
      </c>
      <c r="C14" s="12">
        <v>11</v>
      </c>
      <c r="D14" s="12">
        <v>11</v>
      </c>
      <c r="E14" s="12">
        <v>13</v>
      </c>
      <c r="F14" s="12">
        <v>13</v>
      </c>
    </row>
    <row r="15" spans="1:7" s="12" customFormat="1" ht="15" customHeight="1">
      <c r="A15" s="11" t="s">
        <v>24</v>
      </c>
      <c r="B15" s="12" t="s">
        <v>27</v>
      </c>
      <c r="F15" s="12">
        <f t="shared" ref="F13:F19" si="0">SUM(C15:E15)</f>
        <v>0</v>
      </c>
    </row>
    <row r="16" spans="1:7" s="12" customFormat="1" ht="15" customHeight="1">
      <c r="A16" s="11"/>
      <c r="B16" s="12" t="s">
        <v>28</v>
      </c>
      <c r="D16" s="12">
        <v>3</v>
      </c>
      <c r="E16" s="13">
        <v>8</v>
      </c>
      <c r="F16" s="12">
        <f t="shared" si="0"/>
        <v>11</v>
      </c>
      <c r="G16" s="14"/>
    </row>
    <row r="17" spans="1:6" s="12" customFormat="1">
      <c r="A17" s="11" t="s">
        <v>23</v>
      </c>
      <c r="B17" s="12" t="s">
        <v>27</v>
      </c>
      <c r="C17" s="12">
        <v>192241</v>
      </c>
      <c r="D17" s="12">
        <v>188690</v>
      </c>
      <c r="E17" s="12">
        <v>189861</v>
      </c>
      <c r="F17" s="12">
        <f>AVERAGE(C17:E17)</f>
        <v>190264</v>
      </c>
    </row>
    <row r="18" spans="1:6" s="12" customFormat="1">
      <c r="A18" s="11"/>
      <c r="B18" s="12" t="s">
        <v>50</v>
      </c>
      <c r="C18" s="12">
        <v>24</v>
      </c>
      <c r="D18" s="12">
        <v>24</v>
      </c>
      <c r="E18" s="12">
        <v>24</v>
      </c>
      <c r="F18" s="12">
        <v>24</v>
      </c>
    </row>
    <row r="19" spans="1:6" s="12" customFormat="1">
      <c r="A19" s="11" t="s">
        <v>22</v>
      </c>
      <c r="B19" s="12" t="s">
        <v>27</v>
      </c>
      <c r="C19" s="12">
        <v>0</v>
      </c>
      <c r="D19" s="12">
        <v>0</v>
      </c>
      <c r="E19" s="12">
        <v>0</v>
      </c>
      <c r="F19" s="12">
        <f t="shared" si="0"/>
        <v>0</v>
      </c>
    </row>
    <row r="20" spans="1:6" s="12" customFormat="1">
      <c r="A20" s="11"/>
    </row>
    <row r="21" spans="1:6" ht="15.75" thickBot="1">
      <c r="A21" s="15" t="s">
        <v>13</v>
      </c>
      <c r="B21" s="16"/>
      <c r="C21" s="16"/>
      <c r="D21" s="16"/>
      <c r="E21" s="16"/>
      <c r="F21" s="16"/>
    </row>
    <row r="22" spans="1:6" ht="15.75" thickTop="1">
      <c r="A22" s="17" t="s">
        <v>62</v>
      </c>
    </row>
    <row r="25" spans="1:6">
      <c r="A25" s="35" t="s">
        <v>26</v>
      </c>
      <c r="B25" s="35"/>
      <c r="C25" s="35"/>
      <c r="D25" s="35"/>
      <c r="E25" s="35"/>
    </row>
    <row r="26" spans="1:6">
      <c r="A26" s="34" t="s">
        <v>19</v>
      </c>
      <c r="B26" s="34"/>
      <c r="C26" s="34"/>
      <c r="D26" s="34"/>
      <c r="E26" s="34"/>
    </row>
    <row r="27" spans="1:6">
      <c r="A27" s="34" t="s">
        <v>10</v>
      </c>
      <c r="B27" s="34"/>
      <c r="C27" s="34"/>
      <c r="D27" s="34"/>
      <c r="E27" s="34"/>
    </row>
    <row r="29" spans="1:6" ht="15.75" thickBot="1">
      <c r="A29" s="9" t="s">
        <v>68</v>
      </c>
      <c r="B29" s="10" t="s">
        <v>8</v>
      </c>
      <c r="C29" s="10" t="s">
        <v>7</v>
      </c>
      <c r="D29" s="10" t="s">
        <v>6</v>
      </c>
      <c r="E29" s="10" t="s">
        <v>5</v>
      </c>
    </row>
    <row r="31" spans="1:6">
      <c r="A31" s="18" t="s">
        <v>25</v>
      </c>
      <c r="B31" s="1">
        <v>37887.502040816333</v>
      </c>
      <c r="C31" s="1">
        <v>0</v>
      </c>
      <c r="D31" s="1">
        <v>889130</v>
      </c>
      <c r="E31" s="1">
        <f>SUM(B31:D31)</f>
        <v>927017.50204081635</v>
      </c>
    </row>
    <row r="32" spans="1:6">
      <c r="A32" s="18" t="s">
        <v>24</v>
      </c>
      <c r="B32" s="1">
        <v>673687.85918367351</v>
      </c>
      <c r="C32" s="1">
        <v>0</v>
      </c>
      <c r="D32" s="1">
        <v>119272462.75</v>
      </c>
      <c r="E32" s="1">
        <f>SUM(B32:D32)</f>
        <v>119946150.60918367</v>
      </c>
    </row>
    <row r="33" spans="1:5">
      <c r="A33" s="18" t="s">
        <v>23</v>
      </c>
      <c r="B33" s="1">
        <v>480703.96591836732</v>
      </c>
      <c r="C33" s="1">
        <v>0</v>
      </c>
      <c r="D33" s="1">
        <v>272274255.74000001</v>
      </c>
      <c r="E33" s="1">
        <f>SUM(B33:D33)</f>
        <v>272754959.70591837</v>
      </c>
    </row>
    <row r="34" spans="1:5">
      <c r="A34" s="18" t="s">
        <v>22</v>
      </c>
      <c r="E34" s="1">
        <f>SUM(B34:D34)</f>
        <v>0</v>
      </c>
    </row>
    <row r="35" spans="1:5">
      <c r="A35" s="18" t="s">
        <v>21</v>
      </c>
      <c r="B35" s="1">
        <v>527675.07510204089</v>
      </c>
      <c r="C35" s="1">
        <v>0</v>
      </c>
      <c r="D35" s="1">
        <v>21386132.670000002</v>
      </c>
      <c r="E35" s="1">
        <f>SUM(B35:D35)</f>
        <v>21913807.745102044</v>
      </c>
    </row>
    <row r="37" spans="1:5" ht="15.75" thickBot="1">
      <c r="A37" s="15" t="s">
        <v>13</v>
      </c>
      <c r="B37" s="16">
        <f>+SUM(B31:B35)</f>
        <v>1719954.402244898</v>
      </c>
      <c r="C37" s="16">
        <f t="shared" ref="C37:D37" si="1">+SUM(C31:C35)</f>
        <v>0</v>
      </c>
      <c r="D37" s="16">
        <f t="shared" si="1"/>
        <v>413821981.16000003</v>
      </c>
      <c r="E37" s="16">
        <f>+SUM(E31:E35)</f>
        <v>415541935.56224489</v>
      </c>
    </row>
    <row r="38" spans="1:5" ht="15.75" thickTop="1">
      <c r="A38" s="4" t="s">
        <v>78</v>
      </c>
    </row>
    <row r="41" spans="1:5">
      <c r="A41" s="34" t="s">
        <v>20</v>
      </c>
      <c r="B41" s="34"/>
      <c r="C41" s="34"/>
      <c r="D41" s="34"/>
      <c r="E41" s="34"/>
    </row>
    <row r="42" spans="1:5">
      <c r="A42" s="34" t="s">
        <v>19</v>
      </c>
      <c r="B42" s="34"/>
      <c r="C42" s="34"/>
      <c r="D42" s="34"/>
      <c r="E42" s="34"/>
    </row>
    <row r="43" spans="1:5">
      <c r="A43" s="34" t="s">
        <v>10</v>
      </c>
      <c r="B43" s="34"/>
      <c r="C43" s="34"/>
      <c r="D43" s="34"/>
      <c r="E43" s="34"/>
    </row>
    <row r="45" spans="1:5" ht="15.75" thickBot="1">
      <c r="A45" s="9" t="s">
        <v>9</v>
      </c>
      <c r="B45" s="10" t="s">
        <v>8</v>
      </c>
      <c r="C45" s="10" t="s">
        <v>7</v>
      </c>
      <c r="D45" s="10" t="s">
        <v>6</v>
      </c>
      <c r="E45" s="10" t="s">
        <v>5</v>
      </c>
    </row>
    <row r="47" spans="1:5">
      <c r="A47" s="12" t="s">
        <v>18</v>
      </c>
      <c r="B47" s="1">
        <v>0</v>
      </c>
      <c r="C47" s="1">
        <v>0</v>
      </c>
      <c r="D47" s="1">
        <v>0</v>
      </c>
      <c r="E47" s="1">
        <f>SUM(B47:D47)</f>
        <v>0</v>
      </c>
    </row>
    <row r="48" spans="1:5">
      <c r="A48" s="12" t="s">
        <v>17</v>
      </c>
      <c r="B48" s="1">
        <v>924469.29755102051</v>
      </c>
      <c r="D48" s="1">
        <v>285684935.30000001</v>
      </c>
      <c r="E48" s="1">
        <f>SUM(B48:D48)</f>
        <v>286609404.59755105</v>
      </c>
    </row>
    <row r="49" spans="1:9">
      <c r="A49" s="12" t="s">
        <v>16</v>
      </c>
      <c r="B49" s="1">
        <v>753066.20897959196</v>
      </c>
      <c r="D49" s="1">
        <v>5333605.58</v>
      </c>
      <c r="E49" s="1">
        <f>SUM(B49:D49)</f>
        <v>6086671.7889795918</v>
      </c>
    </row>
    <row r="50" spans="1:9">
      <c r="A50" s="12" t="s">
        <v>15</v>
      </c>
      <c r="B50" s="1">
        <v>42418.895714285718</v>
      </c>
      <c r="D50" s="1">
        <v>4940675.58</v>
      </c>
      <c r="E50" s="1">
        <f>SUM(B50:D50)</f>
        <v>4983094.4757142859</v>
      </c>
    </row>
    <row r="51" spans="1:9">
      <c r="A51" s="12" t="s">
        <v>75</v>
      </c>
      <c r="D51" s="1">
        <v>117862764.7</v>
      </c>
      <c r="E51" s="1">
        <f>SUM(B51:D51)</f>
        <v>117862764.7</v>
      </c>
    </row>
    <row r="52" spans="1:9">
      <c r="A52" s="12" t="s">
        <v>76</v>
      </c>
    </row>
    <row r="53" spans="1:9" ht="15.75" thickBot="1">
      <c r="A53" s="15" t="s">
        <v>13</v>
      </c>
      <c r="B53" s="16">
        <f>+SUM(B47:B51)</f>
        <v>1719954.4022448983</v>
      </c>
      <c r="C53" s="16">
        <f t="shared" ref="C53:E53" si="2">+SUM(C47:C51)</f>
        <v>0</v>
      </c>
      <c r="D53" s="16">
        <f t="shared" si="2"/>
        <v>413821981.15999997</v>
      </c>
      <c r="E53" s="16">
        <f t="shared" si="2"/>
        <v>415541935.56224489</v>
      </c>
    </row>
    <row r="54" spans="1:9" ht="15.75" thickTop="1">
      <c r="A54" s="4" t="s">
        <v>78</v>
      </c>
    </row>
    <row r="57" spans="1:9">
      <c r="A57" s="34" t="s">
        <v>12</v>
      </c>
      <c r="B57" s="34"/>
      <c r="C57" s="34"/>
      <c r="D57" s="34"/>
      <c r="E57" s="34"/>
    </row>
    <row r="58" spans="1:9">
      <c r="A58" s="34" t="s">
        <v>11</v>
      </c>
      <c r="B58" s="34"/>
      <c r="C58" s="34"/>
      <c r="D58" s="34"/>
      <c r="E58" s="34"/>
    </row>
    <row r="59" spans="1:9">
      <c r="A59" s="34" t="s">
        <v>10</v>
      </c>
      <c r="B59" s="34"/>
      <c r="C59" s="34"/>
      <c r="D59" s="34"/>
      <c r="E59" s="34"/>
    </row>
    <row r="61" spans="1:9" ht="15.75" thickBot="1">
      <c r="A61" s="9" t="s">
        <v>9</v>
      </c>
      <c r="B61" s="10" t="s">
        <v>8</v>
      </c>
      <c r="C61" s="10" t="s">
        <v>7</v>
      </c>
      <c r="D61" s="10" t="s">
        <v>6</v>
      </c>
      <c r="E61" s="10" t="s">
        <v>5</v>
      </c>
    </row>
    <row r="63" spans="1:9">
      <c r="A63" s="1" t="s">
        <v>4</v>
      </c>
      <c r="B63" s="1">
        <v>228851430.28</v>
      </c>
      <c r="C63" s="1">
        <f>B67</f>
        <v>252332925.62775511</v>
      </c>
      <c r="D63" s="1">
        <f>C67</f>
        <v>543953435.11775517</v>
      </c>
      <c r="E63" s="1">
        <f>B63</f>
        <v>228851430.28</v>
      </c>
      <c r="G63" s="12"/>
      <c r="H63" s="12"/>
      <c r="I63" s="12"/>
    </row>
    <row r="64" spans="1:9">
      <c r="A64" s="1" t="s">
        <v>3</v>
      </c>
      <c r="B64" s="1">
        <v>25201449.75</v>
      </c>
      <c r="C64" s="1">
        <v>291620509.49000001</v>
      </c>
      <c r="D64" s="1">
        <v>290133799.05000001</v>
      </c>
      <c r="E64" s="1">
        <f>SUM(B64:D64)</f>
        <v>606955758.28999996</v>
      </c>
      <c r="G64" s="31"/>
      <c r="H64" s="31"/>
      <c r="I64" s="31"/>
    </row>
    <row r="65" spans="1:9">
      <c r="A65" s="1" t="s">
        <v>2</v>
      </c>
      <c r="B65" s="1">
        <f>SUM(B63:B64)</f>
        <v>254052880.03</v>
      </c>
      <c r="C65" s="1">
        <f t="shared" ref="C65:D65" si="3">SUM(C63:C64)</f>
        <v>543953435.11775517</v>
      </c>
      <c r="D65" s="1">
        <f t="shared" si="3"/>
        <v>834087234.16775513</v>
      </c>
      <c r="E65" s="1">
        <f>E64+E63</f>
        <v>835807188.56999993</v>
      </c>
      <c r="G65" s="12"/>
      <c r="H65" s="12"/>
      <c r="I65" s="12"/>
    </row>
    <row r="66" spans="1:9">
      <c r="A66" s="1" t="s">
        <v>1</v>
      </c>
      <c r="B66" s="1">
        <f>B53</f>
        <v>1719954.4022448983</v>
      </c>
      <c r="C66" s="1">
        <f t="shared" ref="C66:D66" si="4">C53</f>
        <v>0</v>
      </c>
      <c r="D66" s="1">
        <f t="shared" si="4"/>
        <v>413821981.15999997</v>
      </c>
      <c r="E66" s="1">
        <f>SUM(B66:D66)</f>
        <v>415541935.56224489</v>
      </c>
    </row>
    <row r="67" spans="1:9">
      <c r="A67" s="1" t="s">
        <v>0</v>
      </c>
      <c r="B67" s="1">
        <f>+B65-B66</f>
        <v>252332925.62775511</v>
      </c>
      <c r="C67" s="1">
        <f t="shared" ref="C67:D67" si="5">+C65-C66</f>
        <v>543953435.11775517</v>
      </c>
      <c r="D67" s="1">
        <f t="shared" si="5"/>
        <v>420265253.00775516</v>
      </c>
      <c r="E67" s="1">
        <f>E65-E66</f>
        <v>420265253.00775504</v>
      </c>
    </row>
    <row r="68" spans="1:9" ht="15.75" thickBot="1">
      <c r="A68" s="16"/>
      <c r="B68" s="16"/>
      <c r="C68" s="16"/>
      <c r="D68" s="16"/>
      <c r="E68" s="16"/>
    </row>
    <row r="69" spans="1:9" ht="15.75" thickTop="1">
      <c r="A69" s="4" t="s">
        <v>78</v>
      </c>
    </row>
    <row r="70" spans="1:9">
      <c r="A70" s="1"/>
    </row>
    <row r="72" spans="1:9">
      <c r="A72" s="12" t="s">
        <v>86</v>
      </c>
    </row>
  </sheetData>
  <mergeCells count="12">
    <mergeCell ref="A57:E57"/>
    <mergeCell ref="A58:E58"/>
    <mergeCell ref="A59:E59"/>
    <mergeCell ref="A1:F1"/>
    <mergeCell ref="A8:F8"/>
    <mergeCell ref="A9:F9"/>
    <mergeCell ref="A25:E25"/>
    <mergeCell ref="A26:E26"/>
    <mergeCell ref="A27:E27"/>
    <mergeCell ref="A41:E41"/>
    <mergeCell ref="A42:E42"/>
    <mergeCell ref="A43:E43"/>
  </mergeCells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2"/>
  <sheetViews>
    <sheetView topLeftCell="A49" workbookViewId="0">
      <selection activeCell="A72" sqref="A72"/>
    </sheetView>
  </sheetViews>
  <sheetFormatPr baseColWidth="10" defaultColWidth="11.5703125" defaultRowHeight="15"/>
  <cols>
    <col min="1" max="1" width="51.140625" style="12" customWidth="1"/>
    <col min="2" max="2" width="15.28515625" style="1" customWidth="1"/>
    <col min="3" max="3" width="14.42578125" style="1" customWidth="1"/>
    <col min="4" max="4" width="15.85546875" style="1" customWidth="1"/>
    <col min="5" max="5" width="15.140625" style="1" bestFit="1" customWidth="1"/>
    <col min="6" max="16384" width="11.5703125" style="1"/>
  </cols>
  <sheetData>
    <row r="1" spans="1:7" ht="15" customHeight="1">
      <c r="A1" s="34" t="s">
        <v>39</v>
      </c>
      <c r="B1" s="34"/>
      <c r="C1" s="34"/>
      <c r="D1" s="34"/>
      <c r="E1" s="34"/>
      <c r="F1" s="34"/>
    </row>
    <row r="2" spans="1:7" s="4" customFormat="1" ht="15" customHeight="1">
      <c r="A2" s="2" t="s">
        <v>38</v>
      </c>
      <c r="B2" s="3" t="s">
        <v>37</v>
      </c>
      <c r="D2" s="20"/>
    </row>
    <row r="3" spans="1:7" s="4" customFormat="1" ht="15" customHeight="1">
      <c r="A3" s="2" t="s">
        <v>36</v>
      </c>
      <c r="B3" s="3" t="s">
        <v>34</v>
      </c>
    </row>
    <row r="4" spans="1:7" s="4" customFormat="1" ht="15" customHeight="1">
      <c r="A4" s="2" t="s">
        <v>35</v>
      </c>
      <c r="B4" s="3" t="s">
        <v>34</v>
      </c>
      <c r="C4" s="6"/>
      <c r="D4" s="6"/>
    </row>
    <row r="5" spans="1:7" s="4" customFormat="1" ht="15" customHeight="1">
      <c r="A5" s="2" t="s">
        <v>33</v>
      </c>
      <c r="B5" s="7" t="s">
        <v>70</v>
      </c>
    </row>
    <row r="6" spans="1:7" s="4" customFormat="1" ht="15" customHeight="1">
      <c r="A6" s="2"/>
      <c r="B6" s="8"/>
    </row>
    <row r="8" spans="1:7" ht="15" customHeight="1">
      <c r="A8" s="34" t="s">
        <v>32</v>
      </c>
      <c r="B8" s="34"/>
      <c r="C8" s="34"/>
      <c r="D8" s="34"/>
      <c r="E8" s="34"/>
      <c r="F8" s="34"/>
    </row>
    <row r="9" spans="1:7" ht="15" customHeight="1">
      <c r="A9" s="34" t="s">
        <v>31</v>
      </c>
      <c r="B9" s="34"/>
      <c r="C9" s="34"/>
      <c r="D9" s="34"/>
      <c r="E9" s="34"/>
      <c r="F9" s="34"/>
    </row>
    <row r="11" spans="1:7" ht="15" customHeight="1" thickBot="1">
      <c r="A11" s="9" t="s">
        <v>68</v>
      </c>
      <c r="B11" s="10" t="s">
        <v>30</v>
      </c>
      <c r="C11" s="10" t="s">
        <v>43</v>
      </c>
      <c r="D11" s="10" t="s">
        <v>42</v>
      </c>
      <c r="E11" s="10" t="s">
        <v>41</v>
      </c>
      <c r="F11" s="10" t="s">
        <v>40</v>
      </c>
    </row>
    <row r="13" spans="1:7" s="12" customFormat="1" ht="15" customHeight="1">
      <c r="A13" s="21" t="s">
        <v>25</v>
      </c>
      <c r="B13" s="12" t="s">
        <v>63</v>
      </c>
      <c r="C13" s="12">
        <v>64</v>
      </c>
      <c r="D13" s="12">
        <v>64</v>
      </c>
      <c r="E13" s="12">
        <v>64</v>
      </c>
      <c r="F13" s="12">
        <v>64</v>
      </c>
    </row>
    <row r="14" spans="1:7" s="12" customFormat="1" ht="15" customHeight="1">
      <c r="A14" s="21"/>
      <c r="B14" s="12" t="s">
        <v>29</v>
      </c>
      <c r="C14" s="12">
        <v>21</v>
      </c>
      <c r="D14" s="12">
        <v>22</v>
      </c>
      <c r="E14" s="12">
        <v>22</v>
      </c>
      <c r="F14" s="12">
        <v>22</v>
      </c>
    </row>
    <row r="15" spans="1:7" s="12" customFormat="1" ht="15" customHeight="1">
      <c r="A15" s="21" t="s">
        <v>24</v>
      </c>
      <c r="B15" s="12" t="s">
        <v>27</v>
      </c>
      <c r="F15" s="12">
        <f t="shared" ref="F14:F19" si="0">+SUM(C15:E15)</f>
        <v>0</v>
      </c>
    </row>
    <row r="16" spans="1:7" s="12" customFormat="1" ht="15" customHeight="1">
      <c r="A16" s="21"/>
      <c r="B16" s="12" t="s">
        <v>28</v>
      </c>
      <c r="C16" s="12">
        <v>6</v>
      </c>
      <c r="D16" s="12">
        <v>4</v>
      </c>
      <c r="E16" s="13">
        <v>17</v>
      </c>
      <c r="F16" s="12">
        <f t="shared" si="0"/>
        <v>27</v>
      </c>
      <c r="G16" s="14"/>
    </row>
    <row r="17" spans="1:6" s="12" customFormat="1">
      <c r="A17" s="21" t="s">
        <v>23</v>
      </c>
      <c r="B17" s="12" t="s">
        <v>27</v>
      </c>
      <c r="C17" s="12">
        <v>501675</v>
      </c>
      <c r="D17" s="12">
        <v>505035</v>
      </c>
      <c r="E17" s="12">
        <v>585555</v>
      </c>
      <c r="F17" s="12">
        <f>AVERAGE(C17:E17)</f>
        <v>530755</v>
      </c>
    </row>
    <row r="18" spans="1:6" s="12" customFormat="1">
      <c r="A18" s="21"/>
      <c r="B18" s="12" t="s">
        <v>50</v>
      </c>
      <c r="C18" s="12">
        <v>25</v>
      </c>
      <c r="D18" s="12">
        <v>25</v>
      </c>
      <c r="E18" s="12">
        <v>25</v>
      </c>
      <c r="F18" s="12">
        <v>25</v>
      </c>
    </row>
    <row r="19" spans="1:6" s="12" customFormat="1">
      <c r="A19" s="21" t="s">
        <v>22</v>
      </c>
      <c r="B19" s="12" t="s">
        <v>27</v>
      </c>
      <c r="C19" s="12">
        <v>0</v>
      </c>
      <c r="D19" s="12">
        <v>0</v>
      </c>
      <c r="E19" s="12">
        <v>0</v>
      </c>
      <c r="F19" s="12">
        <f t="shared" si="0"/>
        <v>0</v>
      </c>
    </row>
    <row r="20" spans="1:6" s="12" customFormat="1">
      <c r="A20" s="21"/>
    </row>
    <row r="21" spans="1:6" ht="15.75" thickBot="1">
      <c r="A21" s="15" t="s">
        <v>13</v>
      </c>
      <c r="B21" s="16"/>
      <c r="C21" s="16"/>
      <c r="D21" s="16"/>
      <c r="E21" s="16"/>
      <c r="F21" s="16"/>
    </row>
    <row r="22" spans="1:6" ht="15.75" thickTop="1">
      <c r="A22" s="17" t="s">
        <v>67</v>
      </c>
    </row>
    <row r="23" spans="1:6">
      <c r="A23" s="32" t="s">
        <v>80</v>
      </c>
    </row>
    <row r="24" spans="1:6">
      <c r="A24" s="32" t="s">
        <v>81</v>
      </c>
    </row>
    <row r="25" spans="1:6">
      <c r="A25" s="35" t="s">
        <v>26</v>
      </c>
      <c r="B25" s="35"/>
      <c r="C25" s="35"/>
      <c r="D25" s="35"/>
      <c r="E25" s="35"/>
    </row>
    <row r="26" spans="1:6">
      <c r="A26" s="34" t="s">
        <v>19</v>
      </c>
      <c r="B26" s="34"/>
      <c r="C26" s="34"/>
      <c r="D26" s="34"/>
      <c r="E26" s="34"/>
    </row>
    <row r="27" spans="1:6">
      <c r="A27" s="34" t="s">
        <v>10</v>
      </c>
      <c r="B27" s="34"/>
      <c r="C27" s="34"/>
      <c r="D27" s="34"/>
      <c r="E27" s="34"/>
    </row>
    <row r="29" spans="1:6" ht="15.75" thickBot="1">
      <c r="A29" s="9" t="s">
        <v>68</v>
      </c>
      <c r="B29" s="10" t="s">
        <v>43</v>
      </c>
      <c r="C29" s="10" t="s">
        <v>42</v>
      </c>
      <c r="D29" s="10" t="s">
        <v>41</v>
      </c>
      <c r="E29" s="10" t="s">
        <v>40</v>
      </c>
    </row>
    <row r="31" spans="1:6">
      <c r="A31" s="22" t="s">
        <v>25</v>
      </c>
      <c r="B31" s="1">
        <v>883192.54</v>
      </c>
      <c r="C31" s="1">
        <v>10525318.220000001</v>
      </c>
      <c r="D31" s="1">
        <v>11785900</v>
      </c>
      <c r="E31" s="1">
        <f t="shared" ref="E31:E37" si="1">SUM(B31:D31)</f>
        <v>23194410.760000002</v>
      </c>
    </row>
    <row r="32" spans="1:6">
      <c r="A32" s="22" t="s">
        <v>24</v>
      </c>
      <c r="B32" s="1">
        <v>102074121</v>
      </c>
      <c r="C32" s="1">
        <v>68005229</v>
      </c>
      <c r="D32" s="1">
        <v>96510820.109999999</v>
      </c>
      <c r="E32" s="1">
        <f t="shared" si="1"/>
        <v>266590170.11000001</v>
      </c>
    </row>
    <row r="33" spans="1:7">
      <c r="A33" s="22" t="s">
        <v>23</v>
      </c>
      <c r="B33" s="1">
        <v>25305719.280000001</v>
      </c>
      <c r="C33" s="1">
        <v>44326556.418163262</v>
      </c>
      <c r="D33" s="1">
        <v>102140007.34999999</v>
      </c>
      <c r="E33" s="1">
        <f t="shared" si="1"/>
        <v>171772283.04816326</v>
      </c>
    </row>
    <row r="34" spans="1:7">
      <c r="A34" s="22" t="s">
        <v>22</v>
      </c>
      <c r="B34" s="1">
        <v>155134482.28</v>
      </c>
      <c r="C34" s="1">
        <v>80232967.150000006</v>
      </c>
      <c r="D34" s="1">
        <v>141622381.46000001</v>
      </c>
      <c r="E34" s="1">
        <f t="shared" si="1"/>
        <v>376989830.88999999</v>
      </c>
    </row>
    <row r="35" spans="1:7">
      <c r="A35" s="22" t="s">
        <v>21</v>
      </c>
      <c r="B35" s="1">
        <v>41865814.719999999</v>
      </c>
      <c r="C35" s="1">
        <v>20951399.949999999</v>
      </c>
      <c r="D35" s="1">
        <v>20639534.06857143</v>
      </c>
      <c r="E35" s="1">
        <f t="shared" si="1"/>
        <v>83456748.738571435</v>
      </c>
      <c r="G35" s="30"/>
    </row>
    <row r="36" spans="1:7">
      <c r="A36" s="21"/>
      <c r="E36" s="1">
        <f t="shared" si="1"/>
        <v>0</v>
      </c>
    </row>
    <row r="37" spans="1:7" ht="15.75" thickBot="1">
      <c r="A37" s="15" t="s">
        <v>13</v>
      </c>
      <c r="B37" s="16">
        <f>SUM(B31:B36)</f>
        <v>325263329.82000005</v>
      </c>
      <c r="C37" s="16">
        <f t="shared" ref="C37:D37" si="2">SUM(C31:C36)</f>
        <v>224041470.73816326</v>
      </c>
      <c r="D37" s="16">
        <f t="shared" si="2"/>
        <v>372698642.98857141</v>
      </c>
      <c r="E37" s="15">
        <f t="shared" si="1"/>
        <v>922003443.54673469</v>
      </c>
    </row>
    <row r="38" spans="1:7" ht="15.75" thickTop="1">
      <c r="A38" s="4" t="s">
        <v>78</v>
      </c>
    </row>
    <row r="41" spans="1:7">
      <c r="A41" s="34" t="s">
        <v>20</v>
      </c>
      <c r="B41" s="34"/>
      <c r="C41" s="34"/>
      <c r="D41" s="34"/>
      <c r="E41" s="34"/>
    </row>
    <row r="42" spans="1:7">
      <c r="A42" s="34" t="s">
        <v>19</v>
      </c>
      <c r="B42" s="34"/>
      <c r="C42" s="34"/>
      <c r="D42" s="34"/>
      <c r="E42" s="34"/>
    </row>
    <row r="43" spans="1:7">
      <c r="A43" s="34" t="s">
        <v>10</v>
      </c>
      <c r="B43" s="34"/>
      <c r="C43" s="34"/>
      <c r="D43" s="34"/>
      <c r="E43" s="34"/>
    </row>
    <row r="45" spans="1:7" ht="15.75" thickBot="1">
      <c r="A45" s="9" t="s">
        <v>9</v>
      </c>
      <c r="B45" s="10" t="s">
        <v>43</v>
      </c>
      <c r="C45" s="10" t="s">
        <v>42</v>
      </c>
      <c r="D45" s="10" t="s">
        <v>41</v>
      </c>
      <c r="E45" s="10" t="s">
        <v>40</v>
      </c>
    </row>
    <row r="47" spans="1:7">
      <c r="A47" s="12" t="s">
        <v>18</v>
      </c>
      <c r="B47" s="1">
        <v>0</v>
      </c>
      <c r="C47" s="1">
        <v>0</v>
      </c>
      <c r="D47" s="1">
        <v>0</v>
      </c>
      <c r="E47" s="1">
        <f t="shared" ref="E47:E52" si="3">SUM(B47:D47)</f>
        <v>0</v>
      </c>
    </row>
    <row r="48" spans="1:7">
      <c r="A48" s="12" t="s">
        <v>17</v>
      </c>
      <c r="B48" s="1">
        <v>51624785.219999999</v>
      </c>
      <c r="C48" s="1">
        <v>71230252.409999996</v>
      </c>
      <c r="D48" s="1">
        <v>114901416.76857144</v>
      </c>
      <c r="E48" s="1">
        <f t="shared" si="3"/>
        <v>237756454.39857143</v>
      </c>
    </row>
    <row r="49" spans="1:9">
      <c r="A49" s="12" t="s">
        <v>16</v>
      </c>
      <c r="B49" s="1">
        <v>14994857.17</v>
      </c>
      <c r="C49" s="1">
        <v>11561951.198163265</v>
      </c>
      <c r="D49" s="1">
        <v>29189574.650000002</v>
      </c>
      <c r="E49" s="1">
        <f t="shared" si="3"/>
        <v>55746383.018163264</v>
      </c>
    </row>
    <row r="50" spans="1:9">
      <c r="A50" s="12" t="s">
        <v>15</v>
      </c>
      <c r="B50" s="1">
        <v>2252984.15</v>
      </c>
      <c r="C50" s="1">
        <v>3016299.98</v>
      </c>
      <c r="D50" s="1">
        <v>985270.11</v>
      </c>
      <c r="E50" s="1">
        <f t="shared" si="3"/>
        <v>6254554.2400000002</v>
      </c>
    </row>
    <row r="51" spans="1:9">
      <c r="A51" s="12" t="s">
        <v>75</v>
      </c>
      <c r="B51" s="1">
        <v>101256221</v>
      </c>
      <c r="C51" s="1">
        <v>58000000</v>
      </c>
      <c r="D51" s="1">
        <v>86000000</v>
      </c>
      <c r="E51" s="1">
        <f t="shared" si="3"/>
        <v>245256221</v>
      </c>
    </row>
    <row r="52" spans="1:9">
      <c r="A52" s="12" t="s">
        <v>76</v>
      </c>
      <c r="B52" s="1">
        <v>155134482.28</v>
      </c>
      <c r="C52" s="1">
        <v>80232967.150000006</v>
      </c>
      <c r="D52" s="1">
        <v>141622381.46000001</v>
      </c>
      <c r="E52" s="1">
        <f t="shared" si="3"/>
        <v>376989830.88999999</v>
      </c>
    </row>
    <row r="53" spans="1:9" ht="15.75" thickBot="1">
      <c r="A53" s="15" t="s">
        <v>13</v>
      </c>
      <c r="B53" s="16">
        <f>SUM(B47:B52)</f>
        <v>325263329.82000005</v>
      </c>
      <c r="C53" s="16">
        <f t="shared" ref="C53:E53" si="4">SUM(C47:C52)</f>
        <v>224041470.73816326</v>
      </c>
      <c r="D53" s="16">
        <f t="shared" si="4"/>
        <v>372698642.98857147</v>
      </c>
      <c r="E53" s="16">
        <f t="shared" si="4"/>
        <v>922003443.54673469</v>
      </c>
    </row>
    <row r="54" spans="1:9" ht="15.75" thickTop="1">
      <c r="A54" s="4" t="s">
        <v>78</v>
      </c>
    </row>
    <row r="57" spans="1:9">
      <c r="A57" s="34" t="s">
        <v>12</v>
      </c>
      <c r="B57" s="34"/>
      <c r="C57" s="34"/>
      <c r="D57" s="34"/>
      <c r="E57" s="34"/>
    </row>
    <row r="58" spans="1:9">
      <c r="A58" s="34" t="s">
        <v>11</v>
      </c>
      <c r="B58" s="34"/>
      <c r="C58" s="34"/>
      <c r="D58" s="34"/>
      <c r="E58" s="34"/>
    </row>
    <row r="59" spans="1:9">
      <c r="A59" s="34" t="s">
        <v>10</v>
      </c>
      <c r="B59" s="34"/>
      <c r="C59" s="34"/>
      <c r="D59" s="34"/>
      <c r="E59" s="34"/>
    </row>
    <row r="61" spans="1:9" ht="15.75" thickBot="1">
      <c r="A61" s="9" t="s">
        <v>9</v>
      </c>
      <c r="B61" s="10" t="s">
        <v>43</v>
      </c>
      <c r="C61" s="10" t="s">
        <v>42</v>
      </c>
      <c r="D61" s="10" t="s">
        <v>41</v>
      </c>
      <c r="E61" s="10" t="s">
        <v>40</v>
      </c>
    </row>
    <row r="63" spans="1:9">
      <c r="A63" s="1" t="s">
        <v>4</v>
      </c>
      <c r="B63" s="1">
        <f>'1T'!E67</f>
        <v>420265253.00775504</v>
      </c>
      <c r="C63" s="1">
        <f>B67</f>
        <v>395875550.01775503</v>
      </c>
      <c r="D63" s="1">
        <f>C67</f>
        <v>702918009.76959181</v>
      </c>
      <c r="E63" s="1">
        <f>B63</f>
        <v>420265253.00775504</v>
      </c>
      <c r="G63" s="12"/>
      <c r="H63" s="12"/>
      <c r="I63" s="12"/>
    </row>
    <row r="64" spans="1:9">
      <c r="A64" s="1" t="s">
        <v>3</v>
      </c>
      <c r="B64" s="1">
        <v>300873626.83000004</v>
      </c>
      <c r="C64" s="1">
        <v>531083930.49000001</v>
      </c>
      <c r="D64" s="1">
        <v>299453431.27999997</v>
      </c>
      <c r="E64" s="1">
        <f>SUM(B64:D64)</f>
        <v>1131410988.5999999</v>
      </c>
      <c r="G64" s="31"/>
      <c r="H64" s="31"/>
      <c r="I64" s="31"/>
    </row>
    <row r="65" spans="1:5">
      <c r="A65" s="1" t="s">
        <v>2</v>
      </c>
      <c r="B65" s="1">
        <f t="shared" ref="B65:D65" si="5">B64+B63</f>
        <v>721138879.83775508</v>
      </c>
      <c r="C65" s="1">
        <f t="shared" si="5"/>
        <v>926959480.50775504</v>
      </c>
      <c r="D65" s="1">
        <f t="shared" si="5"/>
        <v>1002371441.0495918</v>
      </c>
      <c r="E65" s="1">
        <f>E64+E63</f>
        <v>1551676241.6077549</v>
      </c>
    </row>
    <row r="66" spans="1:5">
      <c r="A66" s="1" t="s">
        <v>1</v>
      </c>
      <c r="B66" s="1">
        <f>B53</f>
        <v>325263329.82000005</v>
      </c>
      <c r="C66" s="1">
        <f t="shared" ref="C66:D66" si="6">C53</f>
        <v>224041470.73816326</v>
      </c>
      <c r="D66" s="1">
        <f t="shared" si="6"/>
        <v>372698642.98857147</v>
      </c>
      <c r="E66" s="12">
        <f>SUM(B66:D66)</f>
        <v>922003443.54673481</v>
      </c>
    </row>
    <row r="67" spans="1:5">
      <c r="A67" s="1" t="s">
        <v>0</v>
      </c>
      <c r="B67" s="1">
        <f t="shared" ref="B67:D67" si="7">B65-B66</f>
        <v>395875550.01775503</v>
      </c>
      <c r="C67" s="1">
        <f t="shared" si="7"/>
        <v>702918009.76959181</v>
      </c>
      <c r="D67" s="1">
        <f t="shared" si="7"/>
        <v>629672798.06102037</v>
      </c>
      <c r="E67" s="1">
        <f>E65-E66</f>
        <v>629672798.06102014</v>
      </c>
    </row>
    <row r="68" spans="1:5" ht="15.75" thickBot="1">
      <c r="A68" s="16"/>
      <c r="B68" s="16"/>
      <c r="C68" s="16"/>
      <c r="D68" s="16"/>
      <c r="E68" s="16"/>
    </row>
    <row r="69" spans="1:5" ht="15.75" thickTop="1">
      <c r="A69" s="4" t="s">
        <v>78</v>
      </c>
    </row>
    <row r="70" spans="1:5">
      <c r="A70" s="1"/>
    </row>
    <row r="72" spans="1:5">
      <c r="A72" s="12" t="s">
        <v>86</v>
      </c>
    </row>
  </sheetData>
  <mergeCells count="12">
    <mergeCell ref="A57:E57"/>
    <mergeCell ref="A58:E58"/>
    <mergeCell ref="A59:E59"/>
    <mergeCell ref="A1:F1"/>
    <mergeCell ref="A8:F8"/>
    <mergeCell ref="A9:F9"/>
    <mergeCell ref="A25:E25"/>
    <mergeCell ref="A26:E26"/>
    <mergeCell ref="A27:E27"/>
    <mergeCell ref="A41:E41"/>
    <mergeCell ref="A42:E42"/>
    <mergeCell ref="A43:E43"/>
  </mergeCells>
  <pageMargins left="0.7" right="0.7" top="0.75" bottom="0.75" header="0.3" footer="0.3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3"/>
  <sheetViews>
    <sheetView topLeftCell="A52" workbookViewId="0">
      <selection activeCell="A73" sqref="A73"/>
    </sheetView>
  </sheetViews>
  <sheetFormatPr baseColWidth="10" defaultColWidth="11.5703125" defaultRowHeight="15" customHeight="1"/>
  <cols>
    <col min="1" max="1" width="51.140625" style="12" customWidth="1"/>
    <col min="2" max="2" width="15.28515625" style="1" customWidth="1"/>
    <col min="3" max="3" width="15.42578125" style="1" customWidth="1"/>
    <col min="4" max="4" width="15.85546875" style="1" customWidth="1"/>
    <col min="5" max="5" width="15.5703125" style="1" customWidth="1"/>
    <col min="6" max="6" width="13.140625" style="1" bestFit="1" customWidth="1"/>
    <col min="7" max="9" width="12.5703125" style="1" bestFit="1" customWidth="1"/>
    <col min="10" max="16384" width="11.5703125" style="1"/>
  </cols>
  <sheetData>
    <row r="1" spans="1:7" ht="15" customHeight="1">
      <c r="A1" s="34" t="s">
        <v>39</v>
      </c>
      <c r="B1" s="34"/>
      <c r="C1" s="34"/>
      <c r="D1" s="34"/>
      <c r="E1" s="34"/>
      <c r="F1" s="34"/>
    </row>
    <row r="2" spans="1:7" s="4" customFormat="1" ht="15" customHeight="1">
      <c r="A2" s="2" t="s">
        <v>38</v>
      </c>
      <c r="B2" s="3" t="s">
        <v>37</v>
      </c>
      <c r="D2" s="5"/>
    </row>
    <row r="3" spans="1:7" s="4" customFormat="1" ht="15" customHeight="1">
      <c r="A3" s="2" t="s">
        <v>36</v>
      </c>
      <c r="B3" s="3" t="s">
        <v>34</v>
      </c>
    </row>
    <row r="4" spans="1:7" s="4" customFormat="1" ht="15" customHeight="1">
      <c r="A4" s="2" t="s">
        <v>35</v>
      </c>
      <c r="B4" s="3" t="s">
        <v>34</v>
      </c>
      <c r="C4" s="6"/>
      <c r="D4" s="6"/>
    </row>
    <row r="5" spans="1:7" s="4" customFormat="1" ht="15" customHeight="1">
      <c r="A5" s="2" t="s">
        <v>33</v>
      </c>
      <c r="B5" s="7" t="s">
        <v>71</v>
      </c>
    </row>
    <row r="6" spans="1:7" s="4" customFormat="1" ht="15" customHeight="1">
      <c r="A6" s="2"/>
      <c r="B6" s="8"/>
    </row>
    <row r="8" spans="1:7" ht="15" customHeight="1">
      <c r="A8" s="34" t="s">
        <v>32</v>
      </c>
      <c r="B8" s="34"/>
      <c r="C8" s="34"/>
      <c r="D8" s="34"/>
      <c r="E8" s="34"/>
      <c r="F8" s="34"/>
    </row>
    <row r="9" spans="1:7" ht="15" customHeight="1">
      <c r="A9" s="34" t="s">
        <v>31</v>
      </c>
      <c r="B9" s="34"/>
      <c r="C9" s="34"/>
      <c r="D9" s="34"/>
      <c r="E9" s="34"/>
      <c r="F9" s="34"/>
    </row>
    <row r="11" spans="1:7" ht="15" customHeight="1" thickBot="1">
      <c r="A11" s="9" t="s">
        <v>68</v>
      </c>
      <c r="B11" s="10" t="s">
        <v>30</v>
      </c>
      <c r="C11" s="10" t="s">
        <v>47</v>
      </c>
      <c r="D11" s="10" t="s">
        <v>46</v>
      </c>
      <c r="E11" s="10" t="s">
        <v>45</v>
      </c>
      <c r="F11" s="10" t="s">
        <v>44</v>
      </c>
    </row>
    <row r="13" spans="1:7" s="12" customFormat="1" ht="15" customHeight="1">
      <c r="A13" s="11" t="s">
        <v>25</v>
      </c>
      <c r="B13" s="12" t="s">
        <v>63</v>
      </c>
      <c r="C13" s="12">
        <v>53</v>
      </c>
      <c r="D13" s="12">
        <v>53</v>
      </c>
      <c r="E13" s="12">
        <v>53</v>
      </c>
      <c r="F13" s="12">
        <v>53</v>
      </c>
    </row>
    <row r="14" spans="1:7" s="12" customFormat="1" ht="15" customHeight="1">
      <c r="A14" s="11"/>
      <c r="B14" s="12" t="s">
        <v>51</v>
      </c>
      <c r="C14" s="12">
        <v>27</v>
      </c>
      <c r="D14" s="12">
        <v>27</v>
      </c>
      <c r="E14" s="12">
        <v>28</v>
      </c>
      <c r="F14" s="12">
        <v>28</v>
      </c>
    </row>
    <row r="15" spans="1:7" s="12" customFormat="1" ht="15" customHeight="1">
      <c r="A15" s="11" t="s">
        <v>24</v>
      </c>
      <c r="B15" s="12" t="s">
        <v>27</v>
      </c>
      <c r="F15" s="12">
        <f t="shared" ref="F14:F19" si="0">+SUM(C15:E15)</f>
        <v>0</v>
      </c>
    </row>
    <row r="16" spans="1:7" s="12" customFormat="1" ht="15" customHeight="1">
      <c r="A16" s="11"/>
      <c r="B16" s="12" t="s">
        <v>28</v>
      </c>
      <c r="C16" s="12">
        <v>8</v>
      </c>
      <c r="D16" s="12">
        <v>14</v>
      </c>
      <c r="E16" s="13">
        <v>6</v>
      </c>
      <c r="F16" s="12">
        <f t="shared" si="0"/>
        <v>28</v>
      </c>
      <c r="G16" s="11"/>
    </row>
    <row r="17" spans="1:6" s="12" customFormat="1" ht="15" customHeight="1">
      <c r="A17" s="11" t="s">
        <v>23</v>
      </c>
      <c r="B17" s="12" t="s">
        <v>27</v>
      </c>
      <c r="C17" s="12">
        <v>14590</v>
      </c>
      <c r="D17" s="12">
        <v>39969</v>
      </c>
      <c r="E17" s="12">
        <v>33982</v>
      </c>
      <c r="F17" s="12">
        <f>AVERAGE(C17:E17)</f>
        <v>29513.666666666668</v>
      </c>
    </row>
    <row r="18" spans="1:6" s="12" customFormat="1" ht="15" customHeight="1">
      <c r="A18" s="11"/>
      <c r="B18" s="12" t="s">
        <v>50</v>
      </c>
      <c r="C18" s="12">
        <v>25</v>
      </c>
      <c r="D18" s="12">
        <v>25</v>
      </c>
      <c r="E18" s="12">
        <v>25</v>
      </c>
      <c r="F18" s="12">
        <v>25</v>
      </c>
    </row>
    <row r="19" spans="1:6" s="12" customFormat="1" ht="15" customHeight="1">
      <c r="A19" s="11" t="s">
        <v>22</v>
      </c>
      <c r="B19" s="12" t="s">
        <v>27</v>
      </c>
      <c r="C19" s="12">
        <v>0</v>
      </c>
      <c r="D19" s="12">
        <v>0</v>
      </c>
      <c r="E19" s="12">
        <v>0</v>
      </c>
      <c r="F19" s="12">
        <f t="shared" si="0"/>
        <v>0</v>
      </c>
    </row>
    <row r="20" spans="1:6" s="12" customFormat="1" ht="15" customHeight="1">
      <c r="A20" s="11"/>
    </row>
    <row r="21" spans="1:6" ht="15" customHeight="1" thickBot="1">
      <c r="A21" s="15" t="s">
        <v>13</v>
      </c>
      <c r="B21" s="16"/>
      <c r="C21" s="16"/>
      <c r="D21" s="16"/>
      <c r="E21" s="16"/>
      <c r="F21" s="16"/>
    </row>
    <row r="22" spans="1:6" ht="15" customHeight="1" thickTop="1">
      <c r="A22" s="36" t="s">
        <v>49</v>
      </c>
      <c r="B22" s="36"/>
      <c r="C22" s="36"/>
      <c r="D22" s="36"/>
      <c r="E22" s="36"/>
      <c r="F22" s="36"/>
    </row>
    <row r="23" spans="1:6" ht="15" customHeight="1">
      <c r="A23" s="17" t="s">
        <v>84</v>
      </c>
    </row>
    <row r="25" spans="1:6" ht="15" customHeight="1">
      <c r="A25" s="35" t="s">
        <v>26</v>
      </c>
      <c r="B25" s="35"/>
      <c r="C25" s="35"/>
      <c r="D25" s="35"/>
      <c r="E25" s="35"/>
    </row>
    <row r="26" spans="1:6" ht="15" customHeight="1">
      <c r="A26" s="34" t="s">
        <v>19</v>
      </c>
      <c r="B26" s="34"/>
      <c r="C26" s="34"/>
      <c r="D26" s="34"/>
      <c r="E26" s="34"/>
    </row>
    <row r="27" spans="1:6" ht="15" customHeight="1">
      <c r="A27" s="34" t="s">
        <v>10</v>
      </c>
      <c r="B27" s="34"/>
      <c r="C27" s="34"/>
      <c r="D27" s="34"/>
      <c r="E27" s="34"/>
    </row>
    <row r="29" spans="1:6" ht="15" customHeight="1" thickBot="1">
      <c r="A29" s="9" t="s">
        <v>68</v>
      </c>
      <c r="B29" s="10" t="s">
        <v>47</v>
      </c>
      <c r="C29" s="10" t="s">
        <v>46</v>
      </c>
      <c r="D29" s="10" t="s">
        <v>45</v>
      </c>
      <c r="E29" s="10" t="s">
        <v>48</v>
      </c>
    </row>
    <row r="31" spans="1:6" ht="15" customHeight="1">
      <c r="A31" s="18" t="s">
        <v>25</v>
      </c>
      <c r="B31" s="1">
        <v>23833489.300000001</v>
      </c>
      <c r="C31" s="1">
        <v>21256217.449999999</v>
      </c>
      <c r="D31" s="1">
        <v>11956330.75</v>
      </c>
      <c r="E31" s="1">
        <f>SUM(B31:D31)</f>
        <v>57046037.5</v>
      </c>
    </row>
    <row r="32" spans="1:6" ht="15" customHeight="1">
      <c r="A32" s="18" t="s">
        <v>24</v>
      </c>
      <c r="B32" s="1">
        <v>308075766.84000003</v>
      </c>
      <c r="C32" s="1">
        <v>95814217</v>
      </c>
      <c r="D32" s="1">
        <v>124735836</v>
      </c>
      <c r="E32" s="1">
        <f>SUM(B32:D32)</f>
        <v>528625819.84000003</v>
      </c>
    </row>
    <row r="33" spans="1:6" ht="15" customHeight="1">
      <c r="A33" s="18" t="s">
        <v>23</v>
      </c>
      <c r="B33" s="1">
        <v>181716885.5</v>
      </c>
      <c r="C33" s="1">
        <v>23636829.559999999</v>
      </c>
      <c r="D33" s="1">
        <v>56017791.890000001</v>
      </c>
      <c r="E33" s="1">
        <f>SUM(B33:D33)</f>
        <v>261371506.94999999</v>
      </c>
    </row>
    <row r="34" spans="1:6" ht="15" customHeight="1">
      <c r="A34" s="18" t="s">
        <v>22</v>
      </c>
      <c r="C34" s="1">
        <v>141358829.72</v>
      </c>
      <c r="D34" s="1">
        <v>105526566.95</v>
      </c>
      <c r="E34" s="1">
        <f>SUM(B34:D34)</f>
        <v>246885396.67000002</v>
      </c>
    </row>
    <row r="35" spans="1:6" ht="15" customHeight="1">
      <c r="A35" s="18" t="s">
        <v>21</v>
      </c>
      <c r="B35" s="1">
        <v>49660084.659999996</v>
      </c>
      <c r="C35" s="1">
        <v>7517613.7000000002</v>
      </c>
      <c r="D35" s="1">
        <v>38640484.07</v>
      </c>
      <c r="E35" s="1">
        <f>SUM(B35:D35)</f>
        <v>95818182.430000007</v>
      </c>
    </row>
    <row r="37" spans="1:6" ht="15" customHeight="1" thickBot="1">
      <c r="A37" s="15" t="s">
        <v>13</v>
      </c>
      <c r="B37" s="16">
        <f>SUM(B31:B36)</f>
        <v>563286226.30000007</v>
      </c>
      <c r="C37" s="16">
        <f>SUM(C31:C36)</f>
        <v>289583707.43000001</v>
      </c>
      <c r="D37" s="16">
        <f>SUM(D31:D36)</f>
        <v>336877009.65999997</v>
      </c>
      <c r="E37" s="15">
        <f>SUM(B37:D37)</f>
        <v>1189746943.3899999</v>
      </c>
    </row>
    <row r="38" spans="1:6" ht="15" customHeight="1" thickTop="1">
      <c r="A38" s="17" t="s">
        <v>66</v>
      </c>
    </row>
    <row r="41" spans="1:6" ht="15" customHeight="1">
      <c r="A41" s="34" t="s">
        <v>20</v>
      </c>
      <c r="B41" s="34"/>
      <c r="C41" s="34"/>
      <c r="D41" s="34"/>
      <c r="E41" s="34"/>
      <c r="F41" s="30"/>
    </row>
    <row r="42" spans="1:6" ht="15" customHeight="1">
      <c r="A42" s="34" t="s">
        <v>19</v>
      </c>
      <c r="B42" s="34"/>
      <c r="C42" s="34"/>
      <c r="D42" s="34"/>
      <c r="E42" s="34"/>
    </row>
    <row r="43" spans="1:6" ht="15" customHeight="1">
      <c r="A43" s="34" t="s">
        <v>10</v>
      </c>
      <c r="B43" s="34"/>
      <c r="C43" s="34"/>
      <c r="D43" s="34"/>
      <c r="E43" s="34"/>
    </row>
    <row r="45" spans="1:6" ht="15" customHeight="1" thickBot="1">
      <c r="A45" s="9" t="s">
        <v>9</v>
      </c>
      <c r="B45" s="10" t="s">
        <v>47</v>
      </c>
      <c r="C45" s="10" t="s">
        <v>46</v>
      </c>
      <c r="D45" s="10" t="s">
        <v>45</v>
      </c>
      <c r="E45" s="10" t="s">
        <v>44</v>
      </c>
    </row>
    <row r="47" spans="1:6" ht="15" customHeight="1">
      <c r="A47" s="12" t="s">
        <v>18</v>
      </c>
      <c r="B47" s="1">
        <v>0</v>
      </c>
      <c r="C47" s="1">
        <v>0</v>
      </c>
      <c r="D47" s="1">
        <v>0</v>
      </c>
      <c r="E47" s="1">
        <f>SUM(B47:D47)</f>
        <v>0</v>
      </c>
    </row>
    <row r="48" spans="1:6" ht="15" customHeight="1">
      <c r="A48" s="12" t="s">
        <v>17</v>
      </c>
      <c r="B48" s="1">
        <v>310473144.06</v>
      </c>
      <c r="C48" s="1">
        <v>31938431.940000001</v>
      </c>
      <c r="D48" s="1">
        <v>116260951.66</v>
      </c>
      <c r="E48" s="1">
        <f>SUM(B48:D48)</f>
        <v>458672527.65999997</v>
      </c>
    </row>
    <row r="49" spans="1:9" ht="15" customHeight="1">
      <c r="A49" s="12" t="s">
        <v>16</v>
      </c>
      <c r="B49" s="1">
        <v>49389832.600000001</v>
      </c>
      <c r="C49" s="1">
        <v>32283182.140000001</v>
      </c>
      <c r="D49" s="1">
        <v>26329304.809999999</v>
      </c>
      <c r="E49" s="1">
        <f t="shared" ref="E49:E52" si="1">SUM(B49:D49)</f>
        <v>108002319.55000001</v>
      </c>
    </row>
    <row r="50" spans="1:9" ht="15" customHeight="1">
      <c r="A50" s="12" t="s">
        <v>15</v>
      </c>
      <c r="B50" s="1">
        <v>823249.6399999999</v>
      </c>
      <c r="C50" s="1">
        <v>403263.74</v>
      </c>
      <c r="D50" s="1">
        <v>11760185.860000001</v>
      </c>
      <c r="E50" s="1">
        <f t="shared" si="1"/>
        <v>12986699.240000002</v>
      </c>
    </row>
    <row r="51" spans="1:9" ht="15" customHeight="1">
      <c r="A51" s="12" t="s">
        <v>14</v>
      </c>
      <c r="B51" s="1">
        <v>202600000</v>
      </c>
      <c r="C51" s="1">
        <v>83599999.890000001</v>
      </c>
      <c r="D51" s="1">
        <v>77000000.379999995</v>
      </c>
      <c r="E51" s="1">
        <f t="shared" si="1"/>
        <v>363200000.26999998</v>
      </c>
    </row>
    <row r="52" spans="1:9" ht="15" customHeight="1">
      <c r="A52" s="12" t="s">
        <v>79</v>
      </c>
      <c r="C52" s="1">
        <v>141358829.72</v>
      </c>
      <c r="D52" s="1">
        <v>105526566.95</v>
      </c>
      <c r="E52" s="1">
        <f t="shared" si="1"/>
        <v>246885396.67000002</v>
      </c>
    </row>
    <row r="53" spans="1:9" ht="15" customHeight="1" thickBot="1">
      <c r="A53" s="15" t="s">
        <v>13</v>
      </c>
      <c r="B53" s="16">
        <f>SUM(B47:B52)</f>
        <v>563286226.29999995</v>
      </c>
      <c r="C53" s="16">
        <f t="shared" ref="C53:E53" si="2">SUM(C47:C52)</f>
        <v>289583707.43000001</v>
      </c>
      <c r="D53" s="16">
        <f t="shared" si="2"/>
        <v>336877009.66000003</v>
      </c>
      <c r="E53" s="16">
        <f t="shared" si="2"/>
        <v>1189746943.3900001</v>
      </c>
    </row>
    <row r="54" spans="1:9" ht="15" customHeight="1" thickTop="1">
      <c r="A54" s="19" t="s">
        <v>66</v>
      </c>
    </row>
    <row r="57" spans="1:9" ht="15" customHeight="1">
      <c r="A57" s="34" t="s">
        <v>12</v>
      </c>
      <c r="B57" s="34"/>
      <c r="C57" s="34"/>
      <c r="D57" s="34"/>
      <c r="E57" s="34"/>
    </row>
    <row r="58" spans="1:9" ht="15" customHeight="1">
      <c r="A58" s="34" t="s">
        <v>11</v>
      </c>
      <c r="B58" s="34"/>
      <c r="C58" s="34"/>
      <c r="D58" s="34"/>
      <c r="E58" s="34"/>
    </row>
    <row r="59" spans="1:9" ht="18" customHeight="1">
      <c r="A59" s="34" t="s">
        <v>10</v>
      </c>
      <c r="B59" s="34"/>
      <c r="C59" s="34"/>
      <c r="D59" s="34"/>
      <c r="E59" s="34"/>
    </row>
    <row r="61" spans="1:9" ht="15" customHeight="1" thickBot="1">
      <c r="A61" s="9" t="s">
        <v>9</v>
      </c>
      <c r="B61" s="10" t="s">
        <v>47</v>
      </c>
      <c r="C61" s="10" t="s">
        <v>46</v>
      </c>
      <c r="D61" s="10" t="s">
        <v>45</v>
      </c>
      <c r="E61" s="10" t="s">
        <v>44</v>
      </c>
    </row>
    <row r="63" spans="1:9" ht="15" customHeight="1">
      <c r="A63" s="1" t="s">
        <v>4</v>
      </c>
      <c r="B63" s="1">
        <f>'2T'!E67</f>
        <v>629672798.06102014</v>
      </c>
      <c r="C63" s="1">
        <f>B67</f>
        <v>297028751.94102025</v>
      </c>
      <c r="D63" s="1">
        <f>C67</f>
        <v>403169670.60102016</v>
      </c>
      <c r="E63" s="1">
        <f>B63</f>
        <v>629672798.06102014</v>
      </c>
      <c r="G63" s="12"/>
      <c r="H63" s="12"/>
      <c r="I63" s="12"/>
    </row>
    <row r="64" spans="1:9" ht="15" customHeight="1">
      <c r="A64" s="1" t="s">
        <v>3</v>
      </c>
      <c r="B64" s="1">
        <v>230642180.18000001</v>
      </c>
      <c r="C64" s="1">
        <v>395724626.08999997</v>
      </c>
      <c r="D64" s="1">
        <v>303222753.06</v>
      </c>
      <c r="E64" s="1">
        <f>SUM(B64:D64)</f>
        <v>929589559.32999992</v>
      </c>
      <c r="G64" s="31"/>
      <c r="H64" s="31"/>
      <c r="I64" s="31"/>
    </row>
    <row r="65" spans="1:5" ht="15" customHeight="1">
      <c r="A65" s="1" t="s">
        <v>2</v>
      </c>
      <c r="B65" s="1">
        <f>+B63+B64</f>
        <v>860314978.2410202</v>
      </c>
      <c r="C65" s="1">
        <f t="shared" ref="C65:D65" si="3">+C63+C64</f>
        <v>692753378.03102016</v>
      </c>
      <c r="D65" s="1">
        <f t="shared" si="3"/>
        <v>706392423.66102016</v>
      </c>
      <c r="E65" s="1">
        <f>E64+E63</f>
        <v>1559262357.3910201</v>
      </c>
    </row>
    <row r="66" spans="1:5" ht="15" customHeight="1">
      <c r="A66" s="1" t="s">
        <v>1</v>
      </c>
      <c r="B66" s="1">
        <f>B53</f>
        <v>563286226.29999995</v>
      </c>
      <c r="C66" s="1">
        <f t="shared" ref="C66:D66" si="4">C53</f>
        <v>289583707.43000001</v>
      </c>
      <c r="D66" s="1">
        <f t="shared" si="4"/>
        <v>336877009.66000003</v>
      </c>
      <c r="E66" s="1">
        <f>SUM(B66:D66)</f>
        <v>1189746943.3900001</v>
      </c>
    </row>
    <row r="67" spans="1:5" ht="15" customHeight="1">
      <c r="A67" s="1" t="s">
        <v>0</v>
      </c>
      <c r="B67" s="1">
        <f t="shared" ref="B67:D67" si="5">B65-B66</f>
        <v>297028751.94102025</v>
      </c>
      <c r="C67" s="1">
        <f t="shared" si="5"/>
        <v>403169670.60102016</v>
      </c>
      <c r="D67" s="1">
        <f t="shared" si="5"/>
        <v>369515414.00102013</v>
      </c>
      <c r="E67" s="1">
        <f>E65-E66</f>
        <v>369515414.00101995</v>
      </c>
    </row>
    <row r="68" spans="1:5" ht="15" customHeight="1" thickBot="1">
      <c r="A68" s="16"/>
      <c r="B68" s="16"/>
      <c r="C68" s="16"/>
      <c r="D68" s="16"/>
      <c r="E68" s="16"/>
    </row>
    <row r="69" spans="1:5" ht="15" customHeight="1" thickTop="1">
      <c r="A69" s="4" t="s">
        <v>65</v>
      </c>
    </row>
    <row r="70" spans="1:5" ht="15" customHeight="1">
      <c r="A70" s="1"/>
    </row>
    <row r="73" spans="1:5" ht="15" customHeight="1">
      <c r="A73" s="12" t="s">
        <v>86</v>
      </c>
    </row>
  </sheetData>
  <mergeCells count="13">
    <mergeCell ref="A22:F22"/>
    <mergeCell ref="A1:F1"/>
    <mergeCell ref="A8:F8"/>
    <mergeCell ref="A9:F9"/>
    <mergeCell ref="A25:E25"/>
    <mergeCell ref="A58:E58"/>
    <mergeCell ref="A59:E59"/>
    <mergeCell ref="A26:E26"/>
    <mergeCell ref="A27:E27"/>
    <mergeCell ref="A41:E41"/>
    <mergeCell ref="A42:E42"/>
    <mergeCell ref="A43:E43"/>
    <mergeCell ref="A57:E57"/>
  </mergeCells>
  <printOptions horizontalCentered="1" verticalCentered="1"/>
  <pageMargins left="0.70866141732283472" right="1.18" top="0.3" bottom="0.2" header="0.31496062992125984" footer="0.31496062992125984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2"/>
  <sheetViews>
    <sheetView topLeftCell="A49" workbookViewId="0">
      <selection activeCell="A72" sqref="A72"/>
    </sheetView>
  </sheetViews>
  <sheetFormatPr baseColWidth="10" defaultColWidth="11.5703125" defaultRowHeight="15"/>
  <cols>
    <col min="1" max="1" width="51.140625" style="12" customWidth="1"/>
    <col min="2" max="2" width="15.28515625" style="1" customWidth="1"/>
    <col min="3" max="3" width="14.42578125" style="1" customWidth="1"/>
    <col min="4" max="4" width="15.85546875" style="1" customWidth="1"/>
    <col min="5" max="5" width="15.140625" style="1" bestFit="1" customWidth="1"/>
    <col min="6" max="6" width="11.5703125" style="1"/>
    <col min="7" max="8" width="12.5703125" style="1" bestFit="1" customWidth="1"/>
    <col min="9" max="9" width="14.28515625" style="1" bestFit="1" customWidth="1"/>
    <col min="10" max="16384" width="11.5703125" style="1"/>
  </cols>
  <sheetData>
    <row r="1" spans="1:7" ht="15" customHeight="1">
      <c r="A1" s="34" t="s">
        <v>39</v>
      </c>
      <c r="B1" s="34"/>
      <c r="C1" s="34"/>
      <c r="D1" s="34"/>
      <c r="E1" s="34"/>
      <c r="F1" s="34"/>
    </row>
    <row r="2" spans="1:7" s="4" customFormat="1" ht="15" customHeight="1">
      <c r="A2" s="2" t="s">
        <v>38</v>
      </c>
      <c r="B2" s="3" t="s">
        <v>37</v>
      </c>
      <c r="D2" s="5"/>
    </row>
    <row r="3" spans="1:7" s="4" customFormat="1" ht="15" customHeight="1">
      <c r="A3" s="2" t="s">
        <v>36</v>
      </c>
      <c r="B3" s="3" t="s">
        <v>34</v>
      </c>
    </row>
    <row r="4" spans="1:7" s="4" customFormat="1" ht="15" customHeight="1">
      <c r="A4" s="2" t="s">
        <v>35</v>
      </c>
      <c r="B4" s="3" t="s">
        <v>34</v>
      </c>
      <c r="C4" s="6"/>
      <c r="D4" s="6"/>
    </row>
    <row r="5" spans="1:7" s="4" customFormat="1" ht="15" customHeight="1">
      <c r="A5" s="2" t="s">
        <v>33</v>
      </c>
      <c r="B5" s="7" t="s">
        <v>72</v>
      </c>
    </row>
    <row r="6" spans="1:7" s="4" customFormat="1" ht="15" customHeight="1">
      <c r="A6" s="2"/>
      <c r="B6" s="8"/>
    </row>
    <row r="8" spans="1:7" ht="15" customHeight="1">
      <c r="A8" s="34" t="s">
        <v>32</v>
      </c>
      <c r="B8" s="34"/>
      <c r="C8" s="34"/>
      <c r="D8" s="34"/>
      <c r="E8" s="34"/>
      <c r="F8" s="34"/>
    </row>
    <row r="9" spans="1:7" ht="15" customHeight="1">
      <c r="A9" s="34" t="s">
        <v>31</v>
      </c>
      <c r="B9" s="34"/>
      <c r="C9" s="34"/>
      <c r="D9" s="34"/>
      <c r="E9" s="34"/>
      <c r="F9" s="34"/>
    </row>
    <row r="11" spans="1:7" ht="15" customHeight="1" thickBot="1">
      <c r="A11" s="9" t="s">
        <v>68</v>
      </c>
      <c r="B11" s="10" t="s">
        <v>30</v>
      </c>
      <c r="C11" s="10" t="s">
        <v>55</v>
      </c>
      <c r="D11" s="10" t="s">
        <v>54</v>
      </c>
      <c r="E11" s="10" t="s">
        <v>53</v>
      </c>
      <c r="F11" s="10" t="s">
        <v>52</v>
      </c>
    </row>
    <row r="13" spans="1:7" s="12" customFormat="1" ht="15" customHeight="1">
      <c r="A13" s="11" t="s">
        <v>25</v>
      </c>
      <c r="B13" s="12" t="s">
        <v>63</v>
      </c>
      <c r="C13" s="12">
        <v>80</v>
      </c>
      <c r="D13" s="12">
        <v>80</v>
      </c>
      <c r="E13" s="12">
        <v>81</v>
      </c>
      <c r="F13" s="12">
        <v>81</v>
      </c>
    </row>
    <row r="14" spans="1:7" s="12" customFormat="1" ht="15" customHeight="1">
      <c r="A14" s="11"/>
      <c r="B14" s="12" t="s">
        <v>29</v>
      </c>
      <c r="C14" s="12">
        <v>27</v>
      </c>
      <c r="D14" s="12">
        <v>27</v>
      </c>
      <c r="E14" s="12">
        <v>28</v>
      </c>
      <c r="F14" s="12">
        <v>28</v>
      </c>
    </row>
    <row r="15" spans="1:7" s="12" customFormat="1" ht="15" customHeight="1">
      <c r="A15" s="11" t="s">
        <v>24</v>
      </c>
      <c r="B15" s="12" t="s">
        <v>27</v>
      </c>
      <c r="E15" s="12">
        <v>26280</v>
      </c>
      <c r="F15" s="12">
        <f t="shared" ref="F13:F19" si="0">SUM(C15:E15)</f>
        <v>26280</v>
      </c>
      <c r="G15" s="33" t="s">
        <v>82</v>
      </c>
    </row>
    <row r="16" spans="1:7" s="12" customFormat="1" ht="15" customHeight="1">
      <c r="A16" s="11"/>
      <c r="B16" s="12" t="s">
        <v>28</v>
      </c>
      <c r="C16" s="12">
        <v>11</v>
      </c>
      <c r="D16" s="12">
        <v>12</v>
      </c>
      <c r="E16" s="13">
        <v>11</v>
      </c>
      <c r="F16" s="12">
        <f t="shared" si="0"/>
        <v>34</v>
      </c>
      <c r="G16" s="33" t="s">
        <v>83</v>
      </c>
    </row>
    <row r="17" spans="1:6" s="12" customFormat="1">
      <c r="A17" s="11" t="s">
        <v>23</v>
      </c>
      <c r="B17" s="12" t="s">
        <v>27</v>
      </c>
      <c r="C17" s="12">
        <v>609869</v>
      </c>
      <c r="D17" s="12">
        <v>629569</v>
      </c>
      <c r="E17" s="12">
        <v>646844</v>
      </c>
      <c r="F17" s="12">
        <f>AVERAGE(C17:E17)</f>
        <v>628760.66666666663</v>
      </c>
    </row>
    <row r="18" spans="1:6" s="12" customFormat="1">
      <c r="A18" s="11"/>
      <c r="B18" s="12" t="s">
        <v>50</v>
      </c>
      <c r="C18" s="12">
        <v>25</v>
      </c>
      <c r="D18" s="12">
        <v>25</v>
      </c>
      <c r="E18" s="12">
        <v>25</v>
      </c>
      <c r="F18" s="12">
        <v>25</v>
      </c>
    </row>
    <row r="19" spans="1:6" s="12" customFormat="1">
      <c r="A19" s="11" t="s">
        <v>22</v>
      </c>
      <c r="B19" s="12" t="s">
        <v>27</v>
      </c>
      <c r="C19" s="12">
        <v>0</v>
      </c>
      <c r="D19" s="12">
        <v>0</v>
      </c>
      <c r="E19" s="12">
        <v>0</v>
      </c>
      <c r="F19" s="12">
        <f t="shared" si="0"/>
        <v>0</v>
      </c>
    </row>
    <row r="20" spans="1:6" s="12" customFormat="1">
      <c r="A20" s="11"/>
    </row>
    <row r="21" spans="1:6" ht="15.75" thickBot="1">
      <c r="A21" s="15" t="s">
        <v>13</v>
      </c>
      <c r="B21" s="16"/>
      <c r="C21" s="16"/>
      <c r="D21" s="16"/>
      <c r="E21" s="16"/>
      <c r="F21" s="16"/>
    </row>
    <row r="22" spans="1:6" ht="15.75" thickTop="1">
      <c r="A22" s="17" t="s">
        <v>84</v>
      </c>
    </row>
    <row r="23" spans="1:6">
      <c r="A23" s="32" t="s">
        <v>80</v>
      </c>
    </row>
    <row r="24" spans="1:6">
      <c r="A24" s="32" t="s">
        <v>81</v>
      </c>
    </row>
    <row r="25" spans="1:6">
      <c r="A25" s="35" t="s">
        <v>26</v>
      </c>
      <c r="B25" s="35"/>
      <c r="C25" s="35"/>
      <c r="D25" s="35"/>
      <c r="E25" s="35"/>
    </row>
    <row r="26" spans="1:6">
      <c r="A26" s="34" t="s">
        <v>19</v>
      </c>
      <c r="B26" s="34"/>
      <c r="C26" s="34"/>
      <c r="D26" s="34"/>
      <c r="E26" s="34"/>
    </row>
    <row r="27" spans="1:6">
      <c r="A27" s="34" t="s">
        <v>10</v>
      </c>
      <c r="B27" s="34"/>
      <c r="C27" s="34"/>
      <c r="D27" s="34"/>
      <c r="E27" s="34"/>
    </row>
    <row r="29" spans="1:6" ht="15.75" thickBot="1">
      <c r="A29" s="9" t="s">
        <v>68</v>
      </c>
      <c r="B29" s="10" t="s">
        <v>55</v>
      </c>
      <c r="C29" s="10" t="s">
        <v>54</v>
      </c>
      <c r="D29" s="10" t="s">
        <v>53</v>
      </c>
      <c r="E29" s="10" t="s">
        <v>52</v>
      </c>
    </row>
    <row r="31" spans="1:6">
      <c r="A31" s="18" t="s">
        <v>25</v>
      </c>
      <c r="B31" s="1">
        <v>15919414.6</v>
      </c>
      <c r="C31" s="1">
        <v>18785092.800000001</v>
      </c>
      <c r="D31" s="1">
        <v>126340209.28999999</v>
      </c>
      <c r="E31" s="1">
        <f>SUM(B31:D31)</f>
        <v>161044716.69</v>
      </c>
    </row>
    <row r="32" spans="1:6">
      <c r="A32" s="18" t="s">
        <v>24</v>
      </c>
      <c r="B32" s="1">
        <v>36963037.149999999</v>
      </c>
      <c r="C32" s="1">
        <v>20000000</v>
      </c>
      <c r="D32" s="1">
        <v>386822618.88999999</v>
      </c>
      <c r="E32" s="1">
        <f>SUM(B32:D32)</f>
        <v>443785656.03999996</v>
      </c>
    </row>
    <row r="33" spans="1:5">
      <c r="A33" s="18" t="s">
        <v>23</v>
      </c>
      <c r="B33" s="1">
        <v>46404668.370000005</v>
      </c>
      <c r="C33" s="1">
        <v>78436712.079999998</v>
      </c>
      <c r="D33" s="1">
        <v>83881529.789999992</v>
      </c>
      <c r="E33" s="1">
        <f>SUM(B33:D33)</f>
        <v>208722910.24000001</v>
      </c>
    </row>
    <row r="34" spans="1:5">
      <c r="A34" s="18" t="s">
        <v>22</v>
      </c>
      <c r="B34" s="1">
        <v>80859400.810000002</v>
      </c>
      <c r="C34" s="1">
        <v>80859400.810000002</v>
      </c>
      <c r="D34" s="1">
        <v>139183510.81999999</v>
      </c>
      <c r="E34" s="1">
        <f>SUM(B34:D34)</f>
        <v>300902312.44</v>
      </c>
    </row>
    <row r="35" spans="1:5">
      <c r="A35" s="18" t="s">
        <v>21</v>
      </c>
      <c r="B35" s="1">
        <v>7650781.2999999989</v>
      </c>
      <c r="C35" s="1">
        <v>2041237.2</v>
      </c>
      <c r="D35" s="1">
        <v>116947647.39</v>
      </c>
      <c r="E35" s="1">
        <f>SUM(B35:D35)</f>
        <v>126639665.89</v>
      </c>
    </row>
    <row r="37" spans="1:5" ht="15.75" thickBot="1">
      <c r="A37" s="15" t="s">
        <v>13</v>
      </c>
      <c r="B37" s="16">
        <f>SUM(B31:B36)</f>
        <v>187797302.23000002</v>
      </c>
      <c r="C37" s="16">
        <f>SUM(C31:C36)</f>
        <v>200122442.88999999</v>
      </c>
      <c r="D37" s="16">
        <f>SUM(D31:D36)</f>
        <v>853175516.17999995</v>
      </c>
      <c r="E37" s="15">
        <f>SUM(B37:D37)</f>
        <v>1241095261.3</v>
      </c>
    </row>
    <row r="38" spans="1:5" ht="15.75" thickTop="1">
      <c r="A38" s="17" t="s">
        <v>66</v>
      </c>
    </row>
    <row r="41" spans="1:5">
      <c r="A41" s="34" t="s">
        <v>20</v>
      </c>
      <c r="B41" s="34"/>
      <c r="C41" s="34"/>
      <c r="D41" s="34"/>
      <c r="E41" s="34"/>
    </row>
    <row r="42" spans="1:5">
      <c r="A42" s="34" t="s">
        <v>19</v>
      </c>
      <c r="B42" s="34"/>
      <c r="C42" s="34"/>
      <c r="D42" s="34"/>
      <c r="E42" s="34"/>
    </row>
    <row r="43" spans="1:5">
      <c r="A43" s="34" t="s">
        <v>10</v>
      </c>
      <c r="B43" s="34"/>
      <c r="C43" s="34"/>
      <c r="D43" s="34"/>
      <c r="E43" s="34"/>
    </row>
    <row r="45" spans="1:5" ht="15.75" thickBot="1">
      <c r="A45" s="9" t="s">
        <v>9</v>
      </c>
      <c r="B45" s="10" t="s">
        <v>55</v>
      </c>
      <c r="C45" s="10" t="s">
        <v>54</v>
      </c>
      <c r="D45" s="10" t="s">
        <v>53</v>
      </c>
      <c r="E45" s="10" t="s">
        <v>52</v>
      </c>
    </row>
    <row r="47" spans="1:5">
      <c r="A47" s="12" t="s">
        <v>18</v>
      </c>
      <c r="B47" s="1">
        <v>0</v>
      </c>
      <c r="C47" s="1">
        <v>0</v>
      </c>
      <c r="D47" s="1">
        <v>158397335.31999999</v>
      </c>
      <c r="E47" s="1">
        <f t="shared" ref="E47:E53" si="1">SUM(B47:D47)</f>
        <v>158397335.31999999</v>
      </c>
    </row>
    <row r="48" spans="1:5">
      <c r="A48" s="12" t="s">
        <v>17</v>
      </c>
      <c r="B48" s="1">
        <v>46686388.020000003</v>
      </c>
      <c r="C48" s="1">
        <v>26460308.75</v>
      </c>
      <c r="D48" s="1">
        <v>147580660.53999999</v>
      </c>
      <c r="E48" s="1">
        <f t="shared" si="1"/>
        <v>220727357.31</v>
      </c>
    </row>
    <row r="49" spans="1:9">
      <c r="A49" s="12" t="s">
        <v>16</v>
      </c>
      <c r="B49" s="1">
        <v>24011672.309999999</v>
      </c>
      <c r="C49" s="1">
        <v>24802733.330000002</v>
      </c>
      <c r="D49" s="1">
        <v>89535225.189999998</v>
      </c>
      <c r="E49" s="1">
        <f t="shared" si="1"/>
        <v>138349630.82999998</v>
      </c>
      <c r="G49" s="30"/>
    </row>
    <row r="50" spans="1:9">
      <c r="A50" s="12" t="s">
        <v>15</v>
      </c>
      <c r="B50" s="1">
        <v>239841.09</v>
      </c>
      <c r="C50" s="1">
        <v>0</v>
      </c>
      <c r="D50" s="1">
        <v>307478784.31</v>
      </c>
      <c r="E50" s="1">
        <f t="shared" si="1"/>
        <v>307718625.39999998</v>
      </c>
    </row>
    <row r="51" spans="1:9">
      <c r="A51" s="12" t="s">
        <v>14</v>
      </c>
      <c r="B51" s="1">
        <v>116859400.81</v>
      </c>
      <c r="C51" s="1">
        <v>148859400.81</v>
      </c>
      <c r="D51" s="1">
        <v>150183510.81999999</v>
      </c>
      <c r="E51" s="1">
        <f t="shared" si="1"/>
        <v>415902312.44</v>
      </c>
    </row>
    <row r="52" spans="1:9">
      <c r="A52" s="12" t="s">
        <v>76</v>
      </c>
    </row>
    <row r="53" spans="1:9" ht="15.75" thickBot="1">
      <c r="A53" s="15" t="s">
        <v>13</v>
      </c>
      <c r="B53" s="16">
        <f>SUM(B47:B52)</f>
        <v>187797302.23000002</v>
      </c>
      <c r="C53" s="16">
        <f t="shared" ref="C53:D53" si="2">SUM(C47:C52)</f>
        <v>200122442.88999999</v>
      </c>
      <c r="D53" s="16">
        <f t="shared" si="2"/>
        <v>853175516.18000007</v>
      </c>
      <c r="E53" s="15">
        <f t="shared" si="1"/>
        <v>1241095261.3000002</v>
      </c>
    </row>
    <row r="54" spans="1:9" ht="15.75" thickTop="1">
      <c r="A54" s="17" t="s">
        <v>66</v>
      </c>
    </row>
    <row r="57" spans="1:9">
      <c r="A57" s="34" t="s">
        <v>12</v>
      </c>
      <c r="B57" s="34"/>
      <c r="C57" s="34"/>
      <c r="D57" s="34"/>
      <c r="E57" s="34"/>
    </row>
    <row r="58" spans="1:9">
      <c r="A58" s="34" t="s">
        <v>11</v>
      </c>
      <c r="B58" s="34"/>
      <c r="C58" s="34"/>
      <c r="D58" s="34"/>
      <c r="E58" s="34"/>
    </row>
    <row r="59" spans="1:9">
      <c r="A59" s="34" t="s">
        <v>10</v>
      </c>
      <c r="B59" s="34"/>
      <c r="C59" s="34"/>
      <c r="D59" s="34"/>
      <c r="E59" s="34"/>
    </row>
    <row r="61" spans="1:9" ht="15.75" thickBot="1">
      <c r="A61" s="9" t="s">
        <v>9</v>
      </c>
      <c r="B61" s="10" t="s">
        <v>55</v>
      </c>
      <c r="C61" s="10" t="s">
        <v>54</v>
      </c>
      <c r="D61" s="10" t="s">
        <v>53</v>
      </c>
      <c r="E61" s="10" t="s">
        <v>52</v>
      </c>
    </row>
    <row r="63" spans="1:9">
      <c r="A63" s="1" t="s">
        <v>4</v>
      </c>
      <c r="B63" s="1">
        <f>'3T'!E67</f>
        <v>369515414.00101995</v>
      </c>
      <c r="C63" s="1">
        <f>B67</f>
        <v>480399223.57101989</v>
      </c>
      <c r="D63" s="1">
        <f>C67</f>
        <v>514053748.67101991</v>
      </c>
      <c r="E63" s="1">
        <f>B63</f>
        <v>369515414.00101995</v>
      </c>
    </row>
    <row r="64" spans="1:9">
      <c r="A64" s="1" t="s">
        <v>3</v>
      </c>
      <c r="B64" s="1">
        <v>298681111.80000001</v>
      </c>
      <c r="C64" s="1">
        <v>233776967.99000001</v>
      </c>
      <c r="D64" s="1">
        <v>511548569.39999998</v>
      </c>
      <c r="E64" s="1">
        <f>SUM(B64:D64)</f>
        <v>1044006649.1900001</v>
      </c>
      <c r="G64" s="31"/>
      <c r="H64" s="31"/>
      <c r="I64" s="31"/>
    </row>
    <row r="65" spans="1:5">
      <c r="A65" s="1" t="s">
        <v>2</v>
      </c>
      <c r="B65" s="1">
        <f t="shared" ref="B65:D65" si="3">B64+B63</f>
        <v>668196525.80101991</v>
      </c>
      <c r="C65" s="1">
        <f t="shared" si="3"/>
        <v>714176191.5610199</v>
      </c>
      <c r="D65" s="1">
        <f t="shared" si="3"/>
        <v>1025602318.0710199</v>
      </c>
      <c r="E65" s="1">
        <f>E64+E63</f>
        <v>1413522063.19102</v>
      </c>
    </row>
    <row r="66" spans="1:5">
      <c r="A66" s="1" t="s">
        <v>1</v>
      </c>
      <c r="B66" s="1">
        <f>B53</f>
        <v>187797302.23000002</v>
      </c>
      <c r="C66" s="1">
        <f t="shared" ref="C66:D66" si="4">C53</f>
        <v>200122442.88999999</v>
      </c>
      <c r="D66" s="1">
        <f t="shared" si="4"/>
        <v>853175516.18000007</v>
      </c>
      <c r="E66" s="1">
        <f>SUM(B66:D66)</f>
        <v>1241095261.3000002</v>
      </c>
    </row>
    <row r="67" spans="1:5">
      <c r="A67" s="1" t="s">
        <v>0</v>
      </c>
      <c r="B67" s="1">
        <f t="shared" ref="B67:D67" si="5">B65-B66</f>
        <v>480399223.57101989</v>
      </c>
      <c r="C67" s="1">
        <f t="shared" si="5"/>
        <v>514053748.67101991</v>
      </c>
      <c r="D67" s="1">
        <f t="shared" si="5"/>
        <v>172426801.89101982</v>
      </c>
      <c r="E67" s="1">
        <f>E65-E66</f>
        <v>172426801.89101982</v>
      </c>
    </row>
    <row r="68" spans="1:5" ht="15.75" thickBot="1">
      <c r="A68" s="16"/>
      <c r="B68" s="16"/>
      <c r="C68" s="16"/>
      <c r="D68" s="16"/>
      <c r="E68" s="16"/>
    </row>
    <row r="69" spans="1:5" ht="15.75" thickTop="1">
      <c r="A69" s="17" t="s">
        <v>66</v>
      </c>
    </row>
    <row r="70" spans="1:5">
      <c r="A70" s="1"/>
    </row>
    <row r="72" spans="1:5">
      <c r="A72" s="12" t="s">
        <v>86</v>
      </c>
    </row>
  </sheetData>
  <mergeCells count="12">
    <mergeCell ref="A57:E57"/>
    <mergeCell ref="A58:E58"/>
    <mergeCell ref="A59:E59"/>
    <mergeCell ref="A1:F1"/>
    <mergeCell ref="A8:F8"/>
    <mergeCell ref="A9:F9"/>
    <mergeCell ref="A25:E25"/>
    <mergeCell ref="A26:E26"/>
    <mergeCell ref="A27:E27"/>
    <mergeCell ref="A41:E41"/>
    <mergeCell ref="A42:E42"/>
    <mergeCell ref="A43:E43"/>
  </mergeCells>
  <pageMargins left="0.7" right="0.7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2"/>
  <sheetViews>
    <sheetView topLeftCell="A49" workbookViewId="0">
      <selection activeCell="A72" sqref="A72"/>
    </sheetView>
  </sheetViews>
  <sheetFormatPr baseColWidth="10" defaultColWidth="11.5703125" defaultRowHeight="15"/>
  <cols>
    <col min="1" max="1" width="51.140625" style="12" customWidth="1"/>
    <col min="2" max="2" width="15.28515625" style="1" customWidth="1"/>
    <col min="3" max="3" width="15.140625" style="1" bestFit="1" customWidth="1"/>
    <col min="4" max="4" width="15.85546875" style="1" customWidth="1"/>
    <col min="5" max="6" width="15.140625" style="1" bestFit="1" customWidth="1"/>
    <col min="7" max="16384" width="11.5703125" style="1"/>
  </cols>
  <sheetData>
    <row r="1" spans="1:6" ht="15" customHeight="1">
      <c r="A1" s="34" t="s">
        <v>39</v>
      </c>
      <c r="B1" s="34"/>
      <c r="C1" s="34"/>
      <c r="D1" s="34"/>
      <c r="E1" s="34"/>
    </row>
    <row r="2" spans="1:6" s="4" customFormat="1" ht="15" customHeight="1">
      <c r="A2" s="2" t="s">
        <v>38</v>
      </c>
      <c r="B2" s="3" t="s">
        <v>37</v>
      </c>
      <c r="D2" s="5"/>
    </row>
    <row r="3" spans="1:6" s="4" customFormat="1" ht="15" customHeight="1">
      <c r="A3" s="2" t="s">
        <v>36</v>
      </c>
      <c r="B3" s="3" t="s">
        <v>34</v>
      </c>
    </row>
    <row r="4" spans="1:6" s="4" customFormat="1" ht="15" customHeight="1">
      <c r="A4" s="2" t="s">
        <v>35</v>
      </c>
      <c r="B4" s="3" t="s">
        <v>34</v>
      </c>
      <c r="C4" s="6"/>
      <c r="D4" s="6"/>
    </row>
    <row r="5" spans="1:6" s="4" customFormat="1" ht="15" customHeight="1">
      <c r="A5" s="2" t="s">
        <v>33</v>
      </c>
      <c r="B5" s="23" t="s">
        <v>73</v>
      </c>
    </row>
    <row r="6" spans="1:6" s="4" customFormat="1" ht="15" customHeight="1">
      <c r="A6" s="2"/>
      <c r="B6" s="23"/>
    </row>
    <row r="8" spans="1:6" ht="15" customHeight="1">
      <c r="A8" s="34" t="s">
        <v>32</v>
      </c>
      <c r="B8" s="34"/>
      <c r="C8" s="34"/>
      <c r="D8" s="34"/>
      <c r="E8" s="34"/>
    </row>
    <row r="9" spans="1:6" ht="15" customHeight="1">
      <c r="A9" s="34" t="s">
        <v>31</v>
      </c>
      <c r="B9" s="34"/>
      <c r="C9" s="34"/>
      <c r="D9" s="34"/>
      <c r="E9" s="34"/>
    </row>
    <row r="11" spans="1:6" ht="15" customHeight="1" thickBot="1">
      <c r="A11" s="9" t="s">
        <v>68</v>
      </c>
      <c r="B11" s="10" t="s">
        <v>30</v>
      </c>
      <c r="C11" s="10" t="s">
        <v>5</v>
      </c>
      <c r="D11" s="10" t="s">
        <v>57</v>
      </c>
      <c r="E11" s="10" t="s">
        <v>56</v>
      </c>
    </row>
    <row r="13" spans="1:6" ht="15" customHeight="1">
      <c r="A13" s="11" t="s">
        <v>25</v>
      </c>
      <c r="B13" s="12" t="s">
        <v>63</v>
      </c>
      <c r="C13" s="12">
        <f>+'1T'!F13</f>
        <v>12</v>
      </c>
      <c r="D13" s="12">
        <f>+'2T'!F13</f>
        <v>64</v>
      </c>
      <c r="E13" s="12">
        <f>D13</f>
        <v>64</v>
      </c>
    </row>
    <row r="14" spans="1:6" ht="15" customHeight="1">
      <c r="A14" s="11"/>
      <c r="B14" s="12" t="s">
        <v>29</v>
      </c>
      <c r="C14" s="12">
        <f>+'1T'!F14</f>
        <v>13</v>
      </c>
      <c r="D14" s="12">
        <f>+'2T'!F14</f>
        <v>22</v>
      </c>
      <c r="E14" s="12">
        <f>D14</f>
        <v>22</v>
      </c>
    </row>
    <row r="15" spans="1:6" ht="15" customHeight="1">
      <c r="A15" s="11" t="s">
        <v>24</v>
      </c>
      <c r="B15" s="12" t="s">
        <v>27</v>
      </c>
      <c r="C15" s="12">
        <f>+'1T'!F15</f>
        <v>0</v>
      </c>
      <c r="D15" s="12">
        <f>+'2T'!F15</f>
        <v>0</v>
      </c>
      <c r="E15" s="12">
        <f t="shared" ref="E13:E19" si="0">SUM(C15:D15)</f>
        <v>0</v>
      </c>
    </row>
    <row r="16" spans="1:6" ht="15" customHeight="1">
      <c r="A16" s="11"/>
      <c r="B16" s="12" t="s">
        <v>28</v>
      </c>
      <c r="C16" s="12">
        <f>+'1T'!F16</f>
        <v>11</v>
      </c>
      <c r="D16" s="12">
        <f>+'2T'!F16</f>
        <v>27</v>
      </c>
      <c r="E16" s="12">
        <f>D16</f>
        <v>27</v>
      </c>
      <c r="F16" s="24"/>
    </row>
    <row r="17" spans="1:5">
      <c r="A17" s="11" t="s">
        <v>23</v>
      </c>
      <c r="B17" s="12" t="s">
        <v>27</v>
      </c>
      <c r="C17" s="12">
        <f>+'1T'!F17</f>
        <v>190264</v>
      </c>
      <c r="D17" s="12">
        <f>+'2T'!F17</f>
        <v>530755</v>
      </c>
      <c r="E17" s="12">
        <f>AVERAGE(C17:D17)</f>
        <v>360509.5</v>
      </c>
    </row>
    <row r="18" spans="1:5">
      <c r="A18" s="11"/>
      <c r="B18" s="12" t="s">
        <v>50</v>
      </c>
      <c r="C18" s="12">
        <f>+'1T'!F18</f>
        <v>24</v>
      </c>
      <c r="D18" s="12">
        <f>+'2T'!F18</f>
        <v>25</v>
      </c>
      <c r="E18" s="12">
        <f>D18</f>
        <v>25</v>
      </c>
    </row>
    <row r="19" spans="1:5" s="12" customFormat="1">
      <c r="A19" s="11" t="s">
        <v>22</v>
      </c>
      <c r="B19" s="12" t="s">
        <v>27</v>
      </c>
      <c r="C19" s="12">
        <f>+'1T'!F19</f>
        <v>0</v>
      </c>
      <c r="D19" s="12">
        <f>+'2T'!F19</f>
        <v>0</v>
      </c>
      <c r="E19" s="12">
        <f t="shared" si="0"/>
        <v>0</v>
      </c>
    </row>
    <row r="20" spans="1:5" s="12" customFormat="1">
      <c r="A20" s="11"/>
    </row>
    <row r="21" spans="1:5" ht="15.75" thickBot="1">
      <c r="A21" s="15" t="s">
        <v>13</v>
      </c>
      <c r="B21" s="16"/>
      <c r="C21" s="16"/>
      <c r="D21" s="16"/>
      <c r="E21" s="16"/>
    </row>
    <row r="22" spans="1:5" ht="15.75" thickTop="1">
      <c r="A22" s="17" t="s">
        <v>77</v>
      </c>
    </row>
    <row r="25" spans="1:5">
      <c r="A25" s="35" t="s">
        <v>26</v>
      </c>
      <c r="B25" s="35"/>
      <c r="C25" s="35"/>
      <c r="D25" s="35"/>
    </row>
    <row r="26" spans="1:5">
      <c r="A26" s="34" t="s">
        <v>19</v>
      </c>
      <c r="B26" s="34"/>
      <c r="C26" s="34"/>
      <c r="D26" s="34"/>
    </row>
    <row r="27" spans="1:5">
      <c r="A27" s="34" t="s">
        <v>10</v>
      </c>
      <c r="B27" s="34"/>
      <c r="C27" s="34"/>
      <c r="D27" s="34"/>
      <c r="E27" s="25"/>
    </row>
    <row r="29" spans="1:5" ht="15.75" thickBot="1">
      <c r="A29" s="9" t="s">
        <v>68</v>
      </c>
      <c r="B29" s="10" t="s">
        <v>5</v>
      </c>
      <c r="C29" s="10" t="s">
        <v>57</v>
      </c>
      <c r="D29" s="10" t="s">
        <v>56</v>
      </c>
    </row>
    <row r="31" spans="1:5">
      <c r="A31" s="18" t="s">
        <v>25</v>
      </c>
      <c r="B31" s="1">
        <f>+'1T'!E31</f>
        <v>927017.50204081635</v>
      </c>
      <c r="C31" s="1">
        <f>+'2T'!E31</f>
        <v>23194410.760000002</v>
      </c>
      <c r="D31" s="1">
        <f t="shared" ref="D31:D37" si="1">SUM(B31:C31)</f>
        <v>24121428.262040816</v>
      </c>
    </row>
    <row r="32" spans="1:5">
      <c r="A32" s="18" t="s">
        <v>24</v>
      </c>
      <c r="B32" s="1">
        <f>+'1T'!E32</f>
        <v>119946150.60918367</v>
      </c>
      <c r="C32" s="1">
        <f>+'2T'!E32</f>
        <v>266590170.11000001</v>
      </c>
      <c r="D32" s="1">
        <f t="shared" si="1"/>
        <v>386536320.71918368</v>
      </c>
    </row>
    <row r="33" spans="1:5">
      <c r="A33" s="18" t="s">
        <v>23</v>
      </c>
      <c r="B33" s="1">
        <f>+'1T'!E33</f>
        <v>272754959.70591837</v>
      </c>
      <c r="C33" s="1">
        <f>+'2T'!E33</f>
        <v>171772283.04816326</v>
      </c>
      <c r="D33" s="1">
        <f t="shared" si="1"/>
        <v>444527242.75408161</v>
      </c>
    </row>
    <row r="34" spans="1:5">
      <c r="A34" s="18" t="s">
        <v>22</v>
      </c>
      <c r="B34" s="1">
        <f>+'1T'!E34</f>
        <v>0</v>
      </c>
      <c r="C34" s="1">
        <f>+'2T'!E34</f>
        <v>376989830.88999999</v>
      </c>
      <c r="D34" s="1">
        <f t="shared" si="1"/>
        <v>376989830.88999999</v>
      </c>
    </row>
    <row r="35" spans="1:5">
      <c r="A35" s="18" t="s">
        <v>21</v>
      </c>
      <c r="B35" s="1">
        <f>+'1T'!E35</f>
        <v>21913807.745102044</v>
      </c>
      <c r="C35" s="1">
        <f>+'2T'!E35</f>
        <v>83456748.738571435</v>
      </c>
      <c r="D35" s="1">
        <f t="shared" si="1"/>
        <v>105370556.48367348</v>
      </c>
    </row>
    <row r="36" spans="1:5">
      <c r="A36" s="12" t="s">
        <v>64</v>
      </c>
      <c r="B36" s="1">
        <f>+'1T'!E36</f>
        <v>0</v>
      </c>
      <c r="C36" s="1">
        <f>+'2T'!E36</f>
        <v>0</v>
      </c>
      <c r="D36" s="1">
        <f t="shared" si="1"/>
        <v>0</v>
      </c>
    </row>
    <row r="37" spans="1:5" ht="15.75" thickBot="1">
      <c r="A37" s="15" t="s">
        <v>13</v>
      </c>
      <c r="B37" s="16">
        <f>SUM(B31:B36)</f>
        <v>415541935.56224489</v>
      </c>
      <c r="C37" s="16">
        <f>SUM(C31:C36)</f>
        <v>922003443.54673469</v>
      </c>
      <c r="D37" s="16">
        <f t="shared" si="1"/>
        <v>1337545379.1089797</v>
      </c>
    </row>
    <row r="38" spans="1:5" ht="15.75" thickTop="1">
      <c r="A38" s="4" t="s">
        <v>78</v>
      </c>
    </row>
    <row r="41" spans="1:5">
      <c r="A41" s="34" t="s">
        <v>20</v>
      </c>
      <c r="B41" s="34"/>
      <c r="C41" s="34"/>
      <c r="D41" s="34"/>
    </row>
    <row r="42" spans="1:5">
      <c r="A42" s="34" t="s">
        <v>19</v>
      </c>
      <c r="B42" s="34"/>
      <c r="C42" s="34"/>
      <c r="D42" s="34"/>
    </row>
    <row r="43" spans="1:5">
      <c r="A43" s="34" t="s">
        <v>10</v>
      </c>
      <c r="B43" s="34"/>
      <c r="C43" s="34"/>
      <c r="D43" s="34"/>
      <c r="E43" s="25"/>
    </row>
    <row r="45" spans="1:5" ht="15.75" thickBot="1">
      <c r="A45" s="9" t="s">
        <v>9</v>
      </c>
      <c r="B45" s="10" t="s">
        <v>5</v>
      </c>
      <c r="C45" s="10" t="s">
        <v>57</v>
      </c>
      <c r="D45" s="10" t="s">
        <v>56</v>
      </c>
    </row>
    <row r="47" spans="1:5">
      <c r="A47" s="12" t="s">
        <v>18</v>
      </c>
      <c r="B47" s="1">
        <f>+'1T'!E47</f>
        <v>0</v>
      </c>
      <c r="C47" s="1">
        <f>+'2T'!E47</f>
        <v>0</v>
      </c>
      <c r="D47" s="1">
        <f>+SUM(B47:C47)</f>
        <v>0</v>
      </c>
    </row>
    <row r="48" spans="1:5">
      <c r="A48" s="12" t="s">
        <v>17</v>
      </c>
      <c r="B48" s="1">
        <f>+'1T'!E48</f>
        <v>286609404.59755105</v>
      </c>
      <c r="C48" s="1">
        <f>+'2T'!E48</f>
        <v>237756454.39857143</v>
      </c>
      <c r="D48" s="1">
        <f t="shared" ref="D48:D52" si="2">+SUM(B48:C48)</f>
        <v>524365858.99612248</v>
      </c>
    </row>
    <row r="49" spans="1:5">
      <c r="A49" s="12" t="s">
        <v>16</v>
      </c>
      <c r="B49" s="1">
        <f>+'1T'!E49</f>
        <v>6086671.7889795918</v>
      </c>
      <c r="C49" s="1">
        <f>+'2T'!E49</f>
        <v>55746383.018163264</v>
      </c>
      <c r="D49" s="1">
        <f t="shared" si="2"/>
        <v>61833054.807142854</v>
      </c>
    </row>
    <row r="50" spans="1:5">
      <c r="A50" s="12" t="s">
        <v>15</v>
      </c>
      <c r="B50" s="1">
        <f>+'1T'!E50</f>
        <v>4983094.4757142859</v>
      </c>
      <c r="C50" s="1">
        <f>+'2T'!E50</f>
        <v>6254554.2400000002</v>
      </c>
      <c r="D50" s="1">
        <f t="shared" si="2"/>
        <v>11237648.715714287</v>
      </c>
    </row>
    <row r="51" spans="1:5">
      <c r="A51" s="12" t="s">
        <v>75</v>
      </c>
      <c r="B51" s="1">
        <f>+'1T'!E51</f>
        <v>117862764.7</v>
      </c>
      <c r="C51" s="1">
        <f>+'2T'!E51</f>
        <v>245256221</v>
      </c>
      <c r="D51" s="1">
        <f t="shared" si="2"/>
        <v>363118985.69999999</v>
      </c>
    </row>
    <row r="52" spans="1:5">
      <c r="A52" s="12" t="s">
        <v>76</v>
      </c>
      <c r="B52" s="1">
        <f>+'1T'!E52</f>
        <v>0</v>
      </c>
      <c r="C52" s="1">
        <f>+'2T'!E52</f>
        <v>376989830.88999999</v>
      </c>
      <c r="D52" s="1">
        <f t="shared" si="2"/>
        <v>376989830.88999999</v>
      </c>
    </row>
    <row r="53" spans="1:5" ht="15.75" thickBot="1">
      <c r="A53" s="15" t="s">
        <v>13</v>
      </c>
      <c r="B53" s="16">
        <f>SUM(B47:B52)</f>
        <v>415541935.56224489</v>
      </c>
      <c r="C53" s="16">
        <f t="shared" ref="C53:D53" si="3">SUM(C47:C52)</f>
        <v>922003443.54673469</v>
      </c>
      <c r="D53" s="16">
        <f t="shared" si="3"/>
        <v>1337545379.1089797</v>
      </c>
    </row>
    <row r="54" spans="1:5" ht="15.75" thickTop="1">
      <c r="A54" s="4" t="s">
        <v>78</v>
      </c>
    </row>
    <row r="57" spans="1:5">
      <c r="A57" s="34" t="s">
        <v>12</v>
      </c>
      <c r="B57" s="34"/>
      <c r="C57" s="34"/>
      <c r="D57" s="34"/>
    </row>
    <row r="58" spans="1:5">
      <c r="A58" s="34" t="s">
        <v>11</v>
      </c>
      <c r="B58" s="34"/>
      <c r="C58" s="34"/>
      <c r="D58" s="34"/>
    </row>
    <row r="59" spans="1:5">
      <c r="A59" s="34" t="s">
        <v>10</v>
      </c>
      <c r="B59" s="34"/>
      <c r="C59" s="34"/>
      <c r="D59" s="34"/>
      <c r="E59" s="25"/>
    </row>
    <row r="61" spans="1:5" ht="15.75" thickBot="1">
      <c r="A61" s="9" t="s">
        <v>9</v>
      </c>
      <c r="B61" s="10" t="s">
        <v>5</v>
      </c>
      <c r="C61" s="10" t="s">
        <v>57</v>
      </c>
      <c r="D61" s="10" t="s">
        <v>56</v>
      </c>
    </row>
    <row r="63" spans="1:5">
      <c r="A63" s="1" t="s">
        <v>4</v>
      </c>
      <c r="B63" s="1">
        <f>+'1T'!E63</f>
        <v>228851430.28</v>
      </c>
      <c r="C63" s="1">
        <f>+'2T'!E63</f>
        <v>420265253.00775504</v>
      </c>
      <c r="D63" s="1">
        <f>B63</f>
        <v>228851430.28</v>
      </c>
    </row>
    <row r="64" spans="1:5">
      <c r="A64" s="1" t="s">
        <v>3</v>
      </c>
      <c r="B64" s="1">
        <f>+'1T'!E64</f>
        <v>606955758.28999996</v>
      </c>
      <c r="C64" s="1">
        <f>+'2T'!E64</f>
        <v>1131410988.5999999</v>
      </c>
      <c r="D64" s="1">
        <f>SUM(B64:C64)</f>
        <v>1738366746.8899999</v>
      </c>
    </row>
    <row r="65" spans="1:4">
      <c r="A65" s="1" t="s">
        <v>2</v>
      </c>
      <c r="B65" s="1">
        <f>+'1T'!E65</f>
        <v>835807188.56999993</v>
      </c>
      <c r="C65" s="1">
        <f>+'2T'!E65</f>
        <v>1551676241.6077549</v>
      </c>
      <c r="D65" s="1">
        <f>D64+D63</f>
        <v>1967218177.1699998</v>
      </c>
    </row>
    <row r="66" spans="1:4">
      <c r="A66" s="1" t="s">
        <v>1</v>
      </c>
      <c r="B66" s="1">
        <f>+'1T'!E66</f>
        <v>415541935.56224489</v>
      </c>
      <c r="C66" s="1">
        <f>+'2T'!E66</f>
        <v>922003443.54673481</v>
      </c>
      <c r="D66" s="1">
        <f>SUM(B66:C66)</f>
        <v>1337545379.1089797</v>
      </c>
    </row>
    <row r="67" spans="1:4">
      <c r="A67" s="1" t="s">
        <v>0</v>
      </c>
      <c r="B67" s="1">
        <f>+'1T'!E67</f>
        <v>420265253.00775504</v>
      </c>
      <c r="C67" s="1">
        <f>+'2T'!E67</f>
        <v>629672798.06102014</v>
      </c>
      <c r="D67" s="1">
        <f>D65-D66</f>
        <v>629672798.06102014</v>
      </c>
    </row>
    <row r="68" spans="1:4" ht="15.75" thickBot="1">
      <c r="A68" s="16"/>
      <c r="B68" s="16"/>
      <c r="C68" s="16"/>
      <c r="D68" s="16"/>
    </row>
    <row r="69" spans="1:4" ht="15.75" thickTop="1">
      <c r="A69" s="4" t="s">
        <v>78</v>
      </c>
    </row>
    <row r="70" spans="1:4">
      <c r="A70" s="1"/>
    </row>
    <row r="72" spans="1:4">
      <c r="A72" s="12" t="s">
        <v>86</v>
      </c>
    </row>
  </sheetData>
  <mergeCells count="12">
    <mergeCell ref="A57:D57"/>
    <mergeCell ref="A58:D58"/>
    <mergeCell ref="A59:D59"/>
    <mergeCell ref="A1:E1"/>
    <mergeCell ref="A8:E8"/>
    <mergeCell ref="A9:E9"/>
    <mergeCell ref="A25:D25"/>
    <mergeCell ref="A26:D26"/>
    <mergeCell ref="A27:D27"/>
    <mergeCell ref="A41:D41"/>
    <mergeCell ref="A42:D42"/>
    <mergeCell ref="A43:D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2"/>
  <sheetViews>
    <sheetView topLeftCell="A46" workbookViewId="0">
      <selection activeCell="A72" sqref="A72"/>
    </sheetView>
  </sheetViews>
  <sheetFormatPr baseColWidth="10" defaultColWidth="11.5703125" defaultRowHeight="15"/>
  <cols>
    <col min="1" max="1" width="51.140625" style="12" customWidth="1"/>
    <col min="2" max="2" width="15.28515625" style="1" customWidth="1"/>
    <col min="3" max="3" width="15.28515625" style="1" bestFit="1" customWidth="1"/>
    <col min="4" max="4" width="15.85546875" style="1" customWidth="1"/>
    <col min="5" max="5" width="16.85546875" style="1" bestFit="1" customWidth="1"/>
    <col min="6" max="6" width="15.28515625" style="1" bestFit="1" customWidth="1"/>
    <col min="7" max="16384" width="11.5703125" style="1"/>
  </cols>
  <sheetData>
    <row r="1" spans="1:7" ht="15" customHeight="1">
      <c r="A1" s="34" t="s">
        <v>39</v>
      </c>
      <c r="B1" s="34"/>
      <c r="C1" s="34"/>
      <c r="D1" s="34"/>
      <c r="E1" s="34"/>
      <c r="F1" s="34"/>
    </row>
    <row r="2" spans="1:7" s="4" customFormat="1" ht="15" customHeight="1">
      <c r="A2" s="2" t="s">
        <v>38</v>
      </c>
      <c r="B2" s="3" t="s">
        <v>37</v>
      </c>
      <c r="D2" s="5"/>
    </row>
    <row r="3" spans="1:7" s="4" customFormat="1" ht="15" customHeight="1">
      <c r="A3" s="2" t="s">
        <v>36</v>
      </c>
      <c r="B3" s="3" t="s">
        <v>34</v>
      </c>
    </row>
    <row r="4" spans="1:7" s="4" customFormat="1" ht="15" customHeight="1">
      <c r="A4" s="2" t="s">
        <v>35</v>
      </c>
      <c r="B4" s="3" t="s">
        <v>34</v>
      </c>
      <c r="C4" s="6"/>
      <c r="D4" s="6"/>
    </row>
    <row r="5" spans="1:7" s="4" customFormat="1" ht="15" customHeight="1">
      <c r="A5" s="2" t="s">
        <v>33</v>
      </c>
      <c r="B5" s="23" t="s">
        <v>74</v>
      </c>
    </row>
    <row r="6" spans="1:7" s="4" customFormat="1" ht="15" customHeight="1">
      <c r="A6" s="2"/>
      <c r="B6" s="8"/>
    </row>
    <row r="8" spans="1:7" ht="15" customHeight="1">
      <c r="A8" s="34" t="s">
        <v>32</v>
      </c>
      <c r="B8" s="34"/>
      <c r="C8" s="34"/>
      <c r="D8" s="34"/>
      <c r="E8" s="34"/>
      <c r="F8" s="34"/>
    </row>
    <row r="9" spans="1:7" ht="15" customHeight="1">
      <c r="A9" s="34" t="s">
        <v>31</v>
      </c>
      <c r="B9" s="34"/>
      <c r="C9" s="34"/>
      <c r="D9" s="34"/>
      <c r="E9" s="34"/>
      <c r="F9" s="34"/>
    </row>
    <row r="11" spans="1:7" ht="15" customHeight="1" thickBot="1">
      <c r="A11" s="9" t="s">
        <v>68</v>
      </c>
      <c r="B11" s="10" t="s">
        <v>30</v>
      </c>
      <c r="C11" s="10" t="s">
        <v>5</v>
      </c>
      <c r="D11" s="10" t="s">
        <v>57</v>
      </c>
      <c r="E11" s="10" t="s">
        <v>59</v>
      </c>
      <c r="F11" s="10" t="s">
        <v>58</v>
      </c>
    </row>
    <row r="13" spans="1:7" ht="15" customHeight="1">
      <c r="A13" s="11" t="s">
        <v>25</v>
      </c>
      <c r="B13" s="12" t="s">
        <v>63</v>
      </c>
      <c r="C13" s="12">
        <f>+'1T'!F13</f>
        <v>12</v>
      </c>
      <c r="D13" s="12">
        <f>+'2T'!F13</f>
        <v>64</v>
      </c>
      <c r="E13" s="12">
        <f>+'3T'!F13</f>
        <v>53</v>
      </c>
      <c r="F13" s="12">
        <v>64</v>
      </c>
    </row>
    <row r="14" spans="1:7" s="12" customFormat="1" ht="15" customHeight="1">
      <c r="A14" s="11"/>
      <c r="B14" s="12" t="s">
        <v>29</v>
      </c>
      <c r="C14" s="12">
        <f>+'1T'!F14</f>
        <v>13</v>
      </c>
      <c r="D14" s="12">
        <f>+'2T'!F14</f>
        <v>22</v>
      </c>
      <c r="E14" s="12">
        <f>+'3T'!F14</f>
        <v>28</v>
      </c>
      <c r="F14" s="12">
        <v>28</v>
      </c>
      <c r="G14" s="26"/>
    </row>
    <row r="15" spans="1:7" ht="15" customHeight="1">
      <c r="A15" s="11" t="s">
        <v>24</v>
      </c>
      <c r="B15" s="12" t="s">
        <v>27</v>
      </c>
      <c r="C15" s="12">
        <f>+'1T'!F15</f>
        <v>0</v>
      </c>
      <c r="D15" s="12">
        <f>+'2T'!F15</f>
        <v>0</v>
      </c>
      <c r="E15" s="12">
        <f>+'3T'!F15</f>
        <v>0</v>
      </c>
      <c r="F15" s="12">
        <f t="shared" ref="F13:F19" si="0">SUM(C15:E15)</f>
        <v>0</v>
      </c>
    </row>
    <row r="16" spans="1:7" ht="15" customHeight="1">
      <c r="A16" s="11"/>
      <c r="B16" s="12" t="s">
        <v>28</v>
      </c>
      <c r="C16" s="12">
        <f>+'1T'!F16</f>
        <v>11</v>
      </c>
      <c r="D16" s="12">
        <f>+'2T'!F16</f>
        <v>27</v>
      </c>
      <c r="E16" s="12">
        <f>+'3T'!F16</f>
        <v>28</v>
      </c>
      <c r="F16" s="12">
        <v>28</v>
      </c>
      <c r="G16" s="24"/>
    </row>
    <row r="17" spans="1:6">
      <c r="A17" s="11" t="s">
        <v>23</v>
      </c>
      <c r="B17" s="12" t="s">
        <v>27</v>
      </c>
      <c r="C17" s="12">
        <f>+'1T'!F17</f>
        <v>190264</v>
      </c>
      <c r="D17" s="12">
        <f>+'2T'!F17</f>
        <v>530755</v>
      </c>
      <c r="E17" s="12">
        <f>+'3T'!F17</f>
        <v>29513.666666666668</v>
      </c>
      <c r="F17" s="12">
        <f>AVERAGE(C17:E17)</f>
        <v>250177.55555555553</v>
      </c>
    </row>
    <row r="18" spans="1:6">
      <c r="A18" s="11"/>
      <c r="B18" s="12" t="s">
        <v>50</v>
      </c>
      <c r="C18" s="12">
        <f>+'1T'!F18</f>
        <v>24</v>
      </c>
      <c r="D18" s="12">
        <f>+'2T'!F18</f>
        <v>25</v>
      </c>
      <c r="E18" s="12">
        <f>+'3T'!F18</f>
        <v>25</v>
      </c>
      <c r="F18" s="12">
        <v>25</v>
      </c>
    </row>
    <row r="19" spans="1:6" s="12" customFormat="1">
      <c r="A19" s="11" t="s">
        <v>22</v>
      </c>
      <c r="B19" s="12" t="s">
        <v>27</v>
      </c>
      <c r="C19" s="12">
        <f>+'1T'!F19</f>
        <v>0</v>
      </c>
      <c r="D19" s="12">
        <f>+'2T'!F19</f>
        <v>0</v>
      </c>
      <c r="E19" s="12">
        <f>+'3T'!F19</f>
        <v>0</v>
      </c>
      <c r="F19" s="12">
        <f t="shared" si="0"/>
        <v>0</v>
      </c>
    </row>
    <row r="20" spans="1:6" s="12" customFormat="1">
      <c r="A20" s="11"/>
    </row>
    <row r="21" spans="1:6" ht="15.75" thickBot="1">
      <c r="A21" s="15" t="s">
        <v>13</v>
      </c>
      <c r="B21" s="16"/>
      <c r="C21" s="16"/>
      <c r="D21" s="16"/>
      <c r="E21" s="16"/>
      <c r="F21" s="16"/>
    </row>
    <row r="22" spans="1:6" ht="15.75" thickTop="1">
      <c r="A22" s="17" t="s">
        <v>84</v>
      </c>
    </row>
    <row r="25" spans="1:6">
      <c r="A25" s="35" t="s">
        <v>26</v>
      </c>
      <c r="B25" s="35"/>
      <c r="C25" s="35"/>
      <c r="D25" s="35"/>
      <c r="E25" s="35"/>
    </row>
    <row r="26" spans="1:6">
      <c r="A26" s="34" t="s">
        <v>19</v>
      </c>
      <c r="B26" s="34"/>
      <c r="C26" s="34"/>
      <c r="D26" s="34"/>
      <c r="E26" s="34"/>
    </row>
    <row r="27" spans="1:6">
      <c r="A27" s="34" t="s">
        <v>10</v>
      </c>
      <c r="B27" s="34"/>
      <c r="C27" s="34"/>
      <c r="D27" s="34"/>
      <c r="E27" s="34"/>
    </row>
    <row r="29" spans="1:6" ht="15.75" thickBot="1">
      <c r="A29" s="9" t="s">
        <v>68</v>
      </c>
      <c r="B29" s="10" t="s">
        <v>5</v>
      </c>
      <c r="C29" s="10" t="s">
        <v>57</v>
      </c>
      <c r="D29" s="10" t="s">
        <v>59</v>
      </c>
      <c r="E29" s="10" t="s">
        <v>58</v>
      </c>
    </row>
    <row r="31" spans="1:6">
      <c r="A31" s="18" t="s">
        <v>25</v>
      </c>
      <c r="B31" s="1">
        <f>'1T'!E31</f>
        <v>927017.50204081635</v>
      </c>
      <c r="C31" s="1">
        <f>+'2T'!E31</f>
        <v>23194410.760000002</v>
      </c>
      <c r="D31" s="1">
        <f>+'3T'!E31</f>
        <v>57046037.5</v>
      </c>
      <c r="E31" s="1">
        <f>SUM(B31:D31)</f>
        <v>81167465.762040824</v>
      </c>
    </row>
    <row r="32" spans="1:6">
      <c r="A32" s="18" t="s">
        <v>24</v>
      </c>
      <c r="B32" s="1">
        <f>'1T'!E32</f>
        <v>119946150.60918367</v>
      </c>
      <c r="C32" s="1">
        <f>+'2T'!E32</f>
        <v>266590170.11000001</v>
      </c>
      <c r="D32" s="1">
        <f>+'3T'!E32</f>
        <v>528625819.84000003</v>
      </c>
      <c r="E32" s="1">
        <f>SUM(B32:D32)</f>
        <v>915162140.55918372</v>
      </c>
    </row>
    <row r="33" spans="1:5">
      <c r="A33" s="18" t="s">
        <v>23</v>
      </c>
      <c r="B33" s="1">
        <f>'1T'!E33</f>
        <v>272754959.70591837</v>
      </c>
      <c r="C33" s="1">
        <f>+'2T'!E33</f>
        <v>171772283.04816326</v>
      </c>
      <c r="D33" s="1">
        <f>+'3T'!E33</f>
        <v>261371506.94999999</v>
      </c>
      <c r="E33" s="1">
        <f>SUM(B33:D33)</f>
        <v>705898749.70408154</v>
      </c>
    </row>
    <row r="34" spans="1:5">
      <c r="A34" s="18" t="s">
        <v>22</v>
      </c>
      <c r="B34" s="1">
        <f>'1T'!E34</f>
        <v>0</v>
      </c>
      <c r="C34" s="1">
        <f>+'2T'!E34</f>
        <v>376989830.88999999</v>
      </c>
      <c r="D34" s="1">
        <f>+'3T'!E34</f>
        <v>246885396.67000002</v>
      </c>
      <c r="E34" s="1">
        <f>SUM(B34:D34)</f>
        <v>623875227.55999994</v>
      </c>
    </row>
    <row r="35" spans="1:5">
      <c r="A35" s="18" t="s">
        <v>21</v>
      </c>
      <c r="B35" s="1">
        <f>'1T'!E35</f>
        <v>21913807.745102044</v>
      </c>
      <c r="C35" s="1">
        <f>+'2T'!E35</f>
        <v>83456748.738571435</v>
      </c>
      <c r="D35" s="1">
        <f>+'3T'!E35</f>
        <v>95818182.430000007</v>
      </c>
      <c r="E35" s="1">
        <f>SUM(B35:D35)</f>
        <v>201188738.91367349</v>
      </c>
    </row>
    <row r="36" spans="1:5">
      <c r="D36" s="1">
        <f>+'3T'!E36</f>
        <v>0</v>
      </c>
    </row>
    <row r="37" spans="1:5" ht="15.75" thickBot="1">
      <c r="A37" s="15" t="s">
        <v>13</v>
      </c>
      <c r="B37" s="16">
        <f>SUM(B31:B36)</f>
        <v>415541935.56224489</v>
      </c>
      <c r="C37" s="16">
        <f t="shared" ref="C37:E37" si="1">SUM(C31:C36)</f>
        <v>922003443.54673469</v>
      </c>
      <c r="D37" s="16">
        <f t="shared" si="1"/>
        <v>1189746943.3900001</v>
      </c>
      <c r="E37" s="16">
        <f t="shared" si="1"/>
        <v>2527292322.4989796</v>
      </c>
    </row>
    <row r="38" spans="1:5" ht="15.75" thickTop="1">
      <c r="A38" s="17" t="s">
        <v>66</v>
      </c>
    </row>
    <row r="41" spans="1:5">
      <c r="A41" s="34" t="s">
        <v>20</v>
      </c>
      <c r="B41" s="34"/>
      <c r="C41" s="34"/>
      <c r="D41" s="34"/>
      <c r="E41" s="34"/>
    </row>
    <row r="42" spans="1:5">
      <c r="A42" s="34" t="s">
        <v>19</v>
      </c>
      <c r="B42" s="34"/>
      <c r="C42" s="34"/>
      <c r="D42" s="34"/>
      <c r="E42" s="34"/>
    </row>
    <row r="43" spans="1:5">
      <c r="A43" s="34" t="s">
        <v>10</v>
      </c>
      <c r="B43" s="34"/>
      <c r="C43" s="34"/>
      <c r="D43" s="34"/>
      <c r="E43" s="34"/>
    </row>
    <row r="45" spans="1:5" ht="15.75" thickBot="1">
      <c r="A45" s="9" t="s">
        <v>9</v>
      </c>
      <c r="B45" s="10" t="s">
        <v>5</v>
      </c>
      <c r="C45" s="10" t="s">
        <v>57</v>
      </c>
      <c r="D45" s="10" t="s">
        <v>59</v>
      </c>
      <c r="E45" s="10" t="s">
        <v>58</v>
      </c>
    </row>
    <row r="47" spans="1:5">
      <c r="A47" s="12" t="s">
        <v>18</v>
      </c>
      <c r="B47" s="1">
        <f>+'1T'!E47</f>
        <v>0</v>
      </c>
      <c r="C47" s="1">
        <f>+'2T'!E47</f>
        <v>0</v>
      </c>
      <c r="D47" s="1">
        <f>+'3T'!E47</f>
        <v>0</v>
      </c>
      <c r="E47" s="1">
        <f>+SUM(B47:D47)</f>
        <v>0</v>
      </c>
    </row>
    <row r="48" spans="1:5">
      <c r="A48" s="12" t="s">
        <v>17</v>
      </c>
      <c r="B48" s="1">
        <f>+'1T'!E48</f>
        <v>286609404.59755105</v>
      </c>
      <c r="C48" s="1">
        <f>+'2T'!E48</f>
        <v>237756454.39857143</v>
      </c>
      <c r="D48" s="1">
        <f>+'3T'!E48</f>
        <v>458672527.65999997</v>
      </c>
      <c r="E48" s="1">
        <f t="shared" ref="E48:E52" si="2">+SUM(B48:D48)</f>
        <v>983038386.65612245</v>
      </c>
    </row>
    <row r="49" spans="1:5">
      <c r="A49" s="12" t="s">
        <v>16</v>
      </c>
      <c r="B49" s="1">
        <f>+'1T'!E49</f>
        <v>6086671.7889795918</v>
      </c>
      <c r="C49" s="1">
        <f>+'2T'!E49</f>
        <v>55746383.018163264</v>
      </c>
      <c r="D49" s="1">
        <f>+'3T'!E49</f>
        <v>108002319.55000001</v>
      </c>
      <c r="E49" s="1">
        <f t="shared" si="2"/>
        <v>169835374.35714287</v>
      </c>
    </row>
    <row r="50" spans="1:5">
      <c r="A50" s="12" t="s">
        <v>15</v>
      </c>
      <c r="B50" s="1">
        <f>+'1T'!E50</f>
        <v>4983094.4757142859</v>
      </c>
      <c r="C50" s="1">
        <f>+'2T'!E50</f>
        <v>6254554.2400000002</v>
      </c>
      <c r="D50" s="1">
        <f>+'3T'!E50</f>
        <v>12986699.240000002</v>
      </c>
      <c r="E50" s="1">
        <f t="shared" si="2"/>
        <v>24224347.955714289</v>
      </c>
    </row>
    <row r="51" spans="1:5">
      <c r="A51" s="12" t="s">
        <v>14</v>
      </c>
      <c r="B51" s="1">
        <f>+'1T'!E51</f>
        <v>117862764.7</v>
      </c>
      <c r="C51" s="1">
        <f>+'2T'!E51</f>
        <v>245256221</v>
      </c>
      <c r="D51" s="1">
        <f>+'3T'!E51</f>
        <v>363200000.26999998</v>
      </c>
      <c r="E51" s="1">
        <f t="shared" si="2"/>
        <v>726318985.97000003</v>
      </c>
    </row>
    <row r="52" spans="1:5">
      <c r="A52" s="12" t="s">
        <v>76</v>
      </c>
      <c r="B52" s="1">
        <f>+'1T'!E52</f>
        <v>0</v>
      </c>
      <c r="C52" s="1">
        <f>+'2T'!E52</f>
        <v>376989830.88999999</v>
      </c>
      <c r="D52" s="1">
        <f>+'3T'!E52</f>
        <v>246885396.67000002</v>
      </c>
      <c r="E52" s="1">
        <f t="shared" si="2"/>
        <v>623875227.55999994</v>
      </c>
    </row>
    <row r="53" spans="1:5" ht="15.75" thickBot="1">
      <c r="A53" s="15" t="s">
        <v>13</v>
      </c>
      <c r="B53" s="16">
        <f>SUM(B47:B52)</f>
        <v>415541935.56224489</v>
      </c>
      <c r="C53" s="16">
        <f t="shared" ref="C53:E53" si="3">SUM(C47:C52)</f>
        <v>922003443.54673469</v>
      </c>
      <c r="D53" s="16">
        <f t="shared" si="3"/>
        <v>1189746943.3900001</v>
      </c>
      <c r="E53" s="16">
        <f t="shared" si="3"/>
        <v>2527292322.4989796</v>
      </c>
    </row>
    <row r="54" spans="1:5" ht="15.75" thickTop="1">
      <c r="A54" s="17" t="s">
        <v>66</v>
      </c>
    </row>
    <row r="57" spans="1:5">
      <c r="A57" s="34" t="s">
        <v>12</v>
      </c>
      <c r="B57" s="34"/>
      <c r="C57" s="34"/>
      <c r="D57" s="34"/>
      <c r="E57" s="34"/>
    </row>
    <row r="58" spans="1:5">
      <c r="A58" s="34" t="s">
        <v>11</v>
      </c>
      <c r="B58" s="34"/>
      <c r="C58" s="34"/>
      <c r="D58" s="34"/>
      <c r="E58" s="34"/>
    </row>
    <row r="59" spans="1:5">
      <c r="A59" s="34" t="s">
        <v>10</v>
      </c>
      <c r="B59" s="34"/>
      <c r="C59" s="34"/>
      <c r="D59" s="34"/>
      <c r="E59" s="34"/>
    </row>
    <row r="61" spans="1:5" ht="15.75" thickBot="1">
      <c r="A61" s="9" t="s">
        <v>9</v>
      </c>
      <c r="B61" s="10" t="s">
        <v>5</v>
      </c>
      <c r="C61" s="10" t="s">
        <v>57</v>
      </c>
      <c r="D61" s="10" t="s">
        <v>59</v>
      </c>
      <c r="E61" s="10" t="s">
        <v>58</v>
      </c>
    </row>
    <row r="63" spans="1:5">
      <c r="A63" s="1" t="s">
        <v>4</v>
      </c>
      <c r="B63" s="1">
        <f>+'1T'!E63</f>
        <v>228851430.28</v>
      </c>
      <c r="C63" s="1">
        <f>+'2T'!E63</f>
        <v>420265253.00775504</v>
      </c>
      <c r="D63" s="1">
        <f>+'3T'!E63</f>
        <v>629672798.06102014</v>
      </c>
      <c r="E63" s="1">
        <f>B63</f>
        <v>228851430.28</v>
      </c>
    </row>
    <row r="64" spans="1:5">
      <c r="A64" s="1" t="s">
        <v>3</v>
      </c>
      <c r="B64" s="1">
        <f>+'1T'!E64</f>
        <v>606955758.28999996</v>
      </c>
      <c r="C64" s="1">
        <f>+'2T'!E64</f>
        <v>1131410988.5999999</v>
      </c>
      <c r="D64" s="1">
        <f>+'3T'!E64</f>
        <v>929589559.32999992</v>
      </c>
      <c r="E64" s="1">
        <f>SUM(B64:D64)</f>
        <v>2667956306.2199998</v>
      </c>
    </row>
    <row r="65" spans="1:5">
      <c r="A65" s="1" t="s">
        <v>2</v>
      </c>
      <c r="B65" s="1">
        <f>+'1T'!E65</f>
        <v>835807188.56999993</v>
      </c>
      <c r="C65" s="1">
        <f>+'2T'!E65</f>
        <v>1551676241.6077549</v>
      </c>
      <c r="D65" s="1">
        <f>+'3T'!E65</f>
        <v>1559262357.3910201</v>
      </c>
      <c r="E65" s="1">
        <f>E64+E63</f>
        <v>2896807736.5</v>
      </c>
    </row>
    <row r="66" spans="1:5">
      <c r="A66" s="1" t="s">
        <v>1</v>
      </c>
      <c r="B66" s="1">
        <f>+'1T'!E66</f>
        <v>415541935.56224489</v>
      </c>
      <c r="C66" s="1">
        <f>+'2T'!E66</f>
        <v>922003443.54673481</v>
      </c>
      <c r="D66" s="1">
        <f>+'3T'!E66</f>
        <v>1189746943.3900001</v>
      </c>
      <c r="E66" s="1">
        <f>SUM(B66:D66)</f>
        <v>2527292322.4989796</v>
      </c>
    </row>
    <row r="67" spans="1:5">
      <c r="A67" s="1" t="s">
        <v>0</v>
      </c>
      <c r="B67" s="1">
        <f>+'1T'!E67</f>
        <v>420265253.00775504</v>
      </c>
      <c r="C67" s="1">
        <f>+'2T'!E67</f>
        <v>629672798.06102014</v>
      </c>
      <c r="D67" s="1">
        <f>+'3T'!E67</f>
        <v>369515414.00101995</v>
      </c>
      <c r="E67" s="1">
        <f>E65-E66</f>
        <v>369515414.00102043</v>
      </c>
    </row>
    <row r="68" spans="1:5" ht="15.75" thickBot="1">
      <c r="A68" s="16"/>
      <c r="B68" s="16"/>
      <c r="C68" s="16"/>
      <c r="D68" s="16"/>
      <c r="E68" s="16"/>
    </row>
    <row r="69" spans="1:5" ht="15.75" thickTop="1">
      <c r="A69" s="17" t="s">
        <v>66</v>
      </c>
    </row>
    <row r="70" spans="1:5">
      <c r="A70" s="1"/>
    </row>
    <row r="72" spans="1:5">
      <c r="A72" s="12" t="s">
        <v>86</v>
      </c>
    </row>
  </sheetData>
  <mergeCells count="12">
    <mergeCell ref="A57:E57"/>
    <mergeCell ref="A58:E58"/>
    <mergeCell ref="A59:E59"/>
    <mergeCell ref="A1:F1"/>
    <mergeCell ref="A8:F8"/>
    <mergeCell ref="A9:F9"/>
    <mergeCell ref="A25:E25"/>
    <mergeCell ref="A26:E26"/>
    <mergeCell ref="A27:E27"/>
    <mergeCell ref="A41:E41"/>
    <mergeCell ref="A42:E42"/>
    <mergeCell ref="A43:E4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72"/>
  <sheetViews>
    <sheetView tabSelected="1" workbookViewId="0">
      <selection sqref="A1:G1"/>
    </sheetView>
  </sheetViews>
  <sheetFormatPr baseColWidth="10" defaultColWidth="11.5703125" defaultRowHeight="15"/>
  <cols>
    <col min="1" max="1" width="51.140625" style="12" customWidth="1"/>
    <col min="2" max="2" width="15.28515625" style="1" customWidth="1"/>
    <col min="3" max="3" width="15.28515625" style="1" bestFit="1" customWidth="1"/>
    <col min="4" max="4" width="15.85546875" style="1" customWidth="1"/>
    <col min="5" max="5" width="15.28515625" style="1" bestFit="1" customWidth="1"/>
    <col min="6" max="6" width="16.85546875" style="1" bestFit="1" customWidth="1"/>
    <col min="7" max="7" width="13.140625" style="1" bestFit="1" customWidth="1"/>
    <col min="8" max="8" width="14.140625" style="1" bestFit="1" customWidth="1"/>
    <col min="9" max="16384" width="11.5703125" style="1"/>
  </cols>
  <sheetData>
    <row r="1" spans="1:8" ht="15" customHeight="1">
      <c r="A1" s="34" t="s">
        <v>39</v>
      </c>
      <c r="B1" s="34"/>
      <c r="C1" s="34"/>
      <c r="D1" s="34"/>
      <c r="E1" s="34"/>
      <c r="F1" s="34"/>
      <c r="G1" s="34"/>
    </row>
    <row r="2" spans="1:8" ht="15" customHeight="1">
      <c r="A2" s="2" t="s">
        <v>38</v>
      </c>
      <c r="B2" s="3" t="s">
        <v>37</v>
      </c>
      <c r="C2" s="4"/>
      <c r="D2" s="27"/>
    </row>
    <row r="3" spans="1:8" ht="15" customHeight="1">
      <c r="A3" s="2" t="s">
        <v>36</v>
      </c>
      <c r="B3" s="3" t="s">
        <v>34</v>
      </c>
      <c r="C3" s="4"/>
    </row>
    <row r="4" spans="1:8" ht="15" customHeight="1">
      <c r="A4" s="2" t="s">
        <v>35</v>
      </c>
      <c r="B4" s="3" t="s">
        <v>34</v>
      </c>
      <c r="C4" s="6"/>
      <c r="D4" s="28"/>
    </row>
    <row r="5" spans="1:8" ht="15" customHeight="1">
      <c r="A5" s="2" t="s">
        <v>33</v>
      </c>
      <c r="B5" s="29">
        <v>2013</v>
      </c>
      <c r="C5" s="4"/>
    </row>
    <row r="6" spans="1:8" ht="15" customHeight="1">
      <c r="A6" s="14"/>
      <c r="B6" s="24"/>
    </row>
    <row r="8" spans="1:8" ht="15" customHeight="1">
      <c r="A8" s="34" t="s">
        <v>32</v>
      </c>
      <c r="B8" s="34"/>
      <c r="C8" s="34"/>
      <c r="D8" s="34"/>
      <c r="E8" s="34"/>
      <c r="F8" s="34"/>
      <c r="G8" s="34"/>
    </row>
    <row r="9" spans="1:8" ht="15" customHeight="1">
      <c r="A9" s="34" t="s">
        <v>31</v>
      </c>
      <c r="B9" s="34"/>
      <c r="C9" s="34"/>
      <c r="D9" s="34"/>
      <c r="E9" s="34"/>
      <c r="F9" s="34"/>
      <c r="G9" s="34"/>
    </row>
    <row r="11" spans="1:8" ht="15" customHeight="1" thickBot="1">
      <c r="A11" s="9" t="s">
        <v>68</v>
      </c>
      <c r="B11" s="10" t="s">
        <v>30</v>
      </c>
      <c r="C11" s="10" t="s">
        <v>5</v>
      </c>
      <c r="D11" s="10" t="s">
        <v>57</v>
      </c>
      <c r="E11" s="10" t="s">
        <v>59</v>
      </c>
      <c r="F11" s="10" t="s">
        <v>61</v>
      </c>
      <c r="G11" s="10" t="s">
        <v>60</v>
      </c>
    </row>
    <row r="13" spans="1:8" ht="15" customHeight="1">
      <c r="A13" s="21" t="s">
        <v>25</v>
      </c>
      <c r="B13" s="12" t="s">
        <v>63</v>
      </c>
      <c r="C13" s="12">
        <f>+'1T'!F13</f>
        <v>12</v>
      </c>
      <c r="D13" s="12">
        <f>+'2T'!F13</f>
        <v>64</v>
      </c>
      <c r="E13" s="12">
        <f>+'3T'!F13</f>
        <v>53</v>
      </c>
      <c r="F13" s="12">
        <f>+'4T'!F13</f>
        <v>81</v>
      </c>
      <c r="G13" s="12">
        <v>81</v>
      </c>
    </row>
    <row r="14" spans="1:8" s="12" customFormat="1" ht="15" customHeight="1">
      <c r="A14" s="21"/>
      <c r="B14" s="12" t="s">
        <v>29</v>
      </c>
      <c r="C14" s="12">
        <f>+'1T'!F14</f>
        <v>13</v>
      </c>
      <c r="D14" s="12">
        <f>+'2T'!F14</f>
        <v>22</v>
      </c>
      <c r="E14" s="12">
        <f>+'3T'!F14</f>
        <v>28</v>
      </c>
      <c r="F14" s="12">
        <f>+'4T'!F14</f>
        <v>28</v>
      </c>
      <c r="G14" s="12">
        <v>28</v>
      </c>
      <c r="H14" s="26"/>
    </row>
    <row r="15" spans="1:8" ht="15" customHeight="1">
      <c r="A15" s="21" t="s">
        <v>24</v>
      </c>
      <c r="B15" s="12" t="s">
        <v>27</v>
      </c>
      <c r="C15" s="12">
        <f>+'1T'!F15</f>
        <v>0</v>
      </c>
      <c r="D15" s="12">
        <f>+'2T'!F15</f>
        <v>0</v>
      </c>
      <c r="E15" s="12">
        <f>+'3T'!F15</f>
        <v>0</v>
      </c>
      <c r="F15" s="12">
        <f>+'4T'!F15</f>
        <v>26280</v>
      </c>
      <c r="G15" s="12">
        <f t="shared" ref="G13:G19" si="0">SUM(C15:F15)</f>
        <v>26280</v>
      </c>
      <c r="H15" s="37" t="s">
        <v>82</v>
      </c>
    </row>
    <row r="16" spans="1:8" ht="15" customHeight="1">
      <c r="A16" s="21"/>
      <c r="B16" s="12" t="s">
        <v>28</v>
      </c>
      <c r="C16" s="12">
        <f>+'1T'!F16</f>
        <v>11</v>
      </c>
      <c r="D16" s="12">
        <f>+'2T'!F16</f>
        <v>27</v>
      </c>
      <c r="E16" s="12">
        <f>+'3T'!F16</f>
        <v>28</v>
      </c>
      <c r="F16" s="12">
        <f>+'4T'!F16</f>
        <v>34</v>
      </c>
      <c r="G16" s="12">
        <v>59</v>
      </c>
      <c r="H16" s="37" t="s">
        <v>83</v>
      </c>
    </row>
    <row r="17" spans="1:7">
      <c r="A17" s="21" t="s">
        <v>23</v>
      </c>
      <c r="B17" s="12" t="s">
        <v>27</v>
      </c>
      <c r="C17" s="12">
        <f>+'1T'!F17</f>
        <v>190264</v>
      </c>
      <c r="D17" s="12">
        <f>+'2T'!F17</f>
        <v>530755</v>
      </c>
      <c r="E17" s="12">
        <f>+'3T'!F17</f>
        <v>29513.666666666668</v>
      </c>
      <c r="F17" s="12">
        <f>+'4T'!F17</f>
        <v>628760.66666666663</v>
      </c>
      <c r="G17" s="12">
        <f>AVERAGE(C17:F17)</f>
        <v>344823.33333333331</v>
      </c>
    </row>
    <row r="18" spans="1:7">
      <c r="A18" s="21"/>
      <c r="B18" s="12" t="s">
        <v>50</v>
      </c>
      <c r="C18" s="12">
        <f>+'1T'!F18</f>
        <v>24</v>
      </c>
      <c r="D18" s="12">
        <f>+'2T'!F18</f>
        <v>25</v>
      </c>
      <c r="E18" s="12">
        <f>+'3T'!F18</f>
        <v>25</v>
      </c>
      <c r="F18" s="12">
        <f>+'4T'!F18</f>
        <v>25</v>
      </c>
      <c r="G18" s="12">
        <v>25</v>
      </c>
    </row>
    <row r="19" spans="1:7" s="12" customFormat="1">
      <c r="A19" s="21" t="s">
        <v>22</v>
      </c>
      <c r="B19" s="12" t="s">
        <v>27</v>
      </c>
      <c r="C19" s="12">
        <f>+'1T'!F19</f>
        <v>0</v>
      </c>
      <c r="D19" s="12">
        <f>+'2T'!F19</f>
        <v>0</v>
      </c>
      <c r="E19" s="12">
        <f>+'3T'!F19</f>
        <v>0</v>
      </c>
      <c r="F19" s="12">
        <f>+'4T'!F19</f>
        <v>0</v>
      </c>
      <c r="G19" s="12">
        <f t="shared" si="0"/>
        <v>0</v>
      </c>
    </row>
    <row r="20" spans="1:7" s="12" customFormat="1">
      <c r="A20" s="21"/>
    </row>
    <row r="21" spans="1:7" ht="15.75" thickBot="1">
      <c r="A21" s="15" t="s">
        <v>13</v>
      </c>
      <c r="B21" s="16"/>
      <c r="C21" s="16"/>
      <c r="D21" s="16"/>
      <c r="E21" s="16"/>
      <c r="F21" s="16"/>
      <c r="G21" s="16"/>
    </row>
    <row r="22" spans="1:7" ht="15.75" thickTop="1">
      <c r="A22" s="17" t="s">
        <v>77</v>
      </c>
    </row>
    <row r="23" spans="1:7">
      <c r="A23" s="32" t="s">
        <v>80</v>
      </c>
    </row>
    <row r="24" spans="1:7">
      <c r="A24" s="32" t="s">
        <v>81</v>
      </c>
    </row>
    <row r="25" spans="1:7">
      <c r="A25" s="35" t="s">
        <v>26</v>
      </c>
      <c r="B25" s="35"/>
      <c r="C25" s="35"/>
      <c r="D25" s="35"/>
      <c r="E25" s="35"/>
      <c r="F25" s="35"/>
    </row>
    <row r="26" spans="1:7">
      <c r="A26" s="34" t="s">
        <v>19</v>
      </c>
      <c r="B26" s="34"/>
      <c r="C26" s="34"/>
      <c r="D26" s="34"/>
      <c r="E26" s="34"/>
      <c r="F26" s="34"/>
    </row>
    <row r="27" spans="1:7">
      <c r="A27" s="34" t="s">
        <v>10</v>
      </c>
      <c r="B27" s="34"/>
      <c r="C27" s="34"/>
      <c r="D27" s="34"/>
      <c r="E27" s="34"/>
      <c r="F27" s="34"/>
    </row>
    <row r="29" spans="1:7" ht="15.75" thickBot="1">
      <c r="A29" s="9" t="s">
        <v>68</v>
      </c>
      <c r="B29" s="10" t="s">
        <v>5</v>
      </c>
      <c r="C29" s="10" t="s">
        <v>57</v>
      </c>
      <c r="D29" s="10" t="s">
        <v>59</v>
      </c>
      <c r="E29" s="10" t="s">
        <v>52</v>
      </c>
      <c r="F29" s="10" t="s">
        <v>60</v>
      </c>
    </row>
    <row r="31" spans="1:7">
      <c r="A31" s="22" t="s">
        <v>25</v>
      </c>
      <c r="B31" s="1">
        <f>'1T'!E31</f>
        <v>927017.50204081635</v>
      </c>
      <c r="C31" s="1">
        <f>+'2T'!E31</f>
        <v>23194410.760000002</v>
      </c>
      <c r="D31" s="1">
        <f>+'3T'!E31</f>
        <v>57046037.5</v>
      </c>
      <c r="E31" s="1">
        <f>+'4T'!E31</f>
        <v>161044716.69</v>
      </c>
      <c r="F31" s="1">
        <f>SUM(B31:E31)</f>
        <v>242212182.45204082</v>
      </c>
    </row>
    <row r="32" spans="1:7">
      <c r="A32" s="22" t="s">
        <v>24</v>
      </c>
      <c r="B32" s="1">
        <f>'1T'!E32</f>
        <v>119946150.60918367</v>
      </c>
      <c r="C32" s="1">
        <f>+'2T'!E32</f>
        <v>266590170.11000001</v>
      </c>
      <c r="D32" s="1">
        <f>+'3T'!E32</f>
        <v>528625819.84000003</v>
      </c>
      <c r="E32" s="1">
        <f>+'4T'!E32</f>
        <v>443785656.03999996</v>
      </c>
      <c r="F32" s="1">
        <f>SUM(B32:E32)</f>
        <v>1358947796.5991836</v>
      </c>
    </row>
    <row r="33" spans="1:9">
      <c r="A33" s="22" t="s">
        <v>23</v>
      </c>
      <c r="B33" s="1">
        <f>'1T'!E33</f>
        <v>272754959.70591837</v>
      </c>
      <c r="C33" s="1">
        <f>+'2T'!E33</f>
        <v>171772283.04816326</v>
      </c>
      <c r="D33" s="1">
        <f>+'3T'!E33</f>
        <v>261371506.94999999</v>
      </c>
      <c r="E33" s="1">
        <f>+'4T'!E33</f>
        <v>208722910.24000001</v>
      </c>
      <c r="F33" s="1">
        <f>SUM(B33:E33)</f>
        <v>914621659.94408154</v>
      </c>
    </row>
    <row r="34" spans="1:9">
      <c r="A34" s="22" t="s">
        <v>22</v>
      </c>
      <c r="B34" s="1">
        <f>'1T'!E34</f>
        <v>0</v>
      </c>
      <c r="C34" s="1">
        <f>+'2T'!E34</f>
        <v>376989830.88999999</v>
      </c>
      <c r="D34" s="1">
        <f>+'3T'!E34</f>
        <v>246885396.67000002</v>
      </c>
      <c r="E34" s="1">
        <f>+'4T'!E34</f>
        <v>300902312.44</v>
      </c>
      <c r="F34" s="1">
        <f>SUM(B34:E34)</f>
        <v>924777540</v>
      </c>
    </row>
    <row r="35" spans="1:9">
      <c r="A35" s="22" t="s">
        <v>21</v>
      </c>
      <c r="B35" s="1">
        <f>'1T'!E35</f>
        <v>21913807.745102044</v>
      </c>
      <c r="C35" s="1">
        <f>+'2T'!E35</f>
        <v>83456748.738571435</v>
      </c>
      <c r="D35" s="1">
        <f>+'3T'!E35</f>
        <v>95818182.430000007</v>
      </c>
      <c r="E35" s="1">
        <f>+'4T'!E35</f>
        <v>126639665.89</v>
      </c>
      <c r="F35" s="1">
        <f>SUM(B35:E35)</f>
        <v>327828404.80367351</v>
      </c>
    </row>
    <row r="37" spans="1:9" ht="15.75" thickBot="1">
      <c r="A37" s="15" t="s">
        <v>13</v>
      </c>
      <c r="B37" s="16">
        <f>SUM(B31:B36)</f>
        <v>415541935.56224489</v>
      </c>
      <c r="C37" s="16">
        <f>SUM(C31:C36)</f>
        <v>922003443.54673469</v>
      </c>
      <c r="D37" s="16">
        <f>SUM(D31:D36)</f>
        <v>1189746943.3900001</v>
      </c>
      <c r="E37" s="16">
        <f>SUM(E31:E36)</f>
        <v>1241095261.3000002</v>
      </c>
      <c r="F37" s="16">
        <f>SUM(B37:E37)</f>
        <v>3768387583.7989798</v>
      </c>
    </row>
    <row r="38" spans="1:9" ht="15.75" thickTop="1">
      <c r="A38" s="17" t="s">
        <v>85</v>
      </c>
    </row>
    <row r="41" spans="1:9">
      <c r="A41" s="34" t="s">
        <v>20</v>
      </c>
      <c r="B41" s="34"/>
      <c r="C41" s="34"/>
      <c r="D41" s="34"/>
      <c r="E41" s="34"/>
      <c r="F41" s="34"/>
    </row>
    <row r="42" spans="1:9">
      <c r="A42" s="34" t="s">
        <v>19</v>
      </c>
      <c r="B42" s="34"/>
      <c r="C42" s="34"/>
      <c r="D42" s="34"/>
      <c r="E42" s="34"/>
      <c r="F42" s="34"/>
    </row>
    <row r="43" spans="1:9">
      <c r="A43" s="34" t="s">
        <v>10</v>
      </c>
      <c r="B43" s="34"/>
      <c r="C43" s="34"/>
      <c r="D43" s="34"/>
      <c r="E43" s="34"/>
      <c r="F43" s="34"/>
    </row>
    <row r="45" spans="1:9" ht="15.75" thickBot="1">
      <c r="A45" s="9" t="s">
        <v>9</v>
      </c>
      <c r="B45" s="10" t="s">
        <v>5</v>
      </c>
      <c r="C45" s="10" t="s">
        <v>57</v>
      </c>
      <c r="D45" s="10" t="s">
        <v>59</v>
      </c>
      <c r="E45" s="10" t="s">
        <v>52</v>
      </c>
      <c r="F45" s="10" t="s">
        <v>60</v>
      </c>
    </row>
    <row r="47" spans="1:9">
      <c r="A47" s="12" t="s">
        <v>18</v>
      </c>
      <c r="B47" s="1">
        <f>+'1T'!E47</f>
        <v>0</v>
      </c>
      <c r="C47" s="1">
        <f>+'2T'!E47</f>
        <v>0</v>
      </c>
      <c r="D47" s="1">
        <f>+'3T'!E47</f>
        <v>0</v>
      </c>
      <c r="E47" s="1">
        <f>+'4T'!E47</f>
        <v>158397335.31999999</v>
      </c>
      <c r="F47" s="1">
        <f>+SUM(B47:E47)</f>
        <v>158397335.31999999</v>
      </c>
      <c r="I47" s="38">
        <f>F47/F53</f>
        <v>4.2033185758540467E-2</v>
      </c>
    </row>
    <row r="48" spans="1:9">
      <c r="A48" s="12" t="s">
        <v>17</v>
      </c>
      <c r="B48" s="1">
        <f>+'1T'!E48</f>
        <v>286609404.59755105</v>
      </c>
      <c r="C48" s="1">
        <f>+'2T'!E48</f>
        <v>237756454.39857143</v>
      </c>
      <c r="D48" s="1">
        <f>+'3T'!E48</f>
        <v>458672527.65999997</v>
      </c>
      <c r="E48" s="1">
        <f>+'4T'!E48</f>
        <v>220727357.31</v>
      </c>
      <c r="F48" s="1">
        <f t="shared" ref="F48:F52" si="1">+SUM(B48:E48)</f>
        <v>1203765743.9661224</v>
      </c>
    </row>
    <row r="49" spans="1:9">
      <c r="A49" s="12" t="s">
        <v>16</v>
      </c>
      <c r="B49" s="1">
        <f>+'1T'!E49</f>
        <v>6086671.7889795918</v>
      </c>
      <c r="C49" s="1">
        <f>+'2T'!E49</f>
        <v>55746383.018163264</v>
      </c>
      <c r="D49" s="1">
        <f>+'3T'!E49</f>
        <v>108002319.55000001</v>
      </c>
      <c r="E49" s="1">
        <f>+'4T'!E49</f>
        <v>138349630.82999998</v>
      </c>
      <c r="F49" s="1">
        <f t="shared" si="1"/>
        <v>308185005.18714285</v>
      </c>
    </row>
    <row r="50" spans="1:9">
      <c r="A50" s="12" t="s">
        <v>15</v>
      </c>
      <c r="B50" s="1">
        <f>+'1T'!E50</f>
        <v>4983094.4757142859</v>
      </c>
      <c r="C50" s="1">
        <f>+'2T'!E50</f>
        <v>6254554.2400000002</v>
      </c>
      <c r="D50" s="1">
        <f>+'3T'!E50</f>
        <v>12986699.240000002</v>
      </c>
      <c r="E50" s="1">
        <f>+'4T'!E50</f>
        <v>307718625.39999998</v>
      </c>
      <c r="F50" s="1">
        <f t="shared" si="1"/>
        <v>331942973.35571426</v>
      </c>
    </row>
    <row r="51" spans="1:9">
      <c r="A51" s="12" t="s">
        <v>14</v>
      </c>
      <c r="B51" s="1">
        <f>+'1T'!E51</f>
        <v>117862764.7</v>
      </c>
      <c r="C51" s="1">
        <f>+'2T'!E51</f>
        <v>245256221</v>
      </c>
      <c r="D51" s="1">
        <f>+'3T'!E51</f>
        <v>363200000.26999998</v>
      </c>
      <c r="E51" s="1">
        <f>+'4T'!E51</f>
        <v>415902312.44</v>
      </c>
      <c r="F51" s="1">
        <f t="shared" si="1"/>
        <v>1142221298.4100001</v>
      </c>
      <c r="H51" s="1">
        <f>F51+F52</f>
        <v>1766096525.97</v>
      </c>
      <c r="I51" s="39">
        <f>H51/F53</f>
        <v>0.46866106171318134</v>
      </c>
    </row>
    <row r="52" spans="1:9">
      <c r="A52" s="12" t="s">
        <v>76</v>
      </c>
      <c r="B52" s="1">
        <f>+'1T'!E52</f>
        <v>0</v>
      </c>
      <c r="C52" s="1">
        <f>+'2T'!E52</f>
        <v>376989830.88999999</v>
      </c>
      <c r="D52" s="1">
        <f>+'3T'!E52</f>
        <v>246885396.67000002</v>
      </c>
      <c r="E52" s="1">
        <f>+'4T'!E52</f>
        <v>0</v>
      </c>
      <c r="F52" s="1">
        <f t="shared" si="1"/>
        <v>623875227.55999994</v>
      </c>
    </row>
    <row r="53" spans="1:9" ht="15.75" thickBot="1">
      <c r="A53" s="15" t="s">
        <v>13</v>
      </c>
      <c r="B53" s="16">
        <f t="shared" ref="B53:D53" si="2">SUM(B47:B52)</f>
        <v>415541935.56224489</v>
      </c>
      <c r="C53" s="16">
        <f t="shared" si="2"/>
        <v>922003443.54673469</v>
      </c>
      <c r="D53" s="16">
        <f t="shared" si="2"/>
        <v>1189746943.3900001</v>
      </c>
      <c r="E53" s="16">
        <f>SUM(E47:E52)</f>
        <v>1241095261.3</v>
      </c>
      <c r="F53" s="16">
        <f>SUM(B53:E53)</f>
        <v>3768387583.7989798</v>
      </c>
    </row>
    <row r="54" spans="1:9" ht="15.75" thickTop="1">
      <c r="A54" s="17" t="s">
        <v>66</v>
      </c>
    </row>
    <row r="57" spans="1:9">
      <c r="A57" s="34" t="s">
        <v>12</v>
      </c>
      <c r="B57" s="34"/>
      <c r="C57" s="34"/>
      <c r="D57" s="34"/>
      <c r="E57" s="34"/>
      <c r="F57" s="34"/>
    </row>
    <row r="58" spans="1:9">
      <c r="A58" s="34" t="s">
        <v>11</v>
      </c>
      <c r="B58" s="34"/>
      <c r="C58" s="34"/>
      <c r="D58" s="34"/>
      <c r="E58" s="34"/>
      <c r="F58" s="34"/>
    </row>
    <row r="59" spans="1:9">
      <c r="A59" s="34" t="s">
        <v>10</v>
      </c>
      <c r="B59" s="34"/>
      <c r="C59" s="34"/>
      <c r="D59" s="34"/>
      <c r="E59" s="34"/>
      <c r="F59" s="34"/>
    </row>
    <row r="61" spans="1:9" ht="15.75" thickBot="1">
      <c r="A61" s="9" t="s">
        <v>9</v>
      </c>
      <c r="B61" s="10" t="s">
        <v>5</v>
      </c>
      <c r="C61" s="10" t="s">
        <v>57</v>
      </c>
      <c r="D61" s="10" t="s">
        <v>59</v>
      </c>
      <c r="E61" s="10" t="s">
        <v>52</v>
      </c>
      <c r="F61" s="10" t="s">
        <v>60</v>
      </c>
    </row>
    <row r="63" spans="1:9">
      <c r="A63" s="1" t="s">
        <v>4</v>
      </c>
      <c r="B63" s="1">
        <f>'1T'!E63</f>
        <v>228851430.28</v>
      </c>
      <c r="C63" s="1">
        <f>'2T'!E63</f>
        <v>420265253.00775504</v>
      </c>
      <c r="D63" s="1">
        <f>+'3T'!E63</f>
        <v>629672798.06102014</v>
      </c>
      <c r="E63" s="1">
        <f>+'4T'!E63</f>
        <v>369515414.00101995</v>
      </c>
      <c r="F63" s="1">
        <f>B63</f>
        <v>228851430.28</v>
      </c>
    </row>
    <row r="64" spans="1:9">
      <c r="A64" s="1" t="s">
        <v>3</v>
      </c>
      <c r="B64" s="1">
        <f>'1T'!E64</f>
        <v>606955758.28999996</v>
      </c>
      <c r="C64" s="1">
        <f>'2T'!E64</f>
        <v>1131410988.5999999</v>
      </c>
      <c r="D64" s="1">
        <f>+'3T'!E64</f>
        <v>929589559.32999992</v>
      </c>
      <c r="E64" s="1">
        <f>+'4T'!E64</f>
        <v>1044006649.1900001</v>
      </c>
      <c r="F64" s="1">
        <f>SUM(B64:E64)</f>
        <v>3711962955.4099998</v>
      </c>
    </row>
    <row r="65" spans="1:6">
      <c r="A65" s="1" t="s">
        <v>2</v>
      </c>
      <c r="B65" s="1">
        <f>'1T'!E65</f>
        <v>835807188.56999993</v>
      </c>
      <c r="C65" s="1">
        <f>'2T'!E65</f>
        <v>1551676241.6077549</v>
      </c>
      <c r="D65" s="1">
        <f>+'3T'!E65</f>
        <v>1559262357.3910201</v>
      </c>
      <c r="E65" s="1">
        <f>+'4T'!E65</f>
        <v>1413522063.19102</v>
      </c>
      <c r="F65" s="1">
        <f>F64+F63</f>
        <v>3940814385.6900001</v>
      </c>
    </row>
    <row r="66" spans="1:6">
      <c r="A66" s="1" t="s">
        <v>1</v>
      </c>
      <c r="B66" s="1">
        <f>'1T'!E66</f>
        <v>415541935.56224489</v>
      </c>
      <c r="C66" s="1">
        <f>'2T'!E66</f>
        <v>922003443.54673481</v>
      </c>
      <c r="D66" s="1">
        <f>+'3T'!E66</f>
        <v>1189746943.3900001</v>
      </c>
      <c r="E66" s="1">
        <f>+'4T'!E66</f>
        <v>1241095261.3000002</v>
      </c>
      <c r="F66" s="1">
        <f>SUM(B66:E66)</f>
        <v>3768387583.7989798</v>
      </c>
    </row>
    <row r="67" spans="1:6">
      <c r="A67" s="1" t="s">
        <v>0</v>
      </c>
      <c r="B67" s="1">
        <f>'1T'!E67</f>
        <v>420265253.00775504</v>
      </c>
      <c r="C67" s="1">
        <f>'2T'!E67</f>
        <v>629672798.06102014</v>
      </c>
      <c r="D67" s="1">
        <f>+'3T'!E67</f>
        <v>369515414.00101995</v>
      </c>
      <c r="E67" s="1">
        <f>+'4T'!E67</f>
        <v>172426801.89101982</v>
      </c>
      <c r="F67" s="1">
        <f>F65-F66</f>
        <v>172426801.8910203</v>
      </c>
    </row>
    <row r="68" spans="1:6" ht="15.75" thickBot="1">
      <c r="A68" s="16"/>
      <c r="B68" s="16"/>
      <c r="C68" s="16"/>
      <c r="D68" s="16"/>
      <c r="E68" s="16"/>
      <c r="F68" s="16"/>
    </row>
    <row r="69" spans="1:6" ht="15.75" thickTop="1">
      <c r="A69" s="17" t="s">
        <v>66</v>
      </c>
    </row>
    <row r="70" spans="1:6">
      <c r="A70" s="1"/>
    </row>
    <row r="72" spans="1:6">
      <c r="A72" s="12" t="s">
        <v>86</v>
      </c>
    </row>
  </sheetData>
  <mergeCells count="12">
    <mergeCell ref="A57:F57"/>
    <mergeCell ref="A58:F58"/>
    <mergeCell ref="A59:F59"/>
    <mergeCell ref="A1:G1"/>
    <mergeCell ref="A8:G8"/>
    <mergeCell ref="A9:G9"/>
    <mergeCell ref="A25:F25"/>
    <mergeCell ref="A26:F26"/>
    <mergeCell ref="A27:F27"/>
    <mergeCell ref="A41:F41"/>
    <mergeCell ref="A42:F42"/>
    <mergeCell ref="A43:F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Delgado</dc:creator>
  <cp:lastModifiedBy>Catherine Mata</cp:lastModifiedBy>
  <cp:lastPrinted>2013-03-15T21:09:57Z</cp:lastPrinted>
  <dcterms:created xsi:type="dcterms:W3CDTF">2012-10-29T22:42:13Z</dcterms:created>
  <dcterms:modified xsi:type="dcterms:W3CDTF">2014-09-02T00:46:31Z</dcterms:modified>
</cp:coreProperties>
</file>