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905" yWindow="-180" windowWidth="18570" windowHeight="11760" tabRatio="776" activeTab="6"/>
  </bookViews>
  <sheets>
    <sheet name="I T" sheetId="1" r:id="rId1"/>
    <sheet name="2 T" sheetId="4" r:id="rId2"/>
    <sheet name="3 T" sheetId="2" r:id="rId3"/>
    <sheet name="4 T" sheetId="5" r:id="rId4"/>
    <sheet name="Semestral" sheetId="3" r:id="rId5"/>
    <sheet name="3 T acumulado" sheetId="6" r:id="rId6"/>
    <sheet name="Anual" sheetId="7" r:id="rId7"/>
    <sheet name="Hoja1" sheetId="8" r:id="rId8"/>
  </sheets>
  <calcPr calcId="125725"/>
</workbook>
</file>

<file path=xl/calcChain.xml><?xml version="1.0" encoding="utf-8"?>
<calcChain xmlns="http://schemas.openxmlformats.org/spreadsheetml/2006/main">
  <c r="J16" i="7"/>
  <c r="J15"/>
  <c r="I15"/>
  <c r="I28"/>
  <c r="E28"/>
  <c r="E29"/>
  <c r="D25" i="5"/>
  <c r="E25"/>
  <c r="F25"/>
  <c r="C25"/>
  <c r="C28" i="2"/>
  <c r="C25"/>
  <c r="C15"/>
  <c r="N50" i="8"/>
  <c r="N51"/>
  <c r="N52"/>
  <c r="N53"/>
  <c r="N54"/>
  <c r="N55"/>
  <c r="N56"/>
  <c r="N57"/>
  <c r="N58"/>
  <c r="N59"/>
  <c r="N60"/>
  <c r="N61"/>
  <c r="N62"/>
  <c r="N63"/>
  <c r="M49"/>
  <c r="L49"/>
  <c r="K49"/>
  <c r="J49"/>
  <c r="I49"/>
  <c r="H49"/>
  <c r="G49"/>
  <c r="F49"/>
  <c r="E49"/>
  <c r="D49"/>
  <c r="C49"/>
  <c r="B49"/>
  <c r="B26"/>
  <c r="E70" i="7"/>
  <c r="E71"/>
  <c r="E72"/>
  <c r="E73"/>
  <c r="D70"/>
  <c r="D71"/>
  <c r="D72"/>
  <c r="D73"/>
  <c r="C70"/>
  <c r="C71"/>
  <c r="C72"/>
  <c r="C73"/>
  <c r="E69"/>
  <c r="D69"/>
  <c r="C69"/>
  <c r="E54"/>
  <c r="D54"/>
  <c r="C54"/>
  <c r="E42"/>
  <c r="D42"/>
  <c r="D44" s="1"/>
  <c r="C42"/>
  <c r="B42"/>
  <c r="D70" i="6"/>
  <c r="D71"/>
  <c r="D72"/>
  <c r="D73"/>
  <c r="C70"/>
  <c r="C71"/>
  <c r="C72"/>
  <c r="C73"/>
  <c r="D69"/>
  <c r="C69"/>
  <c r="D54"/>
  <c r="C54"/>
  <c r="C59" s="1"/>
  <c r="D42"/>
  <c r="D44" s="1"/>
  <c r="C42"/>
  <c r="B42"/>
  <c r="C42" i="3"/>
  <c r="B42"/>
  <c r="B44" s="1"/>
  <c r="F17" i="7"/>
  <c r="F19"/>
  <c r="F20"/>
  <c r="F21"/>
  <c r="F24"/>
  <c r="E19"/>
  <c r="E20"/>
  <c r="E21"/>
  <c r="E23"/>
  <c r="E24"/>
  <c r="D19"/>
  <c r="D20"/>
  <c r="D21"/>
  <c r="D24"/>
  <c r="D27"/>
  <c r="C19"/>
  <c r="C20"/>
  <c r="C21"/>
  <c r="C23"/>
  <c r="C24"/>
  <c r="E17" i="6"/>
  <c r="E19"/>
  <c r="E20"/>
  <c r="E21"/>
  <c r="E23"/>
  <c r="E24"/>
  <c r="D18"/>
  <c r="D19"/>
  <c r="D20"/>
  <c r="D21"/>
  <c r="D22"/>
  <c r="D24"/>
  <c r="C19"/>
  <c r="C20"/>
  <c r="C21"/>
  <c r="C23"/>
  <c r="C24"/>
  <c r="C26"/>
  <c r="D19" i="3"/>
  <c r="D20"/>
  <c r="D21"/>
  <c r="D24"/>
  <c r="D27"/>
  <c r="C19"/>
  <c r="C20"/>
  <c r="C21"/>
  <c r="C23"/>
  <c r="D59" i="7"/>
  <c r="C59"/>
  <c r="F44"/>
  <c r="C44"/>
  <c r="B44"/>
  <c r="D59" i="6"/>
  <c r="E44"/>
  <c r="C44"/>
  <c r="B44"/>
  <c r="D44" i="3"/>
  <c r="C44"/>
  <c r="E72" i="5"/>
  <c r="E70"/>
  <c r="E71" s="1"/>
  <c r="E69"/>
  <c r="D59"/>
  <c r="C59"/>
  <c r="B59"/>
  <c r="E54"/>
  <c r="E59" s="1"/>
  <c r="E44"/>
  <c r="D44"/>
  <c r="C44"/>
  <c r="B44"/>
  <c r="F27"/>
  <c r="F27" i="7" s="1"/>
  <c r="F26" i="5"/>
  <c r="F26" i="7" s="1"/>
  <c r="E28" i="5"/>
  <c r="D28"/>
  <c r="C28"/>
  <c r="F23" i="7"/>
  <c r="F22" i="5"/>
  <c r="F22" i="7" s="1"/>
  <c r="F18" i="5"/>
  <c r="F18" i="7" s="1"/>
  <c r="F17" i="5"/>
  <c r="F16"/>
  <c r="F16" i="7" s="1"/>
  <c r="E15" i="5"/>
  <c r="E29" s="1"/>
  <c r="D15"/>
  <c r="D29" s="1"/>
  <c r="C15"/>
  <c r="C29" s="1"/>
  <c r="F14"/>
  <c r="F14" i="7" s="1"/>
  <c r="E72" i="2"/>
  <c r="E70"/>
  <c r="E71" s="1"/>
  <c r="E69"/>
  <c r="D59"/>
  <c r="C59"/>
  <c r="B59"/>
  <c r="E54"/>
  <c r="E59" s="1"/>
  <c r="E44"/>
  <c r="D44"/>
  <c r="C44"/>
  <c r="B44"/>
  <c r="F27"/>
  <c r="E27" i="7" s="1"/>
  <c r="F26" i="2"/>
  <c r="E26" i="7" s="1"/>
  <c r="E25" i="2"/>
  <c r="E28" s="1"/>
  <c r="D25"/>
  <c r="D28" s="1"/>
  <c r="F28"/>
  <c r="F22"/>
  <c r="E22" i="7" s="1"/>
  <c r="F18" i="2"/>
  <c r="E18" i="6" s="1"/>
  <c r="F17" i="2"/>
  <c r="E17" i="7" s="1"/>
  <c r="F16" i="2"/>
  <c r="E16" i="7" s="1"/>
  <c r="E15" i="2"/>
  <c r="E29" s="1"/>
  <c r="D15"/>
  <c r="F14"/>
  <c r="E14" i="7" s="1"/>
  <c r="E72" i="4"/>
  <c r="C72" i="3" s="1"/>
  <c r="E70" i="4"/>
  <c r="E71" s="1"/>
  <c r="E69"/>
  <c r="C69" i="3" s="1"/>
  <c r="D59" i="4"/>
  <c r="C59"/>
  <c r="B59"/>
  <c r="E54"/>
  <c r="E59" s="1"/>
  <c r="E44"/>
  <c r="D44"/>
  <c r="C44"/>
  <c r="B44"/>
  <c r="F27"/>
  <c r="D27" i="6" s="1"/>
  <c r="F26" i="4"/>
  <c r="D26" i="7" s="1"/>
  <c r="E25" i="4"/>
  <c r="E28" s="1"/>
  <c r="D25"/>
  <c r="D28" s="1"/>
  <c r="C25"/>
  <c r="C28" s="1"/>
  <c r="D23" i="3"/>
  <c r="F22" i="4"/>
  <c r="D22" i="3" s="1"/>
  <c r="F18" i="4"/>
  <c r="D18" i="3" s="1"/>
  <c r="F17" i="4"/>
  <c r="D17" i="6" s="1"/>
  <c r="F16" i="4"/>
  <c r="D16" i="7" s="1"/>
  <c r="E15" i="4"/>
  <c r="E29" s="1"/>
  <c r="D15"/>
  <c r="D29" s="1"/>
  <c r="C15"/>
  <c r="C29" s="1"/>
  <c r="F14"/>
  <c r="D14" i="6" s="1"/>
  <c r="E28" i="1"/>
  <c r="F26"/>
  <c r="C26" i="7" s="1"/>
  <c r="D25" i="1"/>
  <c r="D28" s="1"/>
  <c r="E25"/>
  <c r="C25"/>
  <c r="C28" s="1"/>
  <c r="D15"/>
  <c r="E15"/>
  <c r="C15"/>
  <c r="F15" s="1"/>
  <c r="N49" i="8" l="1"/>
  <c r="C15" i="7"/>
  <c r="C15" i="6"/>
  <c r="C15" i="3"/>
  <c r="F29" i="7"/>
  <c r="E23" i="3"/>
  <c r="E73" i="5"/>
  <c r="E73" i="4"/>
  <c r="C73" i="3" s="1"/>
  <c r="D22" i="7"/>
  <c r="D16" i="3"/>
  <c r="E26" i="6"/>
  <c r="D23" i="7"/>
  <c r="G23" s="1"/>
  <c r="D23" i="6"/>
  <c r="F23" s="1"/>
  <c r="C26" i="3"/>
  <c r="D16" i="6"/>
  <c r="C70" i="3"/>
  <c r="E29" i="1"/>
  <c r="D29" i="2"/>
  <c r="D18" i="7"/>
  <c r="C71" i="3"/>
  <c r="E73" i="2"/>
  <c r="C29"/>
  <c r="F29" s="1"/>
  <c r="F29" i="5"/>
  <c r="F28"/>
  <c r="C54" i="3"/>
  <c r="C59" s="1"/>
  <c r="E27" i="6"/>
  <c r="G26" i="7"/>
  <c r="E22" i="6"/>
  <c r="E18" i="7"/>
  <c r="E16" i="6"/>
  <c r="E14"/>
  <c r="D26" i="3"/>
  <c r="E26" s="1"/>
  <c r="D26" i="6"/>
  <c r="F26" s="1"/>
  <c r="F28" i="4"/>
  <c r="D17" i="3"/>
  <c r="D17" i="7"/>
  <c r="F29" i="4"/>
  <c r="D14" i="7"/>
  <c r="D14" i="3"/>
  <c r="F15" i="5"/>
  <c r="F15" i="7" s="1"/>
  <c r="F25"/>
  <c r="F28" s="1"/>
  <c r="F15" i="2"/>
  <c r="F25"/>
  <c r="F15" i="4"/>
  <c r="F25"/>
  <c r="F25" i="1"/>
  <c r="C29"/>
  <c r="D29"/>
  <c r="C25" i="6" l="1"/>
  <c r="C25" i="7"/>
  <c r="C25" i="3"/>
  <c r="E25" i="7"/>
  <c r="E25" i="6"/>
  <c r="E28" s="1"/>
  <c r="E15" i="7"/>
  <c r="E15" i="6"/>
  <c r="D25" i="7"/>
  <c r="D25" i="6"/>
  <c r="D25" i="3"/>
  <c r="E25" s="1"/>
  <c r="D15" i="6"/>
  <c r="D15" i="3"/>
  <c r="E15" s="1"/>
  <c r="D15" i="7"/>
  <c r="D28"/>
  <c r="D28" i="3"/>
  <c r="C33" i="8"/>
  <c r="C31" s="1"/>
  <c r="D33"/>
  <c r="D31" s="1"/>
  <c r="E33"/>
  <c r="E31" s="1"/>
  <c r="F33"/>
  <c r="F31" s="1"/>
  <c r="G33"/>
  <c r="G31" s="1"/>
  <c r="H33"/>
  <c r="H31" s="1"/>
  <c r="I33"/>
  <c r="I31" s="1"/>
  <c r="J33"/>
  <c r="J31" s="1"/>
  <c r="K33"/>
  <c r="K31" s="1"/>
  <c r="L33"/>
  <c r="L31" s="1"/>
  <c r="M33"/>
  <c r="M31" s="1"/>
  <c r="B33"/>
  <c r="B45" s="1"/>
  <c r="C15"/>
  <c r="C27" s="1"/>
  <c r="D15"/>
  <c r="D13" s="1"/>
  <c r="E15"/>
  <c r="E13" s="1"/>
  <c r="F15"/>
  <c r="F13" s="1"/>
  <c r="G15"/>
  <c r="H15"/>
  <c r="H13" s="1"/>
  <c r="I15"/>
  <c r="I13" s="1"/>
  <c r="J15"/>
  <c r="J13" s="1"/>
  <c r="K15"/>
  <c r="K13" s="1"/>
  <c r="L15"/>
  <c r="L13" s="1"/>
  <c r="M15"/>
  <c r="G13"/>
  <c r="M13"/>
  <c r="B15"/>
  <c r="B27" s="1"/>
  <c r="D26"/>
  <c r="C26"/>
  <c r="N26" s="1"/>
  <c r="B44"/>
  <c r="N44" s="1"/>
  <c r="D44"/>
  <c r="C44"/>
  <c r="N43"/>
  <c r="N42"/>
  <c r="N41"/>
  <c r="N40"/>
  <c r="N39"/>
  <c r="N38"/>
  <c r="N37"/>
  <c r="N36"/>
  <c r="N35"/>
  <c r="N34"/>
  <c r="N32"/>
  <c r="N16"/>
  <c r="N17"/>
  <c r="N18"/>
  <c r="N19"/>
  <c r="N20"/>
  <c r="N21"/>
  <c r="N22"/>
  <c r="N23"/>
  <c r="N24"/>
  <c r="N25"/>
  <c r="N14"/>
  <c r="G15" i="7" l="1"/>
  <c r="D45" i="8"/>
  <c r="D27"/>
  <c r="C13"/>
  <c r="B13"/>
  <c r="N33"/>
  <c r="C45"/>
  <c r="E29" i="6"/>
  <c r="N15" i="8"/>
  <c r="D29" i="7"/>
  <c r="G25"/>
  <c r="D28" i="6"/>
  <c r="F25"/>
  <c r="D29" i="3"/>
  <c r="D29" i="6"/>
  <c r="F15"/>
  <c r="B31" i="8"/>
  <c r="N31" s="1"/>
  <c r="N27"/>
  <c r="N45" l="1"/>
  <c r="N13"/>
  <c r="F28" i="1"/>
  <c r="F16" l="1"/>
  <c r="F17"/>
  <c r="F18"/>
  <c r="F22"/>
  <c r="F27"/>
  <c r="F14"/>
  <c r="C16" i="7" l="1"/>
  <c r="G16" s="1"/>
  <c r="C16" i="6"/>
  <c r="F16" s="1"/>
  <c r="C16" i="3"/>
  <c r="E16" s="1"/>
  <c r="C22"/>
  <c r="E22" s="1"/>
  <c r="C22" i="7"/>
  <c r="G22" s="1"/>
  <c r="C22" i="6"/>
  <c r="F22" s="1"/>
  <c r="C17"/>
  <c r="F17" s="1"/>
  <c r="C17" i="3"/>
  <c r="E17" s="1"/>
  <c r="C17" i="7"/>
  <c r="G17" s="1"/>
  <c r="C18"/>
  <c r="G18" s="1"/>
  <c r="C18" i="3"/>
  <c r="E18" s="1"/>
  <c r="C18" i="6"/>
  <c r="F18" s="1"/>
  <c r="C27" i="3"/>
  <c r="E27" s="1"/>
  <c r="C27" i="7"/>
  <c r="G27" s="1"/>
  <c r="C27" i="6"/>
  <c r="F27" s="1"/>
  <c r="C14" i="3"/>
  <c r="C14" i="7"/>
  <c r="C14" i="6"/>
  <c r="C59" i="1"/>
  <c r="D59"/>
  <c r="B59"/>
  <c r="E54"/>
  <c r="E44"/>
  <c r="C44"/>
  <c r="D44"/>
  <c r="B44"/>
  <c r="C29" i="7" l="1"/>
  <c r="G29" s="1"/>
  <c r="C28"/>
  <c r="G28" s="1"/>
  <c r="G14"/>
  <c r="C28" i="6"/>
  <c r="F28" s="1"/>
  <c r="C29"/>
  <c r="F29" s="1"/>
  <c r="F14"/>
  <c r="B54"/>
  <c r="B54" i="7"/>
  <c r="B54" i="3"/>
  <c r="C29"/>
  <c r="E29" s="1"/>
  <c r="C28"/>
  <c r="E28" s="1"/>
  <c r="E14"/>
  <c r="E59" i="1"/>
  <c r="D54" i="3" l="1"/>
  <c r="D59" s="1"/>
  <c r="B59"/>
  <c r="E54" i="6"/>
  <c r="E59" s="1"/>
  <c r="B59"/>
  <c r="F54" i="7"/>
  <c r="F59" s="1"/>
  <c r="B59"/>
  <c r="E72" i="1"/>
  <c r="E70"/>
  <c r="E69"/>
  <c r="B69" i="7" l="1"/>
  <c r="F69" s="1"/>
  <c r="B69" i="6"/>
  <c r="E69" s="1"/>
  <c r="E71" s="1"/>
  <c r="E73" s="1"/>
  <c r="B69" i="3"/>
  <c r="D69" s="1"/>
  <c r="B72" i="7"/>
  <c r="F72" s="1"/>
  <c r="B72" i="6"/>
  <c r="E72" s="1"/>
  <c r="B72" i="3"/>
  <c r="D72" s="1"/>
  <c r="B70" i="6"/>
  <c r="E70" s="1"/>
  <c r="B70" i="7"/>
  <c r="F70" s="1"/>
  <c r="B70" i="3"/>
  <c r="D70" s="1"/>
  <c r="D71" s="1"/>
  <c r="D73" s="1"/>
  <c r="E71" i="1"/>
  <c r="B71" i="7" l="1"/>
  <c r="B71" i="6"/>
  <c r="B71" i="3"/>
  <c r="F71" i="7"/>
  <c r="F73" s="1"/>
  <c r="F29" i="1"/>
  <c r="E73"/>
  <c r="B73" i="7" l="1"/>
  <c r="B73" i="6"/>
  <c r="B73" i="3"/>
</calcChain>
</file>

<file path=xl/sharedStrings.xml><?xml version="1.0" encoding="utf-8"?>
<sst xmlns="http://schemas.openxmlformats.org/spreadsheetml/2006/main" count="722" uniqueCount="96">
  <si>
    <t>FODESAF</t>
  </si>
  <si>
    <t>Cuadro 1</t>
  </si>
  <si>
    <t>Reporte de beneficiarios efectivos financiados por el Fondo de Desarrollo Social y Asignaciones Familiares</t>
  </si>
  <si>
    <t xml:space="preserve">Programa: </t>
  </si>
  <si>
    <t>Aseguramiento SEM por cuenta del Estado</t>
  </si>
  <si>
    <t>Institución:</t>
  </si>
  <si>
    <t>Caja Costarricense de Seguro Social (CCSS)</t>
  </si>
  <si>
    <t>Unidad Ejecutora:</t>
  </si>
  <si>
    <t>Área de Coberturas Especiales</t>
  </si>
  <si>
    <t>Unidad</t>
  </si>
  <si>
    <t>Enero</t>
  </si>
  <si>
    <t>Febrero</t>
  </si>
  <si>
    <t>Marzo</t>
  </si>
  <si>
    <t>I Trimestre</t>
  </si>
  <si>
    <t>Subsidio para pagar cuotas del SEM para familias pobres sin cobertura</t>
  </si>
  <si>
    <t>Asegurado directo asegurado por cuenta del Estado</t>
  </si>
  <si>
    <t>Personas</t>
  </si>
  <si>
    <t>Conyugue de Asegurado asegurado por cuenta del Estado</t>
  </si>
  <si>
    <t>Compañera/Compañero Aegurado asegurado por cuenta del Estado</t>
  </si>
  <si>
    <t>Hijos(s)/Hija(s) Aegurado aegurado por cuenta del Estado</t>
  </si>
  <si>
    <t>Madre de Asegurado asegurado por cuenta del Estado</t>
  </si>
  <si>
    <t>Padre de Asegurado asegurado por cuenta del Estado</t>
  </si>
  <si>
    <t>Hermano(s)/Hermana(s) Asegurado asegurado por cuenta del Estado</t>
  </si>
  <si>
    <t>Otros menores mediante estudio de Asegurado asegurado por cuenta del Estado</t>
  </si>
  <si>
    <t>Conyugue/Compañera(o) separados con Pensión Alimenticia</t>
  </si>
  <si>
    <t>Leyes Especiales*</t>
  </si>
  <si>
    <t>Otras leyes especiales</t>
  </si>
  <si>
    <t>Total</t>
  </si>
  <si>
    <t>* Sólo menores extranjeros</t>
  </si>
  <si>
    <t>Fuente: CCSS Sistema Integrado de Agendas y Citas, Módulo Seguro pór el Estado</t>
  </si>
  <si>
    <t>Cuadro 2</t>
  </si>
  <si>
    <t>Reporte de gastos efectivos por producto financiados por el Fondo de Desarrollo Social y Asignaciones Familiares</t>
  </si>
  <si>
    <t>Fuente: CCSS Sistema Integrado de Agendas y Citas, Módulo Seguro por el Estado</t>
  </si>
  <si>
    <t>Cuadro 3</t>
  </si>
  <si>
    <t>Reporte de gastos efectivos por rubro financiados por el Fondo de Desarrollo Social y Asignaciones Familiares</t>
  </si>
  <si>
    <t>Rubro por objeto de gasto</t>
  </si>
  <si>
    <t>1. Transferencia corriente a CCSS</t>
  </si>
  <si>
    <t xml:space="preserve">2. </t>
  </si>
  <si>
    <t xml:space="preserve">3. </t>
  </si>
  <si>
    <t xml:space="preserve">4. </t>
  </si>
  <si>
    <t xml:space="preserve">5. 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</si>
  <si>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</si>
  <si>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</si>
  <si>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</si>
  <si>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</si>
  <si>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</si>
  <si>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</si>
  <si>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Fuente: CCSS Sistema Integrado de Agendas y Citas, Módulo Seguro por el Estado.</t>
  </si>
  <si>
    <t>Abril</t>
  </si>
  <si>
    <t>Mayo</t>
  </si>
  <si>
    <t>Junio</t>
  </si>
  <si>
    <t>II Trimestre</t>
  </si>
  <si>
    <t>Octubre</t>
  </si>
  <si>
    <t>Noviembre</t>
  </si>
  <si>
    <t>Diciembre</t>
  </si>
  <si>
    <t>IV Trimestre</t>
  </si>
  <si>
    <t>Julio</t>
  </si>
  <si>
    <t>Agosto</t>
  </si>
  <si>
    <t>Setiembre</t>
  </si>
  <si>
    <t>III Trimestre</t>
  </si>
  <si>
    <t>Acumulado</t>
  </si>
  <si>
    <t>Anual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</si>
  <si>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</si>
  <si>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Período:</t>
  </si>
  <si>
    <t>Primero 2012</t>
  </si>
  <si>
    <t xml:space="preserve">Unidad: Colones </t>
  </si>
  <si>
    <t>Notas:</t>
  </si>
  <si>
    <t>En revisión por parte de la Unidad Ejecutora</t>
  </si>
  <si>
    <t>Beneficio</t>
  </si>
  <si>
    <t>Promedio</t>
  </si>
  <si>
    <t>Total Aseguramientos</t>
  </si>
  <si>
    <t>Total personas beneficiadas</t>
  </si>
  <si>
    <t>Otros menores mediante estudio de Asegurado por cuenta del Estado</t>
  </si>
  <si>
    <t>Asegurados pobres por cuenta del Estado</t>
  </si>
  <si>
    <t>Asegurado familiar de asegurado por cuenta del Estado</t>
  </si>
  <si>
    <t>Primer Semestre 2013</t>
  </si>
  <si>
    <t>Tercer Trimestre Acumulado 2013</t>
  </si>
  <si>
    <t>Compañera/Compañero Asegurado asegurado por cuenta del Estado</t>
  </si>
  <si>
    <t>Hijos(s)/Hija(s) Asegurado aegurado por cuenta del Estado</t>
  </si>
  <si>
    <t>Asegurados directos</t>
  </si>
  <si>
    <t>Asegurados Familiares</t>
  </si>
  <si>
    <t>Asegurados por Leyes Especiales</t>
  </si>
  <si>
    <t>Código de la Niñez y Adolescencia</t>
  </si>
  <si>
    <r>
      <t>Asegurados Pobres por Cuenta del Estado</t>
    </r>
    <r>
      <rPr>
        <sz val="11"/>
        <color theme="1"/>
        <rFont val="Calibri"/>
        <family val="2"/>
      </rPr>
      <t>¹</t>
    </r>
  </si>
  <si>
    <t>1/FODESAF solamente financia los aseguramientos a personas en condición de pobreza. Los de leyes especiales le corresponde a Hacienda el pago.</t>
  </si>
  <si>
    <t>Además se paga por aseguramientos, es decir, por asegurados directos independientemente de la cantidad de beneficiarios familiares beneficiados.</t>
  </si>
  <si>
    <t>Primer Trimestre 2013</t>
  </si>
  <si>
    <t>Segundo Trimestre 2013</t>
  </si>
  <si>
    <t>Tercer Trimestre 2013</t>
  </si>
  <si>
    <t>Cuarto Trimestre 2013</t>
  </si>
  <si>
    <t>Año 2013</t>
  </si>
  <si>
    <t>Fecha de actualización: 16/07/2013</t>
  </si>
  <si>
    <t>Fuente: CCSS Sistema Integrado de Agendas y Citas, Módulo Seguro por el Estado. **La cantidad de personas beneficiarias en el trimestre sería lo registrado en el último mes, al ser acumulativo.</t>
  </si>
  <si>
    <t>Fecha de actualización: 02/10/2013</t>
  </si>
  <si>
    <t>Fecha de actualización: 12/02/2014</t>
  </si>
  <si>
    <t>Cuadro 1: Reporte de beneficiarios efectivos financiados por el Fondo de Desarrollo Social y Asignaciones Familiares (personas)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</si>
</sst>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Alignment="1">
      <alignment horizontal="left"/>
    </xf>
    <xf numFmtId="164" fontId="2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Alignment="1"/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left"/>
    </xf>
    <xf numFmtId="164" fontId="0" fillId="0" borderId="0" xfId="1" applyNumberFormat="1" applyFont="1" applyBorder="1" applyAlignment="1">
      <alignment horizontal="left" indent="3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164" fontId="0" fillId="0" borderId="0" xfId="1" applyNumberFormat="1" applyFont="1" applyFill="1" applyAlignment="1">
      <alignment horizontal="left" indent="3"/>
    </xf>
    <xf numFmtId="164" fontId="0" fillId="0" borderId="0" xfId="1" applyNumberFormat="1" applyFont="1" applyFill="1" applyAlignment="1">
      <alignment horizontal="left" indent="1"/>
    </xf>
    <xf numFmtId="164" fontId="0" fillId="0" borderId="2" xfId="1" applyNumberFormat="1" applyFont="1" applyFill="1" applyBorder="1"/>
    <xf numFmtId="164" fontId="0" fillId="0" borderId="2" xfId="1" applyNumberFormat="1" applyFont="1" applyBorder="1"/>
    <xf numFmtId="164" fontId="3" fillId="0" borderId="2" xfId="1" applyNumberFormat="1" applyFont="1" applyBorder="1"/>
    <xf numFmtId="164" fontId="0" fillId="0" borderId="0" xfId="1" applyNumberFormat="1" applyFont="1" applyFill="1"/>
    <xf numFmtId="164" fontId="0" fillId="0" borderId="0" xfId="1" applyNumberFormat="1" applyFont="1" applyFill="1" applyBorder="1"/>
    <xf numFmtId="164" fontId="0" fillId="0" borderId="0" xfId="1" applyNumberFormat="1" applyFont="1" applyBorder="1"/>
    <xf numFmtId="164" fontId="2" fillId="0" borderId="0" xfId="1" applyNumberFormat="1" applyFont="1" applyFill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3" fillId="0" borderId="0" xfId="1" applyNumberFormat="1" applyFont="1" applyBorder="1"/>
    <xf numFmtId="164" fontId="0" fillId="0" borderId="0" xfId="1" applyNumberFormat="1" applyFont="1" applyFill="1" applyAlignment="1">
      <alignment horizontal="left"/>
    </xf>
    <xf numFmtId="164" fontId="0" fillId="0" borderId="0" xfId="1" applyNumberFormat="1" applyFont="1" applyBorder="1" applyAlignment="1"/>
    <xf numFmtId="164" fontId="2" fillId="0" borderId="1" xfId="1" applyNumberFormat="1" applyFont="1" applyFill="1" applyBorder="1" applyAlignment="1">
      <alignment horizontal="center" vertical="center" wrapText="1"/>
    </xf>
    <xf numFmtId="164" fontId="0" fillId="2" borderId="0" xfId="1" applyNumberFormat="1" applyFont="1" applyFill="1"/>
    <xf numFmtId="164" fontId="3" fillId="2" borderId="0" xfId="1" applyNumberFormat="1" applyFont="1" applyFill="1" applyAlignment="1">
      <alignment horizontal="right"/>
    </xf>
    <xf numFmtId="164" fontId="0" fillId="2" borderId="0" xfId="1" applyNumberFormat="1" applyFont="1" applyFill="1" applyBorder="1" applyAlignment="1">
      <alignment horizontal="left" indent="1"/>
    </xf>
    <xf numFmtId="164" fontId="3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center"/>
    </xf>
    <xf numFmtId="164" fontId="0" fillId="0" borderId="0" xfId="1" applyNumberFormat="1" applyFont="1" applyFill="1" applyBorder="1" applyAlignment="1">
      <alignment horizontal="left" indent="1"/>
    </xf>
    <xf numFmtId="164" fontId="0" fillId="0" borderId="0" xfId="1" applyNumberFormat="1" applyFont="1" applyFill="1" applyBorder="1" applyAlignment="1">
      <alignment horizontal="left" indent="3"/>
    </xf>
    <xf numFmtId="164" fontId="0" fillId="0" borderId="0" xfId="1" applyNumberFormat="1" applyFont="1" applyBorder="1" applyAlignment="1">
      <alignment horizontal="left" indent="5"/>
    </xf>
    <xf numFmtId="164" fontId="0" fillId="0" borderId="0" xfId="1" applyNumberFormat="1" applyFont="1" applyFill="1" applyAlignment="1">
      <alignment horizontal="left" indent="5"/>
    </xf>
    <xf numFmtId="164" fontId="0" fillId="0" borderId="0" xfId="1" applyNumberFormat="1" applyFont="1" applyFill="1" applyBorder="1" applyAlignment="1">
      <alignment vertical="top" wrapText="1"/>
    </xf>
    <xf numFmtId="164" fontId="6" fillId="0" borderId="0" xfId="1" applyNumberFormat="1" applyFont="1" applyFill="1"/>
    <xf numFmtId="164" fontId="6" fillId="0" borderId="0" xfId="1" applyNumberFormat="1" applyFont="1" applyFill="1" applyBorder="1" applyAlignment="1">
      <alignment vertical="top"/>
    </xf>
    <xf numFmtId="3" fontId="7" fillId="0" borderId="0" xfId="0" applyNumberFormat="1" applyFont="1"/>
    <xf numFmtId="3" fontId="8" fillId="0" borderId="0" xfId="0" applyNumberFormat="1" applyFont="1"/>
    <xf numFmtId="0" fontId="9" fillId="0" borderId="0" xfId="1" applyNumberFormat="1" applyFont="1" applyFill="1" applyBorder="1" applyAlignment="1">
      <alignment horizontal="center"/>
    </xf>
    <xf numFmtId="43" fontId="0" fillId="0" borderId="0" xfId="1" applyNumberFormat="1" applyFont="1"/>
    <xf numFmtId="164" fontId="2" fillId="0" borderId="0" xfId="1" applyNumberFormat="1" applyFont="1" applyFill="1" applyBorder="1" applyAlignment="1">
      <alignment vertical="top" wrapText="1"/>
    </xf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left" vertical="top" wrapText="1"/>
    </xf>
    <xf numFmtId="43" fontId="0" fillId="0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1"/>
  <sheetViews>
    <sheetView topLeftCell="A61" workbookViewId="0">
      <selection activeCell="A81" sqref="A81"/>
    </sheetView>
  </sheetViews>
  <sheetFormatPr baseColWidth="10" defaultColWidth="11.5703125" defaultRowHeight="1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>
      <c r="A1" s="44" t="s">
        <v>0</v>
      </c>
      <c r="B1" s="44"/>
      <c r="C1" s="44"/>
      <c r="D1" s="44"/>
      <c r="E1" s="44"/>
      <c r="F1" s="44"/>
    </row>
    <row r="2" spans="1:6" ht="15" customHeight="1">
      <c r="A2" s="1" t="s">
        <v>3</v>
      </c>
      <c r="B2" s="43" t="s">
        <v>4</v>
      </c>
      <c r="C2" s="43"/>
      <c r="D2" s="43"/>
      <c r="E2" s="3"/>
      <c r="F2" s="3"/>
    </row>
    <row r="3" spans="1:6" ht="15" customHeight="1">
      <c r="A3" s="1" t="s">
        <v>5</v>
      </c>
      <c r="B3" s="5" t="s">
        <v>6</v>
      </c>
      <c r="C3" s="5"/>
      <c r="D3" s="5"/>
      <c r="E3" s="3"/>
      <c r="F3" s="3"/>
    </row>
    <row r="4" spans="1:6" ht="15" customHeight="1">
      <c r="A4" s="1" t="s">
        <v>7</v>
      </c>
      <c r="B4" s="5" t="s">
        <v>8</v>
      </c>
      <c r="C4" s="5"/>
      <c r="D4" s="5"/>
      <c r="E4" s="3"/>
      <c r="F4" s="3"/>
    </row>
    <row r="5" spans="1:6" ht="15" customHeight="1">
      <c r="A5" s="1" t="s">
        <v>63</v>
      </c>
      <c r="B5" s="2" t="s">
        <v>86</v>
      </c>
      <c r="C5" s="3"/>
      <c r="D5" s="3"/>
      <c r="E5" s="3"/>
      <c r="F5" s="3"/>
    </row>
    <row r="6" spans="1:6" ht="15" customHeight="1">
      <c r="A6" s="1"/>
      <c r="B6" s="2"/>
      <c r="C6" s="3"/>
      <c r="D6" s="3"/>
      <c r="E6" s="3"/>
      <c r="F6" s="3"/>
    </row>
    <row r="8" spans="1:6" ht="15" customHeight="1">
      <c r="A8" s="44" t="s">
        <v>1</v>
      </c>
      <c r="B8" s="44"/>
      <c r="C8" s="44"/>
      <c r="D8" s="44"/>
      <c r="E8" s="44"/>
      <c r="F8" s="44"/>
    </row>
    <row r="9" spans="1:6" ht="15" customHeight="1">
      <c r="A9" s="44" t="s">
        <v>2</v>
      </c>
      <c r="B9" s="44"/>
      <c r="C9" s="44"/>
      <c r="D9" s="44"/>
      <c r="E9" s="44"/>
      <c r="F9" s="44"/>
    </row>
    <row r="11" spans="1:6" ht="15" customHeight="1" thickBot="1">
      <c r="A11" s="26" t="s">
        <v>68</v>
      </c>
      <c r="B11" s="7" t="s">
        <v>9</v>
      </c>
      <c r="C11" s="7" t="s">
        <v>10</v>
      </c>
      <c r="D11" s="7" t="s">
        <v>11</v>
      </c>
      <c r="E11" s="7" t="s">
        <v>12</v>
      </c>
      <c r="F11" s="7" t="s">
        <v>69</v>
      </c>
    </row>
    <row r="13" spans="1:6" ht="15" customHeight="1">
      <c r="A13" s="8" t="s">
        <v>83</v>
      </c>
    </row>
    <row r="14" spans="1:6" ht="15" customHeight="1">
      <c r="A14" s="29" t="s">
        <v>79</v>
      </c>
      <c r="B14" s="27" t="s">
        <v>16</v>
      </c>
      <c r="C14" s="28">
        <v>140699</v>
      </c>
      <c r="D14" s="28">
        <v>141999</v>
      </c>
      <c r="E14" s="28">
        <v>142505</v>
      </c>
      <c r="F14" s="28">
        <f>AVERAGE(C14:E14)</f>
        <v>141734.33333333334</v>
      </c>
    </row>
    <row r="15" spans="1:6" s="17" customFormat="1" ht="15" customHeight="1">
      <c r="A15" s="33" t="s">
        <v>80</v>
      </c>
      <c r="B15" s="4" t="s">
        <v>16</v>
      </c>
      <c r="C15" s="30">
        <f>SUM(C16:C23)</f>
        <v>55364</v>
      </c>
      <c r="D15" s="30">
        <f t="shared" ref="D15:E15" si="0">SUM(D16:D23)</f>
        <v>55934</v>
      </c>
      <c r="E15" s="30">
        <f t="shared" si="0"/>
        <v>56458</v>
      </c>
      <c r="F15" s="10">
        <f t="shared" ref="F15:F29" si="1">AVERAGE(C15:E15)</f>
        <v>55918.666666666664</v>
      </c>
    </row>
    <row r="16" spans="1:6" ht="15" customHeight="1">
      <c r="A16" s="34" t="s">
        <v>17</v>
      </c>
      <c r="B16" s="4" t="s">
        <v>16</v>
      </c>
      <c r="C16" s="10">
        <v>4434</v>
      </c>
      <c r="D16" s="10">
        <v>4447</v>
      </c>
      <c r="E16" s="10">
        <v>4478</v>
      </c>
      <c r="F16" s="10">
        <f t="shared" si="1"/>
        <v>4453</v>
      </c>
    </row>
    <row r="17" spans="1:6" ht="15" customHeight="1">
      <c r="A17" s="34" t="s">
        <v>77</v>
      </c>
      <c r="B17" s="4" t="s">
        <v>16</v>
      </c>
      <c r="C17" s="11">
        <v>3657</v>
      </c>
      <c r="D17" s="11">
        <v>3678</v>
      </c>
      <c r="E17" s="11">
        <v>3695</v>
      </c>
      <c r="F17" s="10">
        <f t="shared" si="1"/>
        <v>3676.6666666666665</v>
      </c>
    </row>
    <row r="18" spans="1:6" ht="15" customHeight="1">
      <c r="A18" s="35" t="s">
        <v>78</v>
      </c>
      <c r="B18" s="4" t="s">
        <v>16</v>
      </c>
      <c r="C18" s="11">
        <v>44493</v>
      </c>
      <c r="D18" s="11">
        <v>45026</v>
      </c>
      <c r="E18" s="11">
        <v>45492</v>
      </c>
      <c r="F18" s="10">
        <f t="shared" si="1"/>
        <v>45003.666666666664</v>
      </c>
    </row>
    <row r="19" spans="1:6" ht="15" customHeight="1">
      <c r="A19" s="35" t="s">
        <v>20</v>
      </c>
      <c r="B19" s="4" t="s">
        <v>16</v>
      </c>
      <c r="C19" s="11"/>
      <c r="D19" s="11"/>
      <c r="E19" s="11"/>
      <c r="F19" s="10"/>
    </row>
    <row r="20" spans="1:6" ht="15" customHeight="1">
      <c r="A20" s="35" t="s">
        <v>21</v>
      </c>
      <c r="B20" s="4" t="s">
        <v>16</v>
      </c>
      <c r="C20" s="11"/>
      <c r="D20" s="11"/>
      <c r="E20" s="11"/>
      <c r="F20" s="10"/>
    </row>
    <row r="21" spans="1:6" ht="15" customHeight="1">
      <c r="A21" s="35" t="s">
        <v>22</v>
      </c>
      <c r="B21" s="4" t="s">
        <v>16</v>
      </c>
      <c r="C21" s="11"/>
      <c r="D21" s="11"/>
      <c r="E21" s="11"/>
      <c r="F21" s="10"/>
    </row>
    <row r="22" spans="1:6" ht="15" customHeight="1">
      <c r="A22" s="35" t="s">
        <v>23</v>
      </c>
      <c r="B22" s="4" t="s">
        <v>16</v>
      </c>
      <c r="C22" s="11">
        <v>2780</v>
      </c>
      <c r="D22" s="11">
        <v>2783</v>
      </c>
      <c r="E22" s="11">
        <v>2793</v>
      </c>
      <c r="F22" s="10">
        <f t="shared" si="1"/>
        <v>2785.3333333333335</v>
      </c>
    </row>
    <row r="23" spans="1:6" ht="15" customHeight="1">
      <c r="A23" s="35" t="s">
        <v>24</v>
      </c>
      <c r="B23" s="4" t="s">
        <v>16</v>
      </c>
      <c r="C23" s="11"/>
      <c r="D23" s="11"/>
      <c r="E23" s="11"/>
      <c r="F23" s="10"/>
    </row>
    <row r="24" spans="1:6" ht="15" customHeight="1">
      <c r="A24" s="12"/>
      <c r="C24" s="11"/>
      <c r="D24" s="11"/>
      <c r="E24" s="11"/>
      <c r="F24" s="10"/>
    </row>
    <row r="25" spans="1:6" ht="15" customHeight="1">
      <c r="A25" s="24" t="s">
        <v>81</v>
      </c>
      <c r="B25" s="4" t="s">
        <v>16</v>
      </c>
      <c r="C25" s="11">
        <f>SUM(C26:C27)</f>
        <v>464060</v>
      </c>
      <c r="D25" s="11">
        <f t="shared" ref="D25:E25" si="2">SUM(D26:D27)</f>
        <v>474287</v>
      </c>
      <c r="E25" s="11">
        <f t="shared" si="2"/>
        <v>484224</v>
      </c>
      <c r="F25" s="30">
        <f t="shared" si="1"/>
        <v>474190.33333333331</v>
      </c>
    </row>
    <row r="26" spans="1:6" ht="15" customHeight="1">
      <c r="A26" s="13" t="s">
        <v>82</v>
      </c>
      <c r="B26" s="4" t="s">
        <v>16</v>
      </c>
      <c r="C26" s="11">
        <v>265678</v>
      </c>
      <c r="D26" s="11">
        <v>271676</v>
      </c>
      <c r="E26" s="11">
        <v>277526</v>
      </c>
      <c r="F26" s="30">
        <f t="shared" si="1"/>
        <v>271626.66666666669</v>
      </c>
    </row>
    <row r="27" spans="1:6" ht="15" customHeight="1">
      <c r="A27" s="32" t="s">
        <v>26</v>
      </c>
      <c r="B27" s="17" t="s">
        <v>16</v>
      </c>
      <c r="C27" s="30">
        <v>198382</v>
      </c>
      <c r="D27" s="30">
        <v>202611</v>
      </c>
      <c r="E27" s="30">
        <v>206698</v>
      </c>
      <c r="F27" s="30">
        <f t="shared" si="1"/>
        <v>202563.66666666666</v>
      </c>
    </row>
    <row r="28" spans="1:6" ht="15" customHeight="1" thickBot="1">
      <c r="A28" s="14" t="s">
        <v>70</v>
      </c>
      <c r="B28" s="15"/>
      <c r="C28" s="16">
        <f>+C14+C25</f>
        <v>604759</v>
      </c>
      <c r="D28" s="16">
        <f t="shared" ref="D28:E28" si="3">+D14+D25</f>
        <v>616286</v>
      </c>
      <c r="E28" s="16">
        <f t="shared" si="3"/>
        <v>626729</v>
      </c>
      <c r="F28" s="16">
        <f t="shared" si="1"/>
        <v>615924.66666666663</v>
      </c>
    </row>
    <row r="29" spans="1:6" ht="15" customHeight="1" thickTop="1" thickBot="1">
      <c r="A29" s="14" t="s">
        <v>71</v>
      </c>
      <c r="B29" s="15"/>
      <c r="C29" s="16">
        <f>+C14+C15+C25</f>
        <v>660123</v>
      </c>
      <c r="D29" s="16">
        <f t="shared" ref="D29:E29" si="4">+D14+D15+D25</f>
        <v>672220</v>
      </c>
      <c r="E29" s="16">
        <f t="shared" si="4"/>
        <v>683187</v>
      </c>
      <c r="F29" s="16">
        <f t="shared" si="1"/>
        <v>671843.33333333337</v>
      </c>
    </row>
    <row r="30" spans="1:6" ht="15" customHeight="1" thickTop="1">
      <c r="A30" s="37" t="s">
        <v>92</v>
      </c>
    </row>
    <row r="31" spans="1:6" ht="15" customHeight="1">
      <c r="A31" s="38" t="s">
        <v>84</v>
      </c>
      <c r="B31" s="36"/>
      <c r="C31" s="36"/>
      <c r="D31" s="36"/>
      <c r="E31" s="36"/>
      <c r="F31" s="36"/>
    </row>
    <row r="32" spans="1:6" ht="15" customHeight="1">
      <c r="A32" s="38" t="s">
        <v>85</v>
      </c>
      <c r="B32" s="36"/>
      <c r="C32" s="36"/>
      <c r="D32" s="36"/>
      <c r="E32" s="36"/>
      <c r="F32" s="36"/>
    </row>
    <row r="33" spans="1:6" ht="15" customHeight="1">
      <c r="A33" s="18"/>
      <c r="B33" s="19"/>
      <c r="C33" s="19"/>
      <c r="D33" s="19"/>
      <c r="E33" s="19"/>
      <c r="F33" s="19"/>
    </row>
    <row r="34" spans="1:6" ht="15" customHeight="1">
      <c r="A34" s="18"/>
      <c r="B34" s="19"/>
      <c r="C34" s="19"/>
      <c r="D34" s="19"/>
      <c r="E34" s="19"/>
      <c r="F34" s="19"/>
    </row>
    <row r="35" spans="1:6" ht="15" customHeight="1">
      <c r="A35" s="45" t="s">
        <v>30</v>
      </c>
      <c r="B35" s="45"/>
      <c r="C35" s="45"/>
      <c r="D35" s="45"/>
      <c r="E35" s="45"/>
    </row>
    <row r="36" spans="1:6" ht="15" customHeight="1">
      <c r="A36" s="44" t="s">
        <v>31</v>
      </c>
      <c r="B36" s="44"/>
      <c r="C36" s="44"/>
      <c r="D36" s="44"/>
      <c r="E36" s="44"/>
    </row>
    <row r="37" spans="1:6">
      <c r="A37" s="44" t="s">
        <v>65</v>
      </c>
      <c r="B37" s="44"/>
      <c r="C37" s="44"/>
      <c r="D37" s="44"/>
      <c r="E37" s="44"/>
    </row>
    <row r="38" spans="1:6">
      <c r="A38" s="20"/>
      <c r="B38" s="20"/>
      <c r="C38" s="20"/>
      <c r="D38" s="20"/>
      <c r="E38" s="20"/>
    </row>
    <row r="39" spans="1:6" ht="15.75" thickBot="1">
      <c r="A39" s="26" t="s">
        <v>68</v>
      </c>
      <c r="B39" s="7" t="s">
        <v>10</v>
      </c>
      <c r="C39" s="7" t="s">
        <v>11</v>
      </c>
      <c r="D39" s="7" t="s">
        <v>12</v>
      </c>
      <c r="E39" s="7" t="s">
        <v>13</v>
      </c>
    </row>
    <row r="40" spans="1:6">
      <c r="A40" s="21"/>
      <c r="B40" s="22"/>
      <c r="C40" s="22"/>
      <c r="D40" s="22"/>
      <c r="E40" s="22"/>
    </row>
    <row r="41" spans="1:6">
      <c r="A41" s="25" t="s">
        <v>14</v>
      </c>
    </row>
    <row r="42" spans="1:6">
      <c r="A42" s="9" t="s">
        <v>15</v>
      </c>
      <c r="E42" s="4">
        <v>0</v>
      </c>
    </row>
    <row r="43" spans="1:6">
      <c r="A43" s="13"/>
      <c r="E43" s="4">
        <v>0</v>
      </c>
    </row>
    <row r="44" spans="1:6" ht="15.75" thickBot="1">
      <c r="A44" s="14" t="s">
        <v>27</v>
      </c>
      <c r="B44" s="15">
        <f>+SUM(B42:B43)</f>
        <v>0</v>
      </c>
      <c r="C44" s="15">
        <f>+SUM(C42:C43)</f>
        <v>0</v>
      </c>
      <c r="D44" s="15">
        <f>+SUM(D42:D43)</f>
        <v>0</v>
      </c>
      <c r="E44" s="15">
        <f>+SUM(E42:E43)</f>
        <v>0</v>
      </c>
    </row>
    <row r="45" spans="1:6" ht="15.75" thickTop="1">
      <c r="A45" s="17" t="s">
        <v>32</v>
      </c>
    </row>
    <row r="47" spans="1:6">
      <c r="A47" s="4"/>
    </row>
    <row r="48" spans="1:6">
      <c r="A48" s="44" t="s">
        <v>33</v>
      </c>
      <c r="B48" s="44"/>
      <c r="C48" s="44"/>
      <c r="D48" s="44"/>
      <c r="E48" s="44"/>
    </row>
    <row r="49" spans="1:5">
      <c r="A49" s="44" t="s">
        <v>34</v>
      </c>
      <c r="B49" s="44"/>
      <c r="C49" s="44"/>
      <c r="D49" s="44"/>
      <c r="E49" s="44"/>
    </row>
    <row r="50" spans="1:5">
      <c r="A50" s="44" t="s">
        <v>65</v>
      </c>
      <c r="B50" s="44"/>
      <c r="C50" s="44"/>
      <c r="D50" s="44"/>
      <c r="E50" s="44"/>
    </row>
    <row r="51" spans="1:5">
      <c r="A51" s="20"/>
      <c r="B51" s="20"/>
      <c r="C51" s="20"/>
      <c r="D51" s="20"/>
      <c r="E51" s="20"/>
    </row>
    <row r="52" spans="1:5" ht="15.75" thickBot="1">
      <c r="A52" s="6" t="s">
        <v>35</v>
      </c>
      <c r="B52" s="7" t="s">
        <v>10</v>
      </c>
      <c r="C52" s="7" t="s">
        <v>11</v>
      </c>
      <c r="D52" s="7" t="s">
        <v>12</v>
      </c>
      <c r="E52" s="7" t="s">
        <v>13</v>
      </c>
    </row>
    <row r="54" spans="1:5">
      <c r="A54" s="17" t="s">
        <v>36</v>
      </c>
      <c r="E54" s="4">
        <f>+SUM(B54:D54)</f>
        <v>0</v>
      </c>
    </row>
    <row r="55" spans="1:5">
      <c r="A55" s="17" t="s">
        <v>37</v>
      </c>
    </row>
    <row r="56" spans="1:5">
      <c r="A56" s="17" t="s">
        <v>38</v>
      </c>
    </row>
    <row r="57" spans="1:5">
      <c r="A57" s="17" t="s">
        <v>39</v>
      </c>
    </row>
    <row r="58" spans="1:5">
      <c r="A58" s="17" t="s">
        <v>40</v>
      </c>
    </row>
    <row r="59" spans="1:5" ht="15.75" thickBot="1">
      <c r="A59" s="14" t="s">
        <v>27</v>
      </c>
      <c r="B59" s="15">
        <f>+SUM(B54:B58)</f>
        <v>0</v>
      </c>
      <c r="C59" s="15">
        <f t="shared" ref="C59:E59" si="5">+SUM(C54:C58)</f>
        <v>0</v>
      </c>
      <c r="D59" s="15">
        <f t="shared" si="5"/>
        <v>0</v>
      </c>
      <c r="E59" s="15">
        <f t="shared" si="5"/>
        <v>0</v>
      </c>
    </row>
    <row r="60" spans="1:5" ht="15.75" thickTop="1">
      <c r="A60" s="18" t="s">
        <v>32</v>
      </c>
    </row>
    <row r="61" spans="1:5">
      <c r="A61" s="18"/>
    </row>
    <row r="62" spans="1:5">
      <c r="A62" s="18"/>
    </row>
    <row r="63" spans="1:5">
      <c r="A63" s="44" t="s">
        <v>41</v>
      </c>
      <c r="B63" s="44"/>
      <c r="C63" s="44"/>
      <c r="D63" s="44"/>
      <c r="E63" s="44"/>
    </row>
    <row r="64" spans="1:5">
      <c r="A64" s="44" t="s">
        <v>42</v>
      </c>
      <c r="B64" s="44"/>
      <c r="C64" s="44"/>
      <c r="D64" s="44"/>
      <c r="E64" s="44"/>
    </row>
    <row r="65" spans="1:5">
      <c r="A65" s="44" t="s">
        <v>65</v>
      </c>
      <c r="B65" s="44"/>
      <c r="C65" s="44"/>
      <c r="D65" s="44"/>
      <c r="E65" s="44"/>
    </row>
    <row r="66" spans="1:5">
      <c r="A66" s="20"/>
      <c r="B66" s="20"/>
      <c r="C66" s="20"/>
      <c r="D66" s="20"/>
      <c r="E66" s="20"/>
    </row>
    <row r="67" spans="1:5" ht="15.75" thickBot="1">
      <c r="A67" s="6" t="s">
        <v>35</v>
      </c>
      <c r="B67" s="7" t="s">
        <v>10</v>
      </c>
      <c r="C67" s="7" t="s">
        <v>11</v>
      </c>
      <c r="D67" s="7" t="s">
        <v>12</v>
      </c>
      <c r="E67" s="7" t="s">
        <v>13</v>
      </c>
    </row>
    <row r="69" spans="1:5">
      <c r="A69" s="4" t="s">
        <v>62</v>
      </c>
      <c r="E69" s="4">
        <f>B69</f>
        <v>0</v>
      </c>
    </row>
    <row r="70" spans="1:5">
      <c r="A70" s="4" t="s">
        <v>43</v>
      </c>
      <c r="E70" s="4">
        <f>SUM(B70:D70)</f>
        <v>0</v>
      </c>
    </row>
    <row r="71" spans="1:5">
      <c r="A71" s="4" t="s">
        <v>44</v>
      </c>
      <c r="E71" s="4">
        <f>E70+E69</f>
        <v>0</v>
      </c>
    </row>
    <row r="72" spans="1:5">
      <c r="A72" s="4" t="s">
        <v>45</v>
      </c>
      <c r="E72" s="4">
        <f>SUM(B72:D72)</f>
        <v>0</v>
      </c>
    </row>
    <row r="73" spans="1:5">
      <c r="A73" s="4" t="s">
        <v>46</v>
      </c>
      <c r="E73" s="4">
        <f>E71-E72</f>
        <v>0</v>
      </c>
    </row>
    <row r="74" spans="1:5" ht="15.75" thickBot="1">
      <c r="A74" s="15"/>
      <c r="B74" s="15"/>
      <c r="C74" s="15"/>
      <c r="D74" s="15"/>
      <c r="E74" s="15"/>
    </row>
    <row r="75" spans="1:5" ht="15.75" thickTop="1">
      <c r="A75" s="4" t="s">
        <v>47</v>
      </c>
    </row>
    <row r="76" spans="1:5">
      <c r="A76" s="4"/>
    </row>
    <row r="79" spans="1:5">
      <c r="A79" s="17" t="s">
        <v>66</v>
      </c>
    </row>
    <row r="80" spans="1:5">
      <c r="A80" s="17" t="s">
        <v>91</v>
      </c>
    </row>
    <row r="81" spans="1:1">
      <c r="A81" s="17" t="s">
        <v>67</v>
      </c>
    </row>
  </sheetData>
  <mergeCells count="13">
    <mergeCell ref="B2:D2"/>
    <mergeCell ref="A1:F1"/>
    <mergeCell ref="A8:F8"/>
    <mergeCell ref="A9:F9"/>
    <mergeCell ref="A65:E65"/>
    <mergeCell ref="A64:E64"/>
    <mergeCell ref="A63:E63"/>
    <mergeCell ref="A49:E49"/>
    <mergeCell ref="A35:E35"/>
    <mergeCell ref="A36:E36"/>
    <mergeCell ref="A37:E37"/>
    <mergeCell ref="A48:E48"/>
    <mergeCell ref="A50:E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topLeftCell="A19" workbookViewId="0">
      <selection activeCell="F23" sqref="F23"/>
    </sheetView>
  </sheetViews>
  <sheetFormatPr baseColWidth="10" defaultColWidth="11.5703125" defaultRowHeight="15" customHeight="1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>
      <c r="A1" s="44" t="s">
        <v>0</v>
      </c>
      <c r="B1" s="44"/>
      <c r="C1" s="44"/>
      <c r="D1" s="44"/>
      <c r="E1" s="44"/>
      <c r="F1" s="44"/>
    </row>
    <row r="2" spans="1:6" ht="15" customHeight="1">
      <c r="A2" s="1" t="s">
        <v>3</v>
      </c>
      <c r="B2" s="43" t="s">
        <v>4</v>
      </c>
      <c r="C2" s="43"/>
      <c r="D2" s="43"/>
      <c r="E2" s="3"/>
      <c r="F2" s="3"/>
    </row>
    <row r="3" spans="1:6" ht="15" customHeight="1">
      <c r="A3" s="1" t="s">
        <v>5</v>
      </c>
      <c r="B3" s="5" t="s">
        <v>6</v>
      </c>
      <c r="C3" s="5"/>
      <c r="D3" s="5"/>
      <c r="E3" s="3"/>
      <c r="F3" s="3"/>
    </row>
    <row r="4" spans="1:6" ht="15" customHeight="1">
      <c r="A4" s="1" t="s">
        <v>7</v>
      </c>
      <c r="B4" s="5" t="s">
        <v>8</v>
      </c>
      <c r="C4" s="5"/>
      <c r="D4" s="5"/>
      <c r="E4" s="3"/>
      <c r="F4" s="3"/>
    </row>
    <row r="5" spans="1:6" ht="15" customHeight="1">
      <c r="A5" s="1" t="s">
        <v>63</v>
      </c>
      <c r="B5" s="2" t="s">
        <v>87</v>
      </c>
      <c r="C5" s="3"/>
      <c r="D5" s="3"/>
      <c r="E5" s="3"/>
      <c r="F5" s="3"/>
    </row>
    <row r="6" spans="1:6" ht="15" customHeight="1">
      <c r="A6" s="1"/>
      <c r="B6" s="2"/>
      <c r="C6" s="3"/>
      <c r="D6" s="3"/>
      <c r="E6" s="3"/>
      <c r="F6" s="3"/>
    </row>
    <row r="8" spans="1:6" ht="15" customHeight="1">
      <c r="A8" s="44" t="s">
        <v>1</v>
      </c>
      <c r="B8" s="44"/>
      <c r="C8" s="44"/>
      <c r="D8" s="44"/>
      <c r="E8" s="44"/>
      <c r="F8" s="44"/>
    </row>
    <row r="9" spans="1:6" ht="15" customHeight="1">
      <c r="A9" s="44" t="s">
        <v>2</v>
      </c>
      <c r="B9" s="44"/>
      <c r="C9" s="44"/>
      <c r="D9" s="44"/>
      <c r="E9" s="44"/>
      <c r="F9" s="44"/>
    </row>
    <row r="11" spans="1:6" ht="15" customHeight="1" thickBot="1">
      <c r="A11" s="26" t="s">
        <v>68</v>
      </c>
      <c r="B11" s="7" t="s">
        <v>9</v>
      </c>
      <c r="C11" s="7" t="s">
        <v>48</v>
      </c>
      <c r="D11" s="7" t="s">
        <v>49</v>
      </c>
      <c r="E11" s="7" t="s">
        <v>50</v>
      </c>
      <c r="F11" s="7" t="s">
        <v>69</v>
      </c>
    </row>
    <row r="13" spans="1:6" ht="15" customHeight="1">
      <c r="A13" s="8" t="s">
        <v>83</v>
      </c>
    </row>
    <row r="14" spans="1:6" ht="15" customHeight="1">
      <c r="A14" s="29" t="s">
        <v>79</v>
      </c>
      <c r="B14" s="27" t="s">
        <v>16</v>
      </c>
      <c r="C14" s="28">
        <v>148338</v>
      </c>
      <c r="D14" s="28">
        <v>152904</v>
      </c>
      <c r="E14" s="28">
        <v>153352</v>
      </c>
      <c r="F14" s="28">
        <f>AVERAGE(C14:E14)</f>
        <v>151531.33333333334</v>
      </c>
    </row>
    <row r="15" spans="1:6" s="17" customFormat="1" ht="15" customHeight="1">
      <c r="A15" s="33" t="s">
        <v>80</v>
      </c>
      <c r="B15" s="4" t="s">
        <v>16</v>
      </c>
      <c r="C15" s="30">
        <f>SUM(C16:C23)</f>
        <v>55977</v>
      </c>
      <c r="D15" s="30">
        <f t="shared" ref="D15:E15" si="0">SUM(D16:D23)</f>
        <v>57429</v>
      </c>
      <c r="E15" s="30">
        <f t="shared" si="0"/>
        <v>58163</v>
      </c>
      <c r="F15" s="10">
        <f t="shared" ref="F15:F29" si="1">AVERAGE(C15:E15)</f>
        <v>57189.666666666664</v>
      </c>
    </row>
    <row r="16" spans="1:6" ht="15" customHeight="1">
      <c r="A16" s="34" t="s">
        <v>17</v>
      </c>
      <c r="B16" s="4" t="s">
        <v>16</v>
      </c>
      <c r="C16" s="10">
        <v>4500</v>
      </c>
      <c r="D16" s="10">
        <v>4744</v>
      </c>
      <c r="E16" s="10">
        <v>4796</v>
      </c>
      <c r="F16" s="10">
        <f t="shared" si="1"/>
        <v>4680</v>
      </c>
    </row>
    <row r="17" spans="1:6" ht="15" customHeight="1">
      <c r="A17" s="34" t="s">
        <v>77</v>
      </c>
      <c r="B17" s="4" t="s">
        <v>16</v>
      </c>
      <c r="C17" s="11">
        <v>3757</v>
      </c>
      <c r="D17" s="11">
        <v>3880</v>
      </c>
      <c r="E17" s="11">
        <v>3905</v>
      </c>
      <c r="F17" s="10">
        <f t="shared" si="1"/>
        <v>3847.3333333333335</v>
      </c>
    </row>
    <row r="18" spans="1:6" ht="15" customHeight="1">
      <c r="A18" s="35" t="s">
        <v>78</v>
      </c>
      <c r="B18" s="4" t="s">
        <v>16</v>
      </c>
      <c r="C18" s="11">
        <v>44989</v>
      </c>
      <c r="D18" s="11">
        <v>46039</v>
      </c>
      <c r="E18" s="11">
        <v>46688</v>
      </c>
      <c r="F18" s="10">
        <f t="shared" si="1"/>
        <v>45905.333333333336</v>
      </c>
    </row>
    <row r="19" spans="1:6" ht="15" customHeight="1">
      <c r="A19" s="35" t="s">
        <v>20</v>
      </c>
      <c r="B19" s="4" t="s">
        <v>16</v>
      </c>
      <c r="C19" s="11"/>
      <c r="D19" s="11"/>
      <c r="E19" s="11"/>
      <c r="F19" s="10"/>
    </row>
    <row r="20" spans="1:6" ht="15" customHeight="1">
      <c r="A20" s="35" t="s">
        <v>21</v>
      </c>
      <c r="B20" s="4" t="s">
        <v>16</v>
      </c>
      <c r="C20" s="11"/>
      <c r="D20" s="11"/>
      <c r="E20" s="11"/>
      <c r="F20" s="10"/>
    </row>
    <row r="21" spans="1:6" ht="15" customHeight="1">
      <c r="A21" s="35" t="s">
        <v>22</v>
      </c>
      <c r="B21" s="4" t="s">
        <v>16</v>
      </c>
      <c r="C21" s="11"/>
      <c r="D21" s="11"/>
      <c r="E21" s="11"/>
      <c r="F21" s="10"/>
    </row>
    <row r="22" spans="1:6" ht="15" customHeight="1">
      <c r="A22" s="35" t="s">
        <v>23</v>
      </c>
      <c r="B22" s="4" t="s">
        <v>16</v>
      </c>
      <c r="C22" s="11">
        <v>2731</v>
      </c>
      <c r="D22" s="11">
        <v>2766</v>
      </c>
      <c r="E22" s="11">
        <v>2774</v>
      </c>
      <c r="F22" s="10">
        <f t="shared" si="1"/>
        <v>2757</v>
      </c>
    </row>
    <row r="23" spans="1:6" ht="15" customHeight="1">
      <c r="A23" s="35" t="s">
        <v>24</v>
      </c>
      <c r="B23" s="4" t="s">
        <v>16</v>
      </c>
      <c r="C23" s="11"/>
      <c r="D23" s="11"/>
      <c r="E23" s="11"/>
      <c r="F23" s="10"/>
    </row>
    <row r="24" spans="1:6" ht="15" customHeight="1">
      <c r="A24" s="12"/>
      <c r="C24" s="11"/>
      <c r="D24" s="11"/>
      <c r="E24" s="11"/>
      <c r="F24" s="10"/>
    </row>
    <row r="25" spans="1:6" ht="15" customHeight="1">
      <c r="A25" s="24" t="s">
        <v>81</v>
      </c>
      <c r="B25" s="4" t="s">
        <v>16</v>
      </c>
      <c r="C25" s="11">
        <f>SUM(C26:C27)</f>
        <v>412956</v>
      </c>
      <c r="D25" s="11">
        <f t="shared" ref="D25:E25" si="2">SUM(D26:D27)</f>
        <v>465968</v>
      </c>
      <c r="E25" s="11">
        <f t="shared" si="2"/>
        <v>475159</v>
      </c>
      <c r="F25" s="30">
        <f t="shared" si="1"/>
        <v>451361</v>
      </c>
    </row>
    <row r="26" spans="1:6" ht="15" customHeight="1">
      <c r="A26" s="13" t="s">
        <v>82</v>
      </c>
      <c r="B26" s="4" t="s">
        <v>16</v>
      </c>
      <c r="C26" s="11">
        <v>277736</v>
      </c>
      <c r="D26" s="11">
        <v>287134</v>
      </c>
      <c r="E26" s="11">
        <v>293695</v>
      </c>
      <c r="F26" s="30">
        <f t="shared" si="1"/>
        <v>286188.33333333331</v>
      </c>
    </row>
    <row r="27" spans="1:6" ht="15" customHeight="1">
      <c r="A27" s="32" t="s">
        <v>26</v>
      </c>
      <c r="B27" s="17" t="s">
        <v>16</v>
      </c>
      <c r="C27" s="30">
        <v>135220</v>
      </c>
      <c r="D27" s="30">
        <v>178834</v>
      </c>
      <c r="E27" s="30">
        <v>181464</v>
      </c>
      <c r="F27" s="30">
        <f t="shared" si="1"/>
        <v>165172.66666666666</v>
      </c>
    </row>
    <row r="28" spans="1:6" ht="15" customHeight="1" thickBot="1">
      <c r="A28" s="14" t="s">
        <v>70</v>
      </c>
      <c r="B28" s="15"/>
      <c r="C28" s="16">
        <f>+C14+C25</f>
        <v>561294</v>
      </c>
      <c r="D28" s="16">
        <f t="shared" ref="D28:E28" si="3">+D14+D25</f>
        <v>618872</v>
      </c>
      <c r="E28" s="16">
        <f t="shared" si="3"/>
        <v>628511</v>
      </c>
      <c r="F28" s="16">
        <f t="shared" si="1"/>
        <v>602892.33333333337</v>
      </c>
    </row>
    <row r="29" spans="1:6" ht="15" customHeight="1" thickTop="1" thickBot="1">
      <c r="A29" s="14" t="s">
        <v>71</v>
      </c>
      <c r="B29" s="15"/>
      <c r="C29" s="16">
        <f>+C14+C15+C25</f>
        <v>617271</v>
      </c>
      <c r="D29" s="16">
        <f t="shared" ref="D29:E29" si="4">+D14+D15+D25</f>
        <v>676301</v>
      </c>
      <c r="E29" s="16">
        <f t="shared" si="4"/>
        <v>686674</v>
      </c>
      <c r="F29" s="16">
        <f t="shared" si="1"/>
        <v>660082</v>
      </c>
    </row>
    <row r="30" spans="1:6" ht="15" customHeight="1" thickTop="1">
      <c r="A30" s="37" t="s">
        <v>92</v>
      </c>
    </row>
    <row r="31" spans="1:6" ht="15" customHeight="1">
      <c r="A31" s="38" t="s">
        <v>84</v>
      </c>
      <c r="B31" s="36"/>
      <c r="C31" s="36"/>
      <c r="D31" s="36"/>
      <c r="E31" s="36"/>
      <c r="F31" s="36"/>
    </row>
    <row r="32" spans="1:6" ht="15" customHeight="1">
      <c r="A32" s="38" t="s">
        <v>85</v>
      </c>
      <c r="B32" s="36"/>
      <c r="C32" s="36"/>
      <c r="D32" s="36"/>
      <c r="E32" s="36"/>
      <c r="F32" s="36"/>
    </row>
    <row r="33" spans="1:6" ht="15" customHeight="1">
      <c r="A33" s="18"/>
      <c r="B33" s="19"/>
      <c r="C33" s="19"/>
      <c r="D33" s="19"/>
      <c r="E33" s="19"/>
      <c r="F33" s="19"/>
    </row>
    <row r="34" spans="1:6" ht="15" customHeight="1">
      <c r="A34" s="18"/>
      <c r="B34" s="19"/>
      <c r="C34" s="19"/>
      <c r="D34" s="19"/>
      <c r="E34" s="19"/>
      <c r="F34" s="19"/>
    </row>
    <row r="35" spans="1:6" ht="15" customHeight="1">
      <c r="A35" s="45" t="s">
        <v>30</v>
      </c>
      <c r="B35" s="45"/>
      <c r="C35" s="45"/>
      <c r="D35" s="45"/>
      <c r="E35" s="45"/>
    </row>
    <row r="36" spans="1:6" ht="15" customHeight="1">
      <c r="A36" s="44" t="s">
        <v>31</v>
      </c>
      <c r="B36" s="44"/>
      <c r="C36" s="44"/>
      <c r="D36" s="44"/>
      <c r="E36" s="44"/>
    </row>
    <row r="37" spans="1:6">
      <c r="A37" s="44" t="s">
        <v>65</v>
      </c>
      <c r="B37" s="44"/>
      <c r="C37" s="44"/>
      <c r="D37" s="44"/>
      <c r="E37" s="44"/>
    </row>
    <row r="38" spans="1:6">
      <c r="A38" s="31"/>
      <c r="B38" s="31"/>
      <c r="C38" s="31"/>
      <c r="D38" s="31"/>
      <c r="E38" s="31"/>
    </row>
    <row r="39" spans="1:6" ht="15.75" thickBot="1">
      <c r="A39" s="26" t="s">
        <v>68</v>
      </c>
      <c r="B39" s="7" t="s">
        <v>48</v>
      </c>
      <c r="C39" s="7" t="s">
        <v>49</v>
      </c>
      <c r="D39" s="7" t="s">
        <v>50</v>
      </c>
      <c r="E39" s="7" t="s">
        <v>13</v>
      </c>
    </row>
    <row r="40" spans="1:6">
      <c r="A40" s="21"/>
      <c r="B40" s="22"/>
      <c r="C40" s="22"/>
      <c r="D40" s="22"/>
      <c r="E40" s="22"/>
    </row>
    <row r="41" spans="1:6">
      <c r="A41" s="25" t="s">
        <v>14</v>
      </c>
    </row>
    <row r="42" spans="1:6">
      <c r="A42" s="9" t="s">
        <v>15</v>
      </c>
      <c r="E42" s="4">
        <v>0</v>
      </c>
    </row>
    <row r="43" spans="1:6">
      <c r="A43" s="13"/>
      <c r="E43" s="4">
        <v>0</v>
      </c>
    </row>
    <row r="44" spans="1:6" ht="15.75" thickBot="1">
      <c r="A44" s="14" t="s">
        <v>27</v>
      </c>
      <c r="B44" s="15">
        <f>+SUM(B42:B43)</f>
        <v>0</v>
      </c>
      <c r="C44" s="15">
        <f>+SUM(C42:C43)</f>
        <v>0</v>
      </c>
      <c r="D44" s="15">
        <f>+SUM(D42:D43)</f>
        <v>0</v>
      </c>
      <c r="E44" s="15">
        <f>+SUM(E42:E43)</f>
        <v>0</v>
      </c>
    </row>
    <row r="45" spans="1:6" ht="15.75" thickTop="1">
      <c r="A45" s="17" t="s">
        <v>32</v>
      </c>
    </row>
    <row r="47" spans="1:6">
      <c r="A47" s="4"/>
    </row>
    <row r="48" spans="1:6">
      <c r="A48" s="44" t="s">
        <v>33</v>
      </c>
      <c r="B48" s="44"/>
      <c r="C48" s="44"/>
      <c r="D48" s="44"/>
      <c r="E48" s="44"/>
    </row>
    <row r="49" spans="1:5">
      <c r="A49" s="44" t="s">
        <v>34</v>
      </c>
      <c r="B49" s="44"/>
      <c r="C49" s="44"/>
      <c r="D49" s="44"/>
      <c r="E49" s="44"/>
    </row>
    <row r="50" spans="1:5">
      <c r="A50" s="44" t="s">
        <v>65</v>
      </c>
      <c r="B50" s="44"/>
      <c r="C50" s="44"/>
      <c r="D50" s="44"/>
      <c r="E50" s="44"/>
    </row>
    <row r="51" spans="1:5">
      <c r="A51" s="31"/>
      <c r="B51" s="31"/>
      <c r="C51" s="31"/>
      <c r="D51" s="31"/>
      <c r="E51" s="31"/>
    </row>
    <row r="52" spans="1:5" ht="15.75" thickBot="1">
      <c r="A52" s="6" t="s">
        <v>35</v>
      </c>
      <c r="B52" s="7" t="s">
        <v>48</v>
      </c>
      <c r="C52" s="7" t="s">
        <v>49</v>
      </c>
      <c r="D52" s="7" t="s">
        <v>50</v>
      </c>
      <c r="E52" s="7" t="s">
        <v>13</v>
      </c>
    </row>
    <row r="54" spans="1:5">
      <c r="A54" s="17" t="s">
        <v>36</v>
      </c>
      <c r="E54" s="4">
        <f>+SUM(B54:D54)</f>
        <v>0</v>
      </c>
    </row>
    <row r="55" spans="1:5">
      <c r="A55" s="17" t="s">
        <v>37</v>
      </c>
    </row>
    <row r="56" spans="1:5">
      <c r="A56" s="17" t="s">
        <v>38</v>
      </c>
    </row>
    <row r="57" spans="1:5">
      <c r="A57" s="17" t="s">
        <v>39</v>
      </c>
    </row>
    <row r="58" spans="1:5">
      <c r="A58" s="17" t="s">
        <v>40</v>
      </c>
    </row>
    <row r="59" spans="1:5" ht="15.75" thickBot="1">
      <c r="A59" s="14" t="s">
        <v>27</v>
      </c>
      <c r="B59" s="15">
        <f>+SUM(B54:B58)</f>
        <v>0</v>
      </c>
      <c r="C59" s="15">
        <f t="shared" ref="C59:E59" si="5">+SUM(C54:C58)</f>
        <v>0</v>
      </c>
      <c r="D59" s="15">
        <f t="shared" si="5"/>
        <v>0</v>
      </c>
      <c r="E59" s="15">
        <f t="shared" si="5"/>
        <v>0</v>
      </c>
    </row>
    <row r="60" spans="1:5" ht="15.75" thickTop="1">
      <c r="A60" s="18" t="s">
        <v>32</v>
      </c>
    </row>
    <row r="61" spans="1:5">
      <c r="A61" s="18"/>
    </row>
    <row r="62" spans="1:5">
      <c r="A62" s="18"/>
    </row>
    <row r="63" spans="1:5">
      <c r="A63" s="44" t="s">
        <v>41</v>
      </c>
      <c r="B63" s="44"/>
      <c r="C63" s="44"/>
      <c r="D63" s="44"/>
      <c r="E63" s="44"/>
    </row>
    <row r="64" spans="1:5">
      <c r="A64" s="44" t="s">
        <v>42</v>
      </c>
      <c r="B64" s="44"/>
      <c r="C64" s="44"/>
      <c r="D64" s="44"/>
      <c r="E64" s="44"/>
    </row>
    <row r="65" spans="1:5">
      <c r="A65" s="44" t="s">
        <v>65</v>
      </c>
      <c r="B65" s="44"/>
      <c r="C65" s="44"/>
      <c r="D65" s="44"/>
      <c r="E65" s="44"/>
    </row>
    <row r="66" spans="1:5">
      <c r="A66" s="31"/>
      <c r="B66" s="31"/>
      <c r="C66" s="31"/>
      <c r="D66" s="31"/>
      <c r="E66" s="31"/>
    </row>
    <row r="67" spans="1:5" ht="15.75" thickBot="1">
      <c r="A67" s="6" t="s">
        <v>35</v>
      </c>
      <c r="B67" s="7" t="s">
        <v>48</v>
      </c>
      <c r="C67" s="7" t="s">
        <v>49</v>
      </c>
      <c r="D67" s="7" t="s">
        <v>50</v>
      </c>
      <c r="E67" s="7" t="s">
        <v>13</v>
      </c>
    </row>
    <row r="69" spans="1:5">
      <c r="A69" s="4" t="s">
        <v>62</v>
      </c>
      <c r="E69" s="4">
        <f>B69</f>
        <v>0</v>
      </c>
    </row>
    <row r="70" spans="1:5">
      <c r="A70" s="4" t="s">
        <v>43</v>
      </c>
      <c r="E70" s="4">
        <f>SUM(B70:D70)</f>
        <v>0</v>
      </c>
    </row>
    <row r="71" spans="1:5">
      <c r="A71" s="4" t="s">
        <v>44</v>
      </c>
      <c r="E71" s="4">
        <f>E70+E69</f>
        <v>0</v>
      </c>
    </row>
    <row r="72" spans="1:5">
      <c r="A72" s="4" t="s">
        <v>45</v>
      </c>
      <c r="E72" s="4">
        <f>SUM(B72:D72)</f>
        <v>0</v>
      </c>
    </row>
    <row r="73" spans="1:5">
      <c r="A73" s="4" t="s">
        <v>46</v>
      </c>
      <c r="E73" s="4">
        <f>E71-E72</f>
        <v>0</v>
      </c>
    </row>
    <row r="74" spans="1:5" ht="15.75" thickBot="1">
      <c r="A74" s="15"/>
      <c r="B74" s="15"/>
      <c r="C74" s="15"/>
      <c r="D74" s="15"/>
      <c r="E74" s="15"/>
    </row>
    <row r="75" spans="1:5" ht="15.75" thickTop="1">
      <c r="A75" s="4" t="s">
        <v>47</v>
      </c>
    </row>
    <row r="76" spans="1:5">
      <c r="A76" s="4"/>
    </row>
    <row r="79" spans="1:5">
      <c r="A79" s="17" t="s">
        <v>66</v>
      </c>
    </row>
    <row r="80" spans="1:5">
      <c r="A80" s="17" t="s">
        <v>93</v>
      </c>
    </row>
    <row r="81" spans="1:1">
      <c r="A81" s="17" t="s">
        <v>67</v>
      </c>
    </row>
  </sheetData>
  <mergeCells count="13">
    <mergeCell ref="A64:E64"/>
    <mergeCell ref="A65:E65"/>
    <mergeCell ref="A35:E35"/>
    <mergeCell ref="A36:E36"/>
    <mergeCell ref="A37:E37"/>
    <mergeCell ref="A48:E48"/>
    <mergeCell ref="A49:E49"/>
    <mergeCell ref="A50:E50"/>
    <mergeCell ref="B2:D2"/>
    <mergeCell ref="A1:F1"/>
    <mergeCell ref="A8:F8"/>
    <mergeCell ref="A9:F9"/>
    <mergeCell ref="A63:E63"/>
  </mergeCells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selection activeCell="F23" sqref="F23"/>
    </sheetView>
  </sheetViews>
  <sheetFormatPr baseColWidth="10" defaultColWidth="11.5703125" defaultRowHeight="1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>
      <c r="A1" s="44" t="s">
        <v>0</v>
      </c>
      <c r="B1" s="44"/>
      <c r="C1" s="44"/>
      <c r="D1" s="44"/>
      <c r="E1" s="44"/>
      <c r="F1" s="44"/>
    </row>
    <row r="2" spans="1:6" ht="15" customHeight="1">
      <c r="A2" s="1" t="s">
        <v>3</v>
      </c>
      <c r="B2" s="43" t="s">
        <v>4</v>
      </c>
      <c r="C2" s="43"/>
      <c r="D2" s="43"/>
      <c r="E2" s="3"/>
      <c r="F2" s="3"/>
    </row>
    <row r="3" spans="1:6" ht="15" customHeight="1">
      <c r="A3" s="1" t="s">
        <v>5</v>
      </c>
      <c r="B3" s="5" t="s">
        <v>6</v>
      </c>
      <c r="C3" s="5"/>
      <c r="D3" s="5"/>
      <c r="E3" s="3"/>
      <c r="F3" s="3"/>
    </row>
    <row r="4" spans="1:6" ht="15" customHeight="1">
      <c r="A4" s="1" t="s">
        <v>7</v>
      </c>
      <c r="B4" s="5" t="s">
        <v>8</v>
      </c>
      <c r="C4" s="5"/>
      <c r="D4" s="5"/>
      <c r="E4" s="3"/>
      <c r="F4" s="3"/>
    </row>
    <row r="5" spans="1:6" ht="15" customHeight="1">
      <c r="A5" s="1" t="s">
        <v>63</v>
      </c>
      <c r="B5" s="2" t="s">
        <v>88</v>
      </c>
      <c r="C5" s="3"/>
      <c r="D5" s="3"/>
      <c r="E5" s="3"/>
      <c r="F5" s="3"/>
    </row>
    <row r="6" spans="1:6" ht="15" customHeight="1">
      <c r="A6" s="1"/>
      <c r="B6" s="2"/>
      <c r="C6" s="3"/>
      <c r="D6" s="3"/>
      <c r="E6" s="3"/>
      <c r="F6" s="3"/>
    </row>
    <row r="8" spans="1:6" ht="15" customHeight="1">
      <c r="A8" s="44" t="s">
        <v>1</v>
      </c>
      <c r="B8" s="44"/>
      <c r="C8" s="44"/>
      <c r="D8" s="44"/>
      <c r="E8" s="44"/>
      <c r="F8" s="44"/>
    </row>
    <row r="9" spans="1:6" ht="15" customHeight="1">
      <c r="A9" s="44" t="s">
        <v>2</v>
      </c>
      <c r="B9" s="44"/>
      <c r="C9" s="44"/>
      <c r="D9" s="44"/>
      <c r="E9" s="44"/>
      <c r="F9" s="44"/>
    </row>
    <row r="11" spans="1:6" ht="15" customHeight="1" thickBot="1">
      <c r="A11" s="26" t="s">
        <v>68</v>
      </c>
      <c r="B11" s="7" t="s">
        <v>9</v>
      </c>
      <c r="C11" s="7" t="s">
        <v>56</v>
      </c>
      <c r="D11" s="7" t="s">
        <v>57</v>
      </c>
      <c r="E11" s="7" t="s">
        <v>58</v>
      </c>
      <c r="F11" s="7" t="s">
        <v>69</v>
      </c>
    </row>
    <row r="13" spans="1:6" ht="15" customHeight="1">
      <c r="A13" s="8" t="s">
        <v>83</v>
      </c>
    </row>
    <row r="14" spans="1:6" ht="15" customHeight="1">
      <c r="A14" s="29" t="s">
        <v>79</v>
      </c>
      <c r="B14" s="27" t="s">
        <v>16</v>
      </c>
      <c r="C14" s="28">
        <v>144547</v>
      </c>
      <c r="D14" s="28">
        <v>146097</v>
      </c>
      <c r="E14" s="28">
        <v>144560</v>
      </c>
      <c r="F14" s="28">
        <f>AVERAGE(C14:E14)</f>
        <v>145068</v>
      </c>
    </row>
    <row r="15" spans="1:6" s="17" customFormat="1" ht="15" customHeight="1">
      <c r="A15" s="33" t="s">
        <v>80</v>
      </c>
      <c r="B15" s="4" t="s">
        <v>16</v>
      </c>
      <c r="C15" s="30">
        <f>SUM(C16:C23)</f>
        <v>58172</v>
      </c>
      <c r="D15" s="30">
        <f t="shared" ref="D15:E15" si="0">SUM(D16:D23)</f>
        <v>59154</v>
      </c>
      <c r="E15" s="30">
        <f t="shared" si="0"/>
        <v>59425</v>
      </c>
      <c r="F15" s="10">
        <f t="shared" ref="F15:F29" si="1">AVERAGE(C15:E15)</f>
        <v>58917</v>
      </c>
    </row>
    <row r="16" spans="1:6" ht="15" customHeight="1">
      <c r="A16" s="34" t="s">
        <v>17</v>
      </c>
      <c r="B16" s="4" t="s">
        <v>16</v>
      </c>
      <c r="C16" s="10">
        <v>4725</v>
      </c>
      <c r="D16" s="10">
        <v>4795</v>
      </c>
      <c r="E16" s="10">
        <v>4739</v>
      </c>
      <c r="F16" s="10">
        <f t="shared" si="1"/>
        <v>4753</v>
      </c>
    </row>
    <row r="17" spans="1:6" ht="15" customHeight="1">
      <c r="A17" s="34" t="s">
        <v>77</v>
      </c>
      <c r="B17" s="4" t="s">
        <v>16</v>
      </c>
      <c r="C17" s="39">
        <v>3837</v>
      </c>
      <c r="D17" s="39">
        <v>3875</v>
      </c>
      <c r="E17" s="39">
        <v>3982</v>
      </c>
      <c r="F17" s="10">
        <f t="shared" si="1"/>
        <v>3898</v>
      </c>
    </row>
    <row r="18" spans="1:6" ht="15" customHeight="1">
      <c r="A18" s="35" t="s">
        <v>78</v>
      </c>
      <c r="B18" s="4" t="s">
        <v>16</v>
      </c>
      <c r="C18" s="39">
        <v>46888</v>
      </c>
      <c r="D18" s="39">
        <v>47736</v>
      </c>
      <c r="E18" s="39">
        <v>48018</v>
      </c>
      <c r="F18" s="10">
        <f t="shared" si="1"/>
        <v>47547.333333333336</v>
      </c>
    </row>
    <row r="19" spans="1:6" ht="15" customHeight="1">
      <c r="A19" s="35" t="s">
        <v>20</v>
      </c>
      <c r="B19" s="4" t="s">
        <v>16</v>
      </c>
      <c r="C19" s="11"/>
      <c r="D19" s="11"/>
      <c r="E19" s="11"/>
      <c r="F19" s="10"/>
    </row>
    <row r="20" spans="1:6" ht="15" customHeight="1">
      <c r="A20" s="35" t="s">
        <v>21</v>
      </c>
      <c r="B20" s="4" t="s">
        <v>16</v>
      </c>
      <c r="C20" s="11"/>
      <c r="D20" s="11"/>
      <c r="E20" s="11"/>
      <c r="F20" s="10"/>
    </row>
    <row r="21" spans="1:6" ht="15" customHeight="1">
      <c r="A21" s="35" t="s">
        <v>22</v>
      </c>
      <c r="B21" s="4" t="s">
        <v>16</v>
      </c>
      <c r="C21" s="11"/>
      <c r="D21" s="11"/>
      <c r="E21" s="11"/>
      <c r="F21" s="10"/>
    </row>
    <row r="22" spans="1:6" ht="15" customHeight="1">
      <c r="A22" s="35" t="s">
        <v>23</v>
      </c>
      <c r="B22" s="4" t="s">
        <v>16</v>
      </c>
      <c r="C22" s="39">
        <v>2722</v>
      </c>
      <c r="D22" s="39">
        <v>2748</v>
      </c>
      <c r="E22" s="39">
        <v>2686</v>
      </c>
      <c r="F22" s="10">
        <f t="shared" si="1"/>
        <v>2718.6666666666665</v>
      </c>
    </row>
    <row r="23" spans="1:6" ht="15" customHeight="1">
      <c r="A23" s="35" t="s">
        <v>24</v>
      </c>
      <c r="B23" s="4" t="s">
        <v>16</v>
      </c>
      <c r="C23" s="11"/>
      <c r="D23" s="11"/>
      <c r="E23" s="11"/>
      <c r="F23" s="10"/>
    </row>
    <row r="24" spans="1:6" ht="15" customHeight="1">
      <c r="A24" s="12"/>
      <c r="C24" s="11"/>
      <c r="D24" s="11"/>
      <c r="E24" s="11"/>
      <c r="F24" s="10"/>
    </row>
    <row r="25" spans="1:6" ht="15" customHeight="1">
      <c r="A25" s="24" t="s">
        <v>81</v>
      </c>
      <c r="B25" s="4" t="s">
        <v>16</v>
      </c>
      <c r="C25" s="11">
        <f>SUM(C26:C27)</f>
        <v>481513</v>
      </c>
      <c r="D25" s="11">
        <f t="shared" ref="D25:E25" si="2">SUM(D26:D27)</f>
        <v>492141</v>
      </c>
      <c r="E25" s="11">
        <f t="shared" si="2"/>
        <v>493259</v>
      </c>
      <c r="F25" s="30">
        <f t="shared" si="1"/>
        <v>488971</v>
      </c>
    </row>
    <row r="26" spans="1:6" ht="15" customHeight="1">
      <c r="A26" s="13" t="s">
        <v>82</v>
      </c>
      <c r="B26" s="4" t="s">
        <v>16</v>
      </c>
      <c r="C26" s="40">
        <v>298358</v>
      </c>
      <c r="D26" s="40">
        <v>306504</v>
      </c>
      <c r="E26" s="40">
        <v>312647</v>
      </c>
      <c r="F26" s="30">
        <f t="shared" si="1"/>
        <v>305836.33333333331</v>
      </c>
    </row>
    <row r="27" spans="1:6" ht="15" customHeight="1">
      <c r="A27" s="32" t="s">
        <v>26</v>
      </c>
      <c r="B27" s="17" t="s">
        <v>16</v>
      </c>
      <c r="C27" s="40">
        <v>183155</v>
      </c>
      <c r="D27" s="40">
        <v>185637</v>
      </c>
      <c r="E27" s="40">
        <v>180612</v>
      </c>
      <c r="F27" s="30">
        <f t="shared" si="1"/>
        <v>183134.66666666666</v>
      </c>
    </row>
    <row r="28" spans="1:6" ht="15" customHeight="1" thickBot="1">
      <c r="A28" s="14" t="s">
        <v>70</v>
      </c>
      <c r="B28" s="15"/>
      <c r="C28" s="16">
        <f>+C14+C25</f>
        <v>626060</v>
      </c>
      <c r="D28" s="16">
        <f t="shared" ref="D28:E28" si="3">+D14+D25</f>
        <v>638238</v>
      </c>
      <c r="E28" s="16">
        <f t="shared" si="3"/>
        <v>637819</v>
      </c>
      <c r="F28" s="16">
        <f t="shared" si="1"/>
        <v>634039</v>
      </c>
    </row>
    <row r="29" spans="1:6" ht="15" customHeight="1" thickTop="1" thickBot="1">
      <c r="A29" s="14" t="s">
        <v>71</v>
      </c>
      <c r="B29" s="15"/>
      <c r="C29" s="16">
        <f>+C14+C15+C25</f>
        <v>684232</v>
      </c>
      <c r="D29" s="16">
        <f t="shared" ref="D29:E29" si="4">+D14+D15+D25</f>
        <v>697392</v>
      </c>
      <c r="E29" s="16">
        <f t="shared" si="4"/>
        <v>697244</v>
      </c>
      <c r="F29" s="16">
        <f t="shared" si="1"/>
        <v>692956</v>
      </c>
    </row>
    <row r="30" spans="1:6" ht="15" customHeight="1" thickTop="1">
      <c r="A30" s="37" t="s">
        <v>92</v>
      </c>
    </row>
    <row r="31" spans="1:6" ht="15" customHeight="1">
      <c r="A31" s="38" t="s">
        <v>84</v>
      </c>
      <c r="B31" s="36"/>
      <c r="C31" s="36"/>
      <c r="D31" s="36"/>
      <c r="E31" s="36"/>
      <c r="F31" s="36"/>
    </row>
    <row r="32" spans="1:6" ht="15" customHeight="1">
      <c r="A32" s="38" t="s">
        <v>85</v>
      </c>
      <c r="B32" s="36"/>
      <c r="C32" s="36"/>
      <c r="D32" s="36"/>
      <c r="E32" s="36"/>
      <c r="F32" s="36"/>
    </row>
    <row r="33" spans="1:6" ht="15" customHeight="1">
      <c r="A33" s="18"/>
      <c r="B33" s="19"/>
      <c r="C33" s="19"/>
      <c r="D33" s="19"/>
      <c r="E33" s="19"/>
      <c r="F33" s="19"/>
    </row>
    <row r="34" spans="1:6" ht="15" customHeight="1">
      <c r="A34" s="18"/>
      <c r="B34" s="19"/>
      <c r="C34" s="19"/>
      <c r="D34" s="19"/>
      <c r="E34" s="19"/>
      <c r="F34" s="19"/>
    </row>
    <row r="35" spans="1:6" ht="15" customHeight="1">
      <c r="A35" s="45" t="s">
        <v>30</v>
      </c>
      <c r="B35" s="45"/>
      <c r="C35" s="45"/>
      <c r="D35" s="45"/>
      <c r="E35" s="45"/>
    </row>
    <row r="36" spans="1:6" ht="15" customHeight="1">
      <c r="A36" s="44" t="s">
        <v>31</v>
      </c>
      <c r="B36" s="44"/>
      <c r="C36" s="44"/>
      <c r="D36" s="44"/>
      <c r="E36" s="44"/>
    </row>
    <row r="37" spans="1:6">
      <c r="A37" s="44" t="s">
        <v>65</v>
      </c>
      <c r="B37" s="44"/>
      <c r="C37" s="44"/>
      <c r="D37" s="44"/>
      <c r="E37" s="44"/>
    </row>
    <row r="38" spans="1:6">
      <c r="A38" s="31"/>
      <c r="B38" s="31"/>
      <c r="C38" s="31"/>
      <c r="D38" s="31"/>
      <c r="E38" s="31"/>
    </row>
    <row r="39" spans="1:6" ht="15.75" thickBot="1">
      <c r="A39" s="26" t="s">
        <v>68</v>
      </c>
      <c r="B39" s="7" t="s">
        <v>56</v>
      </c>
      <c r="C39" s="7" t="s">
        <v>57</v>
      </c>
      <c r="D39" s="7" t="s">
        <v>58</v>
      </c>
      <c r="E39" s="7" t="s">
        <v>13</v>
      </c>
    </row>
    <row r="40" spans="1:6">
      <c r="A40" s="21"/>
      <c r="B40" s="22"/>
      <c r="C40" s="22"/>
      <c r="D40" s="22"/>
      <c r="E40" s="22"/>
    </row>
    <row r="41" spans="1:6">
      <c r="A41" s="25" t="s">
        <v>14</v>
      </c>
    </row>
    <row r="42" spans="1:6">
      <c r="A42" s="9" t="s">
        <v>15</v>
      </c>
      <c r="E42" s="4">
        <v>0</v>
      </c>
    </row>
    <row r="43" spans="1:6">
      <c r="A43" s="13"/>
      <c r="E43" s="4">
        <v>0</v>
      </c>
    </row>
    <row r="44" spans="1:6" ht="15.75" thickBot="1">
      <c r="A44" s="14" t="s">
        <v>27</v>
      </c>
      <c r="B44" s="15">
        <f>+SUM(B42:B43)</f>
        <v>0</v>
      </c>
      <c r="C44" s="15">
        <f>+SUM(C42:C43)</f>
        <v>0</v>
      </c>
      <c r="D44" s="15">
        <f>+SUM(D42:D43)</f>
        <v>0</v>
      </c>
      <c r="E44" s="15">
        <f>+SUM(E42:E43)</f>
        <v>0</v>
      </c>
    </row>
    <row r="45" spans="1:6" ht="15.75" thickTop="1">
      <c r="A45" s="17" t="s">
        <v>32</v>
      </c>
    </row>
    <row r="47" spans="1:6">
      <c r="A47" s="4"/>
    </row>
    <row r="48" spans="1:6">
      <c r="A48" s="44" t="s">
        <v>33</v>
      </c>
      <c r="B48" s="44"/>
      <c r="C48" s="44"/>
      <c r="D48" s="44"/>
      <c r="E48" s="44"/>
    </row>
    <row r="49" spans="1:5">
      <c r="A49" s="44" t="s">
        <v>34</v>
      </c>
      <c r="B49" s="44"/>
      <c r="C49" s="44"/>
      <c r="D49" s="44"/>
      <c r="E49" s="44"/>
    </row>
    <row r="50" spans="1:5">
      <c r="A50" s="44" t="s">
        <v>65</v>
      </c>
      <c r="B50" s="44"/>
      <c r="C50" s="44"/>
      <c r="D50" s="44"/>
      <c r="E50" s="44"/>
    </row>
    <row r="51" spans="1:5">
      <c r="A51" s="31"/>
      <c r="B51" s="31"/>
      <c r="C51" s="31"/>
      <c r="D51" s="31"/>
      <c r="E51" s="31"/>
    </row>
    <row r="52" spans="1:5" ht="15.75" thickBot="1">
      <c r="A52" s="6" t="s">
        <v>35</v>
      </c>
      <c r="B52" s="7" t="s">
        <v>56</v>
      </c>
      <c r="C52" s="7" t="s">
        <v>57</v>
      </c>
      <c r="D52" s="7" t="s">
        <v>58</v>
      </c>
      <c r="E52" s="7" t="s">
        <v>13</v>
      </c>
    </row>
    <row r="54" spans="1:5">
      <c r="A54" s="17" t="s">
        <v>36</v>
      </c>
      <c r="E54" s="4">
        <f>+SUM(B54:D54)</f>
        <v>0</v>
      </c>
    </row>
    <row r="55" spans="1:5">
      <c r="A55" s="17" t="s">
        <v>37</v>
      </c>
    </row>
    <row r="56" spans="1:5">
      <c r="A56" s="17" t="s">
        <v>38</v>
      </c>
    </row>
    <row r="57" spans="1:5">
      <c r="A57" s="17" t="s">
        <v>39</v>
      </c>
    </row>
    <row r="58" spans="1:5">
      <c r="A58" s="17" t="s">
        <v>40</v>
      </c>
    </row>
    <row r="59" spans="1:5" ht="15.75" thickBot="1">
      <c r="A59" s="14" t="s">
        <v>27</v>
      </c>
      <c r="B59" s="15">
        <f>+SUM(B54:B58)</f>
        <v>0</v>
      </c>
      <c r="C59" s="15">
        <f t="shared" ref="C59:E59" si="5">+SUM(C54:C58)</f>
        <v>0</v>
      </c>
      <c r="D59" s="15">
        <f t="shared" si="5"/>
        <v>0</v>
      </c>
      <c r="E59" s="15">
        <f t="shared" si="5"/>
        <v>0</v>
      </c>
    </row>
    <row r="60" spans="1:5" ht="15.75" thickTop="1">
      <c r="A60" s="18" t="s">
        <v>32</v>
      </c>
    </row>
    <row r="61" spans="1:5">
      <c r="A61" s="18"/>
    </row>
    <row r="62" spans="1:5">
      <c r="A62" s="18"/>
    </row>
    <row r="63" spans="1:5">
      <c r="A63" s="44" t="s">
        <v>41</v>
      </c>
      <c r="B63" s="44"/>
      <c r="C63" s="44"/>
      <c r="D63" s="44"/>
      <c r="E63" s="44"/>
    </row>
    <row r="64" spans="1:5">
      <c r="A64" s="44" t="s">
        <v>42</v>
      </c>
      <c r="B64" s="44"/>
      <c r="C64" s="44"/>
      <c r="D64" s="44"/>
      <c r="E64" s="44"/>
    </row>
    <row r="65" spans="1:5">
      <c r="A65" s="44" t="s">
        <v>65</v>
      </c>
      <c r="B65" s="44"/>
      <c r="C65" s="44"/>
      <c r="D65" s="44"/>
      <c r="E65" s="44"/>
    </row>
    <row r="66" spans="1:5">
      <c r="A66" s="31"/>
      <c r="B66" s="31"/>
      <c r="C66" s="31"/>
      <c r="D66" s="31"/>
      <c r="E66" s="31"/>
    </row>
    <row r="67" spans="1:5" ht="15.75" thickBot="1">
      <c r="A67" s="6" t="s">
        <v>35</v>
      </c>
      <c r="B67" s="7" t="s">
        <v>56</v>
      </c>
      <c r="C67" s="7" t="s">
        <v>57</v>
      </c>
      <c r="D67" s="7" t="s">
        <v>58</v>
      </c>
      <c r="E67" s="7" t="s">
        <v>13</v>
      </c>
    </row>
    <row r="69" spans="1:5">
      <c r="A69" s="4" t="s">
        <v>62</v>
      </c>
      <c r="E69" s="4">
        <f>B69</f>
        <v>0</v>
      </c>
    </row>
    <row r="70" spans="1:5">
      <c r="A70" s="4" t="s">
        <v>43</v>
      </c>
      <c r="E70" s="4">
        <f>SUM(B70:D70)</f>
        <v>0</v>
      </c>
    </row>
    <row r="71" spans="1:5">
      <c r="A71" s="4" t="s">
        <v>44</v>
      </c>
      <c r="E71" s="4">
        <f>E70+E69</f>
        <v>0</v>
      </c>
    </row>
    <row r="72" spans="1:5">
      <c r="A72" s="4" t="s">
        <v>45</v>
      </c>
      <c r="E72" s="4">
        <f>SUM(B72:D72)</f>
        <v>0</v>
      </c>
    </row>
    <row r="73" spans="1:5">
      <c r="A73" s="4" t="s">
        <v>46</v>
      </c>
      <c r="E73" s="4">
        <f>E71-E72</f>
        <v>0</v>
      </c>
    </row>
    <row r="74" spans="1:5" ht="15.75" thickBot="1">
      <c r="A74" s="15"/>
      <c r="B74" s="15"/>
      <c r="C74" s="15"/>
      <c r="D74" s="15"/>
      <c r="E74" s="15"/>
    </row>
    <row r="75" spans="1:5" ht="15.75" thickTop="1">
      <c r="A75" s="4" t="s">
        <v>47</v>
      </c>
    </row>
    <row r="76" spans="1:5">
      <c r="A76" s="4"/>
    </row>
    <row r="79" spans="1:5">
      <c r="A79" s="17" t="s">
        <v>66</v>
      </c>
    </row>
    <row r="80" spans="1:5">
      <c r="A80" s="17" t="s">
        <v>94</v>
      </c>
    </row>
    <row r="81" spans="1:1">
      <c r="A81" s="17" t="s">
        <v>67</v>
      </c>
    </row>
  </sheetData>
  <mergeCells count="13">
    <mergeCell ref="A64:E64"/>
    <mergeCell ref="A65:E65"/>
    <mergeCell ref="A35:E35"/>
    <mergeCell ref="A36:E36"/>
    <mergeCell ref="A37:E37"/>
    <mergeCell ref="A48:E48"/>
    <mergeCell ref="A49:E49"/>
    <mergeCell ref="A50:E50"/>
    <mergeCell ref="B2:D2"/>
    <mergeCell ref="A1:F1"/>
    <mergeCell ref="A8:F8"/>
    <mergeCell ref="A9:F9"/>
    <mergeCell ref="A63:E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topLeftCell="A7" workbookViewId="0">
      <selection activeCell="F23" sqref="F23"/>
    </sheetView>
  </sheetViews>
  <sheetFormatPr baseColWidth="10" defaultColWidth="11.5703125" defaultRowHeight="15" customHeight="1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>
      <c r="A1" s="44" t="s">
        <v>0</v>
      </c>
      <c r="B1" s="44"/>
      <c r="C1" s="44"/>
      <c r="D1" s="44"/>
      <c r="E1" s="44"/>
      <c r="F1" s="44"/>
    </row>
    <row r="2" spans="1:6" ht="15" customHeight="1">
      <c r="A2" s="1" t="s">
        <v>3</v>
      </c>
      <c r="B2" s="43" t="s">
        <v>4</v>
      </c>
      <c r="C2" s="43"/>
      <c r="D2" s="43"/>
      <c r="E2" s="3"/>
      <c r="F2" s="3"/>
    </row>
    <row r="3" spans="1:6" ht="15" customHeight="1">
      <c r="A3" s="1" t="s">
        <v>5</v>
      </c>
      <c r="B3" s="5" t="s">
        <v>6</v>
      </c>
      <c r="C3" s="5"/>
      <c r="D3" s="5"/>
      <c r="E3" s="3"/>
      <c r="F3" s="3"/>
    </row>
    <row r="4" spans="1:6" ht="15" customHeight="1">
      <c r="A4" s="1" t="s">
        <v>7</v>
      </c>
      <c r="B4" s="5" t="s">
        <v>8</v>
      </c>
      <c r="C4" s="5"/>
      <c r="D4" s="5"/>
      <c r="E4" s="3"/>
      <c r="F4" s="3"/>
    </row>
    <row r="5" spans="1:6" ht="15" customHeight="1">
      <c r="A5" s="1" t="s">
        <v>63</v>
      </c>
      <c r="B5" s="2" t="s">
        <v>89</v>
      </c>
      <c r="C5" s="3"/>
      <c r="D5" s="3"/>
      <c r="E5" s="3"/>
      <c r="F5" s="3"/>
    </row>
    <row r="6" spans="1:6" ht="15" customHeight="1">
      <c r="A6" s="1"/>
      <c r="B6" s="2"/>
      <c r="C6" s="3"/>
      <c r="D6" s="3"/>
      <c r="E6" s="3"/>
      <c r="F6" s="3"/>
    </row>
    <row r="8" spans="1:6" ht="15" customHeight="1">
      <c r="A8" s="44" t="s">
        <v>1</v>
      </c>
      <c r="B8" s="44"/>
      <c r="C8" s="44"/>
      <c r="D8" s="44"/>
      <c r="E8" s="44"/>
      <c r="F8" s="44"/>
    </row>
    <row r="9" spans="1:6" ht="15" customHeight="1">
      <c r="A9" s="44" t="s">
        <v>2</v>
      </c>
      <c r="B9" s="44"/>
      <c r="C9" s="44"/>
      <c r="D9" s="44"/>
      <c r="E9" s="44"/>
      <c r="F9" s="44"/>
    </row>
    <row r="11" spans="1:6" ht="15" customHeight="1" thickBot="1">
      <c r="A11" s="26" t="s">
        <v>68</v>
      </c>
      <c r="B11" s="7" t="s">
        <v>9</v>
      </c>
      <c r="C11" s="7" t="s">
        <v>52</v>
      </c>
      <c r="D11" s="7" t="s">
        <v>53</v>
      </c>
      <c r="E11" s="7" t="s">
        <v>54</v>
      </c>
      <c r="F11" s="7" t="s">
        <v>69</v>
      </c>
    </row>
    <row r="13" spans="1:6" ht="15" customHeight="1">
      <c r="A13" s="8" t="s">
        <v>83</v>
      </c>
    </row>
    <row r="14" spans="1:6" ht="15" customHeight="1">
      <c r="A14" s="29" t="s">
        <v>79</v>
      </c>
      <c r="B14" s="27" t="s">
        <v>16</v>
      </c>
      <c r="C14" s="39">
        <v>144867</v>
      </c>
      <c r="D14" s="39">
        <v>146805</v>
      </c>
      <c r="E14" s="39">
        <v>147699</v>
      </c>
      <c r="F14" s="28">
        <f>AVERAGE(C14:E14)</f>
        <v>146457</v>
      </c>
    </row>
    <row r="15" spans="1:6" s="17" customFormat="1" ht="15" customHeight="1">
      <c r="A15" s="33" t="s">
        <v>80</v>
      </c>
      <c r="B15" s="4" t="s">
        <v>16</v>
      </c>
      <c r="C15" s="30">
        <f>SUM(C16:C23)</f>
        <v>60084</v>
      </c>
      <c r="D15" s="30">
        <f t="shared" ref="D15:E15" si="0">SUM(D16:D23)</f>
        <v>61001</v>
      </c>
      <c r="E15" s="30">
        <f t="shared" si="0"/>
        <v>61547</v>
      </c>
      <c r="F15" s="10">
        <f t="shared" ref="F15:F29" si="1">AVERAGE(C15:E15)</f>
        <v>60877.333333333336</v>
      </c>
    </row>
    <row r="16" spans="1:6" ht="15" customHeight="1">
      <c r="A16" s="34" t="s">
        <v>17</v>
      </c>
      <c r="B16" s="4" t="s">
        <v>16</v>
      </c>
      <c r="C16" s="39">
        <v>4783</v>
      </c>
      <c r="D16" s="39">
        <v>4878</v>
      </c>
      <c r="E16" s="39">
        <v>4867</v>
      </c>
      <c r="F16" s="10">
        <f t="shared" si="1"/>
        <v>4842.666666666667</v>
      </c>
    </row>
    <row r="17" spans="1:6" ht="15" customHeight="1">
      <c r="A17" s="34" t="s">
        <v>77</v>
      </c>
      <c r="B17" s="4" t="s">
        <v>16</v>
      </c>
      <c r="C17" s="39">
        <v>4019</v>
      </c>
      <c r="D17" s="39">
        <v>4096</v>
      </c>
      <c r="E17" s="39">
        <v>4116</v>
      </c>
      <c r="F17" s="10">
        <f t="shared" si="1"/>
        <v>4077</v>
      </c>
    </row>
    <row r="18" spans="1:6" ht="15" customHeight="1">
      <c r="A18" s="35" t="s">
        <v>78</v>
      </c>
      <c r="B18" s="4" t="s">
        <v>16</v>
      </c>
      <c r="C18" s="39">
        <v>48575</v>
      </c>
      <c r="D18" s="39">
        <v>49307</v>
      </c>
      <c r="E18" s="39">
        <v>49840</v>
      </c>
      <c r="F18" s="10">
        <f t="shared" si="1"/>
        <v>49240.666666666664</v>
      </c>
    </row>
    <row r="19" spans="1:6" ht="15" customHeight="1">
      <c r="A19" s="35" t="s">
        <v>20</v>
      </c>
      <c r="B19" s="4" t="s">
        <v>16</v>
      </c>
      <c r="C19" s="11"/>
      <c r="D19" s="11"/>
      <c r="E19" s="11"/>
      <c r="F19" s="10"/>
    </row>
    <row r="20" spans="1:6" ht="15" customHeight="1">
      <c r="A20" s="35" t="s">
        <v>21</v>
      </c>
      <c r="B20" s="4" t="s">
        <v>16</v>
      </c>
      <c r="C20" s="11"/>
      <c r="D20" s="11"/>
      <c r="E20" s="11"/>
      <c r="F20" s="10"/>
    </row>
    <row r="21" spans="1:6" ht="15" customHeight="1">
      <c r="A21" s="35" t="s">
        <v>22</v>
      </c>
      <c r="B21" s="4" t="s">
        <v>16</v>
      </c>
      <c r="C21" s="11"/>
      <c r="D21" s="11"/>
      <c r="E21" s="11"/>
      <c r="F21" s="10"/>
    </row>
    <row r="22" spans="1:6" ht="15" customHeight="1">
      <c r="A22" s="35" t="s">
        <v>23</v>
      </c>
      <c r="B22" s="4" t="s">
        <v>16</v>
      </c>
      <c r="C22" s="39">
        <v>2707</v>
      </c>
      <c r="D22" s="39">
        <v>2720</v>
      </c>
      <c r="E22" s="39">
        <v>2724</v>
      </c>
      <c r="F22" s="10">
        <f t="shared" si="1"/>
        <v>2717</v>
      </c>
    </row>
    <row r="23" spans="1:6" ht="15" customHeight="1">
      <c r="A23" s="35" t="s">
        <v>24</v>
      </c>
      <c r="B23" s="4" t="s">
        <v>16</v>
      </c>
      <c r="C23" s="11"/>
      <c r="D23" s="11"/>
      <c r="E23" s="11"/>
      <c r="F23" s="10"/>
    </row>
    <row r="24" spans="1:6" ht="15" customHeight="1">
      <c r="A24" s="12"/>
      <c r="C24" s="11"/>
      <c r="D24" s="11"/>
      <c r="E24" s="11"/>
      <c r="F24" s="10"/>
    </row>
    <row r="25" spans="1:6" ht="15" customHeight="1">
      <c r="A25" s="24" t="s">
        <v>81</v>
      </c>
      <c r="B25" s="4" t="s">
        <v>16</v>
      </c>
      <c r="C25" s="39">
        <f>SUM(C26:C27)</f>
        <v>489795</v>
      </c>
      <c r="D25" s="39">
        <f t="shared" ref="D25:F25" si="2">SUM(D26:D27)</f>
        <v>483270</v>
      </c>
      <c r="E25" s="39">
        <f t="shared" si="2"/>
        <v>494089</v>
      </c>
      <c r="F25" s="39">
        <f t="shared" si="2"/>
        <v>489051.33333333337</v>
      </c>
    </row>
    <row r="26" spans="1:6" ht="15" customHeight="1">
      <c r="A26" s="13" t="s">
        <v>82</v>
      </c>
      <c r="B26" s="4" t="s">
        <v>16</v>
      </c>
      <c r="C26" s="40">
        <v>320515</v>
      </c>
      <c r="D26" s="40">
        <v>327319</v>
      </c>
      <c r="E26" s="40">
        <v>333291</v>
      </c>
      <c r="F26" s="30">
        <f t="shared" si="1"/>
        <v>327041.66666666669</v>
      </c>
    </row>
    <row r="27" spans="1:6" ht="15" customHeight="1">
      <c r="A27" s="32" t="s">
        <v>26</v>
      </c>
      <c r="B27" s="17" t="s">
        <v>16</v>
      </c>
      <c r="C27" s="40">
        <v>169280</v>
      </c>
      <c r="D27" s="40">
        <v>155951</v>
      </c>
      <c r="E27" s="40">
        <v>160798</v>
      </c>
      <c r="F27" s="30">
        <f t="shared" si="1"/>
        <v>162009.66666666666</v>
      </c>
    </row>
    <row r="28" spans="1:6" ht="15" customHeight="1" thickBot="1">
      <c r="A28" s="14" t="s">
        <v>70</v>
      </c>
      <c r="B28" s="15"/>
      <c r="C28" s="16">
        <f>+C14+C25</f>
        <v>634662</v>
      </c>
      <c r="D28" s="16">
        <f t="shared" ref="D28:E28" si="3">+D14+D25</f>
        <v>630075</v>
      </c>
      <c r="E28" s="16">
        <f t="shared" si="3"/>
        <v>641788</v>
      </c>
      <c r="F28" s="16">
        <f t="shared" si="1"/>
        <v>635508.33333333337</v>
      </c>
    </row>
    <row r="29" spans="1:6" ht="15" customHeight="1" thickTop="1" thickBot="1">
      <c r="A29" s="14" t="s">
        <v>71</v>
      </c>
      <c r="B29" s="15"/>
      <c r="C29" s="16">
        <f>+C14+C15+C25</f>
        <v>694746</v>
      </c>
      <c r="D29" s="16">
        <f t="shared" ref="D29:E29" si="4">+D14+D15+D25</f>
        <v>691076</v>
      </c>
      <c r="E29" s="16">
        <f t="shared" si="4"/>
        <v>703335</v>
      </c>
      <c r="F29" s="16">
        <f t="shared" si="1"/>
        <v>696385.66666666663</v>
      </c>
    </row>
    <row r="30" spans="1:6" ht="15" customHeight="1" thickTop="1">
      <c r="A30" s="37" t="s">
        <v>92</v>
      </c>
    </row>
    <row r="31" spans="1:6" ht="15" customHeight="1">
      <c r="A31" s="38" t="s">
        <v>84</v>
      </c>
      <c r="B31" s="36"/>
      <c r="C31" s="36"/>
      <c r="D31" s="36"/>
      <c r="E31" s="36"/>
      <c r="F31" s="36"/>
    </row>
    <row r="32" spans="1:6" ht="15" customHeight="1">
      <c r="A32" s="38" t="s">
        <v>85</v>
      </c>
      <c r="B32" s="36"/>
      <c r="C32" s="36"/>
      <c r="D32" s="36"/>
      <c r="E32" s="36"/>
      <c r="F32" s="36"/>
    </row>
    <row r="33" spans="1:6" ht="15" customHeight="1">
      <c r="A33" s="18"/>
      <c r="B33" s="19"/>
      <c r="C33" s="19"/>
      <c r="D33" s="19"/>
      <c r="E33" s="19"/>
      <c r="F33" s="19"/>
    </row>
    <row r="34" spans="1:6" ht="15" customHeight="1">
      <c r="A34" s="18"/>
      <c r="B34" s="19"/>
      <c r="C34" s="19"/>
      <c r="D34" s="19"/>
      <c r="E34" s="19"/>
      <c r="F34" s="19"/>
    </row>
    <row r="35" spans="1:6" ht="15" customHeight="1">
      <c r="A35" s="45" t="s">
        <v>30</v>
      </c>
      <c r="B35" s="45"/>
      <c r="C35" s="45"/>
      <c r="D35" s="45"/>
      <c r="E35" s="45"/>
    </row>
    <row r="36" spans="1:6" ht="15" customHeight="1">
      <c r="A36" s="44" t="s">
        <v>31</v>
      </c>
      <c r="B36" s="44"/>
      <c r="C36" s="44"/>
      <c r="D36" s="44"/>
      <c r="E36" s="44"/>
    </row>
    <row r="37" spans="1:6">
      <c r="A37" s="44" t="s">
        <v>65</v>
      </c>
      <c r="B37" s="44"/>
      <c r="C37" s="44"/>
      <c r="D37" s="44"/>
      <c r="E37" s="44"/>
    </row>
    <row r="38" spans="1:6">
      <c r="A38" s="31"/>
      <c r="B38" s="31"/>
      <c r="C38" s="31"/>
      <c r="D38" s="31"/>
      <c r="E38" s="31"/>
    </row>
    <row r="39" spans="1:6" ht="15.75" thickBot="1">
      <c r="A39" s="26" t="s">
        <v>68</v>
      </c>
      <c r="B39" s="7" t="s">
        <v>52</v>
      </c>
      <c r="C39" s="7" t="s">
        <v>53</v>
      </c>
      <c r="D39" s="7" t="s">
        <v>54</v>
      </c>
      <c r="E39" s="7" t="s">
        <v>13</v>
      </c>
    </row>
    <row r="40" spans="1:6">
      <c r="A40" s="21"/>
      <c r="B40" s="22"/>
      <c r="C40" s="22"/>
      <c r="D40" s="22"/>
      <c r="E40" s="22"/>
    </row>
    <row r="41" spans="1:6">
      <c r="A41" s="25" t="s">
        <v>14</v>
      </c>
    </row>
    <row r="42" spans="1:6">
      <c r="A42" s="9" t="s">
        <v>15</v>
      </c>
      <c r="E42" s="4">
        <v>0</v>
      </c>
    </row>
    <row r="43" spans="1:6">
      <c r="A43" s="13"/>
      <c r="E43" s="4">
        <v>0</v>
      </c>
    </row>
    <row r="44" spans="1:6" ht="15.75" thickBot="1">
      <c r="A44" s="14" t="s">
        <v>27</v>
      </c>
      <c r="B44" s="15">
        <f>+SUM(B42:B43)</f>
        <v>0</v>
      </c>
      <c r="C44" s="15">
        <f>+SUM(C42:C43)</f>
        <v>0</v>
      </c>
      <c r="D44" s="15">
        <f>+SUM(D42:D43)</f>
        <v>0</v>
      </c>
      <c r="E44" s="15">
        <f>+SUM(E42:E43)</f>
        <v>0</v>
      </c>
    </row>
    <row r="45" spans="1:6" ht="15.75" thickTop="1">
      <c r="A45" s="17" t="s">
        <v>32</v>
      </c>
    </row>
    <row r="47" spans="1:6">
      <c r="A47" s="4"/>
    </row>
    <row r="48" spans="1:6">
      <c r="A48" s="44" t="s">
        <v>33</v>
      </c>
      <c r="B48" s="44"/>
      <c r="C48" s="44"/>
      <c r="D48" s="44"/>
      <c r="E48" s="44"/>
    </row>
    <row r="49" spans="1:5">
      <c r="A49" s="44" t="s">
        <v>34</v>
      </c>
      <c r="B49" s="44"/>
      <c r="C49" s="44"/>
      <c r="D49" s="44"/>
      <c r="E49" s="44"/>
    </row>
    <row r="50" spans="1:5">
      <c r="A50" s="44" t="s">
        <v>65</v>
      </c>
      <c r="B50" s="44"/>
      <c r="C50" s="44"/>
      <c r="D50" s="44"/>
      <c r="E50" s="44"/>
    </row>
    <row r="51" spans="1:5">
      <c r="A51" s="31"/>
      <c r="B51" s="31"/>
      <c r="C51" s="31"/>
      <c r="D51" s="31"/>
      <c r="E51" s="31"/>
    </row>
    <row r="52" spans="1:5" ht="15.75" thickBot="1">
      <c r="A52" s="6" t="s">
        <v>35</v>
      </c>
      <c r="B52" s="7" t="s">
        <v>52</v>
      </c>
      <c r="C52" s="7" t="s">
        <v>53</v>
      </c>
      <c r="D52" s="7" t="s">
        <v>54</v>
      </c>
      <c r="E52" s="7" t="s">
        <v>13</v>
      </c>
    </row>
    <row r="54" spans="1:5">
      <c r="A54" s="17" t="s">
        <v>36</v>
      </c>
      <c r="E54" s="4">
        <f>+SUM(B54:D54)</f>
        <v>0</v>
      </c>
    </row>
    <row r="55" spans="1:5">
      <c r="A55" s="17" t="s">
        <v>37</v>
      </c>
    </row>
    <row r="56" spans="1:5">
      <c r="A56" s="17" t="s">
        <v>38</v>
      </c>
    </row>
    <row r="57" spans="1:5">
      <c r="A57" s="17" t="s">
        <v>39</v>
      </c>
    </row>
    <row r="58" spans="1:5">
      <c r="A58" s="17" t="s">
        <v>40</v>
      </c>
    </row>
    <row r="59" spans="1:5" ht="15.75" thickBot="1">
      <c r="A59" s="14" t="s">
        <v>27</v>
      </c>
      <c r="B59" s="15">
        <f>+SUM(B54:B58)</f>
        <v>0</v>
      </c>
      <c r="C59" s="15">
        <f t="shared" ref="C59:E59" si="5">+SUM(C54:C58)</f>
        <v>0</v>
      </c>
      <c r="D59" s="15">
        <f t="shared" si="5"/>
        <v>0</v>
      </c>
      <c r="E59" s="15">
        <f t="shared" si="5"/>
        <v>0</v>
      </c>
    </row>
    <row r="60" spans="1:5" ht="15.75" thickTop="1">
      <c r="A60" s="18" t="s">
        <v>32</v>
      </c>
    </row>
    <row r="61" spans="1:5">
      <c r="A61" s="18"/>
    </row>
    <row r="62" spans="1:5">
      <c r="A62" s="18"/>
    </row>
    <row r="63" spans="1:5">
      <c r="A63" s="44" t="s">
        <v>41</v>
      </c>
      <c r="B63" s="44"/>
      <c r="C63" s="44"/>
      <c r="D63" s="44"/>
      <c r="E63" s="44"/>
    </row>
    <row r="64" spans="1:5">
      <c r="A64" s="44" t="s">
        <v>42</v>
      </c>
      <c r="B64" s="44"/>
      <c r="C64" s="44"/>
      <c r="D64" s="44"/>
      <c r="E64" s="44"/>
    </row>
    <row r="65" spans="1:5">
      <c r="A65" s="44" t="s">
        <v>65</v>
      </c>
      <c r="B65" s="44"/>
      <c r="C65" s="44"/>
      <c r="D65" s="44"/>
      <c r="E65" s="44"/>
    </row>
    <row r="66" spans="1:5">
      <c r="A66" s="31"/>
      <c r="B66" s="31"/>
      <c r="C66" s="31"/>
      <c r="D66" s="31"/>
      <c r="E66" s="31"/>
    </row>
    <row r="67" spans="1:5" ht="15.75" thickBot="1">
      <c r="A67" s="6" t="s">
        <v>35</v>
      </c>
      <c r="B67" s="7" t="s">
        <v>52</v>
      </c>
      <c r="C67" s="7" t="s">
        <v>53</v>
      </c>
      <c r="D67" s="7" t="s">
        <v>54</v>
      </c>
      <c r="E67" s="7" t="s">
        <v>13</v>
      </c>
    </row>
    <row r="69" spans="1:5">
      <c r="A69" s="4" t="s">
        <v>62</v>
      </c>
      <c r="E69" s="4">
        <f>B69</f>
        <v>0</v>
      </c>
    </row>
    <row r="70" spans="1:5">
      <c r="A70" s="4" t="s">
        <v>43</v>
      </c>
      <c r="E70" s="4">
        <f>SUM(B70:D70)</f>
        <v>0</v>
      </c>
    </row>
    <row r="71" spans="1:5">
      <c r="A71" s="4" t="s">
        <v>44</v>
      </c>
      <c r="E71" s="4">
        <f>E70+E69</f>
        <v>0</v>
      </c>
    </row>
    <row r="72" spans="1:5">
      <c r="A72" s="4" t="s">
        <v>45</v>
      </c>
      <c r="E72" s="4">
        <f>SUM(B72:D72)</f>
        <v>0</v>
      </c>
    </row>
    <row r="73" spans="1:5">
      <c r="A73" s="4" t="s">
        <v>46</v>
      </c>
      <c r="E73" s="4">
        <f>E71-E72</f>
        <v>0</v>
      </c>
    </row>
    <row r="74" spans="1:5" ht="15.75" thickBot="1">
      <c r="A74" s="15"/>
      <c r="B74" s="15"/>
      <c r="C74" s="15"/>
      <c r="D74" s="15"/>
      <c r="E74" s="15"/>
    </row>
    <row r="75" spans="1:5" ht="15.75" thickTop="1">
      <c r="A75" s="4" t="s">
        <v>47</v>
      </c>
    </row>
    <row r="76" spans="1:5">
      <c r="A76" s="4"/>
    </row>
    <row r="79" spans="1:5">
      <c r="A79" s="17" t="s">
        <v>66</v>
      </c>
    </row>
    <row r="80" spans="1:5">
      <c r="A80" s="17" t="s">
        <v>91</v>
      </c>
    </row>
    <row r="81" spans="1:1">
      <c r="A81" s="17" t="s">
        <v>67</v>
      </c>
    </row>
  </sheetData>
  <mergeCells count="13">
    <mergeCell ref="A64:E64"/>
    <mergeCell ref="A65:E65"/>
    <mergeCell ref="A35:E35"/>
    <mergeCell ref="A36:E36"/>
    <mergeCell ref="A37:E37"/>
    <mergeCell ref="A48:E48"/>
    <mergeCell ref="A49:E49"/>
    <mergeCell ref="A50:E50"/>
    <mergeCell ref="A1:F1"/>
    <mergeCell ref="A8:F8"/>
    <mergeCell ref="A9:F9"/>
    <mergeCell ref="B2:D2"/>
    <mergeCell ref="A63:E63"/>
  </mergeCells>
  <printOptions horizontalCentered="1" verticalCentered="1"/>
  <pageMargins left="0.70866141732283472" right="1.18" top="0.3" bottom="0.2" header="0.31496062992125984" footer="0.31496062992125984"/>
  <pageSetup scale="5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1"/>
  <sheetViews>
    <sheetView topLeftCell="A10" workbookViewId="0">
      <selection activeCell="C14" sqref="C14"/>
    </sheetView>
  </sheetViews>
  <sheetFormatPr baseColWidth="10" defaultColWidth="11.5703125" defaultRowHeight="1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>
      <c r="A1" s="44" t="s">
        <v>0</v>
      </c>
      <c r="B1" s="44"/>
      <c r="C1" s="44"/>
      <c r="D1" s="44"/>
      <c r="E1" s="44"/>
      <c r="F1" s="44"/>
    </row>
    <row r="2" spans="1:6" ht="15" customHeight="1">
      <c r="A2" s="1" t="s">
        <v>3</v>
      </c>
      <c r="B2" s="43" t="s">
        <v>4</v>
      </c>
      <c r="C2" s="43"/>
      <c r="D2" s="43"/>
      <c r="E2" s="3"/>
      <c r="F2" s="3"/>
    </row>
    <row r="3" spans="1:6" ht="15" customHeight="1">
      <c r="A3" s="1" t="s">
        <v>5</v>
      </c>
      <c r="B3" s="5" t="s">
        <v>6</v>
      </c>
      <c r="C3" s="5"/>
      <c r="D3" s="5"/>
      <c r="E3" s="3"/>
      <c r="F3" s="3"/>
    </row>
    <row r="4" spans="1:6" ht="15" customHeight="1">
      <c r="A4" s="1" t="s">
        <v>7</v>
      </c>
      <c r="B4" s="5" t="s">
        <v>8</v>
      </c>
      <c r="C4" s="5"/>
      <c r="D4" s="5"/>
      <c r="E4" s="3"/>
      <c r="F4" s="3"/>
    </row>
    <row r="5" spans="1:6" ht="15" customHeight="1">
      <c r="A5" s="1" t="s">
        <v>63</v>
      </c>
      <c r="B5" s="2" t="s">
        <v>75</v>
      </c>
      <c r="C5" s="3"/>
      <c r="D5" s="3"/>
      <c r="E5" s="3"/>
      <c r="F5" s="3"/>
    </row>
    <row r="6" spans="1:6" ht="15" customHeight="1">
      <c r="A6" s="1"/>
      <c r="B6" s="2"/>
      <c r="C6" s="3"/>
      <c r="D6" s="3"/>
      <c r="E6" s="3"/>
      <c r="F6" s="3"/>
    </row>
    <row r="7" spans="1:6" ht="15" customHeight="1"/>
    <row r="8" spans="1:6" ht="15" customHeight="1">
      <c r="A8" s="44" t="s">
        <v>1</v>
      </c>
      <c r="B8" s="44"/>
      <c r="C8" s="44"/>
      <c r="D8" s="44"/>
      <c r="E8" s="44"/>
      <c r="F8" s="44"/>
    </row>
    <row r="9" spans="1:6" ht="15" customHeight="1">
      <c r="A9" s="44" t="s">
        <v>2</v>
      </c>
      <c r="B9" s="44"/>
      <c r="C9" s="44"/>
      <c r="D9" s="44"/>
      <c r="E9" s="44"/>
      <c r="F9" s="44"/>
    </row>
    <row r="11" spans="1:6" ht="15" customHeight="1" thickBot="1">
      <c r="A11" s="26" t="s">
        <v>68</v>
      </c>
      <c r="B11" s="7" t="s">
        <v>9</v>
      </c>
      <c r="C11" s="7" t="s">
        <v>13</v>
      </c>
      <c r="D11" s="7" t="s">
        <v>51</v>
      </c>
      <c r="E11" s="7" t="s">
        <v>69</v>
      </c>
    </row>
    <row r="12" spans="1:6" ht="15" customHeight="1"/>
    <row r="13" spans="1:6" ht="15" customHeight="1">
      <c r="A13" s="8" t="s">
        <v>83</v>
      </c>
    </row>
    <row r="14" spans="1:6" ht="15" customHeight="1">
      <c r="A14" s="29" t="s">
        <v>79</v>
      </c>
      <c r="B14" s="27" t="s">
        <v>16</v>
      </c>
      <c r="C14" s="28">
        <f>'I T'!F14</f>
        <v>141734.33333333334</v>
      </c>
      <c r="D14" s="28">
        <f>'2 T'!F14</f>
        <v>151531.33333333334</v>
      </c>
      <c r="E14" s="28">
        <f>AVERAGE(C14:D14)</f>
        <v>146632.83333333334</v>
      </c>
    </row>
    <row r="15" spans="1:6" s="17" customFormat="1" ht="15" customHeight="1">
      <c r="A15" s="33" t="s">
        <v>80</v>
      </c>
      <c r="B15" s="4" t="s">
        <v>16</v>
      </c>
      <c r="C15" s="30">
        <f>'I T'!F15</f>
        <v>55918.666666666664</v>
      </c>
      <c r="D15" s="30">
        <f>'2 T'!F15</f>
        <v>57189.666666666664</v>
      </c>
      <c r="E15" s="10">
        <f>AVERAGE(C15:D15)</f>
        <v>56554.166666666664</v>
      </c>
    </row>
    <row r="16" spans="1:6" ht="15" customHeight="1">
      <c r="A16" s="34" t="s">
        <v>17</v>
      </c>
      <c r="B16" s="4" t="s">
        <v>16</v>
      </c>
      <c r="C16" s="30">
        <f>'I T'!F16</f>
        <v>4453</v>
      </c>
      <c r="D16" s="30">
        <f>'2 T'!F16</f>
        <v>4680</v>
      </c>
      <c r="E16" s="10">
        <f>AVERAGE(C16:D16)</f>
        <v>4566.5</v>
      </c>
    </row>
    <row r="17" spans="1:6" ht="15" customHeight="1">
      <c r="A17" s="34" t="s">
        <v>77</v>
      </c>
      <c r="B17" s="4" t="s">
        <v>16</v>
      </c>
      <c r="C17" s="30">
        <f>'I T'!F17</f>
        <v>3676.6666666666665</v>
      </c>
      <c r="D17" s="30">
        <f>'2 T'!F17</f>
        <v>3847.3333333333335</v>
      </c>
      <c r="E17" s="10">
        <f>AVERAGE(C17:D17)</f>
        <v>3762</v>
      </c>
    </row>
    <row r="18" spans="1:6" ht="15" customHeight="1">
      <c r="A18" s="35" t="s">
        <v>78</v>
      </c>
      <c r="B18" s="4" t="s">
        <v>16</v>
      </c>
      <c r="C18" s="30">
        <f>'I T'!F18</f>
        <v>45003.666666666664</v>
      </c>
      <c r="D18" s="30">
        <f>'2 T'!F18</f>
        <v>45905.333333333336</v>
      </c>
      <c r="E18" s="10">
        <f>AVERAGE(C18:D18)</f>
        <v>45454.5</v>
      </c>
    </row>
    <row r="19" spans="1:6" ht="15" customHeight="1">
      <c r="A19" s="35" t="s">
        <v>20</v>
      </c>
      <c r="B19" s="4" t="s">
        <v>16</v>
      </c>
      <c r="C19" s="30">
        <f>'I T'!F19</f>
        <v>0</v>
      </c>
      <c r="D19" s="30">
        <f>'2 T'!F19</f>
        <v>0</v>
      </c>
      <c r="E19" s="10"/>
    </row>
    <row r="20" spans="1:6" ht="15" customHeight="1">
      <c r="A20" s="35" t="s">
        <v>21</v>
      </c>
      <c r="B20" s="4" t="s">
        <v>16</v>
      </c>
      <c r="C20" s="30">
        <f>'I T'!F20</f>
        <v>0</v>
      </c>
      <c r="D20" s="30">
        <f>'2 T'!F20</f>
        <v>0</v>
      </c>
      <c r="E20" s="10"/>
    </row>
    <row r="21" spans="1:6" ht="15" customHeight="1">
      <c r="A21" s="35" t="s">
        <v>22</v>
      </c>
      <c r="B21" s="4" t="s">
        <v>16</v>
      </c>
      <c r="C21" s="30">
        <f>'I T'!F21</f>
        <v>0</v>
      </c>
      <c r="D21" s="30">
        <f>'2 T'!F21</f>
        <v>0</v>
      </c>
      <c r="E21" s="10"/>
    </row>
    <row r="22" spans="1:6" ht="15" customHeight="1">
      <c r="A22" s="35" t="s">
        <v>23</v>
      </c>
      <c r="B22" s="4" t="s">
        <v>16</v>
      </c>
      <c r="C22" s="30">
        <f>'I T'!F22</f>
        <v>2785.3333333333335</v>
      </c>
      <c r="D22" s="30">
        <f>'2 T'!F22</f>
        <v>2757</v>
      </c>
      <c r="E22" s="10">
        <f>AVERAGE(C22:D22)</f>
        <v>2771.166666666667</v>
      </c>
    </row>
    <row r="23" spans="1:6" ht="15" customHeight="1">
      <c r="A23" s="35" t="s">
        <v>24</v>
      </c>
      <c r="B23" s="4" t="s">
        <v>16</v>
      </c>
      <c r="C23" s="30">
        <f>'I T'!F23</f>
        <v>0</v>
      </c>
      <c r="D23" s="30">
        <f>'2 T'!F23</f>
        <v>0</v>
      </c>
      <c r="E23" s="10">
        <f>AVERAGE(C23:D23)</f>
        <v>0</v>
      </c>
    </row>
    <row r="24" spans="1:6" ht="15" customHeight="1">
      <c r="A24" s="12"/>
      <c r="C24" s="30"/>
      <c r="D24" s="30">
        <f>'2 T'!F24</f>
        <v>0</v>
      </c>
      <c r="E24" s="10"/>
    </row>
    <row r="25" spans="1:6" ht="15" customHeight="1">
      <c r="A25" s="24" t="s">
        <v>81</v>
      </c>
      <c r="B25" s="4" t="s">
        <v>16</v>
      </c>
      <c r="C25" s="30">
        <f>'I T'!F25</f>
        <v>474190.33333333331</v>
      </c>
      <c r="D25" s="30">
        <f>'2 T'!F25</f>
        <v>451361</v>
      </c>
      <c r="E25" s="30">
        <f>AVERAGE(C25:D25)</f>
        <v>462775.66666666663</v>
      </c>
    </row>
    <row r="26" spans="1:6" ht="15" customHeight="1">
      <c r="A26" s="13" t="s">
        <v>82</v>
      </c>
      <c r="B26" s="4" t="s">
        <v>16</v>
      </c>
      <c r="C26" s="30">
        <f>'I T'!F26</f>
        <v>271626.66666666669</v>
      </c>
      <c r="D26" s="30">
        <f>'2 T'!F26</f>
        <v>286188.33333333331</v>
      </c>
      <c r="E26" s="30">
        <f>AVERAGE(C26:D26)</f>
        <v>278907.5</v>
      </c>
    </row>
    <row r="27" spans="1:6" ht="15" customHeight="1">
      <c r="A27" s="32" t="s">
        <v>26</v>
      </c>
      <c r="B27" s="17" t="s">
        <v>16</v>
      </c>
      <c r="C27" s="30">
        <f>'I T'!F27</f>
        <v>202563.66666666666</v>
      </c>
      <c r="D27" s="30">
        <f>'2 T'!F27</f>
        <v>165172.66666666666</v>
      </c>
      <c r="E27" s="30">
        <f>AVERAGE(C27:D27)</f>
        <v>183868.16666666666</v>
      </c>
    </row>
    <row r="28" spans="1:6" ht="15" customHeight="1" thickBot="1">
      <c r="A28" s="14" t="s">
        <v>70</v>
      </c>
      <c r="B28" s="15"/>
      <c r="C28" s="16">
        <f>+C14+C25</f>
        <v>615924.66666666663</v>
      </c>
      <c r="D28" s="16">
        <f t="shared" ref="D28" si="0">+D14+D25</f>
        <v>602892.33333333337</v>
      </c>
      <c r="E28" s="16">
        <f>AVERAGE(C28:D28)</f>
        <v>609408.5</v>
      </c>
    </row>
    <row r="29" spans="1:6" ht="15" customHeight="1" thickTop="1" thickBot="1">
      <c r="A29" s="14" t="s">
        <v>71</v>
      </c>
      <c r="B29" s="15"/>
      <c r="C29" s="16">
        <f>+C14+C15+C25</f>
        <v>671843.33333333326</v>
      </c>
      <c r="D29" s="16">
        <f t="shared" ref="D29" si="1">+D14+D15+D25</f>
        <v>660082</v>
      </c>
      <c r="E29" s="16">
        <f>AVERAGE(C29:D29)</f>
        <v>665962.66666666663</v>
      </c>
    </row>
    <row r="30" spans="1:6" ht="15" customHeight="1" thickTop="1">
      <c r="A30" s="37" t="s">
        <v>92</v>
      </c>
    </row>
    <row r="31" spans="1:6" ht="15" customHeight="1">
      <c r="A31" s="38" t="s">
        <v>84</v>
      </c>
      <c r="B31" s="36"/>
      <c r="C31" s="36"/>
      <c r="D31" s="36"/>
      <c r="E31" s="36"/>
      <c r="F31" s="36"/>
    </row>
    <row r="32" spans="1:6" ht="15" customHeight="1">
      <c r="A32" s="38" t="s">
        <v>85</v>
      </c>
      <c r="B32" s="36"/>
      <c r="C32" s="36"/>
      <c r="D32" s="36"/>
      <c r="E32" s="36"/>
      <c r="F32" s="36"/>
    </row>
    <row r="33" spans="1:6" ht="15" customHeight="1">
      <c r="A33" s="18"/>
      <c r="B33" s="19"/>
      <c r="C33" s="19"/>
      <c r="D33" s="19"/>
      <c r="E33" s="19"/>
      <c r="F33" s="19"/>
    </row>
    <row r="34" spans="1:6" ht="15" customHeight="1">
      <c r="A34" s="18"/>
      <c r="B34" s="19"/>
      <c r="C34" s="19"/>
      <c r="D34" s="19"/>
      <c r="E34" s="19"/>
      <c r="F34" s="19"/>
    </row>
    <row r="35" spans="1:6" ht="15" customHeight="1">
      <c r="A35" s="45" t="s">
        <v>30</v>
      </c>
      <c r="B35" s="45"/>
      <c r="C35" s="45"/>
      <c r="D35" s="45"/>
      <c r="E35" s="45"/>
    </row>
    <row r="36" spans="1:6" ht="15" customHeight="1">
      <c r="A36" s="44" t="s">
        <v>31</v>
      </c>
      <c r="B36" s="44"/>
      <c r="C36" s="44"/>
      <c r="D36" s="44"/>
      <c r="E36" s="44"/>
    </row>
    <row r="37" spans="1:6">
      <c r="A37" s="44" t="s">
        <v>65</v>
      </c>
      <c r="B37" s="44"/>
      <c r="C37" s="44"/>
      <c r="D37" s="44"/>
      <c r="E37" s="44"/>
    </row>
    <row r="38" spans="1:6">
      <c r="A38" s="31"/>
      <c r="B38" s="31"/>
      <c r="C38" s="31"/>
      <c r="D38" s="31"/>
      <c r="E38" s="31"/>
    </row>
    <row r="39" spans="1:6" ht="15.75" thickBot="1">
      <c r="A39" s="26" t="s">
        <v>68</v>
      </c>
      <c r="B39" s="7" t="s">
        <v>13</v>
      </c>
      <c r="C39" s="7" t="s">
        <v>51</v>
      </c>
      <c r="D39" s="7" t="s">
        <v>13</v>
      </c>
    </row>
    <row r="40" spans="1:6">
      <c r="A40" s="21"/>
      <c r="B40" s="22"/>
      <c r="C40" s="22"/>
      <c r="D40" s="22"/>
    </row>
    <row r="41" spans="1:6">
      <c r="A41" s="25" t="s">
        <v>14</v>
      </c>
    </row>
    <row r="42" spans="1:6">
      <c r="A42" s="9" t="s">
        <v>15</v>
      </c>
      <c r="B42" s="4">
        <f>'I T'!E42</f>
        <v>0</v>
      </c>
      <c r="C42" s="4">
        <f>'2 T'!F42</f>
        <v>0</v>
      </c>
      <c r="D42" s="4">
        <v>0</v>
      </c>
    </row>
    <row r="43" spans="1:6">
      <c r="A43" s="13"/>
      <c r="D43" s="4">
        <v>0</v>
      </c>
    </row>
    <row r="44" spans="1:6" ht="15.75" thickBot="1">
      <c r="A44" s="14" t="s">
        <v>27</v>
      </c>
      <c r="B44" s="15">
        <f>+SUM(B42:B43)</f>
        <v>0</v>
      </c>
      <c r="C44" s="15">
        <f>+SUM(C42:C43)</f>
        <v>0</v>
      </c>
      <c r="D44" s="15">
        <f>+SUM(D42:D43)</f>
        <v>0</v>
      </c>
    </row>
    <row r="45" spans="1:6" ht="15.75" thickTop="1">
      <c r="A45" s="17" t="s">
        <v>32</v>
      </c>
    </row>
    <row r="47" spans="1:6">
      <c r="A47" s="4"/>
    </row>
    <row r="48" spans="1:6">
      <c r="A48" s="44" t="s">
        <v>33</v>
      </c>
      <c r="B48" s="44"/>
      <c r="C48" s="44"/>
      <c r="D48" s="44"/>
      <c r="E48" s="44"/>
    </row>
    <row r="49" spans="1:5">
      <c r="A49" s="44" t="s">
        <v>34</v>
      </c>
      <c r="B49" s="44"/>
      <c r="C49" s="44"/>
      <c r="D49" s="44"/>
      <c r="E49" s="44"/>
    </row>
    <row r="50" spans="1:5">
      <c r="A50" s="44" t="s">
        <v>65</v>
      </c>
      <c r="B50" s="44"/>
      <c r="C50" s="44"/>
      <c r="D50" s="44"/>
      <c r="E50" s="44"/>
    </row>
    <row r="51" spans="1:5">
      <c r="A51" s="31"/>
      <c r="B51" s="31"/>
      <c r="C51" s="31"/>
      <c r="D51" s="31"/>
      <c r="E51" s="31"/>
    </row>
    <row r="52" spans="1:5" ht="15.75" thickBot="1">
      <c r="A52" s="6" t="s">
        <v>35</v>
      </c>
      <c r="B52" s="7" t="s">
        <v>13</v>
      </c>
      <c r="C52" s="7" t="s">
        <v>51</v>
      </c>
      <c r="D52" s="7" t="s">
        <v>13</v>
      </c>
    </row>
    <row r="54" spans="1:5">
      <c r="A54" s="17" t="s">
        <v>36</v>
      </c>
      <c r="B54" s="4">
        <f>'I T'!E54</f>
        <v>0</v>
      </c>
      <c r="C54" s="4">
        <f>'2 T'!E54</f>
        <v>0</v>
      </c>
      <c r="D54" s="4">
        <f>+SUM(B54:C54)</f>
        <v>0</v>
      </c>
    </row>
    <row r="55" spans="1:5">
      <c r="A55" s="17" t="s">
        <v>37</v>
      </c>
    </row>
    <row r="56" spans="1:5">
      <c r="A56" s="17" t="s">
        <v>38</v>
      </c>
    </row>
    <row r="57" spans="1:5">
      <c r="A57" s="17" t="s">
        <v>39</v>
      </c>
    </row>
    <row r="58" spans="1:5">
      <c r="A58" s="17" t="s">
        <v>40</v>
      </c>
    </row>
    <row r="59" spans="1:5" ht="15.75" thickBot="1">
      <c r="A59" s="14" t="s">
        <v>27</v>
      </c>
      <c r="B59" s="15">
        <f>+SUM(B54:B58)</f>
        <v>0</v>
      </c>
      <c r="C59" s="15">
        <f t="shared" ref="C59:D59" si="2">+SUM(C54:C58)</f>
        <v>0</v>
      </c>
      <c r="D59" s="15">
        <f t="shared" si="2"/>
        <v>0</v>
      </c>
    </row>
    <row r="60" spans="1:5" ht="15.75" thickTop="1">
      <c r="A60" s="18" t="s">
        <v>32</v>
      </c>
    </row>
    <row r="61" spans="1:5">
      <c r="A61" s="18"/>
    </row>
    <row r="62" spans="1:5">
      <c r="A62" s="18"/>
    </row>
    <row r="63" spans="1:5">
      <c r="A63" s="44" t="s">
        <v>41</v>
      </c>
      <c r="B63" s="44"/>
      <c r="C63" s="44"/>
      <c r="D63" s="44"/>
      <c r="E63" s="44"/>
    </row>
    <row r="64" spans="1:5">
      <c r="A64" s="44" t="s">
        <v>42</v>
      </c>
      <c r="B64" s="44"/>
      <c r="C64" s="44"/>
      <c r="D64" s="44"/>
      <c r="E64" s="44"/>
    </row>
    <row r="65" spans="1:5">
      <c r="A65" s="44" t="s">
        <v>65</v>
      </c>
      <c r="B65" s="44"/>
      <c r="C65" s="44"/>
      <c r="D65" s="44"/>
      <c r="E65" s="44"/>
    </row>
    <row r="66" spans="1:5">
      <c r="A66" s="31"/>
      <c r="B66" s="31"/>
      <c r="C66" s="31"/>
      <c r="D66" s="31"/>
      <c r="E66" s="31"/>
    </row>
    <row r="67" spans="1:5" ht="15.75" thickBot="1">
      <c r="A67" s="6" t="s">
        <v>35</v>
      </c>
      <c r="B67" s="7" t="s">
        <v>13</v>
      </c>
      <c r="C67" s="7" t="s">
        <v>51</v>
      </c>
      <c r="D67" s="7" t="s">
        <v>13</v>
      </c>
    </row>
    <row r="69" spans="1:5">
      <c r="A69" s="4" t="s">
        <v>62</v>
      </c>
      <c r="B69" s="4">
        <f>'I T'!E69</f>
        <v>0</v>
      </c>
      <c r="C69" s="4">
        <f>'2 T'!E69</f>
        <v>0</v>
      </c>
      <c r="D69" s="4">
        <f>B69</f>
        <v>0</v>
      </c>
    </row>
    <row r="70" spans="1:5">
      <c r="A70" s="4" t="s">
        <v>43</v>
      </c>
      <c r="B70" s="4">
        <f>'I T'!E70</f>
        <v>0</v>
      </c>
      <c r="C70" s="4">
        <f>'2 T'!E70</f>
        <v>0</v>
      </c>
      <c r="D70" s="4">
        <f>SUM(B70:C70)</f>
        <v>0</v>
      </c>
    </row>
    <row r="71" spans="1:5">
      <c r="A71" s="4" t="s">
        <v>44</v>
      </c>
      <c r="B71" s="4">
        <f>'I T'!E71</f>
        <v>0</v>
      </c>
      <c r="C71" s="4">
        <f>'2 T'!E71</f>
        <v>0</v>
      </c>
      <c r="D71" s="4">
        <f>D70+D69</f>
        <v>0</v>
      </c>
    </row>
    <row r="72" spans="1:5">
      <c r="A72" s="4" t="s">
        <v>45</v>
      </c>
      <c r="B72" s="4">
        <f>'I T'!E72</f>
        <v>0</v>
      </c>
      <c r="C72" s="4">
        <f>'2 T'!E72</f>
        <v>0</v>
      </c>
      <c r="D72" s="4">
        <f>SUM(B72:C72)</f>
        <v>0</v>
      </c>
    </row>
    <row r="73" spans="1:5">
      <c r="A73" s="4" t="s">
        <v>46</v>
      </c>
      <c r="B73" s="4">
        <f>'I T'!E73</f>
        <v>0</v>
      </c>
      <c r="C73" s="4">
        <f>'2 T'!E73</f>
        <v>0</v>
      </c>
      <c r="D73" s="4">
        <f>D71-D72</f>
        <v>0</v>
      </c>
    </row>
    <row r="74" spans="1:5" ht="15.75" thickBot="1">
      <c r="A74" s="15"/>
      <c r="B74" s="15"/>
      <c r="C74" s="15"/>
      <c r="D74" s="15"/>
    </row>
    <row r="75" spans="1:5" ht="15.75" thickTop="1">
      <c r="A75" s="4" t="s">
        <v>47</v>
      </c>
    </row>
    <row r="76" spans="1:5">
      <c r="A76" s="4"/>
    </row>
    <row r="79" spans="1:5">
      <c r="A79" s="17" t="s">
        <v>66</v>
      </c>
    </row>
    <row r="80" spans="1:5">
      <c r="A80" s="17" t="s">
        <v>91</v>
      </c>
    </row>
    <row r="81" spans="1:1">
      <c r="A81" s="17" t="s">
        <v>67</v>
      </c>
    </row>
  </sheetData>
  <mergeCells count="13">
    <mergeCell ref="A64:E64"/>
    <mergeCell ref="A65:E65"/>
    <mergeCell ref="A37:E37"/>
    <mergeCell ref="A48:E48"/>
    <mergeCell ref="A49:E49"/>
    <mergeCell ref="A50:E50"/>
    <mergeCell ref="A63:E63"/>
    <mergeCell ref="A36:E36"/>
    <mergeCell ref="A1:F1"/>
    <mergeCell ref="B2:D2"/>
    <mergeCell ref="A8:F8"/>
    <mergeCell ref="A9:F9"/>
    <mergeCell ref="A35:E3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1"/>
  <sheetViews>
    <sheetView topLeftCell="A13" workbookViewId="0">
      <selection activeCell="A30" sqref="A30:A32"/>
    </sheetView>
  </sheetViews>
  <sheetFormatPr baseColWidth="10" defaultColWidth="11.5703125" defaultRowHeight="1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>
      <c r="A1" s="44" t="s">
        <v>0</v>
      </c>
      <c r="B1" s="44"/>
      <c r="C1" s="44"/>
      <c r="D1" s="44"/>
      <c r="E1" s="44"/>
      <c r="F1" s="44"/>
    </row>
    <row r="2" spans="1:6" ht="15" customHeight="1">
      <c r="A2" s="1" t="s">
        <v>3</v>
      </c>
      <c r="B2" s="43" t="s">
        <v>4</v>
      </c>
      <c r="C2" s="43"/>
      <c r="D2" s="43"/>
      <c r="E2" s="3"/>
      <c r="F2" s="3"/>
    </row>
    <row r="3" spans="1:6" ht="15" customHeight="1">
      <c r="A3" s="1" t="s">
        <v>5</v>
      </c>
      <c r="B3" s="5" t="s">
        <v>6</v>
      </c>
      <c r="C3" s="5"/>
      <c r="D3" s="5"/>
      <c r="E3" s="3"/>
      <c r="F3" s="3"/>
    </row>
    <row r="4" spans="1:6" ht="15" customHeight="1">
      <c r="A4" s="1" t="s">
        <v>7</v>
      </c>
      <c r="B4" s="5" t="s">
        <v>8</v>
      </c>
      <c r="C4" s="5"/>
      <c r="D4" s="5"/>
      <c r="E4" s="3"/>
      <c r="F4" s="3"/>
    </row>
    <row r="5" spans="1:6" ht="15" customHeight="1">
      <c r="A5" s="1" t="s">
        <v>63</v>
      </c>
      <c r="B5" s="2" t="s">
        <v>76</v>
      </c>
      <c r="C5" s="3"/>
      <c r="D5" s="3"/>
      <c r="E5" s="3"/>
      <c r="F5" s="3"/>
    </row>
    <row r="6" spans="1:6" ht="15" customHeight="1">
      <c r="A6" s="1"/>
      <c r="B6" s="2"/>
      <c r="C6" s="3"/>
      <c r="D6" s="3"/>
      <c r="E6" s="3"/>
      <c r="F6" s="3"/>
    </row>
    <row r="7" spans="1:6" ht="15" customHeight="1"/>
    <row r="8" spans="1:6" ht="15" customHeight="1">
      <c r="A8" s="44" t="s">
        <v>1</v>
      </c>
      <c r="B8" s="44"/>
      <c r="C8" s="44"/>
      <c r="D8" s="44"/>
      <c r="E8" s="44"/>
      <c r="F8" s="44"/>
    </row>
    <row r="9" spans="1:6" ht="15" customHeight="1">
      <c r="A9" s="44" t="s">
        <v>2</v>
      </c>
      <c r="B9" s="44"/>
      <c r="C9" s="44"/>
      <c r="D9" s="44"/>
      <c r="E9" s="44"/>
      <c r="F9" s="44"/>
    </row>
    <row r="11" spans="1:6" ht="15" customHeight="1" thickBot="1">
      <c r="A11" s="26" t="s">
        <v>68</v>
      </c>
      <c r="B11" s="7" t="s">
        <v>9</v>
      </c>
      <c r="C11" s="7" t="s">
        <v>13</v>
      </c>
      <c r="D11" s="7" t="s">
        <v>51</v>
      </c>
      <c r="E11" s="7" t="s">
        <v>59</v>
      </c>
      <c r="F11" s="7" t="s">
        <v>69</v>
      </c>
    </row>
    <row r="12" spans="1:6" ht="15" customHeight="1"/>
    <row r="13" spans="1:6" ht="15" customHeight="1">
      <c r="A13" s="8" t="s">
        <v>83</v>
      </c>
    </row>
    <row r="14" spans="1:6" ht="15" customHeight="1">
      <c r="A14" s="29" t="s">
        <v>79</v>
      </c>
      <c r="B14" s="27" t="s">
        <v>16</v>
      </c>
      <c r="C14" s="28">
        <f>'I T'!F14</f>
        <v>141734.33333333334</v>
      </c>
      <c r="D14" s="28">
        <f>'2 T'!F14</f>
        <v>151531.33333333334</v>
      </c>
      <c r="E14" s="28">
        <f>'3 T'!F14</f>
        <v>145068</v>
      </c>
      <c r="F14" s="28">
        <f>AVERAGE(C14:E14)</f>
        <v>146111.22222222222</v>
      </c>
    </row>
    <row r="15" spans="1:6" s="17" customFormat="1" ht="15" customHeight="1">
      <c r="A15" s="33" t="s">
        <v>80</v>
      </c>
      <c r="B15" s="4" t="s">
        <v>16</v>
      </c>
      <c r="C15" s="30">
        <f>'I T'!F15</f>
        <v>55918.666666666664</v>
      </c>
      <c r="D15" s="30">
        <f>'2 T'!F15</f>
        <v>57189.666666666664</v>
      </c>
      <c r="E15" s="30">
        <f>'3 T'!F15</f>
        <v>58917</v>
      </c>
      <c r="F15" s="10">
        <f t="shared" ref="F15:F29" si="0">AVERAGE(C15:E15)</f>
        <v>57341.777777777774</v>
      </c>
    </row>
    <row r="16" spans="1:6" ht="15" customHeight="1">
      <c r="A16" s="34" t="s">
        <v>17</v>
      </c>
      <c r="B16" s="4" t="s">
        <v>16</v>
      </c>
      <c r="C16" s="30">
        <f>'I T'!F16</f>
        <v>4453</v>
      </c>
      <c r="D16" s="30">
        <f>'2 T'!F16</f>
        <v>4680</v>
      </c>
      <c r="E16" s="30">
        <f>'3 T'!F16</f>
        <v>4753</v>
      </c>
      <c r="F16" s="10">
        <f t="shared" si="0"/>
        <v>4628.666666666667</v>
      </c>
    </row>
    <row r="17" spans="1:6" ht="15" customHeight="1">
      <c r="A17" s="34" t="s">
        <v>77</v>
      </c>
      <c r="B17" s="4" t="s">
        <v>16</v>
      </c>
      <c r="C17" s="30">
        <f>'I T'!F17</f>
        <v>3676.6666666666665</v>
      </c>
      <c r="D17" s="30">
        <f>'2 T'!F17</f>
        <v>3847.3333333333335</v>
      </c>
      <c r="E17" s="30">
        <f>'3 T'!F17</f>
        <v>3898</v>
      </c>
      <c r="F17" s="10">
        <f t="shared" si="0"/>
        <v>3807.3333333333335</v>
      </c>
    </row>
    <row r="18" spans="1:6" ht="15" customHeight="1">
      <c r="A18" s="35" t="s">
        <v>78</v>
      </c>
      <c r="B18" s="4" t="s">
        <v>16</v>
      </c>
      <c r="C18" s="30">
        <f>'I T'!F18</f>
        <v>45003.666666666664</v>
      </c>
      <c r="D18" s="30">
        <f>'2 T'!F18</f>
        <v>45905.333333333336</v>
      </c>
      <c r="E18" s="30">
        <f>'3 T'!F18</f>
        <v>47547.333333333336</v>
      </c>
      <c r="F18" s="10">
        <f t="shared" si="0"/>
        <v>46152.111111111117</v>
      </c>
    </row>
    <row r="19" spans="1:6" ht="15" customHeight="1">
      <c r="A19" s="35" t="s">
        <v>20</v>
      </c>
      <c r="B19" s="4" t="s">
        <v>16</v>
      </c>
      <c r="C19" s="30">
        <f>'I T'!F19</f>
        <v>0</v>
      </c>
      <c r="D19" s="30">
        <f>'2 T'!F19</f>
        <v>0</v>
      </c>
      <c r="E19" s="30">
        <f>'3 T'!F19</f>
        <v>0</v>
      </c>
      <c r="F19" s="10"/>
    </row>
    <row r="20" spans="1:6" ht="15" customHeight="1">
      <c r="A20" s="35" t="s">
        <v>21</v>
      </c>
      <c r="B20" s="4" t="s">
        <v>16</v>
      </c>
      <c r="C20" s="30">
        <f>'I T'!F20</f>
        <v>0</v>
      </c>
      <c r="D20" s="30">
        <f>'2 T'!F20</f>
        <v>0</v>
      </c>
      <c r="E20" s="30">
        <f>'3 T'!F20</f>
        <v>0</v>
      </c>
      <c r="F20" s="10"/>
    </row>
    <row r="21" spans="1:6" ht="15" customHeight="1">
      <c r="A21" s="35" t="s">
        <v>22</v>
      </c>
      <c r="B21" s="4" t="s">
        <v>16</v>
      </c>
      <c r="C21" s="30">
        <f>'I T'!F21</f>
        <v>0</v>
      </c>
      <c r="D21" s="30">
        <f>'2 T'!F21</f>
        <v>0</v>
      </c>
      <c r="E21" s="30">
        <f>'3 T'!F21</f>
        <v>0</v>
      </c>
      <c r="F21" s="10"/>
    </row>
    <row r="22" spans="1:6" ht="15" customHeight="1">
      <c r="A22" s="35" t="s">
        <v>23</v>
      </c>
      <c r="B22" s="4" t="s">
        <v>16</v>
      </c>
      <c r="C22" s="30">
        <f>'I T'!F22</f>
        <v>2785.3333333333335</v>
      </c>
      <c r="D22" s="30">
        <f>'2 T'!F22</f>
        <v>2757</v>
      </c>
      <c r="E22" s="30">
        <f>'3 T'!F22</f>
        <v>2718.6666666666665</v>
      </c>
      <c r="F22" s="10">
        <f t="shared" si="0"/>
        <v>2753.6666666666665</v>
      </c>
    </row>
    <row r="23" spans="1:6" ht="15" customHeight="1">
      <c r="A23" s="35" t="s">
        <v>24</v>
      </c>
      <c r="B23" s="4" t="s">
        <v>16</v>
      </c>
      <c r="C23" s="30">
        <f>'I T'!F23</f>
        <v>0</v>
      </c>
      <c r="D23" s="30">
        <f>'2 T'!F23</f>
        <v>0</v>
      </c>
      <c r="E23" s="30">
        <f>'3 T'!F23</f>
        <v>0</v>
      </c>
      <c r="F23" s="10">
        <f t="shared" si="0"/>
        <v>0</v>
      </c>
    </row>
    <row r="24" spans="1:6" ht="15" customHeight="1">
      <c r="A24" s="12"/>
      <c r="C24" s="30">
        <f>'I T'!F24</f>
        <v>0</v>
      </c>
      <c r="D24" s="30">
        <f>'2 T'!F24</f>
        <v>0</v>
      </c>
      <c r="E24" s="30">
        <f>'3 T'!F24</f>
        <v>0</v>
      </c>
      <c r="F24" s="10"/>
    </row>
    <row r="25" spans="1:6" ht="15" customHeight="1">
      <c r="A25" s="24" t="s">
        <v>81</v>
      </c>
      <c r="B25" s="4" t="s">
        <v>16</v>
      </c>
      <c r="C25" s="30">
        <f>'I T'!F25</f>
        <v>474190.33333333331</v>
      </c>
      <c r="D25" s="30">
        <f>'2 T'!F25</f>
        <v>451361</v>
      </c>
      <c r="E25" s="30">
        <f>'3 T'!F25</f>
        <v>488971</v>
      </c>
      <c r="F25" s="30">
        <f t="shared" si="0"/>
        <v>471507.44444444444</v>
      </c>
    </row>
    <row r="26" spans="1:6" ht="15" customHeight="1">
      <c r="A26" s="13" t="s">
        <v>82</v>
      </c>
      <c r="B26" s="4" t="s">
        <v>16</v>
      </c>
      <c r="C26" s="30">
        <f>'I T'!F26</f>
        <v>271626.66666666669</v>
      </c>
      <c r="D26" s="30">
        <f>'2 T'!F26</f>
        <v>286188.33333333331</v>
      </c>
      <c r="E26" s="30">
        <f>'3 T'!F26</f>
        <v>305836.33333333331</v>
      </c>
      <c r="F26" s="30">
        <f t="shared" si="0"/>
        <v>287883.77777777775</v>
      </c>
    </row>
    <row r="27" spans="1:6" ht="15" customHeight="1">
      <c r="A27" s="32" t="s">
        <v>26</v>
      </c>
      <c r="B27" s="17" t="s">
        <v>16</v>
      </c>
      <c r="C27" s="30">
        <f>'I T'!F27</f>
        <v>202563.66666666666</v>
      </c>
      <c r="D27" s="30">
        <f>'2 T'!F27</f>
        <v>165172.66666666666</v>
      </c>
      <c r="E27" s="30">
        <f>'3 T'!F27</f>
        <v>183134.66666666666</v>
      </c>
      <c r="F27" s="30">
        <f t="shared" si="0"/>
        <v>183623.66666666666</v>
      </c>
    </row>
    <row r="28" spans="1:6" ht="15" customHeight="1" thickBot="1">
      <c r="A28" s="14" t="s">
        <v>70</v>
      </c>
      <c r="B28" s="15"/>
      <c r="C28" s="16">
        <f>+C14+C25</f>
        <v>615924.66666666663</v>
      </c>
      <c r="D28" s="16">
        <f t="shared" ref="D28:E28" si="1">+D14+D25</f>
        <v>602892.33333333337</v>
      </c>
      <c r="E28" s="16">
        <f t="shared" si="1"/>
        <v>634039</v>
      </c>
      <c r="F28" s="16">
        <f t="shared" si="0"/>
        <v>617618.66666666663</v>
      </c>
    </row>
    <row r="29" spans="1:6" ht="15" customHeight="1" thickTop="1" thickBot="1">
      <c r="A29" s="14" t="s">
        <v>71</v>
      </c>
      <c r="B29" s="15"/>
      <c r="C29" s="16">
        <f>+C14+C15+C25</f>
        <v>671843.33333333326</v>
      </c>
      <c r="D29" s="16">
        <f t="shared" ref="D29:E29" si="2">+D14+D15+D25</f>
        <v>660082</v>
      </c>
      <c r="E29" s="16">
        <f t="shared" si="2"/>
        <v>692956</v>
      </c>
      <c r="F29" s="16">
        <f t="shared" si="0"/>
        <v>674960.44444444438</v>
      </c>
    </row>
    <row r="30" spans="1:6" ht="15" customHeight="1" thickTop="1">
      <c r="A30" s="37" t="s">
        <v>92</v>
      </c>
    </row>
    <row r="31" spans="1:6" ht="15" customHeight="1">
      <c r="A31" s="38" t="s">
        <v>84</v>
      </c>
      <c r="B31" s="36"/>
      <c r="C31" s="36"/>
      <c r="D31" s="36"/>
      <c r="E31" s="36"/>
      <c r="F31" s="36"/>
    </row>
    <row r="32" spans="1:6" ht="15" customHeight="1">
      <c r="A32" s="38" t="s">
        <v>85</v>
      </c>
      <c r="B32" s="36"/>
      <c r="C32" s="36"/>
      <c r="D32" s="36"/>
      <c r="E32" s="36"/>
      <c r="F32" s="36"/>
    </row>
    <row r="33" spans="1:6" ht="15" customHeight="1">
      <c r="A33" s="18"/>
      <c r="B33" s="19"/>
      <c r="C33" s="19"/>
      <c r="D33" s="19"/>
      <c r="E33" s="19"/>
      <c r="F33" s="19"/>
    </row>
    <row r="34" spans="1:6" ht="15" customHeight="1">
      <c r="A34" s="18"/>
      <c r="B34" s="19"/>
      <c r="C34" s="19"/>
      <c r="D34" s="19"/>
      <c r="E34" s="19"/>
      <c r="F34" s="19"/>
    </row>
    <row r="35" spans="1:6" ht="15" customHeight="1">
      <c r="A35" s="45" t="s">
        <v>30</v>
      </c>
      <c r="B35" s="45"/>
      <c r="C35" s="45"/>
      <c r="D35" s="45"/>
      <c r="E35" s="45"/>
    </row>
    <row r="36" spans="1:6" ht="15" customHeight="1">
      <c r="A36" s="44" t="s">
        <v>31</v>
      </c>
      <c r="B36" s="44"/>
      <c r="C36" s="44"/>
      <c r="D36" s="44"/>
      <c r="E36" s="44"/>
    </row>
    <row r="37" spans="1:6">
      <c r="A37" s="44" t="s">
        <v>65</v>
      </c>
      <c r="B37" s="44"/>
      <c r="C37" s="44"/>
      <c r="D37" s="44"/>
      <c r="E37" s="44"/>
    </row>
    <row r="38" spans="1:6">
      <c r="A38" s="31"/>
      <c r="B38" s="31"/>
      <c r="C38" s="31"/>
      <c r="D38" s="31"/>
      <c r="E38" s="31"/>
    </row>
    <row r="39" spans="1:6" ht="15.75" thickBot="1">
      <c r="A39" s="26" t="s">
        <v>68</v>
      </c>
      <c r="B39" s="7" t="s">
        <v>13</v>
      </c>
      <c r="C39" s="7" t="s">
        <v>51</v>
      </c>
      <c r="D39" s="7" t="s">
        <v>59</v>
      </c>
      <c r="E39" s="7" t="s">
        <v>60</v>
      </c>
    </row>
    <row r="40" spans="1:6">
      <c r="A40" s="21"/>
      <c r="B40" s="22"/>
      <c r="C40" s="22"/>
      <c r="D40" s="22"/>
      <c r="E40" s="22"/>
    </row>
    <row r="41" spans="1:6">
      <c r="A41" s="25" t="s">
        <v>14</v>
      </c>
    </row>
    <row r="42" spans="1:6">
      <c r="A42" s="9" t="s">
        <v>15</v>
      </c>
      <c r="B42" s="4">
        <f>'I T'!E42</f>
        <v>0</v>
      </c>
      <c r="C42" s="4">
        <f>'2 T'!F42</f>
        <v>0</v>
      </c>
      <c r="D42" s="4">
        <f>'3 T'!G42</f>
        <v>0</v>
      </c>
      <c r="E42" s="4">
        <v>0</v>
      </c>
    </row>
    <row r="43" spans="1:6">
      <c r="A43" s="13"/>
      <c r="E43" s="4">
        <v>0</v>
      </c>
    </row>
    <row r="44" spans="1:6" ht="15.75" thickBot="1">
      <c r="A44" s="14" t="s">
        <v>27</v>
      </c>
      <c r="B44" s="15">
        <f>+SUM(B42:B43)</f>
        <v>0</v>
      </c>
      <c r="C44" s="15">
        <f>+SUM(C42:C43)</f>
        <v>0</v>
      </c>
      <c r="D44" s="15">
        <f>+SUM(D42:D43)</f>
        <v>0</v>
      </c>
      <c r="E44" s="15">
        <f>+SUM(E42:E43)</f>
        <v>0</v>
      </c>
    </row>
    <row r="45" spans="1:6" ht="15.75" thickTop="1">
      <c r="A45" s="17" t="s">
        <v>32</v>
      </c>
    </row>
    <row r="47" spans="1:6">
      <c r="A47" s="4"/>
    </row>
    <row r="48" spans="1:6">
      <c r="A48" s="44" t="s">
        <v>33</v>
      </c>
      <c r="B48" s="44"/>
      <c r="C48" s="44"/>
      <c r="D48" s="44"/>
      <c r="E48" s="44"/>
    </row>
    <row r="49" spans="1:5">
      <c r="A49" s="44" t="s">
        <v>34</v>
      </c>
      <c r="B49" s="44"/>
      <c r="C49" s="44"/>
      <c r="D49" s="44"/>
      <c r="E49" s="44"/>
    </row>
    <row r="50" spans="1:5">
      <c r="A50" s="44" t="s">
        <v>65</v>
      </c>
      <c r="B50" s="44"/>
      <c r="C50" s="44"/>
      <c r="D50" s="44"/>
      <c r="E50" s="44"/>
    </row>
    <row r="51" spans="1:5">
      <c r="A51" s="31"/>
      <c r="B51" s="31"/>
      <c r="C51" s="31"/>
      <c r="D51" s="31"/>
      <c r="E51" s="31"/>
    </row>
    <row r="52" spans="1:5" ht="15.75" thickBot="1">
      <c r="A52" s="6" t="s">
        <v>35</v>
      </c>
      <c r="B52" s="7" t="s">
        <v>13</v>
      </c>
      <c r="C52" s="7" t="s">
        <v>51</v>
      </c>
      <c r="D52" s="7" t="s">
        <v>59</v>
      </c>
      <c r="E52" s="7" t="s">
        <v>60</v>
      </c>
    </row>
    <row r="54" spans="1:5">
      <c r="A54" s="17" t="s">
        <v>36</v>
      </c>
      <c r="B54" s="4">
        <f>'I T'!E54</f>
        <v>0</v>
      </c>
      <c r="C54" s="4">
        <f>'2 T'!F54</f>
        <v>0</v>
      </c>
      <c r="D54" s="4">
        <f>'3 T'!G54</f>
        <v>0</v>
      </c>
      <c r="E54" s="4">
        <f>+SUM(B54:D54)</f>
        <v>0</v>
      </c>
    </row>
    <row r="55" spans="1:5">
      <c r="A55" s="17" t="s">
        <v>37</v>
      </c>
    </row>
    <row r="56" spans="1:5">
      <c r="A56" s="17" t="s">
        <v>38</v>
      </c>
    </row>
    <row r="57" spans="1:5">
      <c r="A57" s="17" t="s">
        <v>39</v>
      </c>
    </row>
    <row r="58" spans="1:5">
      <c r="A58" s="17" t="s">
        <v>40</v>
      </c>
    </row>
    <row r="59" spans="1:5" ht="15.75" thickBot="1">
      <c r="A59" s="14" t="s">
        <v>27</v>
      </c>
      <c r="B59" s="15">
        <f>+SUM(B54:B58)</f>
        <v>0</v>
      </c>
      <c r="C59" s="15">
        <f t="shared" ref="C59:E59" si="3">+SUM(C54:C58)</f>
        <v>0</v>
      </c>
      <c r="D59" s="15">
        <f t="shared" si="3"/>
        <v>0</v>
      </c>
      <c r="E59" s="15">
        <f t="shared" si="3"/>
        <v>0</v>
      </c>
    </row>
    <row r="60" spans="1:5" ht="15.75" thickTop="1">
      <c r="A60" s="18" t="s">
        <v>32</v>
      </c>
    </row>
    <row r="61" spans="1:5">
      <c r="A61" s="18"/>
    </row>
    <row r="62" spans="1:5">
      <c r="A62" s="18"/>
    </row>
    <row r="63" spans="1:5">
      <c r="A63" s="44" t="s">
        <v>41</v>
      </c>
      <c r="B63" s="44"/>
      <c r="C63" s="44"/>
      <c r="D63" s="44"/>
      <c r="E63" s="44"/>
    </row>
    <row r="64" spans="1:5">
      <c r="A64" s="44" t="s">
        <v>42</v>
      </c>
      <c r="B64" s="44"/>
      <c r="C64" s="44"/>
      <c r="D64" s="44"/>
      <c r="E64" s="44"/>
    </row>
    <row r="65" spans="1:5">
      <c r="A65" s="44" t="s">
        <v>65</v>
      </c>
      <c r="B65" s="44"/>
      <c r="C65" s="44"/>
      <c r="D65" s="44"/>
      <c r="E65" s="44"/>
    </row>
    <row r="66" spans="1:5">
      <c r="A66" s="31"/>
      <c r="B66" s="31"/>
      <c r="C66" s="31"/>
      <c r="D66" s="31"/>
      <c r="E66" s="31"/>
    </row>
    <row r="67" spans="1:5" ht="15.75" thickBot="1">
      <c r="A67" s="6" t="s">
        <v>35</v>
      </c>
      <c r="B67" s="7" t="s">
        <v>13</v>
      </c>
      <c r="C67" s="7" t="s">
        <v>51</v>
      </c>
      <c r="D67" s="7" t="s">
        <v>59</v>
      </c>
      <c r="E67" s="7" t="s">
        <v>60</v>
      </c>
    </row>
    <row r="69" spans="1:5">
      <c r="A69" s="4" t="s">
        <v>62</v>
      </c>
      <c r="B69" s="4">
        <f>'I T'!E69</f>
        <v>0</v>
      </c>
      <c r="C69" s="4">
        <f>'2 T'!F69</f>
        <v>0</v>
      </c>
      <c r="D69" s="4">
        <f>'3 T'!G69</f>
        <v>0</v>
      </c>
      <c r="E69" s="4">
        <f>B69</f>
        <v>0</v>
      </c>
    </row>
    <row r="70" spans="1:5">
      <c r="A70" s="4" t="s">
        <v>43</v>
      </c>
      <c r="B70" s="4">
        <f>'I T'!E70</f>
        <v>0</v>
      </c>
      <c r="C70" s="4">
        <f>'2 T'!F70</f>
        <v>0</v>
      </c>
      <c r="D70" s="4">
        <f>'3 T'!G70</f>
        <v>0</v>
      </c>
      <c r="E70" s="4">
        <f>SUM(B70:D70)</f>
        <v>0</v>
      </c>
    </row>
    <row r="71" spans="1:5">
      <c r="A71" s="4" t="s">
        <v>44</v>
      </c>
      <c r="B71" s="4">
        <f>'I T'!E71</f>
        <v>0</v>
      </c>
      <c r="C71" s="4">
        <f>'2 T'!F71</f>
        <v>0</v>
      </c>
      <c r="D71" s="4">
        <f>'3 T'!G71</f>
        <v>0</v>
      </c>
      <c r="E71" s="4">
        <f>E70+E69</f>
        <v>0</v>
      </c>
    </row>
    <row r="72" spans="1:5">
      <c r="A72" s="4" t="s">
        <v>45</v>
      </c>
      <c r="B72" s="4">
        <f>'I T'!E72</f>
        <v>0</v>
      </c>
      <c r="C72" s="4">
        <f>'2 T'!F72</f>
        <v>0</v>
      </c>
      <c r="D72" s="4">
        <f>'3 T'!G72</f>
        <v>0</v>
      </c>
      <c r="E72" s="4">
        <f>SUM(B72:D72)</f>
        <v>0</v>
      </c>
    </row>
    <row r="73" spans="1:5">
      <c r="A73" s="4" t="s">
        <v>46</v>
      </c>
      <c r="B73" s="4">
        <f>'I T'!E73</f>
        <v>0</v>
      </c>
      <c r="C73" s="4">
        <f>'2 T'!F73</f>
        <v>0</v>
      </c>
      <c r="D73" s="4">
        <f>'3 T'!G73</f>
        <v>0</v>
      </c>
      <c r="E73" s="4">
        <f>E71-E72</f>
        <v>0</v>
      </c>
    </row>
    <row r="74" spans="1:5" ht="15.75" thickBot="1">
      <c r="A74" s="15"/>
      <c r="B74" s="15"/>
      <c r="C74" s="15"/>
      <c r="D74" s="15"/>
      <c r="E74" s="15"/>
    </row>
    <row r="75" spans="1:5" ht="15.75" thickTop="1">
      <c r="A75" s="4" t="s">
        <v>47</v>
      </c>
    </row>
    <row r="76" spans="1:5">
      <c r="A76" s="4"/>
    </row>
    <row r="79" spans="1:5">
      <c r="A79" s="17" t="s">
        <v>66</v>
      </c>
    </row>
    <row r="80" spans="1:5">
      <c r="A80" s="17" t="s">
        <v>91</v>
      </c>
    </row>
    <row r="81" spans="1:1">
      <c r="A81" s="17" t="s">
        <v>67</v>
      </c>
    </row>
  </sheetData>
  <mergeCells count="13">
    <mergeCell ref="A64:E64"/>
    <mergeCell ref="A65:E65"/>
    <mergeCell ref="A35:E35"/>
    <mergeCell ref="A36:E36"/>
    <mergeCell ref="A37:E37"/>
    <mergeCell ref="A48:E48"/>
    <mergeCell ref="A49:E49"/>
    <mergeCell ref="A50:E50"/>
    <mergeCell ref="A1:F1"/>
    <mergeCell ref="A8:F8"/>
    <mergeCell ref="A9:F9"/>
    <mergeCell ref="B2:D2"/>
    <mergeCell ref="A63:E6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81"/>
  <sheetViews>
    <sheetView tabSelected="1" zoomScaleNormal="100" workbookViewId="0">
      <selection sqref="A1:F1"/>
    </sheetView>
  </sheetViews>
  <sheetFormatPr baseColWidth="10" defaultColWidth="11.5703125" defaultRowHeight="1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10" ht="15" customHeight="1">
      <c r="A1" s="44" t="s">
        <v>0</v>
      </c>
      <c r="B1" s="44"/>
      <c r="C1" s="44"/>
      <c r="D1" s="44"/>
      <c r="E1" s="44"/>
      <c r="F1" s="44"/>
    </row>
    <row r="2" spans="1:10" ht="15" customHeight="1">
      <c r="A2" s="1" t="s">
        <v>3</v>
      </c>
      <c r="B2" s="43" t="s">
        <v>4</v>
      </c>
      <c r="C2" s="43"/>
      <c r="D2" s="43"/>
      <c r="E2" s="3"/>
      <c r="F2" s="3"/>
    </row>
    <row r="3" spans="1:10" ht="15" customHeight="1">
      <c r="A3" s="1" t="s">
        <v>5</v>
      </c>
      <c r="B3" s="5" t="s">
        <v>6</v>
      </c>
      <c r="C3" s="5"/>
      <c r="D3" s="5"/>
      <c r="E3" s="3"/>
      <c r="F3" s="3"/>
    </row>
    <row r="4" spans="1:10" ht="15" customHeight="1">
      <c r="A4" s="1" t="s">
        <v>7</v>
      </c>
      <c r="B4" s="5" t="s">
        <v>8</v>
      </c>
      <c r="C4" s="5"/>
      <c r="D4" s="5"/>
      <c r="E4" s="3"/>
      <c r="F4" s="3"/>
    </row>
    <row r="5" spans="1:10" ht="15" customHeight="1">
      <c r="A5" s="1" t="s">
        <v>63</v>
      </c>
      <c r="B5" s="2" t="s">
        <v>90</v>
      </c>
      <c r="C5" s="3"/>
      <c r="D5" s="3"/>
      <c r="E5" s="3"/>
      <c r="F5" s="3"/>
    </row>
    <row r="6" spans="1:10" ht="15" customHeight="1">
      <c r="A6" s="1"/>
      <c r="B6" s="2"/>
      <c r="C6" s="3"/>
      <c r="D6" s="3"/>
      <c r="E6" s="3"/>
      <c r="F6" s="3"/>
    </row>
    <row r="7" spans="1:10" ht="15" customHeight="1"/>
    <row r="8" spans="1:10" ht="15" customHeight="1">
      <c r="A8" s="44" t="s">
        <v>1</v>
      </c>
      <c r="B8" s="44"/>
      <c r="C8" s="44"/>
      <c r="D8" s="44"/>
      <c r="E8" s="44"/>
      <c r="F8" s="44"/>
    </row>
    <row r="9" spans="1:10" ht="15" customHeight="1">
      <c r="A9" s="44" t="s">
        <v>2</v>
      </c>
      <c r="B9" s="44"/>
      <c r="C9" s="44"/>
      <c r="D9" s="44"/>
      <c r="E9" s="44"/>
      <c r="F9" s="44"/>
    </row>
    <row r="11" spans="1:10" ht="15" customHeight="1" thickBot="1">
      <c r="A11" s="26" t="s">
        <v>68</v>
      </c>
      <c r="B11" s="7" t="s">
        <v>9</v>
      </c>
      <c r="C11" s="7" t="s">
        <v>13</v>
      </c>
      <c r="D11" s="7" t="s">
        <v>51</v>
      </c>
      <c r="E11" s="7" t="s">
        <v>59</v>
      </c>
      <c r="F11" s="7" t="s">
        <v>55</v>
      </c>
      <c r="G11" s="7" t="s">
        <v>69</v>
      </c>
    </row>
    <row r="12" spans="1:10" ht="15" customHeight="1"/>
    <row r="13" spans="1:10" ht="15" customHeight="1">
      <c r="A13" s="8" t="s">
        <v>83</v>
      </c>
    </row>
    <row r="14" spans="1:10" ht="15" customHeight="1">
      <c r="A14" s="29" t="s">
        <v>79</v>
      </c>
      <c r="B14" s="27" t="s">
        <v>16</v>
      </c>
      <c r="C14" s="28">
        <f>'I T'!F14</f>
        <v>141734.33333333334</v>
      </c>
      <c r="D14" s="28">
        <f>'2 T'!F14</f>
        <v>151531.33333333334</v>
      </c>
      <c r="E14" s="28">
        <f>'3 T'!F14</f>
        <v>145068</v>
      </c>
      <c r="F14" s="28">
        <f>'4 T'!F14</f>
        <v>146457</v>
      </c>
      <c r="G14" s="28">
        <f>AVERAGE(C14:F14)</f>
        <v>146197.66666666669</v>
      </c>
    </row>
    <row r="15" spans="1:10" s="17" customFormat="1" ht="15" customHeight="1">
      <c r="A15" s="33" t="s">
        <v>80</v>
      </c>
      <c r="B15" s="4" t="s">
        <v>16</v>
      </c>
      <c r="C15" s="30">
        <f>'I T'!F15</f>
        <v>55918.666666666664</v>
      </c>
      <c r="D15" s="30">
        <f>'2 T'!F15</f>
        <v>57189.666666666664</v>
      </c>
      <c r="E15" s="30">
        <f>'3 T'!F15</f>
        <v>58917</v>
      </c>
      <c r="F15" s="30">
        <f>'4 T'!F15</f>
        <v>60877.333333333336</v>
      </c>
      <c r="G15" s="10">
        <f>AVERAGE(C15:F15)</f>
        <v>58225.666666666664</v>
      </c>
      <c r="I15" s="17">
        <f>G14+G15</f>
        <v>204423.33333333334</v>
      </c>
      <c r="J15" s="47">
        <f>I15/G14</f>
        <v>1.3982667302031724</v>
      </c>
    </row>
    <row r="16" spans="1:10" ht="15" customHeight="1">
      <c r="A16" s="34" t="s">
        <v>17</v>
      </c>
      <c r="B16" s="4" t="s">
        <v>16</v>
      </c>
      <c r="C16" s="30">
        <f>'I T'!F16</f>
        <v>4453</v>
      </c>
      <c r="D16" s="30">
        <f>'2 T'!F16</f>
        <v>4680</v>
      </c>
      <c r="E16" s="30">
        <f>'3 T'!F16</f>
        <v>4753</v>
      </c>
      <c r="F16" s="30">
        <f>'4 T'!F16</f>
        <v>4842.666666666667</v>
      </c>
      <c r="G16" s="10">
        <f>AVERAGE(C16:F16)</f>
        <v>4682.166666666667</v>
      </c>
      <c r="J16" s="42">
        <f>G15/G14</f>
        <v>0.39826673020317233</v>
      </c>
    </row>
    <row r="17" spans="1:9" ht="15" customHeight="1">
      <c r="A17" s="34" t="s">
        <v>77</v>
      </c>
      <c r="B17" s="4" t="s">
        <v>16</v>
      </c>
      <c r="C17" s="30">
        <f>'I T'!F17</f>
        <v>3676.6666666666665</v>
      </c>
      <c r="D17" s="30">
        <f>'2 T'!F17</f>
        <v>3847.3333333333335</v>
      </c>
      <c r="E17" s="30">
        <f>'3 T'!F17</f>
        <v>3898</v>
      </c>
      <c r="F17" s="30">
        <f>'4 T'!F17</f>
        <v>4077</v>
      </c>
      <c r="G17" s="10">
        <f>AVERAGE(C17:F17)</f>
        <v>3874.75</v>
      </c>
    </row>
    <row r="18" spans="1:9" ht="15" customHeight="1">
      <c r="A18" s="35" t="s">
        <v>78</v>
      </c>
      <c r="B18" s="4" t="s">
        <v>16</v>
      </c>
      <c r="C18" s="30">
        <f>'I T'!F18</f>
        <v>45003.666666666664</v>
      </c>
      <c r="D18" s="30">
        <f>'2 T'!F18</f>
        <v>45905.333333333336</v>
      </c>
      <c r="E18" s="30">
        <f>'3 T'!F18</f>
        <v>47547.333333333336</v>
      </c>
      <c r="F18" s="30">
        <f>'4 T'!F18</f>
        <v>49240.666666666664</v>
      </c>
      <c r="G18" s="10">
        <f>AVERAGE(C18:F18)</f>
        <v>46924.25</v>
      </c>
    </row>
    <row r="19" spans="1:9" ht="15" customHeight="1">
      <c r="A19" s="35" t="s">
        <v>20</v>
      </c>
      <c r="B19" s="4" t="s">
        <v>16</v>
      </c>
      <c r="C19" s="30">
        <f>'I T'!F19</f>
        <v>0</v>
      </c>
      <c r="D19" s="30">
        <f>'2 T'!F19</f>
        <v>0</v>
      </c>
      <c r="E19" s="30">
        <f>'3 T'!F19</f>
        <v>0</v>
      </c>
      <c r="F19" s="30">
        <f>'4 T'!F19</f>
        <v>0</v>
      </c>
      <c r="G19" s="10"/>
    </row>
    <row r="20" spans="1:9" ht="15" customHeight="1">
      <c r="A20" s="35" t="s">
        <v>21</v>
      </c>
      <c r="B20" s="4" t="s">
        <v>16</v>
      </c>
      <c r="C20" s="30">
        <f>'I T'!F20</f>
        <v>0</v>
      </c>
      <c r="D20" s="30">
        <f>'2 T'!F20</f>
        <v>0</v>
      </c>
      <c r="E20" s="30">
        <f>'3 T'!F20</f>
        <v>0</v>
      </c>
      <c r="F20" s="30">
        <f>'4 T'!F20</f>
        <v>0</v>
      </c>
      <c r="G20" s="10"/>
    </row>
    <row r="21" spans="1:9" ht="15" customHeight="1">
      <c r="A21" s="35" t="s">
        <v>22</v>
      </c>
      <c r="B21" s="4" t="s">
        <v>16</v>
      </c>
      <c r="C21" s="30">
        <f>'I T'!F21</f>
        <v>0</v>
      </c>
      <c r="D21" s="30">
        <f>'2 T'!F21</f>
        <v>0</v>
      </c>
      <c r="E21" s="30">
        <f>'3 T'!F21</f>
        <v>0</v>
      </c>
      <c r="F21" s="30">
        <f>'4 T'!F21</f>
        <v>0</v>
      </c>
      <c r="G21" s="10"/>
    </row>
    <row r="22" spans="1:9" ht="15" customHeight="1">
      <c r="A22" s="35" t="s">
        <v>23</v>
      </c>
      <c r="B22" s="4" t="s">
        <v>16</v>
      </c>
      <c r="C22" s="30">
        <f>'I T'!F22</f>
        <v>2785.3333333333335</v>
      </c>
      <c r="D22" s="30">
        <f>'2 T'!F22</f>
        <v>2757</v>
      </c>
      <c r="E22" s="30">
        <f>'3 T'!F22</f>
        <v>2718.6666666666665</v>
      </c>
      <c r="F22" s="30">
        <f>'4 T'!F22</f>
        <v>2717</v>
      </c>
      <c r="G22" s="10">
        <f>AVERAGE(C22:F22)</f>
        <v>2744.5</v>
      </c>
    </row>
    <row r="23" spans="1:9" ht="15" customHeight="1">
      <c r="A23" s="35" t="s">
        <v>24</v>
      </c>
      <c r="B23" s="4" t="s">
        <v>16</v>
      </c>
      <c r="C23" s="30">
        <f>'I T'!F23</f>
        <v>0</v>
      </c>
      <c r="D23" s="30">
        <f>'2 T'!F23</f>
        <v>0</v>
      </c>
      <c r="E23" s="30">
        <f>'3 T'!F23</f>
        <v>0</v>
      </c>
      <c r="F23" s="30">
        <f>'4 T'!F23</f>
        <v>0</v>
      </c>
      <c r="G23" s="10">
        <f>AVERAGE(C23:F23)</f>
        <v>0</v>
      </c>
    </row>
    <row r="24" spans="1:9" ht="15" customHeight="1">
      <c r="A24" s="12"/>
      <c r="C24" s="30">
        <f>'I T'!F24</f>
        <v>0</v>
      </c>
      <c r="D24" s="30">
        <f>'2 T'!F24</f>
        <v>0</v>
      </c>
      <c r="E24" s="30">
        <f>'3 T'!F24</f>
        <v>0</v>
      </c>
      <c r="F24" s="30">
        <f>'4 T'!F24</f>
        <v>0</v>
      </c>
      <c r="G24" s="10"/>
    </row>
    <row r="25" spans="1:9" ht="15" customHeight="1">
      <c r="A25" s="24" t="s">
        <v>81</v>
      </c>
      <c r="B25" s="4" t="s">
        <v>16</v>
      </c>
      <c r="C25" s="30">
        <f>'I T'!F25</f>
        <v>474190.33333333331</v>
      </c>
      <c r="D25" s="30">
        <f>'2 T'!F25</f>
        <v>451361</v>
      </c>
      <c r="E25" s="30">
        <f>'3 T'!F25</f>
        <v>488971</v>
      </c>
      <c r="F25" s="30">
        <f>'4 T'!F25</f>
        <v>489051.33333333337</v>
      </c>
      <c r="G25" s="30">
        <f>AVERAGE(C25:F25)</f>
        <v>475893.41666666663</v>
      </c>
    </row>
    <row r="26" spans="1:9" ht="15" customHeight="1">
      <c r="A26" s="13" t="s">
        <v>82</v>
      </c>
      <c r="B26" s="4" t="s">
        <v>16</v>
      </c>
      <c r="C26" s="30">
        <f>'I T'!F26</f>
        <v>271626.66666666669</v>
      </c>
      <c r="D26" s="30">
        <f>'2 T'!F26</f>
        <v>286188.33333333331</v>
      </c>
      <c r="E26" s="30">
        <f>'3 T'!F26</f>
        <v>305836.33333333331</v>
      </c>
      <c r="F26" s="30">
        <f>'4 T'!F26</f>
        <v>327041.66666666669</v>
      </c>
      <c r="G26" s="30">
        <f>AVERAGE(C26:F26)</f>
        <v>297673.25</v>
      </c>
    </row>
    <row r="27" spans="1:9" ht="15" customHeight="1">
      <c r="A27" s="32" t="s">
        <v>26</v>
      </c>
      <c r="B27" s="17" t="s">
        <v>16</v>
      </c>
      <c r="C27" s="30">
        <f>'I T'!F27</f>
        <v>202563.66666666666</v>
      </c>
      <c r="D27" s="30">
        <f>'2 T'!F27</f>
        <v>165172.66666666666</v>
      </c>
      <c r="E27" s="30">
        <f>'3 T'!F27</f>
        <v>183134.66666666666</v>
      </c>
      <c r="F27" s="30">
        <f>'4 T'!F27</f>
        <v>162009.66666666666</v>
      </c>
      <c r="G27" s="30">
        <f>AVERAGE(C27:F27)</f>
        <v>178220.16666666666</v>
      </c>
    </row>
    <row r="28" spans="1:9" ht="15" customHeight="1" thickBot="1">
      <c r="A28" s="14" t="s">
        <v>70</v>
      </c>
      <c r="B28" s="15"/>
      <c r="C28" s="16">
        <f>+C14+C25</f>
        <v>615924.66666666663</v>
      </c>
      <c r="D28" s="16">
        <f t="shared" ref="D28:F28" si="0">+D14+D25</f>
        <v>602892.33333333337</v>
      </c>
      <c r="E28" s="16">
        <f t="shared" ref="E28" si="1">+E14+E25</f>
        <v>634039</v>
      </c>
      <c r="F28" s="16">
        <f t="shared" si="0"/>
        <v>635508.33333333337</v>
      </c>
      <c r="G28" s="16">
        <f>AVERAGE(C28:F28)</f>
        <v>622091.08333333337</v>
      </c>
      <c r="I28" s="42">
        <f>G29/G28</f>
        <v>1.093596690623948</v>
      </c>
    </row>
    <row r="29" spans="1:9" ht="15" customHeight="1" thickTop="1" thickBot="1">
      <c r="A29" s="14" t="s">
        <v>71</v>
      </c>
      <c r="B29" s="15"/>
      <c r="C29" s="16">
        <f>+C14+C15+C25</f>
        <v>671843.33333333326</v>
      </c>
      <c r="D29" s="16">
        <f t="shared" ref="D29:F29" si="2">+D14+D15+D25</f>
        <v>660082</v>
      </c>
      <c r="E29" s="16">
        <f t="shared" ref="E29" si="3">+E14+E15+E25</f>
        <v>692956</v>
      </c>
      <c r="F29" s="16">
        <f t="shared" si="2"/>
        <v>696385.66666666674</v>
      </c>
      <c r="G29" s="16">
        <f>AVERAGE(C29:F29)</f>
        <v>680316.75</v>
      </c>
    </row>
    <row r="30" spans="1:9" ht="15" customHeight="1" thickTop="1">
      <c r="A30" s="37" t="s">
        <v>92</v>
      </c>
    </row>
    <row r="31" spans="1:9" ht="15" customHeight="1">
      <c r="A31" s="38" t="s">
        <v>84</v>
      </c>
      <c r="B31" s="36"/>
      <c r="C31" s="36"/>
      <c r="D31" s="36"/>
      <c r="E31" s="36"/>
      <c r="F31" s="36"/>
    </row>
    <row r="32" spans="1:9" ht="15" customHeight="1">
      <c r="A32" s="38" t="s">
        <v>85</v>
      </c>
      <c r="B32" s="36"/>
      <c r="C32" s="36"/>
      <c r="D32" s="36"/>
      <c r="E32" s="36"/>
      <c r="F32" s="36"/>
    </row>
    <row r="33" spans="1:6" ht="15" customHeight="1">
      <c r="A33" s="18"/>
      <c r="B33" s="19"/>
      <c r="C33" s="19"/>
      <c r="D33" s="19"/>
      <c r="E33" s="19"/>
      <c r="F33" s="19"/>
    </row>
    <row r="34" spans="1:6">
      <c r="A34" s="18"/>
      <c r="B34" s="19"/>
      <c r="C34" s="19"/>
      <c r="D34" s="19"/>
      <c r="E34" s="19"/>
      <c r="F34" s="19"/>
    </row>
    <row r="35" spans="1:6">
      <c r="A35" s="45" t="s">
        <v>30</v>
      </c>
      <c r="B35" s="45"/>
      <c r="C35" s="45"/>
      <c r="D35" s="45"/>
      <c r="E35" s="45"/>
    </row>
    <row r="36" spans="1:6">
      <c r="A36" s="44" t="s">
        <v>31</v>
      </c>
      <c r="B36" s="44"/>
      <c r="C36" s="44"/>
      <c r="D36" s="44"/>
      <c r="E36" s="44"/>
    </row>
    <row r="37" spans="1:6">
      <c r="A37" s="44" t="s">
        <v>65</v>
      </c>
      <c r="B37" s="44"/>
      <c r="C37" s="44"/>
      <c r="D37" s="44"/>
      <c r="E37" s="44"/>
    </row>
    <row r="38" spans="1:6">
      <c r="A38" s="31"/>
      <c r="B38" s="31"/>
      <c r="C38" s="31"/>
      <c r="D38" s="31"/>
      <c r="E38" s="31"/>
    </row>
    <row r="39" spans="1:6" ht="15.75" thickBot="1">
      <c r="A39" s="26" t="s">
        <v>68</v>
      </c>
      <c r="B39" s="7" t="s">
        <v>13</v>
      </c>
      <c r="C39" s="7" t="s">
        <v>51</v>
      </c>
      <c r="D39" s="7" t="s">
        <v>59</v>
      </c>
      <c r="E39" s="7" t="s">
        <v>55</v>
      </c>
      <c r="F39" s="7" t="s">
        <v>61</v>
      </c>
    </row>
    <row r="40" spans="1:6">
      <c r="A40" s="21"/>
      <c r="B40" s="22"/>
      <c r="C40" s="22"/>
      <c r="D40" s="22"/>
      <c r="E40" s="22"/>
      <c r="F40" s="22"/>
    </row>
    <row r="41" spans="1:6">
      <c r="A41" s="25" t="s">
        <v>14</v>
      </c>
    </row>
    <row r="42" spans="1:6">
      <c r="A42" s="9" t="s">
        <v>15</v>
      </c>
      <c r="B42" s="4">
        <f>'I T'!E42</f>
        <v>0</v>
      </c>
      <c r="C42" s="4">
        <f>'2 T'!F42</f>
        <v>0</v>
      </c>
      <c r="D42" s="4">
        <f>'3 T'!G42</f>
        <v>0</v>
      </c>
      <c r="E42" s="4">
        <f>'4 T'!H42</f>
        <v>0</v>
      </c>
      <c r="F42" s="4">
        <v>0</v>
      </c>
    </row>
    <row r="43" spans="1:6">
      <c r="A43" s="13"/>
      <c r="F43" s="4">
        <v>0</v>
      </c>
    </row>
    <row r="44" spans="1:6" ht="15.75" thickBot="1">
      <c r="A44" s="14" t="s">
        <v>27</v>
      </c>
      <c r="B44" s="15">
        <f>+SUM(B42:B43)</f>
        <v>0</v>
      </c>
      <c r="C44" s="15">
        <f>+SUM(C42:C43)</f>
        <v>0</v>
      </c>
      <c r="D44" s="15">
        <f>+SUM(D42:D43)</f>
        <v>0</v>
      </c>
      <c r="E44" s="15"/>
      <c r="F44" s="15">
        <f>+SUM(F42:F43)</f>
        <v>0</v>
      </c>
    </row>
    <row r="45" spans="1:6" ht="15.75" thickTop="1">
      <c r="A45" s="17" t="s">
        <v>32</v>
      </c>
    </row>
    <row r="46" spans="1:6" ht="15" customHeight="1"/>
    <row r="47" spans="1:6">
      <c r="A47" s="4"/>
    </row>
    <row r="48" spans="1:6">
      <c r="A48" s="44" t="s">
        <v>33</v>
      </c>
      <c r="B48" s="44"/>
      <c r="C48" s="44"/>
      <c r="D48" s="44"/>
      <c r="E48" s="44"/>
    </row>
    <row r="49" spans="1:6">
      <c r="A49" s="44" t="s">
        <v>34</v>
      </c>
      <c r="B49" s="44"/>
      <c r="C49" s="44"/>
      <c r="D49" s="44"/>
      <c r="E49" s="44"/>
    </row>
    <row r="50" spans="1:6">
      <c r="A50" s="44" t="s">
        <v>65</v>
      </c>
      <c r="B50" s="44"/>
      <c r="C50" s="44"/>
      <c r="D50" s="44"/>
      <c r="E50" s="44"/>
    </row>
    <row r="51" spans="1:6">
      <c r="A51" s="31"/>
      <c r="B51" s="31"/>
      <c r="C51" s="31"/>
      <c r="D51" s="31"/>
      <c r="E51" s="31"/>
    </row>
    <row r="52" spans="1:6" ht="15.75" thickBot="1">
      <c r="A52" s="6" t="s">
        <v>35</v>
      </c>
      <c r="B52" s="7" t="s">
        <v>13</v>
      </c>
      <c r="C52" s="7" t="s">
        <v>51</v>
      </c>
      <c r="D52" s="7" t="s">
        <v>59</v>
      </c>
      <c r="E52" s="7" t="s">
        <v>55</v>
      </c>
      <c r="F52" s="7" t="s">
        <v>61</v>
      </c>
    </row>
    <row r="54" spans="1:6">
      <c r="A54" s="17" t="s">
        <v>36</v>
      </c>
      <c r="B54" s="4">
        <f>'I T'!E54</f>
        <v>0</v>
      </c>
      <c r="C54" s="4">
        <f>'2 T'!F54</f>
        <v>0</v>
      </c>
      <c r="D54" s="4">
        <f>'3 T'!G54</f>
        <v>0</v>
      </c>
      <c r="E54" s="4">
        <f>'4 T'!H54</f>
        <v>0</v>
      </c>
      <c r="F54" s="4">
        <f>+SUM(B54:D54)</f>
        <v>0</v>
      </c>
    </row>
    <row r="55" spans="1:6">
      <c r="A55" s="17" t="s">
        <v>37</v>
      </c>
    </row>
    <row r="56" spans="1:6">
      <c r="A56" s="17" t="s">
        <v>38</v>
      </c>
    </row>
    <row r="57" spans="1:6">
      <c r="A57" s="17" t="s">
        <v>39</v>
      </c>
    </row>
    <row r="58" spans="1:6">
      <c r="A58" s="17" t="s">
        <v>40</v>
      </c>
    </row>
    <row r="59" spans="1:6" ht="15.75" thickBot="1">
      <c r="A59" s="14" t="s">
        <v>27</v>
      </c>
      <c r="B59" s="15">
        <f>+SUM(B54:B58)</f>
        <v>0</v>
      </c>
      <c r="C59" s="15">
        <f t="shared" ref="C59:F59" si="4">+SUM(C54:C58)</f>
        <v>0</v>
      </c>
      <c r="D59" s="15">
        <f t="shared" si="4"/>
        <v>0</v>
      </c>
      <c r="E59" s="15"/>
      <c r="F59" s="15">
        <f t="shared" si="4"/>
        <v>0</v>
      </c>
    </row>
    <row r="60" spans="1:6" ht="15.75" thickTop="1">
      <c r="A60" s="18" t="s">
        <v>32</v>
      </c>
    </row>
    <row r="61" spans="1:6" ht="15" customHeight="1">
      <c r="A61" s="18"/>
    </row>
    <row r="62" spans="1:6">
      <c r="A62" s="18"/>
    </row>
    <row r="63" spans="1:6">
      <c r="A63" s="44" t="s">
        <v>41</v>
      </c>
      <c r="B63" s="44"/>
      <c r="C63" s="44"/>
      <c r="D63" s="44"/>
      <c r="E63" s="44"/>
    </row>
    <row r="64" spans="1:6">
      <c r="A64" s="44" t="s">
        <v>42</v>
      </c>
      <c r="B64" s="44"/>
      <c r="C64" s="44"/>
      <c r="D64" s="44"/>
      <c r="E64" s="44"/>
    </row>
    <row r="65" spans="1:6">
      <c r="A65" s="44" t="s">
        <v>65</v>
      </c>
      <c r="B65" s="44"/>
      <c r="C65" s="44"/>
      <c r="D65" s="44"/>
      <c r="E65" s="44"/>
    </row>
    <row r="66" spans="1:6">
      <c r="A66" s="31"/>
      <c r="B66" s="31"/>
      <c r="C66" s="31"/>
      <c r="D66" s="31"/>
      <c r="E66" s="31"/>
    </row>
    <row r="67" spans="1:6" ht="15.75" thickBot="1">
      <c r="A67" s="6" t="s">
        <v>35</v>
      </c>
      <c r="B67" s="7" t="s">
        <v>13</v>
      </c>
      <c r="C67" s="7" t="s">
        <v>51</v>
      </c>
      <c r="D67" s="7" t="s">
        <v>59</v>
      </c>
      <c r="E67" s="7" t="s">
        <v>55</v>
      </c>
      <c r="F67" s="7" t="s">
        <v>61</v>
      </c>
    </row>
    <row r="69" spans="1:6">
      <c r="A69" s="4" t="s">
        <v>62</v>
      </c>
      <c r="B69" s="4">
        <f>'I T'!E69</f>
        <v>0</v>
      </c>
      <c r="C69" s="4">
        <f>'2 T'!F69</f>
        <v>0</v>
      </c>
      <c r="D69" s="4">
        <f>'3 T'!G69</f>
        <v>0</v>
      </c>
      <c r="E69" s="4">
        <f>'4 T'!H69</f>
        <v>0</v>
      </c>
      <c r="F69" s="4">
        <f>B69</f>
        <v>0</v>
      </c>
    </row>
    <row r="70" spans="1:6">
      <c r="A70" s="4" t="s">
        <v>43</v>
      </c>
      <c r="B70" s="4">
        <f>'I T'!E70</f>
        <v>0</v>
      </c>
      <c r="C70" s="4">
        <f>'2 T'!F70</f>
        <v>0</v>
      </c>
      <c r="D70" s="4">
        <f>'3 T'!G70</f>
        <v>0</v>
      </c>
      <c r="E70" s="4">
        <f>'4 T'!H70</f>
        <v>0</v>
      </c>
      <c r="F70" s="4">
        <f>SUM(B70:D70)</f>
        <v>0</v>
      </c>
    </row>
    <row r="71" spans="1:6">
      <c r="A71" s="4" t="s">
        <v>44</v>
      </c>
      <c r="B71" s="4">
        <f>'I T'!E71</f>
        <v>0</v>
      </c>
      <c r="C71" s="4">
        <f>'2 T'!F71</f>
        <v>0</v>
      </c>
      <c r="D71" s="4">
        <f>'3 T'!G71</f>
        <v>0</v>
      </c>
      <c r="E71" s="4">
        <f>'4 T'!H71</f>
        <v>0</v>
      </c>
      <c r="F71" s="4">
        <f>F70+F69</f>
        <v>0</v>
      </c>
    </row>
    <row r="72" spans="1:6">
      <c r="A72" s="4" t="s">
        <v>45</v>
      </c>
      <c r="B72" s="4">
        <f>'I T'!E72</f>
        <v>0</v>
      </c>
      <c r="C72" s="4">
        <f>'2 T'!F72</f>
        <v>0</v>
      </c>
      <c r="D72" s="4">
        <f>'3 T'!G72</f>
        <v>0</v>
      </c>
      <c r="E72" s="4">
        <f>'4 T'!H72</f>
        <v>0</v>
      </c>
      <c r="F72" s="4">
        <f>SUM(B72:D72)</f>
        <v>0</v>
      </c>
    </row>
    <row r="73" spans="1:6">
      <c r="A73" s="4" t="s">
        <v>46</v>
      </c>
      <c r="B73" s="4">
        <f>'I T'!E73</f>
        <v>0</v>
      </c>
      <c r="C73" s="4">
        <f>'2 T'!F73</f>
        <v>0</v>
      </c>
      <c r="D73" s="4">
        <f>'3 T'!G73</f>
        <v>0</v>
      </c>
      <c r="E73" s="4">
        <f>'4 T'!H73</f>
        <v>0</v>
      </c>
      <c r="F73" s="4">
        <f>F71-F72</f>
        <v>0</v>
      </c>
    </row>
    <row r="74" spans="1:6" ht="15.75" thickBot="1">
      <c r="A74" s="15"/>
      <c r="B74" s="15"/>
      <c r="C74" s="15"/>
      <c r="D74" s="15"/>
      <c r="E74" s="15"/>
      <c r="F74" s="15"/>
    </row>
    <row r="75" spans="1:6" ht="15.75" thickTop="1">
      <c r="A75" s="4" t="s">
        <v>47</v>
      </c>
    </row>
    <row r="76" spans="1:6">
      <c r="A76" s="4"/>
    </row>
    <row r="79" spans="1:6">
      <c r="A79" s="17" t="s">
        <v>66</v>
      </c>
    </row>
    <row r="80" spans="1:6">
      <c r="A80" s="17" t="s">
        <v>91</v>
      </c>
    </row>
    <row r="81" spans="1:1">
      <c r="A81" s="17" t="s">
        <v>67</v>
      </c>
    </row>
  </sheetData>
  <mergeCells count="13">
    <mergeCell ref="A64:E64"/>
    <mergeCell ref="A65:E65"/>
    <mergeCell ref="A35:E35"/>
    <mergeCell ref="A36:E36"/>
    <mergeCell ref="A37:E37"/>
    <mergeCell ref="A48:E48"/>
    <mergeCell ref="A49:E49"/>
    <mergeCell ref="A50:E50"/>
    <mergeCell ref="A1:F1"/>
    <mergeCell ref="B2:D2"/>
    <mergeCell ref="A8:F8"/>
    <mergeCell ref="A9:F9"/>
    <mergeCell ref="A63:E6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workbookViewId="0">
      <pane xSplit="1" ySplit="9" topLeftCell="B19" activePane="bottomRight" state="frozen"/>
      <selection pane="topRight" activeCell="B1" sqref="B1"/>
      <selection pane="bottomLeft" activeCell="A12" sqref="A12"/>
      <selection pane="bottomRight" activeCell="R20" sqref="R20"/>
    </sheetView>
  </sheetViews>
  <sheetFormatPr baseColWidth="10" defaultRowHeight="15"/>
  <cols>
    <col min="1" max="1" width="67.140625" customWidth="1"/>
    <col min="2" max="14" width="9.7109375" customWidth="1"/>
  </cols>
  <sheetData>
    <row r="1" spans="1:14" s="4" customFormat="1" ht="15" hidden="1" customHeight="1">
      <c r="A1" s="44" t="s">
        <v>0</v>
      </c>
      <c r="B1" s="44"/>
      <c r="C1" s="44"/>
      <c r="D1" s="44"/>
      <c r="E1" s="44"/>
    </row>
    <row r="2" spans="1:14" s="4" customFormat="1" ht="15" customHeight="1">
      <c r="A2" s="1" t="s">
        <v>3</v>
      </c>
      <c r="B2" s="46" t="s">
        <v>4</v>
      </c>
      <c r="C2" s="46"/>
      <c r="D2" s="46"/>
      <c r="E2" s="46"/>
      <c r="F2" s="46"/>
    </row>
    <row r="3" spans="1:14" s="4" customFormat="1" ht="15" customHeight="1">
      <c r="A3" s="1" t="s">
        <v>5</v>
      </c>
      <c r="B3" s="5" t="s">
        <v>6</v>
      </c>
      <c r="C3" s="5"/>
      <c r="D3" s="5"/>
      <c r="E3" s="3"/>
    </row>
    <row r="4" spans="1:14" s="4" customFormat="1" ht="15" customHeight="1">
      <c r="A4" s="1" t="s">
        <v>7</v>
      </c>
      <c r="B4" s="5" t="s">
        <v>8</v>
      </c>
      <c r="C4" s="5"/>
      <c r="D4" s="5"/>
      <c r="E4" s="3"/>
    </row>
    <row r="5" spans="1:14" s="4" customFormat="1" ht="15" hidden="1" customHeight="1">
      <c r="A5" s="1" t="s">
        <v>63</v>
      </c>
      <c r="B5" s="2" t="s">
        <v>64</v>
      </c>
      <c r="C5" s="3"/>
      <c r="D5" s="3"/>
      <c r="E5" s="3"/>
    </row>
    <row r="6" spans="1:14" s="4" customFormat="1" ht="15" customHeight="1">
      <c r="A6" s="1"/>
      <c r="B6" s="2"/>
      <c r="C6" s="3"/>
      <c r="D6" s="3"/>
      <c r="E6" s="3"/>
    </row>
    <row r="7" spans="1:14" s="4" customFormat="1" ht="15" customHeight="1">
      <c r="A7" s="44" t="s">
        <v>95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s="4" customFormat="1">
      <c r="A8" s="17"/>
    </row>
    <row r="9" spans="1:14" s="4" customFormat="1" ht="15" customHeight="1" thickBot="1">
      <c r="A9" s="26" t="s">
        <v>68</v>
      </c>
      <c r="B9" s="7" t="s">
        <v>10</v>
      </c>
      <c r="C9" s="7" t="s">
        <v>11</v>
      </c>
      <c r="D9" s="7" t="s">
        <v>12</v>
      </c>
      <c r="E9" s="7" t="s">
        <v>48</v>
      </c>
      <c r="F9" s="7" t="s">
        <v>49</v>
      </c>
      <c r="G9" s="7" t="s">
        <v>50</v>
      </c>
      <c r="H9" s="7" t="s">
        <v>56</v>
      </c>
      <c r="I9" s="7" t="s">
        <v>57</v>
      </c>
      <c r="J9" s="7" t="s">
        <v>58</v>
      </c>
      <c r="K9" s="7" t="s">
        <v>52</v>
      </c>
      <c r="L9" s="7" t="s">
        <v>53</v>
      </c>
      <c r="M9" s="7" t="s">
        <v>54</v>
      </c>
      <c r="N9" s="7" t="s">
        <v>69</v>
      </c>
    </row>
    <row r="10" spans="1:14" s="4" customFormat="1">
      <c r="A10" s="17"/>
    </row>
    <row r="11" spans="1:14" s="4" customFormat="1" ht="18.75">
      <c r="A11" s="41">
        <v>2011</v>
      </c>
    </row>
    <row r="12" spans="1:14" s="4" customFormat="1">
      <c r="A12" s="17"/>
    </row>
    <row r="13" spans="1:14" s="4" customFormat="1" ht="15" customHeight="1">
      <c r="A13" s="8" t="s">
        <v>73</v>
      </c>
      <c r="B13" s="4">
        <f>SUM(B14:B15)</f>
        <v>184677</v>
      </c>
      <c r="C13" s="4">
        <f t="shared" ref="C13:M13" si="0">SUM(C14:C15)</f>
        <v>214044</v>
      </c>
      <c r="D13" s="4">
        <f t="shared" si="0"/>
        <v>216426</v>
      </c>
      <c r="E13" s="4">
        <f t="shared" si="0"/>
        <v>180105</v>
      </c>
      <c r="F13" s="4">
        <f t="shared" si="0"/>
        <v>182429</v>
      </c>
      <c r="G13" s="4">
        <f t="shared" si="0"/>
        <v>184802</v>
      </c>
      <c r="H13" s="4">
        <f t="shared" si="0"/>
        <v>186030</v>
      </c>
      <c r="I13" s="4">
        <f t="shared" si="0"/>
        <v>187750</v>
      </c>
      <c r="J13" s="4">
        <f t="shared" si="0"/>
        <v>189232</v>
      </c>
      <c r="K13" s="4">
        <f t="shared" si="0"/>
        <v>191297</v>
      </c>
      <c r="L13" s="4">
        <f t="shared" si="0"/>
        <v>192867</v>
      </c>
      <c r="M13" s="4">
        <f t="shared" si="0"/>
        <v>194383</v>
      </c>
      <c r="N13" s="28">
        <f>SUM(B13:M13)/12</f>
        <v>192003.5</v>
      </c>
    </row>
    <row r="14" spans="1:14" s="4" customFormat="1" ht="15" customHeight="1">
      <c r="A14" s="29" t="s">
        <v>15</v>
      </c>
      <c r="B14" s="28">
        <v>143786</v>
      </c>
      <c r="C14" s="28">
        <v>168582</v>
      </c>
      <c r="D14" s="28">
        <v>169713</v>
      </c>
      <c r="E14" s="28">
        <v>133623</v>
      </c>
      <c r="F14" s="28">
        <v>134609</v>
      </c>
      <c r="G14" s="28">
        <v>135834</v>
      </c>
      <c r="H14" s="28">
        <v>136135</v>
      </c>
      <c r="I14" s="28">
        <v>136850</v>
      </c>
      <c r="J14" s="28">
        <v>137427</v>
      </c>
      <c r="K14" s="28">
        <v>138376</v>
      </c>
      <c r="L14" s="28">
        <v>138884</v>
      </c>
      <c r="M14" s="28">
        <v>139486</v>
      </c>
      <c r="N14" s="28">
        <f>SUM(B14:M14)/12</f>
        <v>142775.41666666666</v>
      </c>
    </row>
    <row r="15" spans="1:14" s="4" customFormat="1" ht="15" customHeight="1">
      <c r="A15" s="29" t="s">
        <v>74</v>
      </c>
      <c r="B15" s="28">
        <f>SUM(B16:B24)</f>
        <v>40891</v>
      </c>
      <c r="C15" s="28">
        <f t="shared" ref="C15:M15" si="1">SUM(C16:C24)</f>
        <v>45462</v>
      </c>
      <c r="D15" s="28">
        <f t="shared" si="1"/>
        <v>46713</v>
      </c>
      <c r="E15" s="28">
        <f t="shared" si="1"/>
        <v>46482</v>
      </c>
      <c r="F15" s="28">
        <f t="shared" si="1"/>
        <v>47820</v>
      </c>
      <c r="G15" s="28">
        <f t="shared" si="1"/>
        <v>48968</v>
      </c>
      <c r="H15" s="28">
        <f t="shared" si="1"/>
        <v>49895</v>
      </c>
      <c r="I15" s="28">
        <f t="shared" si="1"/>
        <v>50900</v>
      </c>
      <c r="J15" s="28">
        <f t="shared" si="1"/>
        <v>51805</v>
      </c>
      <c r="K15" s="28">
        <f t="shared" si="1"/>
        <v>52921</v>
      </c>
      <c r="L15" s="28">
        <f t="shared" si="1"/>
        <v>53983</v>
      </c>
      <c r="M15" s="28">
        <f t="shared" si="1"/>
        <v>54897</v>
      </c>
      <c r="N15" s="28">
        <f>SUM(N16:N24)</f>
        <v>49228.083333333336</v>
      </c>
    </row>
    <row r="16" spans="1:14" s="4" customFormat="1" ht="15" customHeight="1">
      <c r="A16" s="9" t="s">
        <v>17</v>
      </c>
      <c r="B16" s="10">
        <v>3325</v>
      </c>
      <c r="C16" s="10">
        <v>3640</v>
      </c>
      <c r="D16" s="10">
        <v>3705</v>
      </c>
      <c r="E16" s="10">
        <v>3564</v>
      </c>
      <c r="F16" s="10">
        <v>3677</v>
      </c>
      <c r="G16" s="10">
        <v>3755</v>
      </c>
      <c r="H16" s="10">
        <v>3835</v>
      </c>
      <c r="I16" s="10">
        <v>3914</v>
      </c>
      <c r="J16" s="10">
        <v>3970</v>
      </c>
      <c r="K16" s="10">
        <v>4060</v>
      </c>
      <c r="L16" s="10">
        <v>4150</v>
      </c>
      <c r="M16" s="10">
        <v>4215</v>
      </c>
      <c r="N16" s="10">
        <f t="shared" ref="N16:N27" si="2">SUM(B16:M16)/12</f>
        <v>3817.5</v>
      </c>
    </row>
    <row r="17" spans="1:14" s="4" customFormat="1" ht="15" customHeight="1">
      <c r="A17" s="9" t="s">
        <v>18</v>
      </c>
      <c r="B17" s="11">
        <v>2310</v>
      </c>
      <c r="C17" s="11">
        <v>2626</v>
      </c>
      <c r="D17" s="11">
        <v>2708</v>
      </c>
      <c r="E17" s="11">
        <v>2694</v>
      </c>
      <c r="F17" s="11">
        <v>2761</v>
      </c>
      <c r="G17" s="11">
        <v>2835</v>
      </c>
      <c r="H17" s="11">
        <v>2936</v>
      </c>
      <c r="I17" s="11">
        <v>2994</v>
      </c>
      <c r="J17" s="11">
        <v>3045</v>
      </c>
      <c r="K17" s="11">
        <v>3186</v>
      </c>
      <c r="L17" s="11">
        <v>3230</v>
      </c>
      <c r="M17" s="11">
        <v>3282</v>
      </c>
      <c r="N17" s="11">
        <f t="shared" si="2"/>
        <v>2883.9166666666665</v>
      </c>
    </row>
    <row r="18" spans="1:14" s="4" customFormat="1" ht="15" customHeight="1">
      <c r="A18" s="12" t="s">
        <v>19</v>
      </c>
      <c r="B18" s="11">
        <v>30233</v>
      </c>
      <c r="C18" s="11">
        <v>33680</v>
      </c>
      <c r="D18" s="11">
        <v>34678</v>
      </c>
      <c r="E18" s="11">
        <v>34689</v>
      </c>
      <c r="F18" s="11">
        <v>35705</v>
      </c>
      <c r="G18" s="11">
        <v>36595</v>
      </c>
      <c r="H18" s="11">
        <v>37280</v>
      </c>
      <c r="I18" s="11">
        <v>38058</v>
      </c>
      <c r="J18" s="11">
        <v>38760</v>
      </c>
      <c r="K18" s="11">
        <v>39597</v>
      </c>
      <c r="L18" s="11">
        <v>40381</v>
      </c>
      <c r="M18" s="11">
        <v>41051</v>
      </c>
      <c r="N18" s="11">
        <f t="shared" si="2"/>
        <v>36725.583333333336</v>
      </c>
    </row>
    <row r="19" spans="1:14" s="4" customFormat="1" ht="15" customHeight="1">
      <c r="A19" s="12" t="s">
        <v>20</v>
      </c>
      <c r="B19" s="11">
        <v>197</v>
      </c>
      <c r="C19" s="11">
        <v>219</v>
      </c>
      <c r="D19" s="11">
        <v>220</v>
      </c>
      <c r="E19" s="11">
        <v>226</v>
      </c>
      <c r="F19" s="11">
        <v>235</v>
      </c>
      <c r="G19" s="11">
        <v>241</v>
      </c>
      <c r="H19" s="11">
        <v>252</v>
      </c>
      <c r="I19" s="11">
        <v>254</v>
      </c>
      <c r="J19" s="11">
        <v>255</v>
      </c>
      <c r="K19" s="11">
        <v>260</v>
      </c>
      <c r="L19" s="11">
        <v>262</v>
      </c>
      <c r="M19" s="11">
        <v>265</v>
      </c>
      <c r="N19" s="11">
        <f t="shared" si="2"/>
        <v>240.5</v>
      </c>
    </row>
    <row r="20" spans="1:14" s="4" customFormat="1" ht="15" customHeight="1">
      <c r="A20" s="12" t="s">
        <v>21</v>
      </c>
      <c r="B20" s="11">
        <v>35</v>
      </c>
      <c r="C20" s="11">
        <v>45</v>
      </c>
      <c r="D20" s="11">
        <v>45</v>
      </c>
      <c r="E20" s="11">
        <v>26</v>
      </c>
      <c r="F20" s="11">
        <v>31</v>
      </c>
      <c r="G20" s="11">
        <v>31</v>
      </c>
      <c r="H20" s="11">
        <v>29</v>
      </c>
      <c r="I20" s="11">
        <v>28</v>
      </c>
      <c r="J20" s="11">
        <v>28</v>
      </c>
      <c r="K20" s="11">
        <v>32</v>
      </c>
      <c r="L20" s="11">
        <v>33</v>
      </c>
      <c r="M20" s="11">
        <v>34</v>
      </c>
      <c r="N20" s="11">
        <f t="shared" si="2"/>
        <v>33.083333333333336</v>
      </c>
    </row>
    <row r="21" spans="1:14" s="4" customFormat="1" ht="15" customHeight="1">
      <c r="A21" s="12" t="s">
        <v>22</v>
      </c>
      <c r="B21" s="11">
        <v>225</v>
      </c>
      <c r="C21" s="11">
        <v>255</v>
      </c>
      <c r="D21" s="11">
        <v>272</v>
      </c>
      <c r="E21" s="11">
        <v>279</v>
      </c>
      <c r="F21" s="11">
        <v>283</v>
      </c>
      <c r="G21" s="11">
        <v>290</v>
      </c>
      <c r="H21" s="11">
        <v>304</v>
      </c>
      <c r="I21" s="11">
        <v>307</v>
      </c>
      <c r="J21" s="11">
        <v>308</v>
      </c>
      <c r="K21" s="11">
        <v>312</v>
      </c>
      <c r="L21" s="11">
        <v>315</v>
      </c>
      <c r="M21" s="11">
        <v>316</v>
      </c>
      <c r="N21" s="11">
        <f t="shared" si="2"/>
        <v>288.83333333333331</v>
      </c>
    </row>
    <row r="22" spans="1:14" s="4" customFormat="1" ht="15" customHeight="1">
      <c r="A22" s="12" t="s">
        <v>72</v>
      </c>
      <c r="B22" s="11">
        <v>2922</v>
      </c>
      <c r="C22" s="11">
        <v>3269</v>
      </c>
      <c r="D22" s="11">
        <v>3290</v>
      </c>
      <c r="E22" s="11">
        <v>2975</v>
      </c>
      <c r="F22" s="11">
        <v>3000</v>
      </c>
      <c r="G22" s="11">
        <v>3009</v>
      </c>
      <c r="H22" s="11">
        <v>3000</v>
      </c>
      <c r="I22" s="11">
        <v>3021</v>
      </c>
      <c r="J22" s="11">
        <v>3039</v>
      </c>
      <c r="K22" s="11">
        <v>3012</v>
      </c>
      <c r="L22" s="11">
        <v>3025</v>
      </c>
      <c r="M22" s="11">
        <v>3032</v>
      </c>
      <c r="N22" s="11">
        <f t="shared" si="2"/>
        <v>3049.5</v>
      </c>
    </row>
    <row r="23" spans="1:14" s="4" customFormat="1" ht="15" customHeight="1">
      <c r="A23" s="12" t="s">
        <v>24</v>
      </c>
      <c r="B23" s="11">
        <v>56</v>
      </c>
      <c r="C23" s="11">
        <v>61</v>
      </c>
      <c r="D23" s="11">
        <v>61</v>
      </c>
      <c r="E23" s="11">
        <v>56</v>
      </c>
      <c r="F23" s="11">
        <v>60</v>
      </c>
      <c r="G23" s="11">
        <v>60</v>
      </c>
      <c r="H23" s="11">
        <v>56</v>
      </c>
      <c r="I23" s="11">
        <v>57</v>
      </c>
      <c r="J23" s="11">
        <v>56</v>
      </c>
      <c r="K23" s="11">
        <v>55</v>
      </c>
      <c r="L23" s="11">
        <v>54</v>
      </c>
      <c r="M23" s="11">
        <v>54</v>
      </c>
      <c r="N23" s="11">
        <f t="shared" si="2"/>
        <v>57.166666666666664</v>
      </c>
    </row>
    <row r="24" spans="1:14" s="4" customFormat="1" ht="15" customHeight="1">
      <c r="A24" s="12" t="s">
        <v>25</v>
      </c>
      <c r="B24" s="11">
        <v>1588</v>
      </c>
      <c r="C24" s="11">
        <v>1667</v>
      </c>
      <c r="D24" s="11">
        <v>1734</v>
      </c>
      <c r="E24" s="11">
        <v>1973</v>
      </c>
      <c r="F24" s="11">
        <v>2068</v>
      </c>
      <c r="G24" s="11">
        <v>2152</v>
      </c>
      <c r="H24" s="11">
        <v>2203</v>
      </c>
      <c r="I24" s="11">
        <v>2267</v>
      </c>
      <c r="J24" s="11">
        <v>2344</v>
      </c>
      <c r="K24" s="11">
        <v>2407</v>
      </c>
      <c r="L24" s="11">
        <v>2533</v>
      </c>
      <c r="M24" s="11">
        <v>2648</v>
      </c>
      <c r="N24" s="11">
        <f t="shared" si="2"/>
        <v>2132</v>
      </c>
    </row>
    <row r="25" spans="1:14" s="4" customFormat="1" ht="15" customHeight="1">
      <c r="A25" s="29" t="s">
        <v>26</v>
      </c>
      <c r="B25" s="28">
        <v>154994</v>
      </c>
      <c r="C25" s="28">
        <v>172249</v>
      </c>
      <c r="D25" s="28">
        <v>179874</v>
      </c>
      <c r="E25" s="28">
        <v>270962</v>
      </c>
      <c r="F25" s="28">
        <v>278672</v>
      </c>
      <c r="G25" s="28">
        <v>286263</v>
      </c>
      <c r="H25" s="28">
        <v>256416</v>
      </c>
      <c r="I25" s="28">
        <v>263243</v>
      </c>
      <c r="J25" s="28">
        <v>270791</v>
      </c>
      <c r="K25" s="28">
        <v>281954</v>
      </c>
      <c r="L25" s="28">
        <v>291074</v>
      </c>
      <c r="M25" s="28">
        <v>302056</v>
      </c>
      <c r="N25" s="28">
        <f t="shared" si="2"/>
        <v>250712.33333333334</v>
      </c>
    </row>
    <row r="26" spans="1:14" s="4" customFormat="1" ht="15" customHeight="1" thickBot="1">
      <c r="A26" s="14" t="s">
        <v>70</v>
      </c>
      <c r="B26" s="16">
        <f>+B14+B25</f>
        <v>298780</v>
      </c>
      <c r="C26" s="16">
        <f t="shared" ref="C26:D26" si="3">+C14+C25</f>
        <v>340831</v>
      </c>
      <c r="D26" s="16">
        <f t="shared" si="3"/>
        <v>349587</v>
      </c>
      <c r="E26" s="16">
        <v>477208</v>
      </c>
      <c r="F26" s="16">
        <v>487260</v>
      </c>
      <c r="G26" s="16">
        <v>499218</v>
      </c>
      <c r="H26" s="16">
        <v>514153</v>
      </c>
      <c r="I26" s="16">
        <v>528955</v>
      </c>
      <c r="J26" s="16">
        <v>547721</v>
      </c>
      <c r="K26" s="16">
        <v>564066</v>
      </c>
      <c r="L26" s="16">
        <v>580416</v>
      </c>
      <c r="M26" s="16">
        <v>597190</v>
      </c>
      <c r="N26" s="16">
        <f t="shared" si="2"/>
        <v>482115.41666666669</v>
      </c>
    </row>
    <row r="27" spans="1:14" s="4" customFormat="1" ht="15" customHeight="1" thickTop="1" thickBot="1">
      <c r="A27" s="14" t="s">
        <v>71</v>
      </c>
      <c r="B27" s="16">
        <f>SUM(B14:B25)</f>
        <v>380562</v>
      </c>
      <c r="C27" s="16">
        <f>SUM(C14:C25)</f>
        <v>431755</v>
      </c>
      <c r="D27" s="16">
        <f>SUM(D14:D25)</f>
        <v>443013</v>
      </c>
      <c r="E27" s="16">
        <v>530906</v>
      </c>
      <c r="F27" s="16">
        <v>541512</v>
      </c>
      <c r="G27" s="16">
        <v>554063</v>
      </c>
      <c r="H27" s="16">
        <v>568538</v>
      </c>
      <c r="I27" s="16">
        <v>583896</v>
      </c>
      <c r="J27" s="16">
        <v>603173</v>
      </c>
      <c r="K27" s="16">
        <v>619244</v>
      </c>
      <c r="L27" s="16">
        <v>636172</v>
      </c>
      <c r="M27" s="16">
        <v>652841</v>
      </c>
      <c r="N27" s="16">
        <f t="shared" si="2"/>
        <v>545472.91666666663</v>
      </c>
    </row>
    <row r="28" spans="1:14" s="4" customFormat="1" ht="15" customHeight="1" thickTop="1">
      <c r="A28" s="18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s="4" customFormat="1" ht="15" customHeight="1">
      <c r="A29" s="41">
        <v>2012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s="4" customFormat="1" ht="15" customHeight="1">
      <c r="A30" s="18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s="4" customFormat="1" ht="15" customHeight="1">
      <c r="A31" s="8" t="s">
        <v>73</v>
      </c>
      <c r="B31" s="4">
        <f>SUM(B32:B33)</f>
        <v>191359</v>
      </c>
      <c r="C31" s="4">
        <f t="shared" ref="C31:M31" si="4">SUM(C32:C33)</f>
        <v>192977</v>
      </c>
      <c r="D31" s="4">
        <f t="shared" si="4"/>
        <v>194405</v>
      </c>
      <c r="E31" s="4">
        <f t="shared" si="4"/>
        <v>190860</v>
      </c>
      <c r="F31" s="4">
        <f t="shared" si="4"/>
        <v>191957</v>
      </c>
      <c r="G31" s="4">
        <f t="shared" si="4"/>
        <v>193193</v>
      </c>
      <c r="H31" s="4">
        <f t="shared" si="4"/>
        <v>192414</v>
      </c>
      <c r="I31" s="4">
        <f t="shared" si="4"/>
        <v>193552</v>
      </c>
      <c r="J31" s="4">
        <f t="shared" si="4"/>
        <v>195473</v>
      </c>
      <c r="K31" s="4">
        <f t="shared" si="4"/>
        <v>194902</v>
      </c>
      <c r="L31" s="4">
        <f t="shared" si="4"/>
        <v>196042</v>
      </c>
      <c r="M31" s="4">
        <f t="shared" si="4"/>
        <v>197605</v>
      </c>
      <c r="N31" s="28">
        <f>SUM(B31:M31)/12</f>
        <v>193728.25</v>
      </c>
    </row>
    <row r="32" spans="1:14" s="4" customFormat="1" ht="15" customHeight="1">
      <c r="A32" s="29" t="s">
        <v>15</v>
      </c>
      <c r="B32" s="28">
        <v>138538</v>
      </c>
      <c r="C32" s="28">
        <v>139303</v>
      </c>
      <c r="D32" s="28">
        <v>139904</v>
      </c>
      <c r="E32" s="28">
        <v>137162</v>
      </c>
      <c r="F32" s="28">
        <v>137705</v>
      </c>
      <c r="G32" s="28">
        <v>138348</v>
      </c>
      <c r="H32" s="28">
        <v>138029</v>
      </c>
      <c r="I32" s="28">
        <v>138611</v>
      </c>
      <c r="J32" s="28">
        <v>140021</v>
      </c>
      <c r="K32" s="28">
        <v>139724</v>
      </c>
      <c r="L32" s="28">
        <v>140286</v>
      </c>
      <c r="M32" s="28">
        <v>141954</v>
      </c>
      <c r="N32" s="28">
        <f>SUM(B32:M32)/12</f>
        <v>139132.08333333334</v>
      </c>
    </row>
    <row r="33" spans="1:14" s="4" customFormat="1" ht="15" customHeight="1">
      <c r="A33" s="29" t="s">
        <v>74</v>
      </c>
      <c r="B33" s="28">
        <f>SUM(B34:B42)</f>
        <v>52821</v>
      </c>
      <c r="C33" s="28">
        <f t="shared" ref="C33:M33" si="5">SUM(C34:C42)</f>
        <v>53674</v>
      </c>
      <c r="D33" s="28">
        <f t="shared" si="5"/>
        <v>54501</v>
      </c>
      <c r="E33" s="28">
        <f t="shared" si="5"/>
        <v>53698</v>
      </c>
      <c r="F33" s="28">
        <f t="shared" si="5"/>
        <v>54252</v>
      </c>
      <c r="G33" s="28">
        <f t="shared" si="5"/>
        <v>54845</v>
      </c>
      <c r="H33" s="28">
        <f t="shared" si="5"/>
        <v>54385</v>
      </c>
      <c r="I33" s="28">
        <f t="shared" si="5"/>
        <v>54941</v>
      </c>
      <c r="J33" s="28">
        <f t="shared" si="5"/>
        <v>55452</v>
      </c>
      <c r="K33" s="28">
        <f t="shared" si="5"/>
        <v>55178</v>
      </c>
      <c r="L33" s="28">
        <f t="shared" si="5"/>
        <v>55756</v>
      </c>
      <c r="M33" s="28">
        <f t="shared" si="5"/>
        <v>55651</v>
      </c>
      <c r="N33" s="28">
        <f>SUM(B33:M33)</f>
        <v>655154</v>
      </c>
    </row>
    <row r="34" spans="1:14" s="4" customFormat="1" ht="15" customHeight="1">
      <c r="A34" s="9" t="s">
        <v>17</v>
      </c>
      <c r="B34" s="10">
        <v>4344</v>
      </c>
      <c r="C34" s="10">
        <v>4396</v>
      </c>
      <c r="D34" s="10">
        <v>4449</v>
      </c>
      <c r="E34" s="10">
        <v>4403</v>
      </c>
      <c r="F34" s="10">
        <v>4435</v>
      </c>
      <c r="G34" s="10">
        <v>4455</v>
      </c>
      <c r="H34" s="10">
        <v>4409</v>
      </c>
      <c r="I34" s="10">
        <v>4444</v>
      </c>
      <c r="J34" s="10">
        <v>4483</v>
      </c>
      <c r="K34" s="10">
        <v>4464</v>
      </c>
      <c r="L34" s="10">
        <v>4501</v>
      </c>
      <c r="M34" s="10">
        <v>4490</v>
      </c>
      <c r="N34" s="10">
        <f t="shared" ref="N34:N45" si="6">SUM(B34:M34)/12</f>
        <v>4439.416666666667</v>
      </c>
    </row>
    <row r="35" spans="1:14" s="4" customFormat="1" ht="15" customHeight="1">
      <c r="A35" s="9" t="s">
        <v>18</v>
      </c>
      <c r="B35" s="11">
        <v>3416</v>
      </c>
      <c r="C35" s="11">
        <v>3472</v>
      </c>
      <c r="D35" s="11">
        <v>3513</v>
      </c>
      <c r="E35" s="11">
        <v>3479</v>
      </c>
      <c r="F35" s="11">
        <v>3524</v>
      </c>
      <c r="G35" s="11">
        <v>3571</v>
      </c>
      <c r="H35" s="11">
        <v>3585</v>
      </c>
      <c r="I35" s="11">
        <v>3617</v>
      </c>
      <c r="J35" s="11">
        <v>3639</v>
      </c>
      <c r="K35" s="11">
        <v>3629</v>
      </c>
      <c r="L35" s="11">
        <v>3645</v>
      </c>
      <c r="M35" s="11">
        <v>3632</v>
      </c>
      <c r="N35" s="11">
        <f t="shared" si="6"/>
        <v>3560.1666666666665</v>
      </c>
    </row>
    <row r="36" spans="1:14" s="4" customFormat="1" ht="15" customHeight="1">
      <c r="A36" s="12" t="s">
        <v>19</v>
      </c>
      <c r="B36" s="11">
        <v>42020</v>
      </c>
      <c r="C36" s="11">
        <v>42759</v>
      </c>
      <c r="D36" s="11">
        <v>43474</v>
      </c>
      <c r="E36" s="11">
        <v>42937</v>
      </c>
      <c r="F36" s="11">
        <v>43400</v>
      </c>
      <c r="G36" s="11">
        <v>43919</v>
      </c>
      <c r="H36" s="11">
        <v>43545</v>
      </c>
      <c r="I36" s="11">
        <v>44009</v>
      </c>
      <c r="J36" s="11">
        <v>44459</v>
      </c>
      <c r="K36" s="11">
        <v>44253</v>
      </c>
      <c r="L36" s="11">
        <v>44755</v>
      </c>
      <c r="M36" s="11">
        <v>44691</v>
      </c>
      <c r="N36" s="11">
        <f t="shared" si="6"/>
        <v>43685.083333333336</v>
      </c>
    </row>
    <row r="37" spans="1:14" s="4" customFormat="1" ht="15" customHeight="1">
      <c r="A37" s="12" t="s">
        <v>20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>
        <f t="shared" si="6"/>
        <v>0</v>
      </c>
    </row>
    <row r="38" spans="1:14" s="4" customFormat="1" ht="15" customHeight="1">
      <c r="A38" s="12" t="s">
        <v>21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>
        <f t="shared" si="6"/>
        <v>0</v>
      </c>
    </row>
    <row r="39" spans="1:14" s="4" customFormat="1" ht="15" customHeight="1">
      <c r="A39" s="12" t="s">
        <v>22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>
        <f t="shared" si="6"/>
        <v>0</v>
      </c>
    </row>
    <row r="40" spans="1:14" s="4" customFormat="1" ht="15" customHeight="1">
      <c r="A40" s="12" t="s">
        <v>72</v>
      </c>
      <c r="B40" s="11">
        <v>2988</v>
      </c>
      <c r="C40" s="11">
        <v>2993</v>
      </c>
      <c r="D40" s="11">
        <v>3010</v>
      </c>
      <c r="E40" s="11">
        <v>2879</v>
      </c>
      <c r="F40" s="11">
        <v>2893</v>
      </c>
      <c r="G40" s="11">
        <v>2900</v>
      </c>
      <c r="H40" s="11">
        <v>2846</v>
      </c>
      <c r="I40" s="11">
        <v>2871</v>
      </c>
      <c r="J40" s="11">
        <v>2871</v>
      </c>
      <c r="K40" s="11">
        <v>2832</v>
      </c>
      <c r="L40" s="11">
        <v>2855</v>
      </c>
      <c r="M40" s="11">
        <v>2838</v>
      </c>
      <c r="N40" s="11">
        <f t="shared" si="6"/>
        <v>2898</v>
      </c>
    </row>
    <row r="41" spans="1:14" s="4" customFormat="1" ht="15" customHeight="1">
      <c r="A41" s="12" t="s">
        <v>24</v>
      </c>
      <c r="B41" s="11">
        <v>53</v>
      </c>
      <c r="C41" s="11">
        <v>54</v>
      </c>
      <c r="D41" s="11">
        <v>55</v>
      </c>
      <c r="E41" s="11"/>
      <c r="F41" s="11"/>
      <c r="G41" s="11"/>
      <c r="H41" s="11"/>
      <c r="I41" s="11"/>
      <c r="J41" s="11"/>
      <c r="K41" s="11"/>
      <c r="L41" s="11"/>
      <c r="M41" s="11"/>
      <c r="N41" s="11">
        <f t="shared" si="6"/>
        <v>13.5</v>
      </c>
    </row>
    <row r="42" spans="1:14" s="4" customFormat="1" ht="15" customHeight="1">
      <c r="A42" s="12" t="s">
        <v>25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>
        <f t="shared" si="6"/>
        <v>0</v>
      </c>
    </row>
    <row r="43" spans="1:14" s="4" customFormat="1" ht="15" customHeight="1">
      <c r="A43" s="29" t="s">
        <v>26</v>
      </c>
      <c r="B43" s="28">
        <v>314070</v>
      </c>
      <c r="C43" s="28">
        <v>322745</v>
      </c>
      <c r="D43" s="28">
        <v>331653</v>
      </c>
      <c r="E43" s="28">
        <v>340046</v>
      </c>
      <c r="F43" s="28">
        <v>349555</v>
      </c>
      <c r="G43" s="28">
        <v>360870</v>
      </c>
      <c r="H43" s="28">
        <v>376124</v>
      </c>
      <c r="I43" s="28">
        <v>390344</v>
      </c>
      <c r="J43" s="28">
        <v>407700</v>
      </c>
      <c r="K43" s="28">
        <v>424342</v>
      </c>
      <c r="L43" s="28">
        <v>440130</v>
      </c>
      <c r="M43" s="28">
        <v>455236</v>
      </c>
      <c r="N43" s="28">
        <f t="shared" si="6"/>
        <v>376067.91666666669</v>
      </c>
    </row>
    <row r="44" spans="1:14" s="4" customFormat="1" ht="15" customHeight="1" thickBot="1">
      <c r="A44" s="14" t="s">
        <v>70</v>
      </c>
      <c r="B44" s="16">
        <f>+B32+B43</f>
        <v>452608</v>
      </c>
      <c r="C44" s="16">
        <f t="shared" ref="C44:D44" si="7">+C32+C43</f>
        <v>462048</v>
      </c>
      <c r="D44" s="16">
        <f t="shared" si="7"/>
        <v>471557</v>
      </c>
      <c r="E44" s="16">
        <v>477208</v>
      </c>
      <c r="F44" s="16">
        <v>487260</v>
      </c>
      <c r="G44" s="16">
        <v>499218</v>
      </c>
      <c r="H44" s="16">
        <v>514153</v>
      </c>
      <c r="I44" s="16">
        <v>528955</v>
      </c>
      <c r="J44" s="16">
        <v>547721</v>
      </c>
      <c r="K44" s="16">
        <v>564066</v>
      </c>
      <c r="L44" s="16">
        <v>580416</v>
      </c>
      <c r="M44" s="16">
        <v>597190</v>
      </c>
      <c r="N44" s="16">
        <f t="shared" si="6"/>
        <v>515200</v>
      </c>
    </row>
    <row r="45" spans="1:14" s="4" customFormat="1" ht="15" customHeight="1" thickTop="1" thickBot="1">
      <c r="A45" s="14" t="s">
        <v>71</v>
      </c>
      <c r="B45" s="16">
        <f>SUM(B32:B43)</f>
        <v>558250</v>
      </c>
      <c r="C45" s="16">
        <f>SUM(C32:C43)</f>
        <v>569396</v>
      </c>
      <c r="D45" s="16">
        <f>SUM(D32:D43)</f>
        <v>580559</v>
      </c>
      <c r="E45" s="16">
        <v>530906</v>
      </c>
      <c r="F45" s="16">
        <v>541512</v>
      </c>
      <c r="G45" s="16">
        <v>554063</v>
      </c>
      <c r="H45" s="16">
        <v>568538</v>
      </c>
      <c r="I45" s="16">
        <v>583896</v>
      </c>
      <c r="J45" s="16">
        <v>603173</v>
      </c>
      <c r="K45" s="16">
        <v>619244</v>
      </c>
      <c r="L45" s="16">
        <v>636172</v>
      </c>
      <c r="M45" s="16">
        <v>652841</v>
      </c>
      <c r="N45" s="16">
        <f t="shared" si="6"/>
        <v>583212.5</v>
      </c>
    </row>
    <row r="46" spans="1:14" s="4" customFormat="1" ht="15" customHeight="1" thickTop="1">
      <c r="A46" s="18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1:14" s="4" customFormat="1" ht="15" customHeight="1">
      <c r="A47" s="41">
        <v>2013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14" s="4" customFormat="1" ht="15" customHeight="1">
      <c r="A48" s="18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 s="4" customFormat="1" ht="15" customHeight="1">
      <c r="A49" s="8" t="s">
        <v>73</v>
      </c>
      <c r="B49" s="4">
        <f>SUM(B50:B51)</f>
        <v>196063</v>
      </c>
      <c r="C49" s="4">
        <f t="shared" ref="C49:M49" si="8">SUM(C50:C51)</f>
        <v>197933</v>
      </c>
      <c r="D49" s="4">
        <f t="shared" si="8"/>
        <v>198963</v>
      </c>
      <c r="E49" s="4">
        <f t="shared" si="8"/>
        <v>204315</v>
      </c>
      <c r="F49" s="4">
        <f t="shared" si="8"/>
        <v>210333</v>
      </c>
      <c r="G49" s="4">
        <f t="shared" si="8"/>
        <v>211515</v>
      </c>
      <c r="H49" s="4">
        <f t="shared" si="8"/>
        <v>202719</v>
      </c>
      <c r="I49" s="4">
        <f t="shared" si="8"/>
        <v>205251</v>
      </c>
      <c r="J49" s="4">
        <f t="shared" si="8"/>
        <v>203985</v>
      </c>
      <c r="K49" s="4">
        <f t="shared" si="8"/>
        <v>0</v>
      </c>
      <c r="L49" s="4">
        <f t="shared" si="8"/>
        <v>0</v>
      </c>
      <c r="M49" s="4">
        <f t="shared" si="8"/>
        <v>0</v>
      </c>
      <c r="N49" s="28">
        <f>SUM(B49:M49)/9</f>
        <v>203453</v>
      </c>
    </row>
    <row r="50" spans="1:14" s="4" customFormat="1" ht="15" customHeight="1">
      <c r="A50" s="29" t="s">
        <v>15</v>
      </c>
      <c r="B50" s="28">
        <v>140699</v>
      </c>
      <c r="C50" s="28">
        <v>141999</v>
      </c>
      <c r="D50" s="28">
        <v>142505</v>
      </c>
      <c r="E50" s="28">
        <v>148338</v>
      </c>
      <c r="F50" s="28">
        <v>152904</v>
      </c>
      <c r="G50" s="28">
        <v>153352</v>
      </c>
      <c r="H50" s="28">
        <v>144547</v>
      </c>
      <c r="I50" s="28">
        <v>146097</v>
      </c>
      <c r="J50" s="28">
        <v>144560</v>
      </c>
      <c r="K50" s="28"/>
      <c r="L50" s="28"/>
      <c r="M50" s="28"/>
      <c r="N50" s="28">
        <f t="shared" ref="N50:N63" si="9">SUM(B50:M50)/9</f>
        <v>146111.22222222222</v>
      </c>
    </row>
    <row r="51" spans="1:14" s="4" customFormat="1" ht="15" customHeight="1">
      <c r="A51" s="29" t="s">
        <v>74</v>
      </c>
      <c r="B51" s="28">
        <v>55364</v>
      </c>
      <c r="C51" s="28">
        <v>55934</v>
      </c>
      <c r="D51" s="28">
        <v>56458</v>
      </c>
      <c r="E51" s="28">
        <v>55977</v>
      </c>
      <c r="F51" s="28">
        <v>57429</v>
      </c>
      <c r="G51" s="28">
        <v>58163</v>
      </c>
      <c r="H51" s="28">
        <v>58172</v>
      </c>
      <c r="I51" s="28">
        <v>59154</v>
      </c>
      <c r="J51" s="28">
        <v>59425</v>
      </c>
      <c r="K51" s="28"/>
      <c r="L51" s="28"/>
      <c r="M51" s="28"/>
      <c r="N51" s="28">
        <f t="shared" si="9"/>
        <v>57341.777777777781</v>
      </c>
    </row>
    <row r="52" spans="1:14" s="4" customFormat="1" ht="15" customHeight="1">
      <c r="A52" s="9" t="s">
        <v>17</v>
      </c>
      <c r="B52" s="10">
        <v>4434</v>
      </c>
      <c r="C52" s="10">
        <v>4447</v>
      </c>
      <c r="D52" s="10">
        <v>4478</v>
      </c>
      <c r="E52" s="10">
        <v>4500</v>
      </c>
      <c r="F52" s="10">
        <v>4744</v>
      </c>
      <c r="G52" s="10">
        <v>4796</v>
      </c>
      <c r="H52" s="10">
        <v>4725</v>
      </c>
      <c r="I52" s="10">
        <v>4795</v>
      </c>
      <c r="J52" s="10">
        <v>4739</v>
      </c>
      <c r="K52" s="10"/>
      <c r="L52" s="10"/>
      <c r="M52" s="10"/>
      <c r="N52" s="10">
        <f t="shared" si="9"/>
        <v>4628.666666666667</v>
      </c>
    </row>
    <row r="53" spans="1:14" s="4" customFormat="1" ht="15" customHeight="1">
      <c r="A53" s="9" t="s">
        <v>18</v>
      </c>
      <c r="B53" s="11">
        <v>3657</v>
      </c>
      <c r="C53" s="11">
        <v>3678</v>
      </c>
      <c r="D53" s="11">
        <v>3695</v>
      </c>
      <c r="E53" s="11">
        <v>3757</v>
      </c>
      <c r="F53" s="11">
        <v>3880</v>
      </c>
      <c r="G53" s="11">
        <v>3905</v>
      </c>
      <c r="H53" s="11">
        <v>3837</v>
      </c>
      <c r="I53" s="11">
        <v>3875</v>
      </c>
      <c r="J53" s="11">
        <v>3982</v>
      </c>
      <c r="K53" s="11"/>
      <c r="L53" s="11"/>
      <c r="M53" s="11"/>
      <c r="N53" s="11">
        <f t="shared" si="9"/>
        <v>3807.3333333333335</v>
      </c>
    </row>
    <row r="54" spans="1:14" s="4" customFormat="1" ht="15" customHeight="1">
      <c r="A54" s="12" t="s">
        <v>19</v>
      </c>
      <c r="B54" s="11">
        <v>44493</v>
      </c>
      <c r="C54" s="11">
        <v>45026</v>
      </c>
      <c r="D54" s="11">
        <v>45492</v>
      </c>
      <c r="E54" s="11">
        <v>44989</v>
      </c>
      <c r="F54" s="11">
        <v>46039</v>
      </c>
      <c r="G54" s="11">
        <v>46688</v>
      </c>
      <c r="H54" s="11">
        <v>46888</v>
      </c>
      <c r="I54" s="11">
        <v>47736</v>
      </c>
      <c r="J54" s="11">
        <v>48018</v>
      </c>
      <c r="K54" s="11"/>
      <c r="L54" s="11"/>
      <c r="M54" s="11"/>
      <c r="N54" s="11">
        <f t="shared" si="9"/>
        <v>46152.111111111109</v>
      </c>
    </row>
    <row r="55" spans="1:14" s="4" customFormat="1" ht="15" customHeight="1">
      <c r="A55" s="12" t="s">
        <v>20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>
        <f t="shared" si="9"/>
        <v>0</v>
      </c>
    </row>
    <row r="56" spans="1:14" s="4" customFormat="1" ht="15" customHeight="1">
      <c r="A56" s="12" t="s">
        <v>21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>
        <f t="shared" si="9"/>
        <v>0</v>
      </c>
    </row>
    <row r="57" spans="1:14" s="4" customFormat="1" ht="15" customHeight="1">
      <c r="A57" s="12" t="s">
        <v>22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>
        <f t="shared" si="9"/>
        <v>0</v>
      </c>
    </row>
    <row r="58" spans="1:14" s="4" customFormat="1" ht="15" customHeight="1">
      <c r="A58" s="12" t="s">
        <v>72</v>
      </c>
      <c r="B58" s="11">
        <v>2780</v>
      </c>
      <c r="C58" s="11">
        <v>2783</v>
      </c>
      <c r="D58" s="11">
        <v>2793</v>
      </c>
      <c r="E58" s="11">
        <v>2731</v>
      </c>
      <c r="F58" s="11">
        <v>2766</v>
      </c>
      <c r="G58" s="11">
        <v>2774</v>
      </c>
      <c r="H58" s="11">
        <v>2722</v>
      </c>
      <c r="I58" s="11">
        <v>2748</v>
      </c>
      <c r="J58" s="11">
        <v>2686</v>
      </c>
      <c r="K58" s="11"/>
      <c r="L58" s="11"/>
      <c r="M58" s="11"/>
      <c r="N58" s="11">
        <f t="shared" si="9"/>
        <v>2753.6666666666665</v>
      </c>
    </row>
    <row r="59" spans="1:14" s="4" customFormat="1" ht="15" customHeight="1">
      <c r="A59" s="12" t="s">
        <v>24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>
        <f t="shared" si="9"/>
        <v>0</v>
      </c>
    </row>
    <row r="60" spans="1:14" s="4" customFormat="1" ht="15" customHeight="1">
      <c r="A60" s="12" t="s">
        <v>25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>
        <f t="shared" si="9"/>
        <v>0</v>
      </c>
    </row>
    <row r="61" spans="1:14" s="4" customFormat="1" ht="15" customHeight="1">
      <c r="A61" s="29" t="s">
        <v>26</v>
      </c>
      <c r="B61" s="28">
        <v>464060</v>
      </c>
      <c r="C61" s="28">
        <v>474287</v>
      </c>
      <c r="D61" s="28">
        <v>484224</v>
      </c>
      <c r="E61" s="28">
        <v>412956</v>
      </c>
      <c r="F61" s="28">
        <v>465968</v>
      </c>
      <c r="G61" s="28">
        <v>475159</v>
      </c>
      <c r="H61" s="28">
        <v>481513</v>
      </c>
      <c r="I61" s="28">
        <v>492141</v>
      </c>
      <c r="J61" s="28">
        <v>493259</v>
      </c>
      <c r="K61" s="28"/>
      <c r="L61" s="28"/>
      <c r="M61" s="28"/>
      <c r="N61" s="28">
        <f t="shared" si="9"/>
        <v>471507.44444444444</v>
      </c>
    </row>
    <row r="62" spans="1:14" s="4" customFormat="1" ht="15" customHeight="1" thickBot="1">
      <c r="A62" s="14" t="s">
        <v>70</v>
      </c>
      <c r="B62" s="16">
        <v>604759</v>
      </c>
      <c r="C62" s="16">
        <v>616286</v>
      </c>
      <c r="D62" s="16">
        <v>626729</v>
      </c>
      <c r="E62" s="16">
        <v>561294</v>
      </c>
      <c r="F62" s="16">
        <v>618872</v>
      </c>
      <c r="G62" s="16">
        <v>628511</v>
      </c>
      <c r="H62" s="16">
        <v>626060</v>
      </c>
      <c r="I62" s="16">
        <v>638238</v>
      </c>
      <c r="J62" s="16">
        <v>637819</v>
      </c>
      <c r="K62" s="16"/>
      <c r="L62" s="16"/>
      <c r="M62" s="16"/>
      <c r="N62" s="16">
        <f t="shared" si="9"/>
        <v>617618.66666666663</v>
      </c>
    </row>
    <row r="63" spans="1:14" s="4" customFormat="1" ht="15" customHeight="1" thickTop="1" thickBot="1">
      <c r="A63" s="14" t="s">
        <v>71</v>
      </c>
      <c r="B63" s="16">
        <v>660123</v>
      </c>
      <c r="C63" s="16">
        <v>672220</v>
      </c>
      <c r="D63" s="16">
        <v>683187</v>
      </c>
      <c r="E63" s="16">
        <v>617271</v>
      </c>
      <c r="F63" s="16">
        <v>676301</v>
      </c>
      <c r="G63" s="16">
        <v>686674</v>
      </c>
      <c r="H63" s="16">
        <v>684232</v>
      </c>
      <c r="I63" s="16">
        <v>697392</v>
      </c>
      <c r="J63" s="16">
        <v>697244</v>
      </c>
      <c r="K63" s="16"/>
      <c r="L63" s="16"/>
      <c r="M63" s="16"/>
      <c r="N63" s="16">
        <f t="shared" si="9"/>
        <v>674960.4444444445</v>
      </c>
    </row>
    <row r="64" spans="1:14" s="4" customFormat="1" ht="15" customHeight="1" thickTop="1">
      <c r="A64" s="18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5" s="4" customFormat="1" ht="15" customHeight="1">
      <c r="A65" s="17" t="s">
        <v>29</v>
      </c>
    </row>
    <row r="66" spans="1:5" s="4" customFormat="1" ht="15" customHeight="1">
      <c r="A66" s="18" t="s">
        <v>28</v>
      </c>
      <c r="B66" s="19"/>
      <c r="C66" s="19"/>
      <c r="D66" s="19"/>
      <c r="E66" s="19"/>
    </row>
  </sheetData>
  <mergeCells count="3">
    <mergeCell ref="A1:E1"/>
    <mergeCell ref="B2:F2"/>
    <mergeCell ref="A7:N7"/>
  </mergeCells>
  <pageMargins left="0.78740157480314965" right="0.11811023622047245" top="0.74803149606299213" bottom="0.74803149606299213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</vt:lpstr>
      <vt:lpstr>2 T</vt:lpstr>
      <vt:lpstr>3 T</vt:lpstr>
      <vt:lpstr>4 T</vt:lpstr>
      <vt:lpstr>Semestral</vt:lpstr>
      <vt:lpstr>3 T acumulado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Catherine Mata</cp:lastModifiedBy>
  <cp:lastPrinted>2014-02-25T01:49:36Z</cp:lastPrinted>
  <dcterms:created xsi:type="dcterms:W3CDTF">2012-02-27T21:17:31Z</dcterms:created>
  <dcterms:modified xsi:type="dcterms:W3CDTF">2014-09-01T17:29:13Z</dcterms:modified>
</cp:coreProperties>
</file>