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8915" windowHeight="12045"/>
  </bookViews>
  <sheets>
    <sheet name="1T" sheetId="4" r:id="rId1"/>
    <sheet name="2T" sheetId="6" r:id="rId2"/>
    <sheet name="3T" sheetId="8" r:id="rId3"/>
    <sheet name="4T" sheetId="10" r:id="rId4"/>
    <sheet name="Semestral" sheetId="12" r:id="rId5"/>
    <sheet name="3T Acumulado" sheetId="14" r:id="rId6"/>
    <sheet name="Anual" sheetId="16" r:id="rId7"/>
  </sheets>
  <calcPr calcId="125725"/>
</workbook>
</file>

<file path=xl/calcChain.xml><?xml version="1.0" encoding="utf-8"?>
<calcChain xmlns="http://schemas.openxmlformats.org/spreadsheetml/2006/main">
  <c r="B49" i="16"/>
  <c r="C49"/>
  <c r="D49"/>
  <c r="E49"/>
  <c r="B50"/>
  <c r="C50"/>
  <c r="D50"/>
  <c r="E50"/>
  <c r="B51"/>
  <c r="C51"/>
  <c r="D51"/>
  <c r="E51"/>
  <c r="B52"/>
  <c r="C52"/>
  <c r="D52"/>
  <c r="E52"/>
  <c r="B53"/>
  <c r="C53"/>
  <c r="D53"/>
  <c r="E53"/>
  <c r="B54"/>
  <c r="C54"/>
  <c r="D54"/>
  <c r="E54"/>
  <c r="F54" s="1"/>
  <c r="B66" l="1"/>
  <c r="C66"/>
  <c r="D66"/>
  <c r="E66"/>
  <c r="B67"/>
  <c r="F67" s="1"/>
  <c r="C67"/>
  <c r="D67"/>
  <c r="E67"/>
  <c r="B68"/>
  <c r="F68" s="1"/>
  <c r="C68"/>
  <c r="D68"/>
  <c r="E68"/>
  <c r="B69"/>
  <c r="B70"/>
  <c r="C70"/>
  <c r="D70"/>
  <c r="E70"/>
  <c r="B71"/>
  <c r="B65"/>
  <c r="B66" i="14"/>
  <c r="C66"/>
  <c r="D66"/>
  <c r="B67"/>
  <c r="C67"/>
  <c r="D67"/>
  <c r="E67" s="1"/>
  <c r="B68"/>
  <c r="E68" s="1"/>
  <c r="C68"/>
  <c r="D68"/>
  <c r="B69"/>
  <c r="B70"/>
  <c r="C70"/>
  <c r="D70"/>
  <c r="B71"/>
  <c r="B67" i="12"/>
  <c r="D67" s="1"/>
  <c r="C67"/>
  <c r="B68"/>
  <c r="C68"/>
  <c r="D68" s="1"/>
  <c r="E67" i="10"/>
  <c r="E68"/>
  <c r="C66"/>
  <c r="D66"/>
  <c r="B66"/>
  <c r="E67" i="8"/>
  <c r="E68"/>
  <c r="C66"/>
  <c r="D66"/>
  <c r="B66"/>
  <c r="E67" i="6"/>
  <c r="E68"/>
  <c r="C66"/>
  <c r="D66"/>
  <c r="B66"/>
  <c r="E67" i="4"/>
  <c r="E68"/>
  <c r="C66"/>
  <c r="D66"/>
  <c r="B66"/>
  <c r="C70" i="10" l="1"/>
  <c r="D70"/>
  <c r="B70"/>
  <c r="C70" i="8"/>
  <c r="D70"/>
  <c r="B70"/>
  <c r="B70" i="6"/>
  <c r="B70" i="4"/>
  <c r="B69"/>
  <c r="B71" s="1"/>
  <c r="C65" s="1"/>
  <c r="C69" s="1"/>
  <c r="B65" i="14"/>
  <c r="B54"/>
  <c r="B54" i="12"/>
  <c r="C55" i="10"/>
  <c r="D55"/>
  <c r="B55"/>
  <c r="E53"/>
  <c r="E54"/>
  <c r="C54"/>
  <c r="D54"/>
  <c r="B54"/>
  <c r="C55" i="8"/>
  <c r="D55"/>
  <c r="B55"/>
  <c r="E53"/>
  <c r="E55" s="1"/>
  <c r="E54"/>
  <c r="D54" i="14" s="1"/>
  <c r="C54" i="8"/>
  <c r="D54"/>
  <c r="B54"/>
  <c r="E54" i="6"/>
  <c r="C54" i="12" s="1"/>
  <c r="C54" i="6"/>
  <c r="D54"/>
  <c r="B54"/>
  <c r="E55" i="4"/>
  <c r="C54"/>
  <c r="D54"/>
  <c r="E54"/>
  <c r="B54"/>
  <c r="D54" i="12" l="1"/>
  <c r="C54" i="14"/>
  <c r="E54" s="1"/>
  <c r="C55" i="6" l="1"/>
  <c r="C70" s="1"/>
  <c r="E70" s="1"/>
  <c r="D55"/>
  <c r="D70" s="1"/>
  <c r="B55"/>
  <c r="E37" i="16" l="1"/>
  <c r="E14" l="1"/>
  <c r="D14"/>
  <c r="C14"/>
  <c r="E13"/>
  <c r="D13"/>
  <c r="D37"/>
  <c r="F37" s="1"/>
  <c r="D48"/>
  <c r="D55" s="1"/>
  <c r="B48"/>
  <c r="B55" s="1"/>
  <c r="C38" i="14"/>
  <c r="D53"/>
  <c r="D48"/>
  <c r="D37"/>
  <c r="E37" s="1"/>
  <c r="E14"/>
  <c r="E13"/>
  <c r="B53"/>
  <c r="B52"/>
  <c r="B51"/>
  <c r="B50"/>
  <c r="B49"/>
  <c r="B48"/>
  <c r="D14"/>
  <c r="C14"/>
  <c r="D13"/>
  <c r="B65" i="12"/>
  <c r="B49"/>
  <c r="B50"/>
  <c r="B51"/>
  <c r="B52"/>
  <c r="B53"/>
  <c r="B48"/>
  <c r="B33"/>
  <c r="B34"/>
  <c r="B35"/>
  <c r="B36"/>
  <c r="B37"/>
  <c r="B32"/>
  <c r="D14"/>
  <c r="D13"/>
  <c r="C14"/>
  <c r="F15" i="8"/>
  <c r="E15" i="16" s="1"/>
  <c r="F16" i="8"/>
  <c r="E16" i="16" s="1"/>
  <c r="F17" i="8"/>
  <c r="E17" i="16" s="1"/>
  <c r="F18" i="8"/>
  <c r="E18" i="16" s="1"/>
  <c r="F19" i="8"/>
  <c r="E19" i="16" s="1"/>
  <c r="E48" i="6"/>
  <c r="E53"/>
  <c r="C38"/>
  <c r="D38"/>
  <c r="E37"/>
  <c r="C37" i="12" s="1"/>
  <c r="F15" i="6"/>
  <c r="D15" i="12" s="1"/>
  <c r="F16" i="6"/>
  <c r="D16" i="14" s="1"/>
  <c r="F17" i="6"/>
  <c r="D17" i="12" s="1"/>
  <c r="F18" i="6"/>
  <c r="D18" i="14" s="1"/>
  <c r="F19" i="6"/>
  <c r="D19" i="12" s="1"/>
  <c r="C55" i="4"/>
  <c r="C70" s="1"/>
  <c r="C71" s="1"/>
  <c r="D65" s="1"/>
  <c r="D69" s="1"/>
  <c r="D71" s="1"/>
  <c r="D55"/>
  <c r="D70" s="1"/>
  <c r="B55"/>
  <c r="E48"/>
  <c r="E38"/>
  <c r="C38"/>
  <c r="D38"/>
  <c r="B38"/>
  <c r="B55" i="14" l="1"/>
  <c r="B55" i="12"/>
  <c r="C48" i="16"/>
  <c r="C55" s="1"/>
  <c r="E19" i="14"/>
  <c r="E17"/>
  <c r="E15"/>
  <c r="E18"/>
  <c r="E16"/>
  <c r="D18" i="12"/>
  <c r="D16"/>
  <c r="D37"/>
  <c r="C53"/>
  <c r="D53" s="1"/>
  <c r="D15" i="14"/>
  <c r="D17"/>
  <c r="D19"/>
  <c r="C48"/>
  <c r="C53"/>
  <c r="F53" i="16"/>
  <c r="D15"/>
  <c r="D16"/>
  <c r="D17"/>
  <c r="D18"/>
  <c r="D19"/>
  <c r="C48" i="12"/>
  <c r="E53" i="14"/>
  <c r="F14"/>
  <c r="F13" i="16"/>
  <c r="F14"/>
  <c r="F15" i="10"/>
  <c r="F15" i="16" s="1"/>
  <c r="F16" i="10"/>
  <c r="F16" i="16" s="1"/>
  <c r="F17" i="10"/>
  <c r="F17" i="16" s="1"/>
  <c r="F18" i="10"/>
  <c r="F18" i="16" s="1"/>
  <c r="F19" i="10"/>
  <c r="F19" i="16" s="1"/>
  <c r="E32" i="10"/>
  <c r="E32" i="16" s="1"/>
  <c r="E33" i="10"/>
  <c r="E33" i="16" s="1"/>
  <c r="E34" i="10"/>
  <c r="E34" i="16" s="1"/>
  <c r="E35" i="10"/>
  <c r="E35" i="16" s="1"/>
  <c r="E36" i="10"/>
  <c r="E36" i="16" s="1"/>
  <c r="B38" i="10"/>
  <c r="C38"/>
  <c r="D38"/>
  <c r="E38"/>
  <c r="E48"/>
  <c r="E49"/>
  <c r="E50"/>
  <c r="E51"/>
  <c r="E52"/>
  <c r="E66"/>
  <c r="E70"/>
  <c r="E32" i="8"/>
  <c r="E33"/>
  <c r="E34"/>
  <c r="E35"/>
  <c r="E36"/>
  <c r="B38"/>
  <c r="C38"/>
  <c r="D38"/>
  <c r="E38"/>
  <c r="E49"/>
  <c r="E50"/>
  <c r="E51"/>
  <c r="E52"/>
  <c r="E66"/>
  <c r="E70"/>
  <c r="E32" i="6"/>
  <c r="C32" i="12" s="1"/>
  <c r="E33" i="6"/>
  <c r="C33" i="12" s="1"/>
  <c r="E34" i="6"/>
  <c r="C34" i="12" s="1"/>
  <c r="E35" i="6"/>
  <c r="C35" i="12" s="1"/>
  <c r="E36" i="6"/>
  <c r="C36" i="12" s="1"/>
  <c r="B38" i="6"/>
  <c r="E38"/>
  <c r="E49"/>
  <c r="E50"/>
  <c r="E51"/>
  <c r="E52"/>
  <c r="E66"/>
  <c r="C70" i="12"/>
  <c r="F13" i="4"/>
  <c r="F15"/>
  <c r="F16"/>
  <c r="F17"/>
  <c r="F18"/>
  <c r="F19"/>
  <c r="E32"/>
  <c r="E33"/>
  <c r="E34"/>
  <c r="E35"/>
  <c r="E36"/>
  <c r="E49"/>
  <c r="E50"/>
  <c r="E51"/>
  <c r="E52"/>
  <c r="E65"/>
  <c r="E66"/>
  <c r="E70"/>
  <c r="C66" i="12" l="1"/>
  <c r="E55" i="6"/>
  <c r="E69" i="4"/>
  <c r="B66" i="12"/>
  <c r="E48" i="16"/>
  <c r="E55" i="10"/>
  <c r="D48" i="12"/>
  <c r="B70"/>
  <c r="D52" i="14"/>
  <c r="D50"/>
  <c r="D36" i="16"/>
  <c r="F36" s="1"/>
  <c r="D36" i="14"/>
  <c r="D34" i="16"/>
  <c r="D34" i="14"/>
  <c r="D32" i="16"/>
  <c r="D32" i="14"/>
  <c r="D51"/>
  <c r="D49"/>
  <c r="D55" s="1"/>
  <c r="D35"/>
  <c r="D35" i="16"/>
  <c r="D33" i="14"/>
  <c r="D33" i="16"/>
  <c r="C51" i="14"/>
  <c r="C51" i="12"/>
  <c r="D51" s="1"/>
  <c r="C49" i="14"/>
  <c r="E49" s="1"/>
  <c r="C49" i="12"/>
  <c r="D49" s="1"/>
  <c r="C52"/>
  <c r="D52" s="1"/>
  <c r="F52" i="16"/>
  <c r="C52" i="14"/>
  <c r="E52" s="1"/>
  <c r="C50" i="12"/>
  <c r="D50" s="1"/>
  <c r="F50" i="16"/>
  <c r="C50" i="14"/>
  <c r="F51" i="16"/>
  <c r="F49"/>
  <c r="E48" i="14"/>
  <c r="C18" i="16"/>
  <c r="C18" i="14"/>
  <c r="F18" s="1"/>
  <c r="C18" i="12"/>
  <c r="C16" i="16"/>
  <c r="C16" i="14"/>
  <c r="F16" s="1"/>
  <c r="C16" i="12"/>
  <c r="E16" s="1"/>
  <c r="C13" i="14"/>
  <c r="C13" i="16"/>
  <c r="C13" i="12"/>
  <c r="C19" i="14"/>
  <c r="F19" s="1"/>
  <c r="C19" i="12"/>
  <c r="C19" i="16"/>
  <c r="C17" i="14"/>
  <c r="F17" s="1"/>
  <c r="C17" i="12"/>
  <c r="C17" i="16"/>
  <c r="C15" i="14"/>
  <c r="F15" s="1"/>
  <c r="C15" i="12"/>
  <c r="C15" i="16"/>
  <c r="G18"/>
  <c r="E18" i="12"/>
  <c r="G14" i="16"/>
  <c r="E14" i="12"/>
  <c r="D36"/>
  <c r="F65" i="16"/>
  <c r="D65" i="12"/>
  <c r="E65" i="14"/>
  <c r="G19" i="16"/>
  <c r="E19" i="12"/>
  <c r="G15" i="16"/>
  <c r="E15" i="12"/>
  <c r="E13"/>
  <c r="E38" i="16"/>
  <c r="F48" l="1"/>
  <c r="F55" s="1"/>
  <c r="E55"/>
  <c r="B69" i="12"/>
  <c r="E71" i="4"/>
  <c r="B65" i="6" s="1"/>
  <c r="E50" i="14"/>
  <c r="D55" i="12"/>
  <c r="C55"/>
  <c r="C55" i="14"/>
  <c r="E51"/>
  <c r="D38"/>
  <c r="E36"/>
  <c r="E66"/>
  <c r="E69" s="1"/>
  <c r="G16" i="16"/>
  <c r="D33" i="12"/>
  <c r="G13" i="16"/>
  <c r="E17" i="12"/>
  <c r="G17" i="16"/>
  <c r="F33"/>
  <c r="D35" i="12"/>
  <c r="B38"/>
  <c r="D32"/>
  <c r="E32" i="14"/>
  <c r="B38"/>
  <c r="F34" i="16"/>
  <c r="E70" i="14"/>
  <c r="D38" i="16"/>
  <c r="F13" i="14"/>
  <c r="E33"/>
  <c r="E35"/>
  <c r="F35" i="16"/>
  <c r="B38"/>
  <c r="F32"/>
  <c r="D66" i="12"/>
  <c r="D69" s="1"/>
  <c r="F66" i="16"/>
  <c r="F69" s="1"/>
  <c r="C38" i="12"/>
  <c r="C38" i="16"/>
  <c r="D34" i="12"/>
  <c r="E34" i="14"/>
  <c r="D70" i="12"/>
  <c r="F70" i="16"/>
  <c r="B69" i="6" l="1"/>
  <c r="B71" s="1"/>
  <c r="C65" s="1"/>
  <c r="C69" s="1"/>
  <c r="C71" s="1"/>
  <c r="D65" s="1"/>
  <c r="D69" s="1"/>
  <c r="D71" s="1"/>
  <c r="E65"/>
  <c r="C65" i="16" s="1"/>
  <c r="E55" i="14"/>
  <c r="B71" i="12"/>
  <c r="E38" i="14"/>
  <c r="F71" i="16"/>
  <c r="F38"/>
  <c r="E71" i="14"/>
  <c r="D38" i="12"/>
  <c r="D71"/>
  <c r="E69" i="6" l="1"/>
  <c r="C65" i="12"/>
  <c r="C65" i="14"/>
  <c r="C69" i="16" l="1"/>
  <c r="C69" i="14"/>
  <c r="E71" i="6"/>
  <c r="C69" i="12"/>
  <c r="C71" i="14" l="1"/>
  <c r="C71" i="16"/>
  <c r="B65" i="8"/>
  <c r="C71" i="12"/>
  <c r="E65" i="8" l="1"/>
  <c r="D65" i="16" s="1"/>
  <c r="B69" i="8"/>
  <c r="B71" s="1"/>
  <c r="C65" s="1"/>
  <c r="C69" s="1"/>
  <c r="C71" s="1"/>
  <c r="D65" s="1"/>
  <c r="D69" s="1"/>
  <c r="D71" s="1"/>
  <c r="D65" i="14" l="1"/>
  <c r="E69" i="8"/>
  <c r="D69" i="16" l="1"/>
  <c r="D69" i="14"/>
  <c r="E71" i="8"/>
  <c r="D71" i="16" l="1"/>
  <c r="D71" i="14"/>
  <c r="B65" i="10"/>
  <c r="E65" l="1"/>
  <c r="B69"/>
  <c r="B71" s="1"/>
  <c r="C65" s="1"/>
  <c r="C69" s="1"/>
  <c r="C71" s="1"/>
  <c r="D65" s="1"/>
  <c r="D69" s="1"/>
  <c r="D71" s="1"/>
  <c r="E69" l="1"/>
  <c r="E69" i="16" s="1"/>
  <c r="E65"/>
  <c r="E71" i="10"/>
  <c r="E71" i="16" s="1"/>
</calcChain>
</file>

<file path=xl/sharedStrings.xml><?xml version="1.0" encoding="utf-8"?>
<sst xmlns="http://schemas.openxmlformats.org/spreadsheetml/2006/main" count="592" uniqueCount="93">
  <si>
    <t xml:space="preserve">5. Saldo en caja final   (3-4) </t>
  </si>
  <si>
    <t>4. Egresos efectivos pagados</t>
  </si>
  <si>
    <t xml:space="preserve">3. Recursos disponibles (1+2) </t>
  </si>
  <si>
    <t>2. Ingresos efectivos recibidos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</si>
  <si>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</si>
  <si>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Trimestre</t>
  </si>
  <si>
    <t>Marzo</t>
  </si>
  <si>
    <t>Febrero</t>
  </si>
  <si>
    <t>Enero</t>
  </si>
  <si>
    <t>Rubro por objeto de gasto</t>
  </si>
  <si>
    <t>Unidad: Colones</t>
  </si>
  <si>
    <t>Reporte de ingresos efectivos girados por el Fondo de Desarrollo Social y Asignaciones Familiares</t>
  </si>
  <si>
    <t>Cuadro 4</t>
  </si>
  <si>
    <t>Total</t>
  </si>
  <si>
    <t>Transferencias</t>
  </si>
  <si>
    <t>Bienes Duraderos</t>
  </si>
  <si>
    <t>Materiales y Suministros</t>
  </si>
  <si>
    <t>Servicios</t>
  </si>
  <si>
    <t>Remuneraciones</t>
  </si>
  <si>
    <t>Reporte de gastos efectivos financiados por el Fondo de Desarrollo Social y Asignaciones Familiares</t>
  </si>
  <si>
    <t>Cuadro 3</t>
  </si>
  <si>
    <t>5. Gastos generales</t>
  </si>
  <si>
    <t>4. Olimpiadas especiales</t>
  </si>
  <si>
    <t>3. Gestión instalaciones deportivas</t>
  </si>
  <si>
    <t>2. Apoyo al deporte nacional</t>
  </si>
  <si>
    <t>1. Promoción recreativa regional</t>
  </si>
  <si>
    <t>Cuadro 2</t>
  </si>
  <si>
    <t>Personas</t>
  </si>
  <si>
    <t>Intalaciones</t>
  </si>
  <si>
    <t>Organizaciones</t>
  </si>
  <si>
    <t>Comunidades</t>
  </si>
  <si>
    <t>Unidad</t>
  </si>
  <si>
    <t>Reporte de beneficiarios efectivos financiados por el Fondo de Desarrollo Social y Asignaciones Familiares</t>
  </si>
  <si>
    <t>Cuadro 1</t>
  </si>
  <si>
    <t>Período:</t>
  </si>
  <si>
    <t>Instituto Costarricense del Deporte y la Recreación (ICODER)</t>
  </si>
  <si>
    <t>Unidad Ejecutora:</t>
  </si>
  <si>
    <t>Institución:</t>
  </si>
  <si>
    <t>Promoción de la recreación y del deporte</t>
  </si>
  <si>
    <t xml:space="preserve">Programa: </t>
  </si>
  <si>
    <t>FODESAF</t>
  </si>
  <si>
    <t>II Trimestre</t>
  </si>
  <si>
    <t>Junio</t>
  </si>
  <si>
    <t>Mayo</t>
  </si>
  <si>
    <t>Abril</t>
  </si>
  <si>
    <t>III Trimestre</t>
  </si>
  <si>
    <t>Septiembre</t>
  </si>
  <si>
    <t>Agosto</t>
  </si>
  <si>
    <t>Julio</t>
  </si>
  <si>
    <t>IIITrimestre</t>
  </si>
  <si>
    <t>Nota 1:A solicitud del señor director del área de recreación Roberto Roque Pujol, se cambió comunidades por actividades en esta ocasión</t>
  </si>
  <si>
    <t>Instalaciones</t>
  </si>
  <si>
    <t>IV Trimestre</t>
  </si>
  <si>
    <t>Diciembre</t>
  </si>
  <si>
    <t>Noviembre</t>
  </si>
  <si>
    <t>Octubre</t>
  </si>
  <si>
    <t>Primer Semestre</t>
  </si>
  <si>
    <t>II trimestre</t>
  </si>
  <si>
    <t>Acumulado</t>
  </si>
  <si>
    <t>III trimestre</t>
  </si>
  <si>
    <t>Anual</t>
  </si>
  <si>
    <t>IVTrimestre</t>
  </si>
  <si>
    <t>Primer Trimestre 2012</t>
  </si>
  <si>
    <t>Segundo Trimestre 2012</t>
  </si>
  <si>
    <t>Tercer Trimestre 2012</t>
  </si>
  <si>
    <t>Cuarto Trimestre 2012</t>
  </si>
  <si>
    <t xml:space="preserve"> Primer Semestre 2012</t>
  </si>
  <si>
    <t>Tercer Trimestre Acumulado 2012</t>
  </si>
  <si>
    <t>Nota 1</t>
  </si>
  <si>
    <t>Nota 2</t>
  </si>
  <si>
    <t>Nota 3</t>
  </si>
  <si>
    <t xml:space="preserve">Nota 1. Se cambia el indicador de personas por proyectos </t>
  </si>
  <si>
    <t xml:space="preserve">Nota 2. Las comunidades son las mismas donde se desarrollan los proyectos </t>
  </si>
  <si>
    <t>Nota 3. El reporte de `personas se da al final de año</t>
  </si>
  <si>
    <r>
      <t xml:space="preserve">Fuente: </t>
    </r>
    <r>
      <rPr>
        <sz val="11"/>
        <color theme="1"/>
        <rFont val="Calibri"/>
        <family val="2"/>
        <scheme val="minor"/>
      </rPr>
      <t>Directores de Area</t>
    </r>
  </si>
  <si>
    <t>Transferencias corrientes</t>
  </si>
  <si>
    <t>Proyectos</t>
  </si>
  <si>
    <t>Translado Supéravit 2011</t>
  </si>
  <si>
    <r>
      <t>Fuente:</t>
    </r>
    <r>
      <rPr>
        <sz val="11"/>
        <color theme="1"/>
        <rFont val="Calibri"/>
        <family val="2"/>
        <scheme val="minor"/>
      </rPr>
      <t>Departamento Financiero Contable</t>
    </r>
  </si>
  <si>
    <r>
      <t xml:space="preserve">Fuente: </t>
    </r>
    <r>
      <rPr>
        <sz val="11"/>
        <color theme="1"/>
        <rFont val="Calibri"/>
        <family val="2"/>
        <scheme val="minor"/>
      </rPr>
      <t>Departamento Financiero Contable</t>
    </r>
  </si>
  <si>
    <r>
      <t xml:space="preserve">Fuente: </t>
    </r>
    <r>
      <rPr>
        <sz val="11"/>
        <color theme="1"/>
        <rFont val="Calibri"/>
        <family val="2"/>
        <scheme val="minor"/>
      </rPr>
      <t xml:space="preserve">Departamento Finaciero Contable </t>
    </r>
  </si>
  <si>
    <r>
      <t xml:space="preserve">Fuente: </t>
    </r>
    <r>
      <rPr>
        <sz val="11"/>
        <color theme="1"/>
        <rFont val="Calibri"/>
        <family val="2"/>
        <scheme val="minor"/>
      </rPr>
      <t>Directores de Área</t>
    </r>
  </si>
  <si>
    <t>Traslado Supéravit 2011</t>
  </si>
  <si>
    <t>Notas:</t>
  </si>
  <si>
    <t>En revisión por parte de la Unidad Ejecutora</t>
  </si>
  <si>
    <t>Beneficio</t>
  </si>
  <si>
    <t>Ingresos de acuerdo a Desaf</t>
  </si>
  <si>
    <t>Transferencia a Olimpiadas Especiales</t>
  </si>
  <si>
    <t>ICODER</t>
  </si>
  <si>
    <t>O.E.</t>
  </si>
  <si>
    <t>Olimpiadas Especiales</t>
  </si>
  <si>
    <t>Fecha de actualización: 31/05/2013</t>
  </si>
  <si>
    <r>
      <t xml:space="preserve">Fuente: </t>
    </r>
    <r>
      <rPr>
        <sz val="11"/>
        <color theme="1"/>
        <rFont val="Calibri"/>
        <family val="2"/>
        <scheme val="minor"/>
      </rPr>
      <t>Departamento Financiero Contable ICODER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</si>
</sst>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/>
    <xf numFmtId="164" fontId="0" fillId="0" borderId="1" xfId="1" applyNumberFormat="1" applyFont="1" applyBorder="1"/>
    <xf numFmtId="164" fontId="3" fillId="0" borderId="0" xfId="1" applyNumberFormat="1" applyFont="1" applyFill="1"/>
    <xf numFmtId="164" fontId="0" fillId="0" borderId="0" xfId="1" applyNumberFormat="1" applyFont="1" applyAlignment="1">
      <alignment horizontal="left"/>
    </xf>
    <xf numFmtId="164" fontId="3" fillId="0" borderId="0" xfId="1" applyNumberFormat="1" applyFont="1" applyFill="1" applyBorder="1"/>
    <xf numFmtId="164" fontId="6" fillId="0" borderId="0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Alignment="1">
      <alignment horizontal="left"/>
    </xf>
    <xf numFmtId="164" fontId="3" fillId="0" borderId="0" xfId="1" applyNumberFormat="1" applyFont="1" applyFill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5" fillId="0" borderId="0" xfId="1" applyNumberFormat="1" applyFont="1" applyFill="1" applyBorder="1" applyAlignment="1">
      <alignment vertical="top" wrapText="1"/>
    </xf>
    <xf numFmtId="164" fontId="0" fillId="0" borderId="0" xfId="1" applyNumberFormat="1" applyFont="1" applyAlignment="1"/>
    <xf numFmtId="1" fontId="3" fillId="0" borderId="0" xfId="1" applyNumberFormat="1" applyFont="1" applyAlignment="1">
      <alignment horizontal="left"/>
    </xf>
    <xf numFmtId="3" fontId="0" fillId="2" borderId="0" xfId="0" applyNumberFormat="1" applyFont="1" applyFill="1"/>
    <xf numFmtId="164" fontId="2" fillId="0" borderId="0" xfId="1" applyNumberFormat="1" applyFont="1"/>
    <xf numFmtId="164" fontId="7" fillId="0" borderId="0" xfId="1" applyNumberFormat="1" applyFont="1" applyAlignment="1">
      <alignment horizontal="left" indent="3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0" fillId="0" borderId="3" xfId="1" applyNumberFormat="1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tabSelected="1" workbookViewId="0">
      <selection activeCell="H7" sqref="H7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28515625" style="1" bestFit="1" customWidth="1"/>
    <col min="6" max="6" width="13.140625" style="1" bestFit="1" customWidth="1"/>
    <col min="7" max="16384" width="11.5703125" style="1"/>
  </cols>
  <sheetData>
    <row r="1" spans="1:8" ht="15" customHeight="1">
      <c r="A1" s="33" t="s">
        <v>40</v>
      </c>
      <c r="B1" s="33"/>
      <c r="C1" s="33"/>
      <c r="D1" s="33"/>
      <c r="E1" s="33"/>
      <c r="F1" s="33"/>
    </row>
    <row r="2" spans="1:8" s="4" customFormat="1" ht="15" customHeight="1">
      <c r="A2" s="2" t="s">
        <v>39</v>
      </c>
      <c r="B2" s="3" t="s">
        <v>38</v>
      </c>
      <c r="D2" s="5"/>
    </row>
    <row r="3" spans="1:8" s="4" customFormat="1" ht="15" customHeight="1">
      <c r="A3" s="2" t="s">
        <v>37</v>
      </c>
      <c r="B3" s="3" t="s">
        <v>35</v>
      </c>
    </row>
    <row r="4" spans="1:8" s="4" customFormat="1" ht="15" customHeight="1">
      <c r="A4" s="2" t="s">
        <v>36</v>
      </c>
      <c r="B4" s="3" t="s">
        <v>35</v>
      </c>
      <c r="C4" s="6"/>
      <c r="D4" s="6"/>
    </row>
    <row r="5" spans="1:8" s="4" customFormat="1" ht="15" customHeight="1">
      <c r="A5" s="2" t="s">
        <v>34</v>
      </c>
      <c r="B5" s="7" t="s">
        <v>62</v>
      </c>
    </row>
    <row r="6" spans="1:8" s="4" customFormat="1" ht="15" customHeight="1">
      <c r="A6" s="2"/>
      <c r="B6" s="8"/>
    </row>
    <row r="8" spans="1:8" ht="15" customHeight="1">
      <c r="A8" s="33" t="s">
        <v>33</v>
      </c>
      <c r="B8" s="33"/>
      <c r="C8" s="33"/>
      <c r="D8" s="33"/>
      <c r="E8" s="33"/>
      <c r="F8" s="33"/>
    </row>
    <row r="9" spans="1:8" ht="15" customHeight="1">
      <c r="A9" s="33" t="s">
        <v>32</v>
      </c>
      <c r="B9" s="33"/>
      <c r="C9" s="33"/>
      <c r="D9" s="33"/>
      <c r="E9" s="33"/>
      <c r="F9" s="33"/>
    </row>
    <row r="11" spans="1:8" ht="15" customHeight="1" thickBot="1">
      <c r="A11" s="9" t="s">
        <v>85</v>
      </c>
      <c r="B11" s="10" t="s">
        <v>31</v>
      </c>
      <c r="C11" s="10" t="s">
        <v>8</v>
      </c>
      <c r="D11" s="10" t="s">
        <v>7</v>
      </c>
      <c r="E11" s="10" t="s">
        <v>6</v>
      </c>
      <c r="F11" s="10" t="s">
        <v>5</v>
      </c>
    </row>
    <row r="13" spans="1:8" s="12" customFormat="1" ht="15" customHeight="1">
      <c r="A13" s="11" t="s">
        <v>25</v>
      </c>
      <c r="B13" s="12" t="s">
        <v>76</v>
      </c>
      <c r="C13" s="12">
        <v>37</v>
      </c>
      <c r="D13" s="12">
        <v>37</v>
      </c>
      <c r="E13" s="12">
        <v>37</v>
      </c>
      <c r="F13" s="12">
        <f t="shared" ref="F13:F19" si="0">SUM(C13:E13)</f>
        <v>111</v>
      </c>
      <c r="G13" s="12" t="s">
        <v>68</v>
      </c>
      <c r="H13" s="12" t="s">
        <v>71</v>
      </c>
    </row>
    <row r="14" spans="1:8" s="12" customFormat="1" ht="15" customHeight="1">
      <c r="A14" s="11"/>
      <c r="B14" s="12" t="s">
        <v>30</v>
      </c>
      <c r="C14" s="12">
        <v>36</v>
      </c>
      <c r="D14" s="12">
        <v>36</v>
      </c>
      <c r="E14" s="12">
        <v>36</v>
      </c>
      <c r="F14" s="12">
        <v>36</v>
      </c>
      <c r="G14" s="12" t="s">
        <v>69</v>
      </c>
      <c r="H14" s="12" t="s">
        <v>72</v>
      </c>
    </row>
    <row r="15" spans="1:8" s="12" customFormat="1" ht="15" customHeight="1">
      <c r="A15" s="11" t="s">
        <v>24</v>
      </c>
      <c r="B15" s="12" t="s">
        <v>27</v>
      </c>
      <c r="F15" s="12">
        <f t="shared" si="0"/>
        <v>0</v>
      </c>
      <c r="G15" s="12" t="s">
        <v>70</v>
      </c>
      <c r="H15" s="12" t="s">
        <v>73</v>
      </c>
    </row>
    <row r="16" spans="1:8" s="12" customFormat="1" ht="15" customHeight="1">
      <c r="A16" s="11"/>
      <c r="B16" s="12" t="s">
        <v>29</v>
      </c>
      <c r="E16" s="13">
        <v>1</v>
      </c>
      <c r="F16" s="12">
        <f t="shared" si="0"/>
        <v>1</v>
      </c>
      <c r="G16" s="14"/>
    </row>
    <row r="17" spans="1:6" s="12" customFormat="1">
      <c r="A17" s="11" t="s">
        <v>23</v>
      </c>
      <c r="B17" s="12" t="s">
        <v>27</v>
      </c>
      <c r="C17" s="12">
        <v>483778</v>
      </c>
      <c r="D17" s="12">
        <v>532239</v>
      </c>
      <c r="E17" s="12">
        <v>1314802</v>
      </c>
      <c r="F17" s="12">
        <f t="shared" si="0"/>
        <v>2330819</v>
      </c>
    </row>
    <row r="18" spans="1:6" s="12" customFormat="1">
      <c r="A18" s="11"/>
      <c r="B18" s="12" t="s">
        <v>28</v>
      </c>
      <c r="C18" s="12">
        <v>25</v>
      </c>
      <c r="D18" s="12">
        <v>25</v>
      </c>
      <c r="E18" s="12">
        <v>25</v>
      </c>
      <c r="F18" s="12">
        <f t="shared" si="0"/>
        <v>75</v>
      </c>
    </row>
    <row r="19" spans="1:6" s="12" customFormat="1">
      <c r="A19" s="1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>
      <c r="A20" s="11"/>
    </row>
    <row r="22" spans="1:6" ht="15.75" thickBot="1">
      <c r="A22" s="15" t="s">
        <v>13</v>
      </c>
      <c r="B22" s="16"/>
      <c r="C22" s="16"/>
      <c r="D22" s="16"/>
      <c r="E22" s="16"/>
      <c r="F22" s="16"/>
    </row>
    <row r="23" spans="1:6" ht="15.75" thickTop="1">
      <c r="A23" s="17" t="s">
        <v>74</v>
      </c>
    </row>
    <row r="26" spans="1:6">
      <c r="A26" s="34" t="s">
        <v>26</v>
      </c>
      <c r="B26" s="34"/>
      <c r="C26" s="34"/>
      <c r="D26" s="34"/>
      <c r="E26" s="34"/>
    </row>
    <row r="27" spans="1:6">
      <c r="A27" s="33" t="s">
        <v>19</v>
      </c>
      <c r="B27" s="33"/>
      <c r="C27" s="33"/>
      <c r="D27" s="33"/>
      <c r="E27" s="33"/>
    </row>
    <row r="28" spans="1:6">
      <c r="A28" s="33" t="s">
        <v>10</v>
      </c>
      <c r="B28" s="33"/>
      <c r="C28" s="33"/>
      <c r="D28" s="33"/>
      <c r="E28" s="33"/>
    </row>
    <row r="30" spans="1:6" ht="15.75" thickBot="1">
      <c r="A30" s="9" t="s">
        <v>85</v>
      </c>
      <c r="B30" s="10" t="s">
        <v>8</v>
      </c>
      <c r="C30" s="10" t="s">
        <v>7</v>
      </c>
      <c r="D30" s="10" t="s">
        <v>6</v>
      </c>
      <c r="E30" s="10" t="s">
        <v>5</v>
      </c>
    </row>
    <row r="32" spans="1:6">
      <c r="A32" s="18" t="s">
        <v>25</v>
      </c>
      <c r="B32" s="1">
        <v>18665105.030000001</v>
      </c>
      <c r="C32" s="1">
        <v>163820</v>
      </c>
      <c r="D32" s="1">
        <v>7000852.9699999997</v>
      </c>
      <c r="E32" s="1">
        <f>SUM(B32:D32)</f>
        <v>25829778</v>
      </c>
    </row>
    <row r="33" spans="1:5">
      <c r="A33" s="18" t="s">
        <v>24</v>
      </c>
      <c r="B33" s="1">
        <v>30994494.629999999</v>
      </c>
      <c r="C33" s="1">
        <v>7224100</v>
      </c>
      <c r="D33" s="1">
        <v>66070604.109999999</v>
      </c>
      <c r="E33" s="1">
        <f>SUM(B33:D33)</f>
        <v>104289198.73999999</v>
      </c>
    </row>
    <row r="34" spans="1:5">
      <c r="A34" s="18" t="s">
        <v>23</v>
      </c>
      <c r="B34" s="1">
        <v>25548121.800000001</v>
      </c>
      <c r="C34" s="1">
        <v>1094726.1300000008</v>
      </c>
      <c r="D34" s="1">
        <v>21908126.59</v>
      </c>
      <c r="E34" s="1">
        <f>SUM(B34:D34)</f>
        <v>48550974.519999996</v>
      </c>
    </row>
    <row r="35" spans="1:5">
      <c r="A35" s="18" t="s">
        <v>22</v>
      </c>
      <c r="B35" s="1">
        <v>0</v>
      </c>
      <c r="C35" s="1">
        <v>0</v>
      </c>
      <c r="D35" s="1">
        <v>0</v>
      </c>
      <c r="E35" s="1">
        <f>SUM(B35:D35)</f>
        <v>0</v>
      </c>
    </row>
    <row r="36" spans="1:5">
      <c r="A36" s="18" t="s">
        <v>21</v>
      </c>
      <c r="B36" s="1">
        <v>96653412.170000017</v>
      </c>
      <c r="C36" s="1">
        <v>23531926.599999998</v>
      </c>
      <c r="D36" s="1">
        <v>83422825.519999996</v>
      </c>
      <c r="E36" s="1">
        <f>SUM(B36:D36)</f>
        <v>203608164.29000002</v>
      </c>
    </row>
    <row r="37" spans="1:5">
      <c r="A37" s="12" t="s">
        <v>82</v>
      </c>
    </row>
    <row r="38" spans="1:5" ht="15.75" thickBot="1">
      <c r="A38" s="15" t="s">
        <v>13</v>
      </c>
      <c r="B38" s="16">
        <f>+SUM(B32:B36)</f>
        <v>171861133.63</v>
      </c>
      <c r="C38" s="16">
        <f t="shared" ref="C38:D38" si="1">+SUM(C32:C36)</f>
        <v>32014572.729999997</v>
      </c>
      <c r="D38" s="16">
        <f t="shared" si="1"/>
        <v>178402409.19</v>
      </c>
      <c r="E38" s="16">
        <f>+SUM(E32:E36)</f>
        <v>382278115.55000001</v>
      </c>
    </row>
    <row r="39" spans="1:5" ht="15.75" thickTop="1">
      <c r="A39" s="4" t="s">
        <v>78</v>
      </c>
    </row>
    <row r="42" spans="1:5">
      <c r="A42" s="33" t="s">
        <v>20</v>
      </c>
      <c r="B42" s="33"/>
      <c r="C42" s="33"/>
      <c r="D42" s="33"/>
      <c r="E42" s="33"/>
    </row>
    <row r="43" spans="1:5">
      <c r="A43" s="33" t="s">
        <v>19</v>
      </c>
      <c r="B43" s="33"/>
      <c r="C43" s="33"/>
      <c r="D43" s="33"/>
      <c r="E43" s="33"/>
    </row>
    <row r="44" spans="1:5">
      <c r="A44" s="33" t="s">
        <v>10</v>
      </c>
      <c r="B44" s="33"/>
      <c r="C44" s="33"/>
      <c r="D44" s="33"/>
      <c r="E44" s="33"/>
    </row>
    <row r="46" spans="1:5" ht="15.75" thickBot="1">
      <c r="A46" s="9" t="s">
        <v>9</v>
      </c>
      <c r="B46" s="10" t="s">
        <v>8</v>
      </c>
      <c r="C46" s="10" t="s">
        <v>7</v>
      </c>
      <c r="D46" s="10" t="s">
        <v>6</v>
      </c>
      <c r="E46" s="10" t="s">
        <v>5</v>
      </c>
    </row>
    <row r="48" spans="1:5">
      <c r="A48" s="12" t="s">
        <v>18</v>
      </c>
      <c r="B48" s="1">
        <v>146114906.30000001</v>
      </c>
      <c r="C48" s="1">
        <v>8376888.6499999985</v>
      </c>
      <c r="D48" s="1">
        <v>36641277.240000002</v>
      </c>
      <c r="E48" s="1">
        <f>SUM(B48:D48)</f>
        <v>191133072.19000003</v>
      </c>
    </row>
    <row r="49" spans="1:6">
      <c r="A49" s="12" t="s">
        <v>17</v>
      </c>
      <c r="B49" s="1">
        <v>13593200.640000001</v>
      </c>
      <c r="C49" s="1">
        <v>21777263.350000001</v>
      </c>
      <c r="D49" s="1">
        <v>39946683.399999991</v>
      </c>
      <c r="E49" s="1">
        <f>SUM(B49:D49)</f>
        <v>75317147.389999986</v>
      </c>
    </row>
    <row r="50" spans="1:6">
      <c r="A50" s="12" t="s">
        <v>16</v>
      </c>
      <c r="B50" s="1">
        <v>0</v>
      </c>
      <c r="C50" s="1">
        <v>1665461</v>
      </c>
      <c r="D50" s="1">
        <v>4095648.5100000002</v>
      </c>
      <c r="E50" s="1">
        <f>SUM(B50:D50)</f>
        <v>5761109.5099999998</v>
      </c>
    </row>
    <row r="51" spans="1:6">
      <c r="A51" s="12" t="s">
        <v>15</v>
      </c>
      <c r="B51" s="1">
        <v>9553026.7300000004</v>
      </c>
      <c r="C51" s="1">
        <v>194959.72999999998</v>
      </c>
      <c r="D51" s="1">
        <v>0</v>
      </c>
      <c r="E51" s="1">
        <f>SUM(B51:D51)</f>
        <v>9747986.4600000009</v>
      </c>
    </row>
    <row r="52" spans="1:6">
      <c r="A52" s="12" t="s">
        <v>14</v>
      </c>
      <c r="B52" s="1">
        <v>2600000</v>
      </c>
      <c r="C52" s="1">
        <v>0</v>
      </c>
      <c r="D52" s="1">
        <v>97718800</v>
      </c>
      <c r="E52" s="1">
        <f>SUM(B52:D52)</f>
        <v>100318800</v>
      </c>
      <c r="F52" s="1" t="s">
        <v>75</v>
      </c>
    </row>
    <row r="53" spans="1:6">
      <c r="A53" s="12" t="s">
        <v>77</v>
      </c>
    </row>
    <row r="54" spans="1:6">
      <c r="A54" s="12" t="s">
        <v>87</v>
      </c>
      <c r="B54" s="1">
        <f>B35</f>
        <v>0</v>
      </c>
      <c r="C54" s="1">
        <f t="shared" ref="C54:E54" si="2">C35</f>
        <v>0</v>
      </c>
      <c r="D54" s="1">
        <f t="shared" si="2"/>
        <v>0</v>
      </c>
      <c r="E54" s="1">
        <f t="shared" si="2"/>
        <v>0</v>
      </c>
    </row>
    <row r="55" spans="1:6" ht="15.75" thickBot="1">
      <c r="A55" s="15" t="s">
        <v>13</v>
      </c>
      <c r="B55" s="16">
        <f>+SUM(B48:B52)</f>
        <v>171861133.66999999</v>
      </c>
      <c r="C55" s="16">
        <f t="shared" ref="C55:D55" si="3">+SUM(C48:C52)</f>
        <v>32014572.73</v>
      </c>
      <c r="D55" s="16">
        <f t="shared" si="3"/>
        <v>178402409.14999998</v>
      </c>
      <c r="E55" s="16">
        <f>+SUM(E48:E54)</f>
        <v>382278115.55000001</v>
      </c>
    </row>
    <row r="56" spans="1:6" ht="15.75" thickTop="1">
      <c r="A56" s="19" t="s">
        <v>80</v>
      </c>
    </row>
    <row r="59" spans="1:6">
      <c r="A59" s="33" t="s">
        <v>12</v>
      </c>
      <c r="B59" s="33"/>
      <c r="C59" s="33"/>
      <c r="D59" s="33"/>
      <c r="E59" s="33"/>
    </row>
    <row r="60" spans="1:6">
      <c r="A60" s="33" t="s">
        <v>11</v>
      </c>
      <c r="B60" s="33"/>
      <c r="C60" s="33"/>
      <c r="D60" s="33"/>
      <c r="E60" s="33"/>
    </row>
    <row r="61" spans="1:6">
      <c r="A61" s="33" t="s">
        <v>10</v>
      </c>
      <c r="B61" s="33"/>
      <c r="C61" s="33"/>
      <c r="D61" s="33"/>
      <c r="E61" s="33"/>
    </row>
    <row r="63" spans="1:6" ht="15.75" thickBot="1">
      <c r="A63" s="9" t="s">
        <v>9</v>
      </c>
      <c r="B63" s="10" t="s">
        <v>8</v>
      </c>
      <c r="C63" s="10" t="s">
        <v>7</v>
      </c>
      <c r="D63" s="10" t="s">
        <v>6</v>
      </c>
      <c r="E63" s="10" t="s">
        <v>5</v>
      </c>
    </row>
    <row r="65" spans="1:10">
      <c r="A65" s="1" t="s">
        <v>4</v>
      </c>
      <c r="B65" s="1">
        <v>189488170.06999999</v>
      </c>
      <c r="C65" s="1">
        <f>B71</f>
        <v>41553475.24000001</v>
      </c>
      <c r="D65" s="1">
        <f>C71</f>
        <v>140213026.25000003</v>
      </c>
      <c r="E65" s="1">
        <f>B65</f>
        <v>189488170.06999999</v>
      </c>
      <c r="G65" s="1" t="s">
        <v>86</v>
      </c>
    </row>
    <row r="66" spans="1:10">
      <c r="A66" s="1" t="s">
        <v>3</v>
      </c>
      <c r="B66" s="1">
        <f>SUM(B67:B68)</f>
        <v>23926438.84</v>
      </c>
      <c r="C66" s="1">
        <f t="shared" ref="C66:D66" si="4">SUM(C67:C68)</f>
        <v>130674123.73999999</v>
      </c>
      <c r="D66" s="1">
        <f t="shared" si="4"/>
        <v>247305007.78</v>
      </c>
      <c r="E66" s="1">
        <f>SUM(B66:D66)</f>
        <v>401905570.36000001</v>
      </c>
      <c r="G66" s="30">
        <v>17546055.149999999</v>
      </c>
      <c r="H66" s="30">
        <v>95827690.739999995</v>
      </c>
      <c r="I66" s="30">
        <v>181357005.69999999</v>
      </c>
      <c r="J66" s="1" t="s">
        <v>88</v>
      </c>
    </row>
    <row r="67" spans="1:10">
      <c r="A67" s="32" t="s">
        <v>88</v>
      </c>
      <c r="B67" s="1">
        <v>17546055.149999999</v>
      </c>
      <c r="C67" s="1">
        <v>95827690.739999995</v>
      </c>
      <c r="D67" s="1">
        <v>181357005.71000001</v>
      </c>
      <c r="E67" s="1">
        <f t="shared" ref="E67:E68" si="5">SUM(B67:D67)</f>
        <v>294730751.60000002</v>
      </c>
      <c r="G67" s="30"/>
      <c r="H67" s="30"/>
      <c r="I67" s="30"/>
    </row>
    <row r="68" spans="1:10">
      <c r="A68" s="32" t="s">
        <v>90</v>
      </c>
      <c r="B68" s="1">
        <v>6380383.6900000004</v>
      </c>
      <c r="C68" s="1">
        <v>34846433</v>
      </c>
      <c r="D68" s="1">
        <v>65948002.07</v>
      </c>
      <c r="E68" s="1">
        <f t="shared" si="5"/>
        <v>107174818.75999999</v>
      </c>
      <c r="G68" s="30"/>
      <c r="H68" s="30"/>
      <c r="I68" s="30"/>
    </row>
    <row r="69" spans="1:10">
      <c r="A69" s="1" t="s">
        <v>2</v>
      </c>
      <c r="B69" s="1">
        <f>+B65+B66</f>
        <v>213414608.91</v>
      </c>
      <c r="C69" s="1">
        <f t="shared" ref="C69:E69" si="6">+C65+C66</f>
        <v>172227598.98000002</v>
      </c>
      <c r="D69" s="1">
        <f t="shared" si="6"/>
        <v>387518034.03000003</v>
      </c>
      <c r="E69" s="1">
        <f t="shared" si="6"/>
        <v>591393740.43000007</v>
      </c>
      <c r="G69" s="30">
        <v>6380383.6900000004</v>
      </c>
      <c r="H69" s="30">
        <v>34846433</v>
      </c>
      <c r="I69" s="30">
        <v>65948002.07</v>
      </c>
      <c r="J69" s="1" t="s">
        <v>89</v>
      </c>
    </row>
    <row r="70" spans="1:10">
      <c r="A70" s="1" t="s">
        <v>1</v>
      </c>
      <c r="B70" s="1">
        <f>B55</f>
        <v>171861133.66999999</v>
      </c>
      <c r="C70" s="1">
        <f t="shared" ref="C70:D70" si="7">C55</f>
        <v>32014572.73</v>
      </c>
      <c r="D70" s="1">
        <f t="shared" si="7"/>
        <v>178402409.14999998</v>
      </c>
      <c r="E70" s="1">
        <f>SUM(B70:D70)</f>
        <v>382278115.54999995</v>
      </c>
    </row>
    <row r="71" spans="1:10">
      <c r="A71" s="1" t="s">
        <v>0</v>
      </c>
      <c r="B71" s="1">
        <f>+B69-B70</f>
        <v>41553475.24000001</v>
      </c>
      <c r="C71" s="1">
        <f t="shared" ref="C71:E71" si="8">+C69-C70</f>
        <v>140213026.25000003</v>
      </c>
      <c r="D71" s="1">
        <f t="shared" si="8"/>
        <v>209115624.88000005</v>
      </c>
      <c r="E71" s="1">
        <f t="shared" si="8"/>
        <v>209115624.88000011</v>
      </c>
    </row>
    <row r="72" spans="1:10" ht="15.75" thickBot="1">
      <c r="A72" s="16"/>
      <c r="B72" s="16"/>
      <c r="C72" s="16"/>
      <c r="D72" s="16"/>
      <c r="E72" s="16"/>
    </row>
    <row r="73" spans="1:10" ht="15.75" thickTop="1">
      <c r="A73" s="4" t="s">
        <v>78</v>
      </c>
    </row>
    <row r="74" spans="1:10">
      <c r="A74" s="1"/>
    </row>
    <row r="79" spans="1:10">
      <c r="A79" s="12" t="s">
        <v>83</v>
      </c>
    </row>
    <row r="80" spans="1:10">
      <c r="A80" s="12" t="s">
        <v>91</v>
      </c>
    </row>
    <row r="81" spans="1:1">
      <c r="A81" s="12" t="s">
        <v>84</v>
      </c>
    </row>
  </sheetData>
  <mergeCells count="12">
    <mergeCell ref="A59:E59"/>
    <mergeCell ref="A60:E60"/>
    <mergeCell ref="A61:E61"/>
    <mergeCell ref="A1:F1"/>
    <mergeCell ref="A8:F8"/>
    <mergeCell ref="A9:F9"/>
    <mergeCell ref="A26:E26"/>
    <mergeCell ref="A27:E27"/>
    <mergeCell ref="A28:E28"/>
    <mergeCell ref="A42:E42"/>
    <mergeCell ref="A43:E43"/>
    <mergeCell ref="A44:E44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workbookViewId="0">
      <selection activeCell="B71" sqref="B71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140625" style="1" bestFit="1" customWidth="1"/>
    <col min="6" max="16384" width="11.5703125" style="1"/>
  </cols>
  <sheetData>
    <row r="1" spans="1:7" ht="15" customHeight="1">
      <c r="A1" s="33" t="s">
        <v>40</v>
      </c>
      <c r="B1" s="33"/>
      <c r="C1" s="33"/>
      <c r="D1" s="33"/>
      <c r="E1" s="33"/>
      <c r="F1" s="33"/>
    </row>
    <row r="2" spans="1:7" s="4" customFormat="1" ht="15" customHeight="1">
      <c r="A2" s="2" t="s">
        <v>39</v>
      </c>
      <c r="B2" s="3" t="s">
        <v>38</v>
      </c>
      <c r="D2" s="20"/>
    </row>
    <row r="3" spans="1:7" s="4" customFormat="1" ht="15" customHeight="1">
      <c r="A3" s="2" t="s">
        <v>37</v>
      </c>
      <c r="B3" s="3" t="s">
        <v>35</v>
      </c>
    </row>
    <row r="4" spans="1:7" s="4" customFormat="1" ht="15" customHeight="1">
      <c r="A4" s="2" t="s">
        <v>36</v>
      </c>
      <c r="B4" s="3" t="s">
        <v>35</v>
      </c>
      <c r="C4" s="6"/>
      <c r="D4" s="6"/>
    </row>
    <row r="5" spans="1:7" s="4" customFormat="1" ht="15" customHeight="1">
      <c r="A5" s="2" t="s">
        <v>34</v>
      </c>
      <c r="B5" s="7" t="s">
        <v>63</v>
      </c>
    </row>
    <row r="6" spans="1:7" s="4" customFormat="1" ht="15" customHeight="1">
      <c r="A6" s="2"/>
      <c r="B6" s="8"/>
    </row>
    <row r="8" spans="1:7" ht="15" customHeight="1">
      <c r="A8" s="33" t="s">
        <v>33</v>
      </c>
      <c r="B8" s="33"/>
      <c r="C8" s="33"/>
      <c r="D8" s="33"/>
      <c r="E8" s="33"/>
      <c r="F8" s="33"/>
    </row>
    <row r="9" spans="1:7" ht="15" customHeight="1">
      <c r="A9" s="33" t="s">
        <v>32</v>
      </c>
      <c r="B9" s="33"/>
      <c r="C9" s="33"/>
      <c r="D9" s="33"/>
      <c r="E9" s="33"/>
      <c r="F9" s="33"/>
    </row>
    <row r="11" spans="1:7" ht="15" customHeight="1" thickBot="1">
      <c r="A11" s="9" t="s">
        <v>85</v>
      </c>
      <c r="B11" s="10" t="s">
        <v>31</v>
      </c>
      <c r="C11" s="10" t="s">
        <v>44</v>
      </c>
      <c r="D11" s="10" t="s">
        <v>43</v>
      </c>
      <c r="E11" s="10" t="s">
        <v>42</v>
      </c>
      <c r="F11" s="10" t="s">
        <v>41</v>
      </c>
    </row>
    <row r="13" spans="1:7" s="12" customFormat="1" ht="15" customHeight="1">
      <c r="A13" s="21" t="s">
        <v>25</v>
      </c>
      <c r="B13" s="12" t="s">
        <v>76</v>
      </c>
      <c r="C13" s="12">
        <v>37</v>
      </c>
      <c r="D13" s="12">
        <v>37</v>
      </c>
      <c r="E13" s="12">
        <v>37</v>
      </c>
      <c r="F13" s="12">
        <v>111</v>
      </c>
    </row>
    <row r="14" spans="1:7" s="12" customFormat="1" ht="15" customHeight="1">
      <c r="A14" s="21"/>
      <c r="B14" s="12" t="s">
        <v>30</v>
      </c>
      <c r="C14" s="12">
        <v>24</v>
      </c>
      <c r="D14" s="12">
        <v>24</v>
      </c>
      <c r="E14" s="12">
        <v>24</v>
      </c>
      <c r="F14" s="12">
        <v>24</v>
      </c>
    </row>
    <row r="15" spans="1:7" s="12" customFormat="1" ht="15" customHeight="1">
      <c r="A15" s="21" t="s">
        <v>24</v>
      </c>
      <c r="B15" s="12" t="s">
        <v>27</v>
      </c>
      <c r="F15" s="12">
        <f t="shared" ref="F15:F19" si="0">+SUM(C15:E15)</f>
        <v>0</v>
      </c>
    </row>
    <row r="16" spans="1:7" s="12" customFormat="1" ht="15" customHeight="1">
      <c r="A16" s="21"/>
      <c r="B16" s="12" t="s">
        <v>29</v>
      </c>
      <c r="C16" s="12">
        <v>0</v>
      </c>
      <c r="D16" s="12">
        <v>13</v>
      </c>
      <c r="E16" s="13">
        <v>13</v>
      </c>
      <c r="F16" s="12">
        <f t="shared" si="0"/>
        <v>26</v>
      </c>
      <c r="G16" s="14"/>
    </row>
    <row r="17" spans="1:6" s="12" customFormat="1">
      <c r="A17" s="21" t="s">
        <v>23</v>
      </c>
      <c r="B17" s="12" t="s">
        <v>27</v>
      </c>
      <c r="C17" s="12">
        <v>160110</v>
      </c>
      <c r="D17" s="12">
        <v>151483</v>
      </c>
      <c r="E17" s="12">
        <v>373267</v>
      </c>
      <c r="F17" s="12">
        <f t="shared" si="0"/>
        <v>684860</v>
      </c>
    </row>
    <row r="18" spans="1:6" s="12" customFormat="1">
      <c r="A18" s="21"/>
      <c r="B18" s="12" t="s">
        <v>28</v>
      </c>
      <c r="C18" s="12">
        <v>25</v>
      </c>
      <c r="D18" s="12">
        <v>25</v>
      </c>
      <c r="E18" s="12">
        <v>25</v>
      </c>
      <c r="F18" s="12">
        <f t="shared" si="0"/>
        <v>75</v>
      </c>
    </row>
    <row r="19" spans="1:6" s="12" customFormat="1">
      <c r="A19" s="21" t="s">
        <v>22</v>
      </c>
      <c r="B19" s="12" t="s">
        <v>27</v>
      </c>
      <c r="F19" s="12">
        <f t="shared" si="0"/>
        <v>0</v>
      </c>
    </row>
    <row r="20" spans="1:6" s="12" customFormat="1">
      <c r="A20" s="21"/>
    </row>
    <row r="22" spans="1:6" ht="15.75" thickBot="1">
      <c r="A22" s="15" t="s">
        <v>13</v>
      </c>
      <c r="B22" s="16"/>
      <c r="C22" s="16"/>
      <c r="D22" s="16"/>
      <c r="E22" s="16"/>
      <c r="F22" s="16"/>
    </row>
    <row r="23" spans="1:6" ht="15.75" thickTop="1">
      <c r="A23" s="17" t="s">
        <v>81</v>
      </c>
    </row>
    <row r="26" spans="1:6">
      <c r="A26" s="34" t="s">
        <v>26</v>
      </c>
      <c r="B26" s="34"/>
      <c r="C26" s="34"/>
      <c r="D26" s="34"/>
      <c r="E26" s="34"/>
    </row>
    <row r="27" spans="1:6">
      <c r="A27" s="33" t="s">
        <v>19</v>
      </c>
      <c r="B27" s="33"/>
      <c r="C27" s="33"/>
      <c r="D27" s="33"/>
      <c r="E27" s="33"/>
    </row>
    <row r="28" spans="1:6">
      <c r="A28" s="33" t="s">
        <v>10</v>
      </c>
      <c r="B28" s="33"/>
      <c r="C28" s="33"/>
      <c r="D28" s="33"/>
      <c r="E28" s="33"/>
    </row>
    <row r="30" spans="1:6" ht="15.75" thickBot="1">
      <c r="A30" s="9" t="s">
        <v>85</v>
      </c>
      <c r="B30" s="10" t="s">
        <v>44</v>
      </c>
      <c r="C30" s="10" t="s">
        <v>43</v>
      </c>
      <c r="D30" s="10" t="s">
        <v>42</v>
      </c>
      <c r="E30" s="10" t="s">
        <v>41</v>
      </c>
    </row>
    <row r="32" spans="1:6">
      <c r="A32" s="22" t="s">
        <v>25</v>
      </c>
      <c r="B32" s="1">
        <v>2448114.7999999998</v>
      </c>
      <c r="C32" s="1">
        <v>3048669.6000000006</v>
      </c>
      <c r="D32" s="1">
        <v>2801983.2</v>
      </c>
      <c r="E32" s="1">
        <f t="shared" ref="E32:E38" si="1">SUM(B32:D32)</f>
        <v>8298767.6000000006</v>
      </c>
    </row>
    <row r="33" spans="1:7">
      <c r="A33" s="22" t="s">
        <v>24</v>
      </c>
      <c r="B33" s="1">
        <v>76115539.659999996</v>
      </c>
      <c r="C33" s="1">
        <v>209633583.12</v>
      </c>
      <c r="D33" s="1">
        <v>234405420.16</v>
      </c>
      <c r="E33" s="1">
        <f t="shared" si="1"/>
        <v>520154542.93999994</v>
      </c>
    </row>
    <row r="34" spans="1:7">
      <c r="A34" s="22" t="s">
        <v>23</v>
      </c>
      <c r="B34" s="1">
        <v>4617231.42</v>
      </c>
      <c r="C34" s="1">
        <v>40898903.590000004</v>
      </c>
      <c r="D34" s="1">
        <v>3404690.45</v>
      </c>
      <c r="E34" s="1">
        <f t="shared" si="1"/>
        <v>48920825.460000008</v>
      </c>
    </row>
    <row r="35" spans="1:7">
      <c r="A35" s="22" t="s">
        <v>22</v>
      </c>
      <c r="E35" s="1">
        <f t="shared" si="1"/>
        <v>0</v>
      </c>
    </row>
    <row r="36" spans="1:7">
      <c r="A36" s="22" t="s">
        <v>21</v>
      </c>
      <c r="B36" s="1">
        <v>20416911.890000004</v>
      </c>
      <c r="C36" s="1">
        <v>60760596.470000006</v>
      </c>
      <c r="D36" s="1">
        <v>8018453.2400000002</v>
      </c>
      <c r="E36" s="1">
        <f t="shared" si="1"/>
        <v>89195961.600000009</v>
      </c>
      <c r="G36" s="31"/>
    </row>
    <row r="37" spans="1:7">
      <c r="A37" s="21" t="s">
        <v>77</v>
      </c>
      <c r="C37" s="1">
        <v>165371521.83000001</v>
      </c>
      <c r="E37" s="1">
        <f t="shared" si="1"/>
        <v>165371521.83000001</v>
      </c>
    </row>
    <row r="38" spans="1:7" ht="15.75" thickBot="1">
      <c r="A38" s="15" t="s">
        <v>13</v>
      </c>
      <c r="B38" s="16">
        <f>SUM(B32:B37)</f>
        <v>103597797.77</v>
      </c>
      <c r="C38" s="16">
        <f t="shared" ref="C38:D38" si="2">SUM(C32:C37)</f>
        <v>479713274.61000001</v>
      </c>
      <c r="D38" s="16">
        <f t="shared" si="2"/>
        <v>248630547.04999998</v>
      </c>
      <c r="E38" s="15">
        <f t="shared" si="1"/>
        <v>831941619.42999995</v>
      </c>
    </row>
    <row r="39" spans="1:7" ht="15.75" thickTop="1">
      <c r="A39" s="4" t="s">
        <v>78</v>
      </c>
    </row>
    <row r="42" spans="1:7">
      <c r="A42" s="33" t="s">
        <v>20</v>
      </c>
      <c r="B42" s="33"/>
      <c r="C42" s="33"/>
      <c r="D42" s="33"/>
      <c r="E42" s="33"/>
    </row>
    <row r="43" spans="1:7">
      <c r="A43" s="33" t="s">
        <v>19</v>
      </c>
      <c r="B43" s="33"/>
      <c r="C43" s="33"/>
      <c r="D43" s="33"/>
      <c r="E43" s="33"/>
    </row>
    <row r="44" spans="1:7">
      <c r="A44" s="33" t="s">
        <v>10</v>
      </c>
      <c r="B44" s="33"/>
      <c r="C44" s="33"/>
      <c r="D44" s="33"/>
      <c r="E44" s="33"/>
    </row>
    <row r="46" spans="1:7" ht="15.75" thickBot="1">
      <c r="A46" s="9" t="s">
        <v>9</v>
      </c>
      <c r="B46" s="10" t="s">
        <v>44</v>
      </c>
      <c r="C46" s="10" t="s">
        <v>43</v>
      </c>
      <c r="D46" s="10" t="s">
        <v>42</v>
      </c>
      <c r="E46" s="10" t="s">
        <v>41</v>
      </c>
    </row>
    <row r="48" spans="1:7">
      <c r="A48" s="12" t="s">
        <v>18</v>
      </c>
      <c r="B48" s="1">
        <v>0</v>
      </c>
      <c r="C48" s="1">
        <v>0</v>
      </c>
      <c r="D48" s="1">
        <v>0</v>
      </c>
      <c r="E48" s="1">
        <f t="shared" ref="E48:E54" si="3">SUM(B48:D48)</f>
        <v>0</v>
      </c>
    </row>
    <row r="49" spans="1:5">
      <c r="A49" s="12" t="s">
        <v>17</v>
      </c>
      <c r="B49" s="1">
        <v>25750376.720000003</v>
      </c>
      <c r="C49" s="1">
        <v>92490798.01000002</v>
      </c>
      <c r="D49" s="1">
        <v>62794245.81000001</v>
      </c>
      <c r="E49" s="1">
        <f t="shared" si="3"/>
        <v>181035420.54000002</v>
      </c>
    </row>
    <row r="50" spans="1:5">
      <c r="A50" s="12" t="s">
        <v>16</v>
      </c>
      <c r="B50" s="1">
        <v>8675872.0500000007</v>
      </c>
      <c r="C50" s="1">
        <v>18410311.209999997</v>
      </c>
      <c r="D50" s="1">
        <v>4637896.04</v>
      </c>
      <c r="E50" s="1">
        <f t="shared" si="3"/>
        <v>31724079.299999997</v>
      </c>
    </row>
    <row r="51" spans="1:5">
      <c r="A51" s="12" t="s">
        <v>15</v>
      </c>
      <c r="B51" s="1">
        <v>171549</v>
      </c>
      <c r="C51" s="1">
        <v>4189898.41</v>
      </c>
      <c r="D51" s="1">
        <v>41636.199999999997</v>
      </c>
      <c r="E51" s="1">
        <f t="shared" si="3"/>
        <v>4403083.6100000003</v>
      </c>
    </row>
    <row r="52" spans="1:5">
      <c r="A52" s="12" t="s">
        <v>14</v>
      </c>
      <c r="B52" s="1">
        <v>69000000</v>
      </c>
      <c r="C52" s="1">
        <v>199250745.15000001</v>
      </c>
      <c r="D52" s="1">
        <v>181156769</v>
      </c>
      <c r="E52" s="1">
        <f t="shared" si="3"/>
        <v>449407514.14999998</v>
      </c>
    </row>
    <row r="53" spans="1:5">
      <c r="A53" s="21" t="s">
        <v>77</v>
      </c>
      <c r="C53" s="1">
        <v>165371521.83000001</v>
      </c>
      <c r="E53" s="1">
        <f t="shared" si="3"/>
        <v>165371521.83000001</v>
      </c>
    </row>
    <row r="54" spans="1:5">
      <c r="A54" s="12" t="s">
        <v>87</v>
      </c>
      <c r="B54" s="1">
        <f>B35</f>
        <v>0</v>
      </c>
      <c r="C54" s="1">
        <f t="shared" ref="C54:D54" si="4">C35</f>
        <v>0</v>
      </c>
      <c r="D54" s="1">
        <f t="shared" si="4"/>
        <v>0</v>
      </c>
      <c r="E54" s="1">
        <f t="shared" si="3"/>
        <v>0</v>
      </c>
    </row>
    <row r="55" spans="1:5" ht="15.75" thickBot="1">
      <c r="A55" s="15" t="s">
        <v>13</v>
      </c>
      <c r="B55" s="16">
        <f>SUM(B48:B53)</f>
        <v>103597797.77000001</v>
      </c>
      <c r="C55" s="16">
        <f t="shared" ref="C55:D55" si="5">SUM(C48:C53)</f>
        <v>479713274.61000001</v>
      </c>
      <c r="D55" s="16">
        <f t="shared" si="5"/>
        <v>248630547.05000001</v>
      </c>
      <c r="E55" s="16">
        <f>SUM(E48:E54)</f>
        <v>831941619.43000007</v>
      </c>
    </row>
    <row r="56" spans="1:5" ht="15.75" thickTop="1">
      <c r="A56" s="4" t="s">
        <v>78</v>
      </c>
    </row>
    <row r="59" spans="1:5">
      <c r="A59" s="33" t="s">
        <v>12</v>
      </c>
      <c r="B59" s="33"/>
      <c r="C59" s="33"/>
      <c r="D59" s="33"/>
      <c r="E59" s="33"/>
    </row>
    <row r="60" spans="1:5">
      <c r="A60" s="33" t="s">
        <v>11</v>
      </c>
      <c r="B60" s="33"/>
      <c r="C60" s="33"/>
      <c r="D60" s="33"/>
      <c r="E60" s="33"/>
    </row>
    <row r="61" spans="1:5">
      <c r="A61" s="33" t="s">
        <v>10</v>
      </c>
      <c r="B61" s="33"/>
      <c r="C61" s="33"/>
      <c r="D61" s="33"/>
      <c r="E61" s="33"/>
    </row>
    <row r="63" spans="1:5" ht="15.75" thickBot="1">
      <c r="A63" s="9" t="s">
        <v>9</v>
      </c>
      <c r="B63" s="10" t="s">
        <v>44</v>
      </c>
      <c r="C63" s="10" t="s">
        <v>43</v>
      </c>
      <c r="D63" s="10" t="s">
        <v>42</v>
      </c>
      <c r="E63" s="10" t="s">
        <v>41</v>
      </c>
    </row>
    <row r="65" spans="1:10">
      <c r="A65" s="1" t="s">
        <v>4</v>
      </c>
      <c r="B65" s="1">
        <f>'1T'!E71</f>
        <v>209115624.88000011</v>
      </c>
      <c r="C65" s="1">
        <f>B71</f>
        <v>777104602.42000008</v>
      </c>
      <c r="D65" s="1">
        <f>C71</f>
        <v>571970689.96000004</v>
      </c>
      <c r="E65" s="1">
        <f>B65</f>
        <v>209115624.88000011</v>
      </c>
      <c r="G65" s="1" t="s">
        <v>86</v>
      </c>
    </row>
    <row r="66" spans="1:10">
      <c r="A66" s="1" t="s">
        <v>3</v>
      </c>
      <c r="B66" s="1">
        <f>SUM(B67:B68)</f>
        <v>671586775.30999994</v>
      </c>
      <c r="C66" s="1">
        <f t="shared" ref="C66:D66" si="6">SUM(C67:C68)</f>
        <v>274579362.14999998</v>
      </c>
      <c r="D66" s="1">
        <f t="shared" si="6"/>
        <v>263353025.88</v>
      </c>
      <c r="E66" s="1">
        <f>SUM(B66:D66)</f>
        <v>1209519163.3399999</v>
      </c>
      <c r="G66" s="30">
        <v>492496968.56</v>
      </c>
      <c r="H66" s="30">
        <v>201358198.91</v>
      </c>
      <c r="I66" s="30">
        <v>193125552.31</v>
      </c>
      <c r="J66" s="1" t="s">
        <v>88</v>
      </c>
    </row>
    <row r="67" spans="1:10">
      <c r="A67" s="32" t="s">
        <v>88</v>
      </c>
      <c r="B67" s="1">
        <v>492496968.56</v>
      </c>
      <c r="C67" s="1">
        <v>201358198.91</v>
      </c>
      <c r="D67" s="1">
        <v>193125552.31</v>
      </c>
      <c r="E67" s="1">
        <f t="shared" ref="E67:E68" si="7">SUM(B67:D67)</f>
        <v>886980719.77999997</v>
      </c>
      <c r="G67" s="30"/>
      <c r="H67" s="30"/>
      <c r="I67" s="30"/>
    </row>
    <row r="68" spans="1:10">
      <c r="A68" s="32" t="s">
        <v>90</v>
      </c>
      <c r="B68" s="1">
        <v>179089806.75</v>
      </c>
      <c r="C68" s="1">
        <v>73221163.239999995</v>
      </c>
      <c r="D68" s="1">
        <v>70227473.569999993</v>
      </c>
      <c r="E68" s="1">
        <f t="shared" si="7"/>
        <v>322538443.56</v>
      </c>
      <c r="G68" s="30"/>
      <c r="H68" s="30"/>
      <c r="I68" s="30"/>
    </row>
    <row r="69" spans="1:10">
      <c r="A69" s="1" t="s">
        <v>2</v>
      </c>
      <c r="B69" s="1">
        <f>+B65+B66</f>
        <v>880702400.19000006</v>
      </c>
      <c r="C69" s="1">
        <f t="shared" ref="C69:E69" si="8">+C65+C66</f>
        <v>1051683964.5700001</v>
      </c>
      <c r="D69" s="1">
        <f t="shared" si="8"/>
        <v>835323715.84000003</v>
      </c>
      <c r="E69" s="1">
        <f t="shared" si="8"/>
        <v>1418634788.22</v>
      </c>
      <c r="G69" s="30">
        <v>179089806.75</v>
      </c>
      <c r="H69" s="30">
        <v>73221163.239999995</v>
      </c>
      <c r="I69" s="30">
        <v>70227473.569999993</v>
      </c>
      <c r="J69" s="1" t="s">
        <v>89</v>
      </c>
    </row>
    <row r="70" spans="1:10">
      <c r="A70" s="1" t="s">
        <v>1</v>
      </c>
      <c r="B70" s="1">
        <f>B55</f>
        <v>103597797.77000001</v>
      </c>
      <c r="C70" s="1">
        <f>C55</f>
        <v>479713274.61000001</v>
      </c>
      <c r="D70" s="1">
        <f>D55</f>
        <v>248630547.05000001</v>
      </c>
      <c r="E70" s="1">
        <f>SUM(B70:D70)</f>
        <v>831941619.43000007</v>
      </c>
    </row>
    <row r="71" spans="1:10">
      <c r="A71" s="1" t="s">
        <v>0</v>
      </c>
      <c r="B71" s="1">
        <f>+B69-B70</f>
        <v>777104602.42000008</v>
      </c>
      <c r="C71" s="1">
        <f t="shared" ref="C71:E71" si="9">+C69-C70</f>
        <v>571970689.96000004</v>
      </c>
      <c r="D71" s="1">
        <f t="shared" si="9"/>
        <v>586693168.78999996</v>
      </c>
      <c r="E71" s="1">
        <f t="shared" si="9"/>
        <v>586693168.78999996</v>
      </c>
    </row>
    <row r="72" spans="1:10" ht="15.75" thickBot="1">
      <c r="A72" s="16"/>
      <c r="B72" s="16"/>
      <c r="C72" s="16"/>
      <c r="D72" s="16"/>
      <c r="E72" s="16"/>
    </row>
    <row r="73" spans="1:10" ht="15.75" thickTop="1">
      <c r="A73" s="4" t="s">
        <v>78</v>
      </c>
    </row>
    <row r="74" spans="1:10">
      <c r="A74" s="1"/>
    </row>
    <row r="79" spans="1:10">
      <c r="A79" s="12" t="s">
        <v>83</v>
      </c>
    </row>
    <row r="80" spans="1:10">
      <c r="A80" s="12" t="s">
        <v>91</v>
      </c>
    </row>
    <row r="81" spans="1:1">
      <c r="A81" s="12" t="s">
        <v>84</v>
      </c>
    </row>
  </sheetData>
  <mergeCells count="12">
    <mergeCell ref="A59:E59"/>
    <mergeCell ref="A60:E60"/>
    <mergeCell ref="A61:E61"/>
    <mergeCell ref="A1:F1"/>
    <mergeCell ref="A8:F8"/>
    <mergeCell ref="A9:F9"/>
    <mergeCell ref="A26:E26"/>
    <mergeCell ref="A27:E27"/>
    <mergeCell ref="A28:E28"/>
    <mergeCell ref="A42:E42"/>
    <mergeCell ref="A43:E43"/>
    <mergeCell ref="A44:E44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workbookViewId="0">
      <selection activeCell="A56" sqref="A56"/>
    </sheetView>
  </sheetViews>
  <sheetFormatPr baseColWidth="10" defaultColWidth="11.5703125" defaultRowHeight="15" customHeight="1"/>
  <cols>
    <col min="1" max="1" width="51.140625" style="12" customWidth="1"/>
    <col min="2" max="2" width="15.28515625" style="1" customWidth="1"/>
    <col min="3" max="3" width="15.42578125" style="1" customWidth="1"/>
    <col min="4" max="4" width="15.85546875" style="1" customWidth="1"/>
    <col min="5" max="5" width="15.5703125" style="1" customWidth="1"/>
    <col min="6" max="6" width="13.140625" style="1" bestFit="1" customWidth="1"/>
    <col min="7" max="16384" width="11.5703125" style="1"/>
  </cols>
  <sheetData>
    <row r="1" spans="1:7" ht="15" customHeight="1">
      <c r="A1" s="33" t="s">
        <v>40</v>
      </c>
      <c r="B1" s="33"/>
      <c r="C1" s="33"/>
      <c r="D1" s="33"/>
      <c r="E1" s="33"/>
      <c r="F1" s="33"/>
    </row>
    <row r="2" spans="1:7" s="4" customFormat="1" ht="15" customHeight="1">
      <c r="A2" s="2" t="s">
        <v>39</v>
      </c>
      <c r="B2" s="3" t="s">
        <v>38</v>
      </c>
      <c r="D2" s="5"/>
    </row>
    <row r="3" spans="1:7" s="4" customFormat="1" ht="15" customHeight="1">
      <c r="A3" s="2" t="s">
        <v>37</v>
      </c>
      <c r="B3" s="3" t="s">
        <v>35</v>
      </c>
    </row>
    <row r="4" spans="1:7" s="4" customFormat="1" ht="15" customHeight="1">
      <c r="A4" s="2" t="s">
        <v>36</v>
      </c>
      <c r="B4" s="3" t="s">
        <v>35</v>
      </c>
      <c r="C4" s="6"/>
      <c r="D4" s="6"/>
    </row>
    <row r="5" spans="1:7" s="4" customFormat="1" ht="15" customHeight="1">
      <c r="A5" s="2" t="s">
        <v>34</v>
      </c>
      <c r="B5" s="7" t="s">
        <v>64</v>
      </c>
    </row>
    <row r="6" spans="1:7" s="4" customFormat="1" ht="15" customHeight="1">
      <c r="A6" s="2"/>
      <c r="B6" s="8"/>
    </row>
    <row r="8" spans="1:7" ht="15" customHeight="1">
      <c r="A8" s="33" t="s">
        <v>33</v>
      </c>
      <c r="B8" s="33"/>
      <c r="C8" s="33"/>
      <c r="D8" s="33"/>
      <c r="E8" s="33"/>
      <c r="F8" s="33"/>
    </row>
    <row r="9" spans="1:7" ht="15" customHeight="1">
      <c r="A9" s="33" t="s">
        <v>32</v>
      </c>
      <c r="B9" s="33"/>
      <c r="C9" s="33"/>
      <c r="D9" s="33"/>
      <c r="E9" s="33"/>
      <c r="F9" s="33"/>
    </row>
    <row r="11" spans="1:7" ht="15" customHeight="1" thickBot="1">
      <c r="A11" s="9" t="s">
        <v>85</v>
      </c>
      <c r="B11" s="10" t="s">
        <v>31</v>
      </c>
      <c r="C11" s="10" t="s">
        <v>48</v>
      </c>
      <c r="D11" s="10" t="s">
        <v>47</v>
      </c>
      <c r="E11" s="10" t="s">
        <v>46</v>
      </c>
      <c r="F11" s="10" t="s">
        <v>45</v>
      </c>
    </row>
    <row r="13" spans="1:7" s="12" customFormat="1" ht="15" customHeight="1">
      <c r="A13" s="11" t="s">
        <v>25</v>
      </c>
      <c r="B13" s="12" t="s">
        <v>76</v>
      </c>
      <c r="C13" s="12">
        <v>28</v>
      </c>
      <c r="D13" s="12">
        <v>28</v>
      </c>
      <c r="E13" s="12">
        <v>28</v>
      </c>
      <c r="F13" s="12">
        <v>84</v>
      </c>
    </row>
    <row r="14" spans="1:7" s="12" customFormat="1" ht="15" customHeight="1">
      <c r="A14" s="11"/>
      <c r="B14" s="12" t="s">
        <v>30</v>
      </c>
      <c r="C14" s="12">
        <v>8</v>
      </c>
      <c r="D14" s="12">
        <v>8</v>
      </c>
      <c r="E14" s="12">
        <v>8</v>
      </c>
      <c r="F14" s="12">
        <v>8</v>
      </c>
    </row>
    <row r="15" spans="1:7" s="12" customFormat="1" ht="15" customHeight="1">
      <c r="A15" s="11" t="s">
        <v>24</v>
      </c>
      <c r="B15" s="12" t="s">
        <v>27</v>
      </c>
      <c r="C15" s="12">
        <v>0</v>
      </c>
      <c r="D15" s="12">
        <v>0</v>
      </c>
      <c r="E15" s="12">
        <v>0</v>
      </c>
      <c r="F15" s="12">
        <f t="shared" ref="F15:F19" si="0">+SUM(C15:E15)</f>
        <v>0</v>
      </c>
    </row>
    <row r="16" spans="1:7" s="12" customFormat="1" ht="15" customHeight="1">
      <c r="A16" s="11"/>
      <c r="B16" s="12" t="s">
        <v>29</v>
      </c>
      <c r="C16" s="12">
        <v>5</v>
      </c>
      <c r="D16" s="12">
        <v>4</v>
      </c>
      <c r="E16" s="13">
        <v>6</v>
      </c>
      <c r="F16" s="12">
        <f t="shared" si="0"/>
        <v>15</v>
      </c>
      <c r="G16" s="11"/>
    </row>
    <row r="17" spans="1:6" s="12" customFormat="1" ht="15" customHeight="1">
      <c r="A17" s="11" t="s">
        <v>23</v>
      </c>
      <c r="B17" s="12" t="s">
        <v>27</v>
      </c>
      <c r="C17" s="12">
        <v>653656</v>
      </c>
      <c r="D17" s="12">
        <v>490551</v>
      </c>
      <c r="E17" s="12">
        <v>406063</v>
      </c>
      <c r="F17" s="12">
        <f t="shared" si="0"/>
        <v>1550270</v>
      </c>
    </row>
    <row r="18" spans="1:6" s="12" customFormat="1" ht="15" customHeight="1">
      <c r="A18" s="11"/>
      <c r="B18" s="12" t="s">
        <v>51</v>
      </c>
      <c r="C18" s="12">
        <v>25</v>
      </c>
      <c r="D18" s="12">
        <v>25</v>
      </c>
      <c r="E18" s="12">
        <v>25</v>
      </c>
      <c r="F18" s="12">
        <f t="shared" si="0"/>
        <v>75</v>
      </c>
    </row>
    <row r="19" spans="1:6" s="12" customFormat="1" ht="15" customHeight="1">
      <c r="A19" s="1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 ht="15" customHeight="1">
      <c r="A20" s="11"/>
    </row>
    <row r="21" spans="1:6" ht="15" customHeight="1" thickBot="1">
      <c r="A21" s="15" t="s">
        <v>13</v>
      </c>
      <c r="B21" s="16"/>
      <c r="C21" s="16"/>
      <c r="D21" s="16"/>
      <c r="E21" s="16"/>
      <c r="F21" s="16"/>
    </row>
    <row r="22" spans="1:6" ht="15" customHeight="1" thickTop="1">
      <c r="A22" s="35" t="s">
        <v>50</v>
      </c>
      <c r="B22" s="35"/>
      <c r="C22" s="35"/>
      <c r="D22" s="35"/>
      <c r="E22" s="35"/>
      <c r="F22" s="35"/>
    </row>
    <row r="23" spans="1:6" ht="15" customHeight="1">
      <c r="A23" s="17" t="s">
        <v>74</v>
      </c>
    </row>
    <row r="26" spans="1:6" ht="15" customHeight="1">
      <c r="A26" s="34" t="s">
        <v>26</v>
      </c>
      <c r="B26" s="34"/>
      <c r="C26" s="34"/>
      <c r="D26" s="34"/>
      <c r="E26" s="34"/>
    </row>
    <row r="27" spans="1:6" ht="15" customHeight="1">
      <c r="A27" s="33" t="s">
        <v>19</v>
      </c>
      <c r="B27" s="33"/>
      <c r="C27" s="33"/>
      <c r="D27" s="33"/>
      <c r="E27" s="33"/>
    </row>
    <row r="28" spans="1:6" ht="15" customHeight="1">
      <c r="A28" s="33" t="s">
        <v>10</v>
      </c>
      <c r="B28" s="33"/>
      <c r="C28" s="33"/>
      <c r="D28" s="33"/>
      <c r="E28" s="33"/>
    </row>
    <row r="30" spans="1:6" ht="15" customHeight="1" thickBot="1">
      <c r="A30" s="9" t="s">
        <v>85</v>
      </c>
      <c r="B30" s="10" t="s">
        <v>48</v>
      </c>
      <c r="C30" s="10" t="s">
        <v>47</v>
      </c>
      <c r="D30" s="10" t="s">
        <v>46</v>
      </c>
      <c r="E30" s="10" t="s">
        <v>49</v>
      </c>
    </row>
    <row r="32" spans="1:6" ht="15" customHeight="1">
      <c r="A32" s="18" t="s">
        <v>25</v>
      </c>
      <c r="B32" s="1">
        <v>439633</v>
      </c>
      <c r="C32" s="1">
        <v>374380</v>
      </c>
      <c r="D32" s="1">
        <v>405562</v>
      </c>
      <c r="E32" s="1">
        <f>SUM(B32:D32)</f>
        <v>1219575</v>
      </c>
    </row>
    <row r="33" spans="1:6" ht="15" customHeight="1">
      <c r="A33" s="18" t="s">
        <v>24</v>
      </c>
      <c r="B33" s="1">
        <v>34759842.939999998</v>
      </c>
      <c r="C33" s="1">
        <v>34827298.75</v>
      </c>
      <c r="D33" s="1">
        <v>95963136.879999995</v>
      </c>
      <c r="E33" s="1">
        <f>SUM(B33:D33)</f>
        <v>165550278.56999999</v>
      </c>
    </row>
    <row r="34" spans="1:6" ht="15" customHeight="1">
      <c r="A34" s="18" t="s">
        <v>23</v>
      </c>
      <c r="B34" s="1">
        <v>7783855.5199999996</v>
      </c>
      <c r="C34" s="1">
        <v>9111866.6500000004</v>
      </c>
      <c r="D34" s="1">
        <v>6267405.6199999992</v>
      </c>
      <c r="E34" s="1">
        <f>SUM(B34:D34)</f>
        <v>23163127.789999999</v>
      </c>
    </row>
    <row r="35" spans="1:6" ht="15" customHeight="1">
      <c r="A35" s="18" t="s">
        <v>22</v>
      </c>
      <c r="B35" s="1">
        <v>429713262.31999999</v>
      </c>
      <c r="C35" s="1">
        <v>70085123.989999995</v>
      </c>
      <c r="D35" s="1">
        <v>144790743.68000001</v>
      </c>
      <c r="E35" s="1">
        <f>SUM(B35:D35)</f>
        <v>644589129.99000001</v>
      </c>
    </row>
    <row r="36" spans="1:6" ht="15" customHeight="1">
      <c r="A36" s="18" t="s">
        <v>21</v>
      </c>
      <c r="B36" s="1">
        <v>70294382.50999999</v>
      </c>
      <c r="C36" s="1">
        <v>36052331.090000004</v>
      </c>
      <c r="D36" s="1">
        <v>52383757.690000005</v>
      </c>
      <c r="E36" s="1">
        <f>SUM(B36:D36)</f>
        <v>158730471.28999999</v>
      </c>
    </row>
    <row r="37" spans="1:6" ht="15" customHeight="1">
      <c r="A37" s="12" t="s">
        <v>77</v>
      </c>
    </row>
    <row r="38" spans="1:6" ht="15" customHeight="1" thickBot="1">
      <c r="A38" s="15" t="s">
        <v>13</v>
      </c>
      <c r="B38" s="16">
        <f>SUM(B32:B37)</f>
        <v>542990976.28999996</v>
      </c>
      <c r="C38" s="16">
        <f>SUM(C32:C37)</f>
        <v>150451000.47999999</v>
      </c>
      <c r="D38" s="16">
        <f>SUM(D32:D37)</f>
        <v>299810605.87</v>
      </c>
      <c r="E38" s="15">
        <f>SUM(B38:D38)</f>
        <v>993252582.63999999</v>
      </c>
    </row>
    <row r="39" spans="1:6" ht="15" customHeight="1" thickTop="1">
      <c r="A39" s="17" t="s">
        <v>79</v>
      </c>
    </row>
    <row r="42" spans="1:6" ht="15" customHeight="1">
      <c r="A42" s="33" t="s">
        <v>20</v>
      </c>
      <c r="B42" s="33"/>
      <c r="C42" s="33"/>
      <c r="D42" s="33"/>
      <c r="E42" s="33"/>
      <c r="F42" s="31"/>
    </row>
    <row r="43" spans="1:6" ht="15" customHeight="1">
      <c r="A43" s="33" t="s">
        <v>19</v>
      </c>
      <c r="B43" s="33"/>
      <c r="C43" s="33"/>
      <c r="D43" s="33"/>
      <c r="E43" s="33"/>
    </row>
    <row r="44" spans="1:6" ht="15" customHeight="1">
      <c r="A44" s="33" t="s">
        <v>10</v>
      </c>
      <c r="B44" s="33"/>
      <c r="C44" s="33"/>
      <c r="D44" s="33"/>
      <c r="E44" s="33"/>
    </row>
    <row r="46" spans="1:6" ht="15" customHeight="1" thickBot="1">
      <c r="A46" s="9" t="s">
        <v>9</v>
      </c>
      <c r="B46" s="10" t="s">
        <v>48</v>
      </c>
      <c r="C46" s="10" t="s">
        <v>47</v>
      </c>
      <c r="D46" s="10" t="s">
        <v>46</v>
      </c>
      <c r="E46" s="10" t="s">
        <v>45</v>
      </c>
    </row>
    <row r="48" spans="1:6" ht="15" customHeight="1">
      <c r="A48" s="12" t="s">
        <v>18</v>
      </c>
      <c r="B48" s="1">
        <v>0</v>
      </c>
      <c r="C48" s="1">
        <v>0</v>
      </c>
      <c r="D48" s="1">
        <v>0</v>
      </c>
      <c r="E48" s="1">
        <v>0</v>
      </c>
    </row>
    <row r="49" spans="1:5" ht="15" customHeight="1">
      <c r="A49" s="12" t="s">
        <v>17</v>
      </c>
      <c r="B49" s="1">
        <v>32793319.519999996</v>
      </c>
      <c r="C49" s="1">
        <v>44206514.560000002</v>
      </c>
      <c r="D49" s="1">
        <v>99212034.960000008</v>
      </c>
      <c r="E49" s="1">
        <f>SUM(B49:D49)</f>
        <v>176211869.04000002</v>
      </c>
    </row>
    <row r="50" spans="1:5" ht="15" customHeight="1">
      <c r="A50" s="12" t="s">
        <v>16</v>
      </c>
      <c r="B50" s="1">
        <v>7484394.4499999993</v>
      </c>
      <c r="C50" s="1">
        <v>159361.93</v>
      </c>
      <c r="D50" s="1">
        <v>4597538.1399999997</v>
      </c>
      <c r="E50" s="1">
        <f>SUM(B50:D50)</f>
        <v>12241294.52</v>
      </c>
    </row>
    <row r="51" spans="1:5" ht="15" customHeight="1">
      <c r="A51" s="12" t="s">
        <v>15</v>
      </c>
      <c r="B51" s="1">
        <v>0</v>
      </c>
      <c r="C51" s="1">
        <v>0</v>
      </c>
      <c r="D51" s="1">
        <v>1210289.0900000001</v>
      </c>
      <c r="E51" s="1">
        <f>SUM(B51:D51)</f>
        <v>1210289.0900000001</v>
      </c>
    </row>
    <row r="52" spans="1:5" ht="15" customHeight="1">
      <c r="A52" s="12" t="s">
        <v>14</v>
      </c>
      <c r="B52" s="1">
        <v>73000000</v>
      </c>
      <c r="C52" s="1">
        <v>36000000</v>
      </c>
      <c r="D52" s="1">
        <v>50000000</v>
      </c>
      <c r="E52" s="1">
        <f>SUM(B52:D52)</f>
        <v>159000000</v>
      </c>
    </row>
    <row r="53" spans="1:5" ht="15" customHeight="1">
      <c r="A53" s="12" t="s">
        <v>77</v>
      </c>
      <c r="E53" s="1">
        <f t="shared" ref="E53:E54" si="1">SUM(B53:D53)</f>
        <v>0</v>
      </c>
    </row>
    <row r="54" spans="1:5" ht="15" customHeight="1">
      <c r="A54" s="12" t="s">
        <v>87</v>
      </c>
      <c r="B54" s="1">
        <f>B35</f>
        <v>429713262.31999999</v>
      </c>
      <c r="C54" s="1">
        <f t="shared" ref="C54:D54" si="2">C35</f>
        <v>70085123.989999995</v>
      </c>
      <c r="D54" s="1">
        <f t="shared" si="2"/>
        <v>144790743.68000001</v>
      </c>
      <c r="E54" s="1">
        <f t="shared" si="1"/>
        <v>644589129.99000001</v>
      </c>
    </row>
    <row r="55" spans="1:5" ht="15" customHeight="1" thickBot="1">
      <c r="A55" s="15" t="s">
        <v>13</v>
      </c>
      <c r="B55" s="16">
        <f>SUM(B48:B54)</f>
        <v>542990976.28999996</v>
      </c>
      <c r="C55" s="16">
        <f t="shared" ref="C55:E55" si="3">SUM(C48:C54)</f>
        <v>150451000.48000002</v>
      </c>
      <c r="D55" s="16">
        <f t="shared" si="3"/>
        <v>299810605.87</v>
      </c>
      <c r="E55" s="16">
        <f t="shared" si="3"/>
        <v>993252582.6400001</v>
      </c>
    </row>
    <row r="56" spans="1:5" ht="15" customHeight="1" thickTop="1">
      <c r="A56" s="19" t="s">
        <v>79</v>
      </c>
    </row>
    <row r="59" spans="1:5" ht="15" customHeight="1">
      <c r="A59" s="33" t="s">
        <v>12</v>
      </c>
      <c r="B59" s="33"/>
      <c r="C59" s="33"/>
      <c r="D59" s="33"/>
      <c r="E59" s="33"/>
    </row>
    <row r="60" spans="1:5" ht="15" customHeight="1">
      <c r="A60" s="33" t="s">
        <v>11</v>
      </c>
      <c r="B60" s="33"/>
      <c r="C60" s="33"/>
      <c r="D60" s="33"/>
      <c r="E60" s="33"/>
    </row>
    <row r="61" spans="1:5" ht="18" customHeight="1">
      <c r="A61" s="33" t="s">
        <v>10</v>
      </c>
      <c r="B61" s="33"/>
      <c r="C61" s="33"/>
      <c r="D61" s="33"/>
      <c r="E61" s="33"/>
    </row>
    <row r="63" spans="1:5" ht="15" customHeight="1" thickBot="1">
      <c r="A63" s="9" t="s">
        <v>9</v>
      </c>
      <c r="B63" s="10" t="s">
        <v>48</v>
      </c>
      <c r="C63" s="10" t="s">
        <v>47</v>
      </c>
      <c r="D63" s="10" t="s">
        <v>46</v>
      </c>
      <c r="E63" s="10" t="s">
        <v>45</v>
      </c>
    </row>
    <row r="65" spans="1:10" ht="15" customHeight="1">
      <c r="A65" s="1" t="s">
        <v>4</v>
      </c>
      <c r="B65" s="1">
        <f>'2T'!E71</f>
        <v>586693168.78999996</v>
      </c>
      <c r="C65" s="1">
        <f>B71</f>
        <v>43702192.5</v>
      </c>
      <c r="D65" s="1">
        <f>C71</f>
        <v>419261324.73000002</v>
      </c>
      <c r="E65" s="1">
        <f>B65</f>
        <v>586693168.78999996</v>
      </c>
      <c r="G65" s="1" t="s">
        <v>86</v>
      </c>
    </row>
    <row r="66" spans="1:10" ht="15" customHeight="1">
      <c r="A66" s="1" t="s">
        <v>3</v>
      </c>
      <c r="B66" s="1">
        <f>SUM(B67:B68)</f>
        <v>0</v>
      </c>
      <c r="C66" s="1">
        <f t="shared" ref="C66:D66" si="4">SUM(C67:C68)</f>
        <v>526010132.71000004</v>
      </c>
      <c r="D66" s="1">
        <f t="shared" si="4"/>
        <v>279774371.06</v>
      </c>
      <c r="E66" s="1">
        <f>SUM(B66:D66)</f>
        <v>805784503.76999998</v>
      </c>
      <c r="G66" s="30">
        <v>0</v>
      </c>
      <c r="H66" s="30">
        <v>385740763.99000001</v>
      </c>
      <c r="I66" s="30">
        <v>205167872.11000001</v>
      </c>
      <c r="J66" s="1" t="s">
        <v>88</v>
      </c>
    </row>
    <row r="67" spans="1:10" ht="15" customHeight="1">
      <c r="A67" s="32" t="s">
        <v>88</v>
      </c>
      <c r="B67" s="1">
        <v>0</v>
      </c>
      <c r="C67" s="1">
        <v>385740763.99000001</v>
      </c>
      <c r="D67" s="1">
        <v>205167872.11000001</v>
      </c>
      <c r="E67" s="1">
        <f t="shared" ref="E67:E68" si="5">SUM(B67:D67)</f>
        <v>590908636.10000002</v>
      </c>
      <c r="G67" s="30"/>
      <c r="H67" s="30"/>
      <c r="I67" s="30"/>
    </row>
    <row r="68" spans="1:10" ht="15" customHeight="1">
      <c r="A68" s="32" t="s">
        <v>90</v>
      </c>
      <c r="B68" s="1">
        <v>0</v>
      </c>
      <c r="C68" s="1">
        <v>140269368.72</v>
      </c>
      <c r="D68" s="1">
        <v>74606498.950000003</v>
      </c>
      <c r="E68" s="1">
        <f t="shared" si="5"/>
        <v>214875867.67000002</v>
      </c>
      <c r="G68" s="30"/>
      <c r="H68" s="30"/>
      <c r="I68" s="30"/>
    </row>
    <row r="69" spans="1:10" ht="15" customHeight="1">
      <c r="A69" s="1" t="s">
        <v>2</v>
      </c>
      <c r="B69" s="1">
        <f>+B65+B66</f>
        <v>586693168.78999996</v>
      </c>
      <c r="C69" s="1">
        <f t="shared" ref="C69:E69" si="6">+C65+C66</f>
        <v>569712325.21000004</v>
      </c>
      <c r="D69" s="1">
        <f t="shared" si="6"/>
        <v>699035695.78999996</v>
      </c>
      <c r="E69" s="1">
        <f t="shared" si="6"/>
        <v>1392477672.5599999</v>
      </c>
      <c r="G69" s="30">
        <v>0</v>
      </c>
      <c r="H69" s="30">
        <v>140269368.72</v>
      </c>
      <c r="I69" s="30">
        <v>74606498.950000003</v>
      </c>
      <c r="J69" s="1" t="s">
        <v>89</v>
      </c>
    </row>
    <row r="70" spans="1:10" ht="15" customHeight="1">
      <c r="A70" s="1" t="s">
        <v>1</v>
      </c>
      <c r="B70" s="1">
        <f>B55</f>
        <v>542990976.28999996</v>
      </c>
      <c r="C70" s="1">
        <f t="shared" ref="C70:D70" si="7">C55</f>
        <v>150451000.48000002</v>
      </c>
      <c r="D70" s="1">
        <f t="shared" si="7"/>
        <v>299810605.87</v>
      </c>
      <c r="E70" s="1">
        <f>SUM(B70:D70)</f>
        <v>993252582.63999999</v>
      </c>
    </row>
    <row r="71" spans="1:10" ht="15" customHeight="1">
      <c r="A71" s="1" t="s">
        <v>0</v>
      </c>
      <c r="B71" s="1">
        <f>+B69-B70</f>
        <v>43702192.5</v>
      </c>
      <c r="C71" s="1">
        <f t="shared" ref="C71:E71" si="8">+C69-C70</f>
        <v>419261324.73000002</v>
      </c>
      <c r="D71" s="1">
        <f t="shared" si="8"/>
        <v>399225089.91999996</v>
      </c>
      <c r="E71" s="1">
        <f t="shared" si="8"/>
        <v>399225089.91999996</v>
      </c>
    </row>
    <row r="72" spans="1:10" ht="15" customHeight="1" thickBot="1">
      <c r="A72" s="16"/>
      <c r="B72" s="16"/>
      <c r="C72" s="16"/>
      <c r="D72" s="16"/>
      <c r="E72" s="16"/>
    </row>
    <row r="73" spans="1:10" ht="15" customHeight="1" thickTop="1">
      <c r="A73" s="4" t="s">
        <v>78</v>
      </c>
    </row>
    <row r="74" spans="1:10" ht="15" customHeight="1">
      <c r="A74" s="1"/>
    </row>
    <row r="79" spans="1:10" ht="15" customHeight="1">
      <c r="A79" s="12" t="s">
        <v>83</v>
      </c>
    </row>
    <row r="80" spans="1:10" ht="15" customHeight="1">
      <c r="A80" s="12" t="s">
        <v>91</v>
      </c>
    </row>
    <row r="81" spans="1:1" ht="15" customHeight="1">
      <c r="A81" s="12" t="s">
        <v>84</v>
      </c>
    </row>
  </sheetData>
  <mergeCells count="13">
    <mergeCell ref="A22:F22"/>
    <mergeCell ref="A1:F1"/>
    <mergeCell ref="A8:F8"/>
    <mergeCell ref="A9:F9"/>
    <mergeCell ref="A26:E26"/>
    <mergeCell ref="A60:E60"/>
    <mergeCell ref="A61:E61"/>
    <mergeCell ref="A27:E27"/>
    <mergeCell ref="A28:E28"/>
    <mergeCell ref="A42:E42"/>
    <mergeCell ref="A43:E43"/>
    <mergeCell ref="A44:E44"/>
    <mergeCell ref="A59:E59"/>
  </mergeCells>
  <printOptions horizontalCentered="1" verticalCentered="1"/>
  <pageMargins left="0.70866141732283472" right="1.18" top="0.3" bottom="0.2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zoomScaleNormal="100" workbookViewId="0">
      <selection activeCell="E71" sqref="E71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140625" style="1" bestFit="1" customWidth="1"/>
    <col min="6" max="16384" width="11.5703125" style="1"/>
  </cols>
  <sheetData>
    <row r="1" spans="1:7" ht="15" customHeight="1">
      <c r="A1" s="33" t="s">
        <v>40</v>
      </c>
      <c r="B1" s="33"/>
      <c r="C1" s="33"/>
      <c r="D1" s="33"/>
      <c r="E1" s="33"/>
      <c r="F1" s="33"/>
    </row>
    <row r="2" spans="1:7" s="4" customFormat="1" ht="15" customHeight="1">
      <c r="A2" s="2" t="s">
        <v>39</v>
      </c>
      <c r="B2" s="3" t="s">
        <v>38</v>
      </c>
      <c r="D2" s="5"/>
    </row>
    <row r="3" spans="1:7" s="4" customFormat="1" ht="15" customHeight="1">
      <c r="A3" s="2" t="s">
        <v>37</v>
      </c>
      <c r="B3" s="3" t="s">
        <v>35</v>
      </c>
    </row>
    <row r="4" spans="1:7" s="4" customFormat="1" ht="15" customHeight="1">
      <c r="A4" s="2" t="s">
        <v>36</v>
      </c>
      <c r="B4" s="3" t="s">
        <v>35</v>
      </c>
      <c r="C4" s="6"/>
      <c r="D4" s="6"/>
    </row>
    <row r="5" spans="1:7" s="4" customFormat="1" ht="15" customHeight="1">
      <c r="A5" s="2" t="s">
        <v>34</v>
      </c>
      <c r="B5" s="7" t="s">
        <v>65</v>
      </c>
    </row>
    <row r="6" spans="1:7" s="4" customFormat="1" ht="15" customHeight="1">
      <c r="A6" s="2"/>
      <c r="B6" s="8"/>
    </row>
    <row r="8" spans="1:7" ht="15" customHeight="1">
      <c r="A8" s="33" t="s">
        <v>33</v>
      </c>
      <c r="B8" s="33"/>
      <c r="C8" s="33"/>
      <c r="D8" s="33"/>
      <c r="E8" s="33"/>
      <c r="F8" s="33"/>
    </row>
    <row r="9" spans="1:7" ht="15" customHeight="1">
      <c r="A9" s="33" t="s">
        <v>32</v>
      </c>
      <c r="B9" s="33"/>
      <c r="C9" s="33"/>
      <c r="D9" s="33"/>
      <c r="E9" s="33"/>
      <c r="F9" s="33"/>
    </row>
    <row r="11" spans="1:7" ht="15" customHeight="1" thickBot="1">
      <c r="A11" s="9" t="s">
        <v>85</v>
      </c>
      <c r="B11" s="10" t="s">
        <v>31</v>
      </c>
      <c r="C11" s="10" t="s">
        <v>55</v>
      </c>
      <c r="D11" s="10" t="s">
        <v>54</v>
      </c>
      <c r="E11" s="10" t="s">
        <v>53</v>
      </c>
      <c r="F11" s="10" t="s">
        <v>52</v>
      </c>
    </row>
    <row r="13" spans="1:7" s="12" customFormat="1" ht="15" customHeight="1">
      <c r="A13" s="11" t="s">
        <v>25</v>
      </c>
      <c r="B13" s="12" t="s">
        <v>76</v>
      </c>
      <c r="C13" s="12">
        <v>28</v>
      </c>
      <c r="D13" s="12">
        <v>28</v>
      </c>
      <c r="E13" s="12">
        <v>28</v>
      </c>
      <c r="F13" s="12">
        <v>84</v>
      </c>
    </row>
    <row r="14" spans="1:7" s="12" customFormat="1" ht="15" customHeight="1">
      <c r="A14" s="11"/>
      <c r="B14" s="12" t="s">
        <v>30</v>
      </c>
      <c r="C14" s="12">
        <v>8</v>
      </c>
      <c r="D14" s="12">
        <v>8</v>
      </c>
      <c r="E14" s="12">
        <v>8</v>
      </c>
      <c r="F14" s="12">
        <v>8</v>
      </c>
    </row>
    <row r="15" spans="1:7" s="12" customFormat="1" ht="15" customHeight="1">
      <c r="A15" s="11" t="s">
        <v>24</v>
      </c>
      <c r="B15" s="12" t="s">
        <v>27</v>
      </c>
      <c r="E15" s="12">
        <v>8767</v>
      </c>
      <c r="F15" s="12">
        <f t="shared" ref="F15:F19" si="0">SUM(C15:E15)</f>
        <v>8767</v>
      </c>
    </row>
    <row r="16" spans="1:7" s="12" customFormat="1" ht="15" customHeight="1">
      <c r="A16" s="11"/>
      <c r="B16" s="12" t="s">
        <v>29</v>
      </c>
      <c r="C16" s="12">
        <v>8</v>
      </c>
      <c r="D16" s="12">
        <v>15</v>
      </c>
      <c r="E16" s="13">
        <v>4</v>
      </c>
      <c r="F16" s="12">
        <f t="shared" si="0"/>
        <v>27</v>
      </c>
      <c r="G16" s="14"/>
    </row>
    <row r="17" spans="1:6" s="12" customFormat="1">
      <c r="A17" s="11" t="s">
        <v>23</v>
      </c>
      <c r="B17" s="12" t="s">
        <v>27</v>
      </c>
      <c r="C17" s="12">
        <v>1162899</v>
      </c>
      <c r="D17" s="12">
        <v>1164971</v>
      </c>
      <c r="E17" s="12">
        <v>1168294</v>
      </c>
      <c r="F17" s="12">
        <f t="shared" si="0"/>
        <v>3496164</v>
      </c>
    </row>
    <row r="18" spans="1:6" s="12" customFormat="1">
      <c r="A18" s="11"/>
      <c r="B18" s="12" t="s">
        <v>28</v>
      </c>
      <c r="C18" s="12">
        <v>21</v>
      </c>
      <c r="D18" s="12">
        <v>21</v>
      </c>
      <c r="E18" s="12">
        <v>21</v>
      </c>
      <c r="F18" s="12">
        <f t="shared" si="0"/>
        <v>63</v>
      </c>
    </row>
    <row r="19" spans="1:6" s="12" customFormat="1">
      <c r="A19" s="11" t="s">
        <v>22</v>
      </c>
      <c r="B19" s="12" t="s">
        <v>27</v>
      </c>
      <c r="F19" s="12">
        <f t="shared" si="0"/>
        <v>0</v>
      </c>
    </row>
    <row r="20" spans="1:6" s="12" customFormat="1">
      <c r="A20" s="11"/>
    </row>
    <row r="22" spans="1:6" ht="15.75" thickBot="1">
      <c r="A22" s="15" t="s">
        <v>13</v>
      </c>
      <c r="B22" s="16"/>
      <c r="C22" s="16"/>
      <c r="D22" s="16"/>
      <c r="E22" s="16"/>
      <c r="F22" s="16"/>
    </row>
    <row r="23" spans="1:6" ht="15.75" thickTop="1">
      <c r="A23" s="17" t="s">
        <v>79</v>
      </c>
    </row>
    <row r="26" spans="1:6">
      <c r="A26" s="34" t="s">
        <v>26</v>
      </c>
      <c r="B26" s="34"/>
      <c r="C26" s="34"/>
      <c r="D26" s="34"/>
      <c r="E26" s="34"/>
    </row>
    <row r="27" spans="1:6">
      <c r="A27" s="33" t="s">
        <v>19</v>
      </c>
      <c r="B27" s="33"/>
      <c r="C27" s="33"/>
      <c r="D27" s="33"/>
      <c r="E27" s="33"/>
    </row>
    <row r="28" spans="1:6">
      <c r="A28" s="33" t="s">
        <v>10</v>
      </c>
      <c r="B28" s="33"/>
      <c r="C28" s="33"/>
      <c r="D28" s="33"/>
      <c r="E28" s="33"/>
    </row>
    <row r="30" spans="1:6" ht="15.75" thickBot="1">
      <c r="A30" s="9" t="s">
        <v>85</v>
      </c>
      <c r="B30" s="10" t="s">
        <v>55</v>
      </c>
      <c r="C30" s="10" t="s">
        <v>54</v>
      </c>
      <c r="D30" s="10" t="s">
        <v>53</v>
      </c>
      <c r="E30" s="10" t="s">
        <v>52</v>
      </c>
    </row>
    <row r="32" spans="1:6">
      <c r="A32" s="18" t="s">
        <v>25</v>
      </c>
      <c r="B32" s="1">
        <v>832390</v>
      </c>
      <c r="C32" s="1">
        <v>1234928.6399999999</v>
      </c>
      <c r="D32" s="1">
        <v>14634685.039999999</v>
      </c>
      <c r="E32" s="1">
        <f>SUM(B32:D32)</f>
        <v>16702003.68</v>
      </c>
    </row>
    <row r="33" spans="1:5">
      <c r="A33" s="18" t="s">
        <v>24</v>
      </c>
      <c r="B33" s="1">
        <v>40947102.119999997</v>
      </c>
      <c r="C33" s="1">
        <v>145690520.46000001</v>
      </c>
      <c r="D33" s="1">
        <v>67021280.969999999</v>
      </c>
      <c r="E33" s="1">
        <f>SUM(B33:D33)</f>
        <v>253658903.55000001</v>
      </c>
    </row>
    <row r="34" spans="1:5">
      <c r="A34" s="18" t="s">
        <v>23</v>
      </c>
      <c r="B34" s="1">
        <v>1967275.05</v>
      </c>
      <c r="C34" s="1">
        <v>26829405.399999999</v>
      </c>
      <c r="D34" s="1">
        <v>40001699.420000002</v>
      </c>
      <c r="E34" s="1">
        <f>SUM(B34:D34)</f>
        <v>68798379.870000005</v>
      </c>
    </row>
    <row r="35" spans="1:5">
      <c r="A35" s="18" t="s">
        <v>22</v>
      </c>
      <c r="B35" s="1">
        <v>69006151.450000003</v>
      </c>
      <c r="C35" s="1">
        <v>0</v>
      </c>
      <c r="D35" s="1">
        <v>205404720.41</v>
      </c>
      <c r="E35" s="1">
        <f>SUM(B35:D35)</f>
        <v>274410871.86000001</v>
      </c>
    </row>
    <row r="36" spans="1:5">
      <c r="A36" s="18" t="s">
        <v>21</v>
      </c>
      <c r="B36" s="1">
        <v>51270027.409999996</v>
      </c>
      <c r="C36" s="1">
        <v>40282078.369999997</v>
      </c>
      <c r="D36" s="1">
        <v>97300222.209999993</v>
      </c>
      <c r="E36" s="1">
        <f>SUM(B36:D36)</f>
        <v>188852327.99000001</v>
      </c>
    </row>
    <row r="37" spans="1:5">
      <c r="A37" s="12" t="s">
        <v>77</v>
      </c>
    </row>
    <row r="38" spans="1:5" ht="15.75" thickBot="1">
      <c r="A38" s="15" t="s">
        <v>13</v>
      </c>
      <c r="B38" s="16">
        <f>SUM(B32:B37)</f>
        <v>164022946.03</v>
      </c>
      <c r="C38" s="16">
        <f>SUM(C32:C37)</f>
        <v>214036932.87</v>
      </c>
      <c r="D38" s="16">
        <f>SUM(D32:D37)</f>
        <v>424362608.04999995</v>
      </c>
      <c r="E38" s="15">
        <f>SUM(B38:D38)</f>
        <v>802422486.94999993</v>
      </c>
    </row>
    <row r="39" spans="1:5" ht="15.75" thickTop="1">
      <c r="A39" s="17" t="s">
        <v>79</v>
      </c>
    </row>
    <row r="42" spans="1:5">
      <c r="A42" s="33" t="s">
        <v>20</v>
      </c>
      <c r="B42" s="33"/>
      <c r="C42" s="33"/>
      <c r="D42" s="33"/>
      <c r="E42" s="33"/>
    </row>
    <row r="43" spans="1:5">
      <c r="A43" s="33" t="s">
        <v>19</v>
      </c>
      <c r="B43" s="33"/>
      <c r="C43" s="33"/>
      <c r="D43" s="33"/>
      <c r="E43" s="33"/>
    </row>
    <row r="44" spans="1:5">
      <c r="A44" s="33" t="s">
        <v>10</v>
      </c>
      <c r="B44" s="33"/>
      <c r="C44" s="33"/>
      <c r="D44" s="33"/>
      <c r="E44" s="33"/>
    </row>
    <row r="46" spans="1:5" ht="15.75" thickBot="1">
      <c r="A46" s="9" t="s">
        <v>9</v>
      </c>
      <c r="B46" s="10" t="s">
        <v>55</v>
      </c>
      <c r="C46" s="10" t="s">
        <v>54</v>
      </c>
      <c r="D46" s="10" t="s">
        <v>53</v>
      </c>
      <c r="E46" s="10" t="s">
        <v>52</v>
      </c>
    </row>
    <row r="48" spans="1:5">
      <c r="A48" s="12" t="s">
        <v>18</v>
      </c>
      <c r="B48" s="1">
        <v>0</v>
      </c>
      <c r="C48" s="1">
        <v>0</v>
      </c>
      <c r="D48" s="1">
        <v>32984026.59</v>
      </c>
      <c r="E48" s="1">
        <f t="shared" ref="E48:E54" si="1">SUM(B48:D48)</f>
        <v>32984026.59</v>
      </c>
    </row>
    <row r="49" spans="1:7">
      <c r="A49" s="12" t="s">
        <v>17</v>
      </c>
      <c r="B49" s="1">
        <v>29142534.830000002</v>
      </c>
      <c r="C49" s="1">
        <v>67240513.729999989</v>
      </c>
      <c r="D49" s="1">
        <v>76428807.680000007</v>
      </c>
      <c r="E49" s="1">
        <f t="shared" si="1"/>
        <v>172811856.24000001</v>
      </c>
    </row>
    <row r="50" spans="1:7">
      <c r="A50" s="12" t="s">
        <v>16</v>
      </c>
      <c r="B50" s="1">
        <v>5938249.3899999997</v>
      </c>
      <c r="C50" s="1">
        <v>7239045.4500000002</v>
      </c>
      <c r="D50" s="1">
        <v>25971527.490000002</v>
      </c>
      <c r="E50" s="1">
        <f t="shared" si="1"/>
        <v>39148822.329999998</v>
      </c>
      <c r="G50" s="31"/>
    </row>
    <row r="51" spans="1:7">
      <c r="A51" s="12" t="s">
        <v>15</v>
      </c>
      <c r="B51" s="1">
        <v>27336010.359999999</v>
      </c>
      <c r="C51" s="1">
        <v>557373.68999999994</v>
      </c>
      <c r="D51" s="1">
        <v>2078525.8800000001</v>
      </c>
      <c r="E51" s="1">
        <f t="shared" si="1"/>
        <v>29971909.93</v>
      </c>
    </row>
    <row r="52" spans="1:7">
      <c r="A52" s="12" t="s">
        <v>14</v>
      </c>
      <c r="B52" s="1">
        <v>32600000</v>
      </c>
      <c r="C52" s="1">
        <v>139000000</v>
      </c>
      <c r="D52" s="1">
        <v>81495000</v>
      </c>
      <c r="E52" s="1">
        <f t="shared" si="1"/>
        <v>253095000</v>
      </c>
    </row>
    <row r="53" spans="1:7">
      <c r="A53" s="12" t="s">
        <v>77</v>
      </c>
      <c r="E53" s="1">
        <f t="shared" si="1"/>
        <v>0</v>
      </c>
    </row>
    <row r="54" spans="1:7">
      <c r="A54" s="12" t="s">
        <v>87</v>
      </c>
      <c r="B54" s="1">
        <f>B35</f>
        <v>69006151.450000003</v>
      </c>
      <c r="C54" s="1">
        <f t="shared" ref="C54:D54" si="2">C35</f>
        <v>0</v>
      </c>
      <c r="D54" s="1">
        <f t="shared" si="2"/>
        <v>205404720.41</v>
      </c>
      <c r="E54" s="1">
        <f t="shared" si="1"/>
        <v>274410871.86000001</v>
      </c>
    </row>
    <row r="55" spans="1:7" ht="15.75" thickBot="1">
      <c r="A55" s="15" t="s">
        <v>13</v>
      </c>
      <c r="B55" s="16">
        <f>SUM(B48:B54)</f>
        <v>164022946.03</v>
      </c>
      <c r="C55" s="16">
        <f t="shared" ref="C55:E55" si="3">SUM(C48:C54)</f>
        <v>214036932.87</v>
      </c>
      <c r="D55" s="16">
        <f t="shared" si="3"/>
        <v>424362608.05000001</v>
      </c>
      <c r="E55" s="16">
        <f t="shared" si="3"/>
        <v>802422486.95000005</v>
      </c>
    </row>
    <row r="56" spans="1:7" ht="15.75" thickTop="1">
      <c r="A56" s="17" t="s">
        <v>79</v>
      </c>
    </row>
    <row r="59" spans="1:7">
      <c r="A59" s="33" t="s">
        <v>12</v>
      </c>
      <c r="B59" s="33"/>
      <c r="C59" s="33"/>
      <c r="D59" s="33"/>
      <c r="E59" s="33"/>
    </row>
    <row r="60" spans="1:7">
      <c r="A60" s="33" t="s">
        <v>11</v>
      </c>
      <c r="B60" s="33"/>
      <c r="C60" s="33"/>
      <c r="D60" s="33"/>
      <c r="E60" s="33"/>
    </row>
    <row r="61" spans="1:7">
      <c r="A61" s="33" t="s">
        <v>10</v>
      </c>
      <c r="B61" s="33"/>
      <c r="C61" s="33"/>
      <c r="D61" s="33"/>
      <c r="E61" s="33"/>
    </row>
    <row r="63" spans="1:7" ht="15.75" thickBot="1">
      <c r="A63" s="9" t="s">
        <v>9</v>
      </c>
      <c r="B63" s="10" t="s">
        <v>55</v>
      </c>
      <c r="C63" s="10" t="s">
        <v>54</v>
      </c>
      <c r="D63" s="10" t="s">
        <v>53</v>
      </c>
      <c r="E63" s="10" t="s">
        <v>52</v>
      </c>
    </row>
    <row r="65" spans="1:10">
      <c r="A65" s="1" t="s">
        <v>4</v>
      </c>
      <c r="B65" s="1">
        <f>'3T'!E71</f>
        <v>399225089.91999996</v>
      </c>
      <c r="C65" s="1">
        <f>B71</f>
        <v>493975211.83999991</v>
      </c>
      <c r="D65" s="1">
        <f>C71</f>
        <v>541393672.27999985</v>
      </c>
      <c r="E65" s="1">
        <f>B65</f>
        <v>399225089.91999996</v>
      </c>
    </row>
    <row r="66" spans="1:10">
      <c r="A66" s="1" t="s">
        <v>3</v>
      </c>
      <c r="B66" s="1">
        <f>SUM(B67:B68)</f>
        <v>258773067.94999999</v>
      </c>
      <c r="C66" s="1">
        <f t="shared" ref="C66:D66" si="4">SUM(C67:C68)</f>
        <v>261455393.31</v>
      </c>
      <c r="D66" s="1">
        <f t="shared" si="4"/>
        <v>504040979.49000001</v>
      </c>
      <c r="E66" s="1">
        <f>SUM(B66:D66)</f>
        <v>1024269440.75</v>
      </c>
      <c r="G66" s="30">
        <v>189766916.49000001</v>
      </c>
      <c r="H66" s="30">
        <v>191733955.08000001</v>
      </c>
      <c r="I66" s="30">
        <v>369630051.60000002</v>
      </c>
      <c r="J66" s="1" t="s">
        <v>88</v>
      </c>
    </row>
    <row r="67" spans="1:10">
      <c r="A67" s="32" t="s">
        <v>88</v>
      </c>
      <c r="B67" s="1">
        <v>189766916.5</v>
      </c>
      <c r="C67" s="1">
        <v>191733955.09999999</v>
      </c>
      <c r="D67" s="1">
        <v>369630051.63</v>
      </c>
      <c r="E67" s="1">
        <f t="shared" ref="E67:E68" si="5">SUM(B67:D67)</f>
        <v>751130923.23000002</v>
      </c>
      <c r="G67" s="30"/>
      <c r="H67" s="30"/>
      <c r="I67" s="30"/>
    </row>
    <row r="68" spans="1:10">
      <c r="A68" s="32" t="s">
        <v>90</v>
      </c>
      <c r="B68" s="1">
        <v>69006151.450000003</v>
      </c>
      <c r="C68" s="1">
        <v>69721438.209999993</v>
      </c>
      <c r="D68" s="1">
        <v>134410927.86000001</v>
      </c>
      <c r="E68" s="1">
        <f t="shared" si="5"/>
        <v>273138517.51999998</v>
      </c>
      <c r="G68" s="30"/>
      <c r="H68" s="30"/>
      <c r="I68" s="30"/>
    </row>
    <row r="69" spans="1:10">
      <c r="A69" s="1" t="s">
        <v>2</v>
      </c>
      <c r="B69" s="1">
        <f>+B65+B66</f>
        <v>657998157.86999989</v>
      </c>
      <c r="C69" s="1">
        <f t="shared" ref="C69:E69" si="6">+C65+C66</f>
        <v>755430605.14999986</v>
      </c>
      <c r="D69" s="1">
        <f t="shared" si="6"/>
        <v>1045434651.7699999</v>
      </c>
      <c r="E69" s="1">
        <f t="shared" si="6"/>
        <v>1423494530.6700001</v>
      </c>
      <c r="G69" s="30">
        <v>69006151.450000003</v>
      </c>
      <c r="H69" s="30">
        <v>69721438.209999993</v>
      </c>
      <c r="I69" s="30">
        <v>134410927.86000001</v>
      </c>
      <c r="J69" s="1" t="s">
        <v>89</v>
      </c>
    </row>
    <row r="70" spans="1:10">
      <c r="A70" s="1" t="s">
        <v>1</v>
      </c>
      <c r="B70" s="1">
        <f>B55</f>
        <v>164022946.03</v>
      </c>
      <c r="C70" s="1">
        <f t="shared" ref="C70:D70" si="7">C55</f>
        <v>214036932.87</v>
      </c>
      <c r="D70" s="1">
        <f t="shared" si="7"/>
        <v>424362608.05000001</v>
      </c>
      <c r="E70" s="1">
        <f>SUM(B70:D70)</f>
        <v>802422486.95000005</v>
      </c>
    </row>
    <row r="71" spans="1:10">
      <c r="A71" s="1" t="s">
        <v>0</v>
      </c>
      <c r="B71" s="1">
        <f>+B69-B70</f>
        <v>493975211.83999991</v>
      </c>
      <c r="C71" s="1">
        <f t="shared" ref="C71:E71" si="8">+C69-C70</f>
        <v>541393672.27999985</v>
      </c>
      <c r="D71" s="1">
        <f t="shared" si="8"/>
        <v>621072043.71999979</v>
      </c>
      <c r="E71" s="1">
        <f t="shared" si="8"/>
        <v>621072043.72000003</v>
      </c>
    </row>
    <row r="72" spans="1:10" ht="15.75" thickBot="1">
      <c r="A72" s="16"/>
      <c r="B72" s="16"/>
      <c r="C72" s="16"/>
      <c r="D72" s="16"/>
      <c r="E72" s="16"/>
    </row>
    <row r="73" spans="1:10" ht="15.75" thickTop="1">
      <c r="A73" s="17" t="s">
        <v>79</v>
      </c>
    </row>
    <row r="74" spans="1:10">
      <c r="A74" s="1"/>
    </row>
    <row r="79" spans="1:10">
      <c r="A79" s="12" t="s">
        <v>83</v>
      </c>
    </row>
    <row r="80" spans="1:10">
      <c r="A80" s="12" t="s">
        <v>91</v>
      </c>
    </row>
    <row r="81" spans="1:1">
      <c r="A81" s="12" t="s">
        <v>84</v>
      </c>
    </row>
  </sheetData>
  <mergeCells count="12">
    <mergeCell ref="A59:E59"/>
    <mergeCell ref="A60:E60"/>
    <mergeCell ref="A61:E61"/>
    <mergeCell ref="A1:F1"/>
    <mergeCell ref="A8:F8"/>
    <mergeCell ref="A9:F9"/>
    <mergeCell ref="A26:E26"/>
    <mergeCell ref="A27:E27"/>
    <mergeCell ref="A28:E28"/>
    <mergeCell ref="A42:E42"/>
    <mergeCell ref="A43:E43"/>
    <mergeCell ref="A44:E44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1"/>
  <sheetViews>
    <sheetView topLeftCell="A25" workbookViewId="0">
      <selection activeCell="A23" sqref="A23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140625" style="1" bestFit="1" customWidth="1"/>
    <col min="4" max="4" width="15.85546875" style="1" customWidth="1"/>
    <col min="5" max="6" width="15.140625" style="1" bestFit="1" customWidth="1"/>
    <col min="7" max="16384" width="11.5703125" style="1"/>
  </cols>
  <sheetData>
    <row r="1" spans="1:6" ht="15" customHeight="1">
      <c r="A1" s="33" t="s">
        <v>40</v>
      </c>
      <c r="B1" s="33"/>
      <c r="C1" s="33"/>
      <c r="D1" s="33"/>
      <c r="E1" s="33"/>
    </row>
    <row r="2" spans="1:6" s="4" customFormat="1" ht="15" customHeight="1">
      <c r="A2" s="2" t="s">
        <v>39</v>
      </c>
      <c r="B2" s="3" t="s">
        <v>38</v>
      </c>
      <c r="D2" s="5"/>
    </row>
    <row r="3" spans="1:6" s="4" customFormat="1" ht="15" customHeight="1">
      <c r="A3" s="2" t="s">
        <v>37</v>
      </c>
      <c r="B3" s="3" t="s">
        <v>35</v>
      </c>
    </row>
    <row r="4" spans="1:6" s="4" customFormat="1" ht="15" customHeight="1">
      <c r="A4" s="2" t="s">
        <v>36</v>
      </c>
      <c r="B4" s="3" t="s">
        <v>35</v>
      </c>
      <c r="C4" s="6"/>
      <c r="D4" s="6"/>
    </row>
    <row r="5" spans="1:6" s="4" customFormat="1" ht="15" customHeight="1">
      <c r="A5" s="2" t="s">
        <v>34</v>
      </c>
      <c r="B5" s="23" t="s">
        <v>66</v>
      </c>
    </row>
    <row r="6" spans="1:6" s="4" customFormat="1" ht="15" customHeight="1">
      <c r="A6" s="2"/>
      <c r="B6" s="23"/>
    </row>
    <row r="8" spans="1:6" ht="15" customHeight="1">
      <c r="A8" s="33" t="s">
        <v>33</v>
      </c>
      <c r="B8" s="33"/>
      <c r="C8" s="33"/>
      <c r="D8" s="33"/>
      <c r="E8" s="33"/>
    </row>
    <row r="9" spans="1:6" ht="15" customHeight="1">
      <c r="A9" s="33" t="s">
        <v>32</v>
      </c>
      <c r="B9" s="33"/>
      <c r="C9" s="33"/>
      <c r="D9" s="33"/>
      <c r="E9" s="33"/>
    </row>
    <row r="11" spans="1:6" ht="15" customHeight="1" thickBot="1">
      <c r="A11" s="9" t="s">
        <v>85</v>
      </c>
      <c r="B11" s="10" t="s">
        <v>31</v>
      </c>
      <c r="C11" s="10" t="s">
        <v>5</v>
      </c>
      <c r="D11" s="10" t="s">
        <v>57</v>
      </c>
      <c r="E11" s="10" t="s">
        <v>56</v>
      </c>
    </row>
    <row r="13" spans="1:6" ht="15" customHeight="1">
      <c r="A13" s="11" t="s">
        <v>25</v>
      </c>
      <c r="B13" s="12" t="s">
        <v>76</v>
      </c>
      <c r="C13" s="12">
        <f>+'1T'!F13</f>
        <v>111</v>
      </c>
      <c r="D13" s="12">
        <f>+'2T'!F13</f>
        <v>111</v>
      </c>
      <c r="E13" s="12">
        <f t="shared" ref="E13:E19" si="0">SUM(C13:D13)</f>
        <v>222</v>
      </c>
    </row>
    <row r="14" spans="1:6" ht="15" customHeight="1">
      <c r="A14" s="11"/>
      <c r="B14" s="12" t="s">
        <v>30</v>
      </c>
      <c r="C14" s="12">
        <f>+'1T'!F14</f>
        <v>36</v>
      </c>
      <c r="D14" s="12">
        <f>+'2T'!F14</f>
        <v>24</v>
      </c>
      <c r="E14" s="12">
        <f t="shared" si="0"/>
        <v>60</v>
      </c>
    </row>
    <row r="15" spans="1:6" ht="15" customHeight="1">
      <c r="A15" s="1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 t="shared" si="0"/>
        <v>0</v>
      </c>
    </row>
    <row r="16" spans="1:6" ht="15" customHeight="1">
      <c r="A16" s="11"/>
      <c r="B16" s="12" t="s">
        <v>29</v>
      </c>
      <c r="C16" s="12">
        <f>+'1T'!F16</f>
        <v>1</v>
      </c>
      <c r="D16" s="12">
        <f>+'2T'!F16</f>
        <v>26</v>
      </c>
      <c r="E16" s="12">
        <f t="shared" si="0"/>
        <v>27</v>
      </c>
      <c r="F16" s="24"/>
    </row>
    <row r="17" spans="1:5">
      <c r="A17" s="11" t="s">
        <v>23</v>
      </c>
      <c r="B17" s="12" t="s">
        <v>27</v>
      </c>
      <c r="C17" s="12">
        <f>+'1T'!F17</f>
        <v>2330819</v>
      </c>
      <c r="D17" s="12">
        <f>+'2T'!F17</f>
        <v>684860</v>
      </c>
      <c r="E17" s="12">
        <f t="shared" si="0"/>
        <v>3015679</v>
      </c>
    </row>
    <row r="18" spans="1:5">
      <c r="A18" s="11"/>
      <c r="B18" s="12" t="s">
        <v>28</v>
      </c>
      <c r="C18" s="12">
        <f>+'1T'!F18</f>
        <v>75</v>
      </c>
      <c r="D18" s="12">
        <f>+'2T'!F18</f>
        <v>75</v>
      </c>
      <c r="E18" s="12">
        <f t="shared" si="0"/>
        <v>150</v>
      </c>
    </row>
    <row r="19" spans="1:5" s="12" customFormat="1">
      <c r="A19" s="1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 t="shared" si="0"/>
        <v>0</v>
      </c>
    </row>
    <row r="20" spans="1:5" s="12" customFormat="1">
      <c r="A20" s="11"/>
    </row>
    <row r="22" spans="1:5" ht="15.75" thickBot="1">
      <c r="A22" s="15" t="s">
        <v>13</v>
      </c>
      <c r="B22" s="16"/>
      <c r="C22" s="16"/>
      <c r="D22" s="16"/>
      <c r="E22" s="16"/>
    </row>
    <row r="23" spans="1:5" ht="15.75" thickTop="1">
      <c r="A23" s="17" t="s">
        <v>74</v>
      </c>
    </row>
    <row r="26" spans="1:5">
      <c r="A26" s="34" t="s">
        <v>26</v>
      </c>
      <c r="B26" s="34"/>
      <c r="C26" s="34"/>
      <c r="D26" s="34"/>
    </row>
    <row r="27" spans="1:5">
      <c r="A27" s="33" t="s">
        <v>19</v>
      </c>
      <c r="B27" s="33"/>
      <c r="C27" s="33"/>
      <c r="D27" s="33"/>
    </row>
    <row r="28" spans="1:5">
      <c r="A28" s="33" t="s">
        <v>10</v>
      </c>
      <c r="B28" s="33"/>
      <c r="C28" s="33"/>
      <c r="D28" s="33"/>
      <c r="E28" s="25"/>
    </row>
    <row r="30" spans="1:5" ht="15.75" thickBot="1">
      <c r="A30" s="9" t="s">
        <v>85</v>
      </c>
      <c r="B30" s="10" t="s">
        <v>5</v>
      </c>
      <c r="C30" s="10" t="s">
        <v>57</v>
      </c>
      <c r="D30" s="10" t="s">
        <v>56</v>
      </c>
    </row>
    <row r="32" spans="1:5">
      <c r="A32" s="18" t="s">
        <v>25</v>
      </c>
      <c r="B32" s="1">
        <f>+'1T'!E32</f>
        <v>25829778</v>
      </c>
      <c r="C32" s="1">
        <f>+'2T'!E32</f>
        <v>8298767.6000000006</v>
      </c>
      <c r="D32" s="1">
        <f t="shared" ref="D32:D38" si="1">SUM(B32:C32)</f>
        <v>34128545.600000001</v>
      </c>
    </row>
    <row r="33" spans="1:5">
      <c r="A33" s="18" t="s">
        <v>24</v>
      </c>
      <c r="B33" s="1">
        <f>+'1T'!E33</f>
        <v>104289198.73999999</v>
      </c>
      <c r="C33" s="1">
        <f>+'2T'!E33</f>
        <v>520154542.93999994</v>
      </c>
      <c r="D33" s="1">
        <f t="shared" si="1"/>
        <v>624443741.67999995</v>
      </c>
    </row>
    <row r="34" spans="1:5">
      <c r="A34" s="18" t="s">
        <v>23</v>
      </c>
      <c r="B34" s="1">
        <f>+'1T'!E34</f>
        <v>48550974.519999996</v>
      </c>
      <c r="C34" s="1">
        <f>+'2T'!E34</f>
        <v>48920825.460000008</v>
      </c>
      <c r="D34" s="1">
        <f t="shared" si="1"/>
        <v>97471799.980000004</v>
      </c>
    </row>
    <row r="35" spans="1:5">
      <c r="A35" s="18" t="s">
        <v>22</v>
      </c>
      <c r="B35" s="1">
        <f>+'1T'!E35</f>
        <v>0</v>
      </c>
      <c r="C35" s="1">
        <f>+'2T'!E35</f>
        <v>0</v>
      </c>
      <c r="D35" s="1">
        <f t="shared" si="1"/>
        <v>0</v>
      </c>
    </row>
    <row r="36" spans="1:5">
      <c r="A36" s="18" t="s">
        <v>21</v>
      </c>
      <c r="B36" s="1">
        <f>+'1T'!E36</f>
        <v>203608164.29000002</v>
      </c>
      <c r="C36" s="1">
        <f>+'2T'!E36</f>
        <v>89195961.600000009</v>
      </c>
      <c r="D36" s="1">
        <f t="shared" si="1"/>
        <v>292804125.89000005</v>
      </c>
    </row>
    <row r="37" spans="1:5">
      <c r="A37" s="12" t="s">
        <v>77</v>
      </c>
      <c r="B37" s="1">
        <f>+'1T'!E37</f>
        <v>0</v>
      </c>
      <c r="C37" s="1">
        <f>+'2T'!E37</f>
        <v>165371521.83000001</v>
      </c>
      <c r="D37" s="1">
        <f t="shared" si="1"/>
        <v>165371521.83000001</v>
      </c>
    </row>
    <row r="38" spans="1:5" ht="15.75" thickBot="1">
      <c r="A38" s="15" t="s">
        <v>13</v>
      </c>
      <c r="B38" s="16">
        <f>SUM(B32:B37)</f>
        <v>382278115.55000001</v>
      </c>
      <c r="C38" s="16">
        <f>SUM(C32:C37)</f>
        <v>831941619.43000007</v>
      </c>
      <c r="D38" s="16">
        <f t="shared" si="1"/>
        <v>1214219734.98</v>
      </c>
    </row>
    <row r="39" spans="1:5" ht="15.75" thickTop="1">
      <c r="A39" s="19" t="s">
        <v>79</v>
      </c>
    </row>
    <row r="42" spans="1:5">
      <c r="A42" s="33" t="s">
        <v>20</v>
      </c>
      <c r="B42" s="33"/>
      <c r="C42" s="33"/>
      <c r="D42" s="33"/>
    </row>
    <row r="43" spans="1:5">
      <c r="A43" s="33" t="s">
        <v>19</v>
      </c>
      <c r="B43" s="33"/>
      <c r="C43" s="33"/>
      <c r="D43" s="33"/>
    </row>
    <row r="44" spans="1:5">
      <c r="A44" s="33" t="s">
        <v>10</v>
      </c>
      <c r="B44" s="33"/>
      <c r="C44" s="33"/>
      <c r="D44" s="33"/>
      <c r="E44" s="25"/>
    </row>
    <row r="46" spans="1:5" ht="15.75" thickBot="1">
      <c r="A46" s="9" t="s">
        <v>9</v>
      </c>
      <c r="B46" s="10" t="s">
        <v>5</v>
      </c>
      <c r="C46" s="10" t="s">
        <v>57</v>
      </c>
      <c r="D46" s="10" t="s">
        <v>56</v>
      </c>
    </row>
    <row r="48" spans="1:5">
      <c r="A48" s="12" t="s">
        <v>18</v>
      </c>
      <c r="B48" s="1">
        <f>+'1T'!E48</f>
        <v>191133072.19000003</v>
      </c>
      <c r="C48" s="1">
        <f>+'2T'!E48</f>
        <v>0</v>
      </c>
      <c r="D48" s="1">
        <f>+SUM(B48:C48)</f>
        <v>191133072.19000003</v>
      </c>
    </row>
    <row r="49" spans="1:5">
      <c r="A49" s="12" t="s">
        <v>17</v>
      </c>
      <c r="B49" s="1">
        <f>+'1T'!E49</f>
        <v>75317147.389999986</v>
      </c>
      <c r="C49" s="1">
        <f>+'2T'!E49</f>
        <v>181035420.54000002</v>
      </c>
      <c r="D49" s="1">
        <f t="shared" ref="D49:D53" si="2">+SUM(B49:C49)</f>
        <v>256352567.93000001</v>
      </c>
    </row>
    <row r="50" spans="1:5">
      <c r="A50" s="12" t="s">
        <v>16</v>
      </c>
      <c r="B50" s="1">
        <f>+'1T'!E50</f>
        <v>5761109.5099999998</v>
      </c>
      <c r="C50" s="1">
        <f>+'2T'!E50</f>
        <v>31724079.299999997</v>
      </c>
      <c r="D50" s="1">
        <f t="shared" si="2"/>
        <v>37485188.809999995</v>
      </c>
    </row>
    <row r="51" spans="1:5">
      <c r="A51" s="12" t="s">
        <v>15</v>
      </c>
      <c r="B51" s="1">
        <f>+'1T'!E51</f>
        <v>9747986.4600000009</v>
      </c>
      <c r="C51" s="1">
        <f>+'2T'!E51</f>
        <v>4403083.6100000003</v>
      </c>
      <c r="D51" s="1">
        <f t="shared" si="2"/>
        <v>14151070.07</v>
      </c>
    </row>
    <row r="52" spans="1:5">
      <c r="A52" s="12" t="s">
        <v>14</v>
      </c>
      <c r="B52" s="1">
        <f>+'1T'!E52</f>
        <v>100318800</v>
      </c>
      <c r="C52" s="1">
        <f>+'2T'!E52</f>
        <v>449407514.14999998</v>
      </c>
      <c r="D52" s="1">
        <f t="shared" si="2"/>
        <v>549726314.14999998</v>
      </c>
    </row>
    <row r="53" spans="1:5">
      <c r="A53" s="12" t="s">
        <v>77</v>
      </c>
      <c r="B53" s="1">
        <f>+'1T'!E53</f>
        <v>0</v>
      </c>
      <c r="C53" s="1">
        <f>+'2T'!E53</f>
        <v>165371521.83000001</v>
      </c>
      <c r="D53" s="1">
        <f t="shared" si="2"/>
        <v>165371521.83000001</v>
      </c>
    </row>
    <row r="54" spans="1:5">
      <c r="A54" s="12" t="s">
        <v>87</v>
      </c>
      <c r="B54" s="1">
        <f>+'1T'!E54</f>
        <v>0</v>
      </c>
      <c r="C54" s="1">
        <f>+'2T'!E54</f>
        <v>0</v>
      </c>
      <c r="D54" s="1">
        <f t="shared" ref="D54" si="3">+SUM(B54:C54)</f>
        <v>0</v>
      </c>
    </row>
    <row r="55" spans="1:5" ht="15.75" thickBot="1">
      <c r="A55" s="15" t="s">
        <v>13</v>
      </c>
      <c r="B55" s="16">
        <f>SUM(B48:B54)</f>
        <v>382278115.55000001</v>
      </c>
      <c r="C55" s="16">
        <f t="shared" ref="C55:D55" si="4">SUM(C48:C54)</f>
        <v>831941619.43000007</v>
      </c>
      <c r="D55" s="16">
        <f t="shared" si="4"/>
        <v>1214219734.98</v>
      </c>
    </row>
    <row r="56" spans="1:5" ht="15.75" thickTop="1">
      <c r="A56" s="19" t="s">
        <v>79</v>
      </c>
    </row>
    <row r="59" spans="1:5">
      <c r="A59" s="33" t="s">
        <v>12</v>
      </c>
      <c r="B59" s="33"/>
      <c r="C59" s="33"/>
      <c r="D59" s="33"/>
    </row>
    <row r="60" spans="1:5">
      <c r="A60" s="33" t="s">
        <v>11</v>
      </c>
      <c r="B60" s="33"/>
      <c r="C60" s="33"/>
      <c r="D60" s="33"/>
    </row>
    <row r="61" spans="1:5">
      <c r="A61" s="33" t="s">
        <v>10</v>
      </c>
      <c r="B61" s="33"/>
      <c r="C61" s="33"/>
      <c r="D61" s="33"/>
      <c r="E61" s="25"/>
    </row>
    <row r="63" spans="1:5" ht="15.75" thickBot="1">
      <c r="A63" s="9" t="s">
        <v>9</v>
      </c>
      <c r="B63" s="10" t="s">
        <v>5</v>
      </c>
      <c r="C63" s="10" t="s">
        <v>57</v>
      </c>
      <c r="D63" s="10" t="s">
        <v>56</v>
      </c>
    </row>
    <row r="65" spans="1:4">
      <c r="A65" s="1" t="s">
        <v>4</v>
      </c>
      <c r="B65" s="1">
        <f>+'1T'!E65</f>
        <v>189488170.06999999</v>
      </c>
      <c r="C65" s="1">
        <f>+'2T'!E65</f>
        <v>209115624.88000011</v>
      </c>
      <c r="D65" s="1">
        <f>B65</f>
        <v>189488170.06999999</v>
      </c>
    </row>
    <row r="66" spans="1:4">
      <c r="A66" s="1" t="s">
        <v>3</v>
      </c>
      <c r="B66" s="1">
        <f>+'1T'!E66</f>
        <v>401905570.36000001</v>
      </c>
      <c r="C66" s="1">
        <f>+'2T'!E66</f>
        <v>1209519163.3399999</v>
      </c>
      <c r="D66" s="1">
        <f>SUM(B66:C66)</f>
        <v>1611424733.6999998</v>
      </c>
    </row>
    <row r="67" spans="1:4">
      <c r="A67" s="32" t="s">
        <v>88</v>
      </c>
      <c r="B67" s="1">
        <f>+'1T'!E67</f>
        <v>294730751.60000002</v>
      </c>
      <c r="C67" s="1">
        <f>+'2T'!E67</f>
        <v>886980719.77999997</v>
      </c>
      <c r="D67" s="1">
        <f t="shared" ref="D67:D68" si="5">SUM(B67:C67)</f>
        <v>1181711471.3800001</v>
      </c>
    </row>
    <row r="68" spans="1:4">
      <c r="A68" s="32" t="s">
        <v>90</v>
      </c>
      <c r="B68" s="1">
        <f>+'1T'!E68</f>
        <v>107174818.75999999</v>
      </c>
      <c r="C68" s="1">
        <f>+'2T'!E68</f>
        <v>322538443.56</v>
      </c>
      <c r="D68" s="1">
        <f t="shared" si="5"/>
        <v>429713262.31999999</v>
      </c>
    </row>
    <row r="69" spans="1:4">
      <c r="A69" s="1" t="s">
        <v>2</v>
      </c>
      <c r="B69" s="1">
        <f>+'1T'!E69</f>
        <v>591393740.43000007</v>
      </c>
      <c r="C69" s="1">
        <f>+'2T'!E69</f>
        <v>1418634788.22</v>
      </c>
      <c r="D69" s="1">
        <f>D66+D65</f>
        <v>1800912903.7699997</v>
      </c>
    </row>
    <row r="70" spans="1:4">
      <c r="A70" s="1" t="s">
        <v>1</v>
      </c>
      <c r="B70" s="1">
        <f>+'1T'!E70</f>
        <v>382278115.54999995</v>
      </c>
      <c r="C70" s="1">
        <f>+'2T'!E70</f>
        <v>831941619.43000007</v>
      </c>
      <c r="D70" s="1">
        <f>SUM(B70:C70)</f>
        <v>1214219734.98</v>
      </c>
    </row>
    <row r="71" spans="1:4">
      <c r="A71" s="1" t="s">
        <v>0</v>
      </c>
      <c r="B71" s="1">
        <f>+'1T'!E71</f>
        <v>209115624.88000011</v>
      </c>
      <c r="C71" s="1">
        <f>+'2T'!E71</f>
        <v>586693168.78999996</v>
      </c>
      <c r="D71" s="1">
        <f>D69-D70</f>
        <v>586693168.78999972</v>
      </c>
    </row>
    <row r="72" spans="1:4" ht="15.75" thickBot="1">
      <c r="A72" s="16"/>
      <c r="B72" s="16"/>
      <c r="C72" s="16"/>
      <c r="D72" s="16"/>
    </row>
    <row r="73" spans="1:4" ht="15.75" thickTop="1">
      <c r="A73" s="19" t="s">
        <v>79</v>
      </c>
    </row>
    <row r="74" spans="1:4">
      <c r="A74" s="1"/>
    </row>
    <row r="79" spans="1:4">
      <c r="A79" s="12" t="s">
        <v>83</v>
      </c>
    </row>
    <row r="80" spans="1:4">
      <c r="A80" s="12" t="s">
        <v>91</v>
      </c>
    </row>
    <row r="81" spans="1:1">
      <c r="A81" s="12" t="s">
        <v>84</v>
      </c>
    </row>
  </sheetData>
  <mergeCells count="12">
    <mergeCell ref="A59:D59"/>
    <mergeCell ref="A60:D60"/>
    <mergeCell ref="A61:D61"/>
    <mergeCell ref="A1:E1"/>
    <mergeCell ref="A8:E8"/>
    <mergeCell ref="A9:E9"/>
    <mergeCell ref="A26:D26"/>
    <mergeCell ref="A27:D27"/>
    <mergeCell ref="A28:D28"/>
    <mergeCell ref="A42:D42"/>
    <mergeCell ref="A43:D43"/>
    <mergeCell ref="A44:D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1"/>
  <sheetViews>
    <sheetView topLeftCell="A25" workbookViewId="0">
      <selection activeCell="A23" sqref="A23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28515625" style="1" bestFit="1" customWidth="1"/>
    <col min="4" max="4" width="15.85546875" style="1" customWidth="1"/>
    <col min="5" max="5" width="16.85546875" style="1" bestFit="1" customWidth="1"/>
    <col min="6" max="6" width="15.28515625" style="1" bestFit="1" customWidth="1"/>
    <col min="7" max="16384" width="11.5703125" style="1"/>
  </cols>
  <sheetData>
    <row r="1" spans="1:7" ht="15" customHeight="1">
      <c r="A1" s="33" t="s">
        <v>40</v>
      </c>
      <c r="B1" s="33"/>
      <c r="C1" s="33"/>
      <c r="D1" s="33"/>
      <c r="E1" s="33"/>
      <c r="F1" s="33"/>
    </row>
    <row r="2" spans="1:7" s="4" customFormat="1" ht="15" customHeight="1">
      <c r="A2" s="2" t="s">
        <v>39</v>
      </c>
      <c r="B2" s="3" t="s">
        <v>38</v>
      </c>
      <c r="D2" s="5"/>
    </row>
    <row r="3" spans="1:7" s="4" customFormat="1" ht="15" customHeight="1">
      <c r="A3" s="2" t="s">
        <v>37</v>
      </c>
      <c r="B3" s="3" t="s">
        <v>35</v>
      </c>
    </row>
    <row r="4" spans="1:7" s="4" customFormat="1" ht="15" customHeight="1">
      <c r="A4" s="2" t="s">
        <v>36</v>
      </c>
      <c r="B4" s="3" t="s">
        <v>35</v>
      </c>
      <c r="C4" s="6"/>
      <c r="D4" s="6"/>
    </row>
    <row r="5" spans="1:7" s="4" customFormat="1" ht="15" customHeight="1">
      <c r="A5" s="2" t="s">
        <v>34</v>
      </c>
      <c r="B5" s="23" t="s">
        <v>67</v>
      </c>
    </row>
    <row r="6" spans="1:7" s="4" customFormat="1" ht="15" customHeight="1">
      <c r="A6" s="2"/>
      <c r="B6" s="8"/>
    </row>
    <row r="8" spans="1:7" ht="15" customHeight="1">
      <c r="A8" s="33" t="s">
        <v>33</v>
      </c>
      <c r="B8" s="33"/>
      <c r="C8" s="33"/>
      <c r="D8" s="33"/>
      <c r="E8" s="33"/>
      <c r="F8" s="33"/>
    </row>
    <row r="9" spans="1:7" ht="15" customHeight="1">
      <c r="A9" s="33" t="s">
        <v>32</v>
      </c>
      <c r="B9" s="33"/>
      <c r="C9" s="33"/>
      <c r="D9" s="33"/>
      <c r="E9" s="33"/>
      <c r="F9" s="33"/>
    </row>
    <row r="11" spans="1:7" ht="15" customHeight="1" thickBot="1">
      <c r="A11" s="9" t="s">
        <v>85</v>
      </c>
      <c r="B11" s="10" t="s">
        <v>31</v>
      </c>
      <c r="C11" s="10" t="s">
        <v>5</v>
      </c>
      <c r="D11" s="10" t="s">
        <v>57</v>
      </c>
      <c r="E11" s="10" t="s">
        <v>59</v>
      </c>
      <c r="F11" s="10" t="s">
        <v>58</v>
      </c>
    </row>
    <row r="13" spans="1:7" ht="15" customHeight="1">
      <c r="A13" s="11" t="s">
        <v>25</v>
      </c>
      <c r="B13" s="12" t="s">
        <v>76</v>
      </c>
      <c r="C13" s="12">
        <f>+'1T'!F13</f>
        <v>111</v>
      </c>
      <c r="D13" s="12">
        <f>+'2T'!F13</f>
        <v>111</v>
      </c>
      <c r="E13" s="12">
        <f>+'3T'!F13</f>
        <v>84</v>
      </c>
      <c r="F13" s="12">
        <f t="shared" ref="F13:F19" si="0">SUM(C13:E13)</f>
        <v>306</v>
      </c>
    </row>
    <row r="14" spans="1:7" s="12" customFormat="1" ht="15" customHeight="1">
      <c r="A14" s="11"/>
      <c r="B14" s="12" t="s">
        <v>30</v>
      </c>
      <c r="C14" s="12">
        <f>+'1T'!F14</f>
        <v>36</v>
      </c>
      <c r="D14" s="12">
        <f>+'2T'!F14</f>
        <v>24</v>
      </c>
      <c r="E14" s="12">
        <f>+'3T'!F14</f>
        <v>8</v>
      </c>
      <c r="F14" s="12">
        <f t="shared" si="0"/>
        <v>68</v>
      </c>
      <c r="G14" s="26"/>
    </row>
    <row r="15" spans="1:7" ht="15" customHeight="1">
      <c r="A15" s="1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>+'3T'!F15</f>
        <v>0</v>
      </c>
      <c r="F15" s="12">
        <f t="shared" si="0"/>
        <v>0</v>
      </c>
    </row>
    <row r="16" spans="1:7" ht="15" customHeight="1">
      <c r="A16" s="11"/>
      <c r="B16" s="12" t="s">
        <v>29</v>
      </c>
      <c r="C16" s="12">
        <f>+'1T'!F16</f>
        <v>1</v>
      </c>
      <c r="D16" s="12">
        <f>+'2T'!F16</f>
        <v>26</v>
      </c>
      <c r="E16" s="12">
        <f>+'3T'!F16</f>
        <v>15</v>
      </c>
      <c r="F16" s="12">
        <f t="shared" si="0"/>
        <v>42</v>
      </c>
      <c r="G16" s="24"/>
    </row>
    <row r="17" spans="1:6">
      <c r="A17" s="11" t="s">
        <v>23</v>
      </c>
      <c r="B17" s="12" t="s">
        <v>27</v>
      </c>
      <c r="C17" s="12">
        <f>+'1T'!F17</f>
        <v>2330819</v>
      </c>
      <c r="D17" s="12">
        <f>+'2T'!F17</f>
        <v>684860</v>
      </c>
      <c r="E17" s="12">
        <f>+'3T'!F17</f>
        <v>1550270</v>
      </c>
      <c r="F17" s="12">
        <f t="shared" si="0"/>
        <v>4565949</v>
      </c>
    </row>
    <row r="18" spans="1:6">
      <c r="A18" s="11"/>
      <c r="B18" s="12" t="s">
        <v>28</v>
      </c>
      <c r="C18" s="12">
        <f>+'1T'!F18</f>
        <v>75</v>
      </c>
      <c r="D18" s="12">
        <f>+'2T'!F18</f>
        <v>75</v>
      </c>
      <c r="E18" s="12">
        <f>+'3T'!F18</f>
        <v>75</v>
      </c>
      <c r="F18" s="12">
        <f t="shared" si="0"/>
        <v>225</v>
      </c>
    </row>
    <row r="19" spans="1:6" s="12" customFormat="1">
      <c r="A19" s="1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>+'3T'!F19</f>
        <v>0</v>
      </c>
      <c r="F19" s="12">
        <f t="shared" si="0"/>
        <v>0</v>
      </c>
    </row>
    <row r="20" spans="1:6" s="12" customFormat="1">
      <c r="A20" s="11"/>
    </row>
    <row r="22" spans="1:6" ht="15.75" thickBot="1">
      <c r="A22" s="15" t="s">
        <v>13</v>
      </c>
      <c r="B22" s="16"/>
      <c r="C22" s="16"/>
      <c r="D22" s="16"/>
      <c r="E22" s="16"/>
      <c r="F22" s="16"/>
    </row>
    <row r="23" spans="1:6" ht="15.75" thickTop="1">
      <c r="A23" s="17" t="s">
        <v>74</v>
      </c>
    </row>
    <row r="26" spans="1:6">
      <c r="A26" s="34" t="s">
        <v>26</v>
      </c>
      <c r="B26" s="34"/>
      <c r="C26" s="34"/>
      <c r="D26" s="34"/>
      <c r="E26" s="34"/>
    </row>
    <row r="27" spans="1:6">
      <c r="A27" s="33" t="s">
        <v>19</v>
      </c>
      <c r="B27" s="33"/>
      <c r="C27" s="33"/>
      <c r="D27" s="33"/>
      <c r="E27" s="33"/>
    </row>
    <row r="28" spans="1:6">
      <c r="A28" s="33" t="s">
        <v>10</v>
      </c>
      <c r="B28" s="33"/>
      <c r="C28" s="33"/>
      <c r="D28" s="33"/>
      <c r="E28" s="33"/>
    </row>
    <row r="30" spans="1:6" ht="15.75" thickBot="1">
      <c r="A30" s="9" t="s">
        <v>85</v>
      </c>
      <c r="B30" s="10" t="s">
        <v>5</v>
      </c>
      <c r="C30" s="10" t="s">
        <v>57</v>
      </c>
      <c r="D30" s="10" t="s">
        <v>59</v>
      </c>
      <c r="E30" s="10" t="s">
        <v>58</v>
      </c>
    </row>
    <row r="32" spans="1:6">
      <c r="A32" s="18" t="s">
        <v>25</v>
      </c>
      <c r="B32" s="1">
        <v>25829778</v>
      </c>
      <c r="C32" s="1">
        <v>8298767.6000000006</v>
      </c>
      <c r="D32" s="1">
        <f>+'3T'!E32</f>
        <v>1219575</v>
      </c>
      <c r="E32" s="1">
        <f t="shared" ref="E32:E37" si="1">SUM(B32:D32)</f>
        <v>35348120.600000001</v>
      </c>
    </row>
    <row r="33" spans="1:5">
      <c r="A33" s="18" t="s">
        <v>24</v>
      </c>
      <c r="B33" s="1">
        <v>104289198.73999999</v>
      </c>
      <c r="C33" s="1">
        <v>520154542.93999994</v>
      </c>
      <c r="D33" s="1">
        <f>+'3T'!E33</f>
        <v>165550278.56999999</v>
      </c>
      <c r="E33" s="1">
        <f t="shared" si="1"/>
        <v>789994020.25</v>
      </c>
    </row>
    <row r="34" spans="1:5">
      <c r="A34" s="18" t="s">
        <v>23</v>
      </c>
      <c r="B34" s="1">
        <v>48550974.519999996</v>
      </c>
      <c r="C34" s="1">
        <v>48920825.460000008</v>
      </c>
      <c r="D34" s="1">
        <f>+'3T'!E34</f>
        <v>23163127.789999999</v>
      </c>
      <c r="E34" s="1">
        <f t="shared" si="1"/>
        <v>120634927.77000001</v>
      </c>
    </row>
    <row r="35" spans="1:5">
      <c r="A35" s="18" t="s">
        <v>22</v>
      </c>
      <c r="B35" s="1">
        <v>0</v>
      </c>
      <c r="C35" s="1">
        <v>0</v>
      </c>
      <c r="D35" s="1">
        <f>+'3T'!E35</f>
        <v>644589129.99000001</v>
      </c>
      <c r="E35" s="1">
        <f t="shared" si="1"/>
        <v>644589129.99000001</v>
      </c>
    </row>
    <row r="36" spans="1:5">
      <c r="A36" s="18" t="s">
        <v>21</v>
      </c>
      <c r="B36" s="1">
        <v>203608164.29000002</v>
      </c>
      <c r="C36" s="1">
        <v>89195961.600000009</v>
      </c>
      <c r="D36" s="1">
        <f>+'3T'!E36</f>
        <v>158730471.28999999</v>
      </c>
      <c r="E36" s="1">
        <f t="shared" si="1"/>
        <v>451534597.18000007</v>
      </c>
    </row>
    <row r="37" spans="1:5">
      <c r="A37" s="12" t="s">
        <v>77</v>
      </c>
      <c r="B37" s="1">
        <v>0</v>
      </c>
      <c r="C37" s="1">
        <v>165371521.83000001</v>
      </c>
      <c r="D37" s="1">
        <f>+'3T'!E37</f>
        <v>0</v>
      </c>
      <c r="E37" s="1">
        <f t="shared" si="1"/>
        <v>165371521.83000001</v>
      </c>
    </row>
    <row r="38" spans="1:5" ht="15.75" thickBot="1">
      <c r="A38" s="15" t="s">
        <v>13</v>
      </c>
      <c r="B38" s="16">
        <f>SUM(B32:B37)</f>
        <v>382278115.55000001</v>
      </c>
      <c r="C38" s="16">
        <f t="shared" ref="C38:E38" si="2">SUM(C32:C37)</f>
        <v>831941619.43000007</v>
      </c>
      <c r="D38" s="16">
        <f t="shared" si="2"/>
        <v>993252582.63999999</v>
      </c>
      <c r="E38" s="16">
        <f t="shared" si="2"/>
        <v>2207472317.6200004</v>
      </c>
    </row>
    <row r="39" spans="1:5" ht="15.75" thickTop="1">
      <c r="A39" s="19" t="s">
        <v>79</v>
      </c>
    </row>
    <row r="42" spans="1:5">
      <c r="A42" s="33" t="s">
        <v>20</v>
      </c>
      <c r="B42" s="33"/>
      <c r="C42" s="33"/>
      <c r="D42" s="33"/>
      <c r="E42" s="33"/>
    </row>
    <row r="43" spans="1:5">
      <c r="A43" s="33" t="s">
        <v>19</v>
      </c>
      <c r="B43" s="33"/>
      <c r="C43" s="33"/>
      <c r="D43" s="33"/>
      <c r="E43" s="33"/>
    </row>
    <row r="44" spans="1:5">
      <c r="A44" s="33" t="s">
        <v>10</v>
      </c>
      <c r="B44" s="33"/>
      <c r="C44" s="33"/>
      <c r="D44" s="33"/>
      <c r="E44" s="33"/>
    </row>
    <row r="46" spans="1:5" ht="15.75" thickBot="1">
      <c r="A46" s="9" t="s">
        <v>9</v>
      </c>
      <c r="B46" s="10" t="s">
        <v>5</v>
      </c>
      <c r="C46" s="10" t="s">
        <v>57</v>
      </c>
      <c r="D46" s="10" t="s">
        <v>59</v>
      </c>
      <c r="E46" s="10" t="s">
        <v>58</v>
      </c>
    </row>
    <row r="48" spans="1:5">
      <c r="A48" s="12" t="s">
        <v>18</v>
      </c>
      <c r="B48" s="1">
        <f>+'1T'!E48</f>
        <v>191133072.19000003</v>
      </c>
      <c r="C48" s="1">
        <f>+'2T'!E48</f>
        <v>0</v>
      </c>
      <c r="D48" s="1">
        <f>+'3T'!E48</f>
        <v>0</v>
      </c>
      <c r="E48" s="1">
        <f>+SUM(B48:D48)</f>
        <v>191133072.19000003</v>
      </c>
    </row>
    <row r="49" spans="1:5">
      <c r="A49" s="12" t="s">
        <v>17</v>
      </c>
      <c r="B49" s="1">
        <f>+'1T'!E49</f>
        <v>75317147.389999986</v>
      </c>
      <c r="C49" s="1">
        <f>+'2T'!E49</f>
        <v>181035420.54000002</v>
      </c>
      <c r="D49" s="1">
        <f>+'3T'!E49</f>
        <v>176211869.04000002</v>
      </c>
      <c r="E49" s="1">
        <f t="shared" ref="E49:E53" si="3">+SUM(B49:D49)</f>
        <v>432564436.97000003</v>
      </c>
    </row>
    <row r="50" spans="1:5">
      <c r="A50" s="12" t="s">
        <v>16</v>
      </c>
      <c r="B50" s="1">
        <f>+'1T'!E50</f>
        <v>5761109.5099999998</v>
      </c>
      <c r="C50" s="1">
        <f>+'2T'!E50</f>
        <v>31724079.299999997</v>
      </c>
      <c r="D50" s="1">
        <f>+'3T'!E50</f>
        <v>12241294.52</v>
      </c>
      <c r="E50" s="1">
        <f t="shared" si="3"/>
        <v>49726483.329999998</v>
      </c>
    </row>
    <row r="51" spans="1:5">
      <c r="A51" s="12" t="s">
        <v>15</v>
      </c>
      <c r="B51" s="1">
        <f>+'1T'!E51</f>
        <v>9747986.4600000009</v>
      </c>
      <c r="C51" s="1">
        <f>+'2T'!E51</f>
        <v>4403083.6100000003</v>
      </c>
      <c r="D51" s="1">
        <f>+'3T'!E51</f>
        <v>1210289.0900000001</v>
      </c>
      <c r="E51" s="1">
        <f t="shared" si="3"/>
        <v>15361359.16</v>
      </c>
    </row>
    <row r="52" spans="1:5">
      <c r="A52" s="12" t="s">
        <v>14</v>
      </c>
      <c r="B52" s="1">
        <f>+'1T'!E52</f>
        <v>100318800</v>
      </c>
      <c r="C52" s="1">
        <f>+'2T'!E52</f>
        <v>449407514.14999998</v>
      </c>
      <c r="D52" s="1">
        <f>+'3T'!E52</f>
        <v>159000000</v>
      </c>
      <c r="E52" s="1">
        <f t="shared" si="3"/>
        <v>708726314.14999998</v>
      </c>
    </row>
    <row r="53" spans="1:5">
      <c r="A53" s="12" t="s">
        <v>77</v>
      </c>
      <c r="B53" s="1">
        <f>+'1T'!E53</f>
        <v>0</v>
      </c>
      <c r="C53" s="1">
        <f>+'2T'!E53</f>
        <v>165371521.83000001</v>
      </c>
      <c r="D53" s="1">
        <f>+'3T'!E53</f>
        <v>0</v>
      </c>
      <c r="E53" s="1">
        <f t="shared" si="3"/>
        <v>165371521.83000001</v>
      </c>
    </row>
    <row r="54" spans="1:5">
      <c r="A54" s="12" t="s">
        <v>87</v>
      </c>
      <c r="B54" s="1">
        <f>+'1T'!E54</f>
        <v>0</v>
      </c>
      <c r="C54" s="1">
        <f>+'2T'!E54</f>
        <v>0</v>
      </c>
      <c r="D54" s="1">
        <f>+'3T'!E54</f>
        <v>644589129.99000001</v>
      </c>
      <c r="E54" s="1">
        <f t="shared" ref="E54" si="4">+SUM(B54:D54)</f>
        <v>644589129.99000001</v>
      </c>
    </row>
    <row r="55" spans="1:5" ht="15.75" thickBot="1">
      <c r="A55" s="15" t="s">
        <v>13</v>
      </c>
      <c r="B55" s="16">
        <f>SUM(B48:B54)</f>
        <v>382278115.55000001</v>
      </c>
      <c r="C55" s="16">
        <f t="shared" ref="C55:E55" si="5">SUM(C48:C54)</f>
        <v>831941619.43000007</v>
      </c>
      <c r="D55" s="16">
        <f t="shared" si="5"/>
        <v>993252582.6400001</v>
      </c>
      <c r="E55" s="16">
        <f t="shared" si="5"/>
        <v>2207472317.6199999</v>
      </c>
    </row>
    <row r="56" spans="1:5" ht="15.75" thickTop="1">
      <c r="A56" s="19" t="s">
        <v>79</v>
      </c>
    </row>
    <row r="59" spans="1:5">
      <c r="A59" s="33" t="s">
        <v>12</v>
      </c>
      <c r="B59" s="33"/>
      <c r="C59" s="33"/>
      <c r="D59" s="33"/>
      <c r="E59" s="33"/>
    </row>
    <row r="60" spans="1:5">
      <c r="A60" s="33" t="s">
        <v>11</v>
      </c>
      <c r="B60" s="33"/>
      <c r="C60" s="33"/>
      <c r="D60" s="33"/>
      <c r="E60" s="33"/>
    </row>
    <row r="61" spans="1:5">
      <c r="A61" s="33" t="s">
        <v>10</v>
      </c>
      <c r="B61" s="33"/>
      <c r="C61" s="33"/>
      <c r="D61" s="33"/>
      <c r="E61" s="33"/>
    </row>
    <row r="63" spans="1:5" ht="15.75" thickBot="1">
      <c r="A63" s="9" t="s">
        <v>9</v>
      </c>
      <c r="B63" s="10" t="s">
        <v>5</v>
      </c>
      <c r="C63" s="10" t="s">
        <v>57</v>
      </c>
      <c r="D63" s="10" t="s">
        <v>59</v>
      </c>
      <c r="E63" s="10" t="s">
        <v>58</v>
      </c>
    </row>
    <row r="65" spans="1:5">
      <c r="A65" s="1" t="s">
        <v>4</v>
      </c>
      <c r="B65" s="1">
        <f>'1T'!E65</f>
        <v>189488170.06999999</v>
      </c>
      <c r="C65" s="1">
        <f>'2T'!E65</f>
        <v>209115624.88000011</v>
      </c>
      <c r="D65" s="1">
        <f>'3T'!E65</f>
        <v>586693168.78999996</v>
      </c>
      <c r="E65" s="1">
        <f>B65</f>
        <v>189488170.06999999</v>
      </c>
    </row>
    <row r="66" spans="1:5">
      <c r="A66" s="1" t="s">
        <v>3</v>
      </c>
      <c r="B66" s="1">
        <f>'1T'!E66</f>
        <v>401905570.36000001</v>
      </c>
      <c r="C66" s="1">
        <f>'2T'!E66</f>
        <v>1209519163.3399999</v>
      </c>
      <c r="D66" s="1">
        <f>'3T'!E66</f>
        <v>805784503.76999998</v>
      </c>
      <c r="E66" s="1">
        <f>SUM(B66:D66)</f>
        <v>2417209237.4699998</v>
      </c>
    </row>
    <row r="67" spans="1:5">
      <c r="A67" s="32" t="s">
        <v>88</v>
      </c>
      <c r="B67" s="1">
        <f>'1T'!E67</f>
        <v>294730751.60000002</v>
      </c>
      <c r="C67" s="1">
        <f>'2T'!E67</f>
        <v>886980719.77999997</v>
      </c>
      <c r="D67" s="1">
        <f>'3T'!E67</f>
        <v>590908636.10000002</v>
      </c>
      <c r="E67" s="1">
        <f t="shared" ref="E67:E68" si="6">SUM(B67:D67)</f>
        <v>1772620107.48</v>
      </c>
    </row>
    <row r="68" spans="1:5">
      <c r="A68" s="32" t="s">
        <v>90</v>
      </c>
      <c r="B68" s="1">
        <f>'1T'!E68</f>
        <v>107174818.75999999</v>
      </c>
      <c r="C68" s="1">
        <f>'2T'!E68</f>
        <v>322538443.56</v>
      </c>
      <c r="D68" s="1">
        <f>'3T'!E68</f>
        <v>214875867.67000002</v>
      </c>
      <c r="E68" s="1">
        <f t="shared" si="6"/>
        <v>644589129.99000001</v>
      </c>
    </row>
    <row r="69" spans="1:5">
      <c r="A69" s="1" t="s">
        <v>2</v>
      </c>
      <c r="B69" s="1">
        <f>'1T'!E69</f>
        <v>591393740.43000007</v>
      </c>
      <c r="C69" s="1">
        <f>'2T'!E69</f>
        <v>1418634788.22</v>
      </c>
      <c r="D69" s="1">
        <f>'3T'!E69</f>
        <v>1392477672.5599999</v>
      </c>
      <c r="E69" s="1">
        <f>E66+E65</f>
        <v>2606697407.54</v>
      </c>
    </row>
    <row r="70" spans="1:5">
      <c r="A70" s="1" t="s">
        <v>1</v>
      </c>
      <c r="B70" s="1">
        <f>'1T'!E70</f>
        <v>382278115.54999995</v>
      </c>
      <c r="C70" s="1">
        <f>'2T'!E70</f>
        <v>831941619.43000007</v>
      </c>
      <c r="D70" s="1">
        <f>'3T'!E70</f>
        <v>993252582.63999999</v>
      </c>
      <c r="E70" s="1">
        <f>SUM(B70:D70)</f>
        <v>2207472317.6199999</v>
      </c>
    </row>
    <row r="71" spans="1:5">
      <c r="A71" s="1" t="s">
        <v>0</v>
      </c>
      <c r="B71" s="1">
        <f>'1T'!E71</f>
        <v>209115624.88000011</v>
      </c>
      <c r="C71" s="1">
        <f>'2T'!E71</f>
        <v>586693168.78999996</v>
      </c>
      <c r="D71" s="1">
        <f>'3T'!E71</f>
        <v>399225089.91999996</v>
      </c>
      <c r="E71" s="1">
        <f>E69-E70</f>
        <v>399225089.92000008</v>
      </c>
    </row>
    <row r="72" spans="1:5" ht="15.75" thickBot="1">
      <c r="A72" s="16"/>
      <c r="B72" s="16"/>
      <c r="C72" s="16"/>
      <c r="D72" s="16"/>
      <c r="E72" s="16"/>
    </row>
    <row r="73" spans="1:5" ht="15.75" thickTop="1">
      <c r="A73" s="19" t="s">
        <v>79</v>
      </c>
    </row>
    <row r="74" spans="1:5">
      <c r="A74" s="1"/>
    </row>
    <row r="79" spans="1:5">
      <c r="A79" s="12" t="s">
        <v>83</v>
      </c>
    </row>
    <row r="80" spans="1:5">
      <c r="A80" s="12" t="s">
        <v>91</v>
      </c>
    </row>
    <row r="81" spans="1:1">
      <c r="A81" s="12" t="s">
        <v>84</v>
      </c>
    </row>
  </sheetData>
  <mergeCells count="12">
    <mergeCell ref="A59:E59"/>
    <mergeCell ref="A60:E60"/>
    <mergeCell ref="A61:E61"/>
    <mergeCell ref="A1:F1"/>
    <mergeCell ref="A8:F8"/>
    <mergeCell ref="A9:F9"/>
    <mergeCell ref="A26:E26"/>
    <mergeCell ref="A27:E27"/>
    <mergeCell ref="A28:E28"/>
    <mergeCell ref="A42:E42"/>
    <mergeCell ref="A43:E43"/>
    <mergeCell ref="A44:E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1"/>
  <sheetViews>
    <sheetView workbookViewId="0">
      <selection sqref="A1:G1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28515625" style="1" bestFit="1" customWidth="1"/>
    <col min="4" max="4" width="15.85546875" style="1" customWidth="1"/>
    <col min="5" max="5" width="15.28515625" style="1" bestFit="1" customWidth="1"/>
    <col min="6" max="6" width="16.85546875" style="1" bestFit="1" customWidth="1"/>
    <col min="7" max="7" width="13.140625" style="1" bestFit="1" customWidth="1"/>
    <col min="8" max="16384" width="11.5703125" style="1"/>
  </cols>
  <sheetData>
    <row r="1" spans="1:8" ht="15" customHeight="1">
      <c r="A1" s="33" t="s">
        <v>40</v>
      </c>
      <c r="B1" s="33"/>
      <c r="C1" s="33"/>
      <c r="D1" s="33"/>
      <c r="E1" s="33"/>
      <c r="F1" s="33"/>
      <c r="G1" s="33"/>
    </row>
    <row r="2" spans="1:8" ht="15" customHeight="1">
      <c r="A2" s="2" t="s">
        <v>39</v>
      </c>
      <c r="B2" s="3" t="s">
        <v>38</v>
      </c>
      <c r="C2" s="4"/>
      <c r="D2" s="27"/>
    </row>
    <row r="3" spans="1:8" ht="15" customHeight="1">
      <c r="A3" s="2" t="s">
        <v>37</v>
      </c>
      <c r="B3" s="3" t="s">
        <v>35</v>
      </c>
      <c r="C3" s="4"/>
    </row>
    <row r="4" spans="1:8" ht="15" customHeight="1">
      <c r="A4" s="2" t="s">
        <v>36</v>
      </c>
      <c r="B4" s="3" t="s">
        <v>35</v>
      </c>
      <c r="C4" s="6"/>
      <c r="D4" s="28"/>
    </row>
    <row r="5" spans="1:8" ht="15" customHeight="1">
      <c r="A5" s="2" t="s">
        <v>34</v>
      </c>
      <c r="B5" s="29">
        <v>2012</v>
      </c>
      <c r="C5" s="4"/>
    </row>
    <row r="6" spans="1:8" ht="15" customHeight="1">
      <c r="A6" s="14"/>
      <c r="B6" s="24"/>
    </row>
    <row r="8" spans="1:8" ht="15" customHeight="1">
      <c r="A8" s="33" t="s">
        <v>33</v>
      </c>
      <c r="B8" s="33"/>
      <c r="C8" s="33"/>
      <c r="D8" s="33"/>
      <c r="E8" s="33"/>
      <c r="F8" s="33"/>
      <c r="G8" s="33"/>
    </row>
    <row r="9" spans="1:8" ht="15" customHeight="1">
      <c r="A9" s="33" t="s">
        <v>32</v>
      </c>
      <c r="B9" s="33"/>
      <c r="C9" s="33"/>
      <c r="D9" s="33"/>
      <c r="E9" s="33"/>
      <c r="F9" s="33"/>
      <c r="G9" s="33"/>
    </row>
    <row r="11" spans="1:8" ht="15" customHeight="1" thickBot="1">
      <c r="A11" s="9" t="s">
        <v>85</v>
      </c>
      <c r="B11" s="10" t="s">
        <v>31</v>
      </c>
      <c r="C11" s="10" t="s">
        <v>5</v>
      </c>
      <c r="D11" s="10" t="s">
        <v>57</v>
      </c>
      <c r="E11" s="10" t="s">
        <v>59</v>
      </c>
      <c r="F11" s="10" t="s">
        <v>61</v>
      </c>
      <c r="G11" s="10" t="s">
        <v>60</v>
      </c>
    </row>
    <row r="13" spans="1:8" ht="15" customHeight="1">
      <c r="A13" s="21" t="s">
        <v>25</v>
      </c>
      <c r="B13" s="12" t="s">
        <v>76</v>
      </c>
      <c r="C13" s="12">
        <f>+'1T'!F13</f>
        <v>111</v>
      </c>
      <c r="D13" s="12">
        <f>+'2T'!F13</f>
        <v>111</v>
      </c>
      <c r="E13" s="12">
        <f>+'3T'!F13</f>
        <v>84</v>
      </c>
      <c r="F13" s="12">
        <f>+'4T'!F13</f>
        <v>84</v>
      </c>
      <c r="G13" s="12">
        <f t="shared" ref="G13:G19" si="0">SUM(C13:F13)</f>
        <v>390</v>
      </c>
    </row>
    <row r="14" spans="1:8" s="12" customFormat="1" ht="15" customHeight="1">
      <c r="A14" s="21"/>
      <c r="B14" s="12" t="s">
        <v>30</v>
      </c>
      <c r="C14" s="12">
        <f>+'1T'!F14</f>
        <v>36</v>
      </c>
      <c r="D14" s="12">
        <f>+'2T'!F14</f>
        <v>24</v>
      </c>
      <c r="E14" s="12">
        <f>+'3T'!F14</f>
        <v>8</v>
      </c>
      <c r="F14" s="12">
        <f>+'4T'!F14</f>
        <v>8</v>
      </c>
      <c r="G14" s="12">
        <f t="shared" si="0"/>
        <v>76</v>
      </c>
      <c r="H14" s="26"/>
    </row>
    <row r="15" spans="1:8" ht="15" customHeight="1">
      <c r="A15" s="2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>+'3T'!F15</f>
        <v>0</v>
      </c>
      <c r="F15" s="12">
        <f>+'4T'!F15</f>
        <v>8767</v>
      </c>
      <c r="G15" s="12">
        <f t="shared" si="0"/>
        <v>8767</v>
      </c>
    </row>
    <row r="16" spans="1:8" ht="15" customHeight="1">
      <c r="A16" s="21"/>
      <c r="B16" s="12" t="s">
        <v>29</v>
      </c>
      <c r="C16" s="12">
        <f>+'1T'!F16</f>
        <v>1</v>
      </c>
      <c r="D16" s="12">
        <f>+'2T'!F16</f>
        <v>26</v>
      </c>
      <c r="E16" s="12">
        <f>+'3T'!F16</f>
        <v>15</v>
      </c>
      <c r="F16" s="12">
        <f>+'4T'!F16</f>
        <v>27</v>
      </c>
      <c r="G16" s="12">
        <f t="shared" si="0"/>
        <v>69</v>
      </c>
      <c r="H16" s="24"/>
    </row>
    <row r="17" spans="1:7">
      <c r="A17" s="21" t="s">
        <v>23</v>
      </c>
      <c r="B17" s="12" t="s">
        <v>27</v>
      </c>
      <c r="C17" s="12">
        <f>+'1T'!F17</f>
        <v>2330819</v>
      </c>
      <c r="D17" s="12">
        <f>+'2T'!F17</f>
        <v>684860</v>
      </c>
      <c r="E17" s="12">
        <f>+'3T'!F17</f>
        <v>1550270</v>
      </c>
      <c r="F17" s="12">
        <f>+'4T'!F17</f>
        <v>3496164</v>
      </c>
      <c r="G17" s="12">
        <f t="shared" si="0"/>
        <v>8062113</v>
      </c>
    </row>
    <row r="18" spans="1:7">
      <c r="A18" s="21"/>
      <c r="B18" s="12" t="s">
        <v>28</v>
      </c>
      <c r="C18" s="12">
        <f>+'1T'!F18</f>
        <v>75</v>
      </c>
      <c r="D18" s="12">
        <f>+'2T'!F18</f>
        <v>75</v>
      </c>
      <c r="E18" s="12">
        <f>+'3T'!F18</f>
        <v>75</v>
      </c>
      <c r="F18" s="12">
        <f>+'4T'!F18</f>
        <v>63</v>
      </c>
      <c r="G18" s="12">
        <f t="shared" si="0"/>
        <v>288</v>
      </c>
    </row>
    <row r="19" spans="1:7" s="12" customFormat="1">
      <c r="A19" s="2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>+'3T'!F19</f>
        <v>0</v>
      </c>
      <c r="F19" s="12">
        <f>+'4T'!F19</f>
        <v>0</v>
      </c>
      <c r="G19" s="12">
        <f t="shared" si="0"/>
        <v>0</v>
      </c>
    </row>
    <row r="20" spans="1:7" s="12" customFormat="1">
      <c r="A20" s="21"/>
    </row>
    <row r="22" spans="1:7" ht="15.75" thickBot="1">
      <c r="A22" s="15" t="s">
        <v>13</v>
      </c>
      <c r="B22" s="16"/>
      <c r="C22" s="16"/>
      <c r="D22" s="16"/>
      <c r="E22" s="16"/>
      <c r="F22" s="16"/>
      <c r="G22" s="16"/>
    </row>
    <row r="23" spans="1:7" ht="15.75" thickTop="1">
      <c r="A23" s="17" t="s">
        <v>74</v>
      </c>
    </row>
    <row r="26" spans="1:7">
      <c r="A26" s="34" t="s">
        <v>26</v>
      </c>
      <c r="B26" s="34"/>
      <c r="C26" s="34"/>
      <c r="D26" s="34"/>
      <c r="E26" s="34"/>
      <c r="F26" s="34"/>
    </row>
    <row r="27" spans="1:7">
      <c r="A27" s="33" t="s">
        <v>19</v>
      </c>
      <c r="B27" s="33"/>
      <c r="C27" s="33"/>
      <c r="D27" s="33"/>
      <c r="E27" s="33"/>
      <c r="F27" s="33"/>
    </row>
    <row r="28" spans="1:7">
      <c r="A28" s="33" t="s">
        <v>10</v>
      </c>
      <c r="B28" s="33"/>
      <c r="C28" s="33"/>
      <c r="D28" s="33"/>
      <c r="E28" s="33"/>
      <c r="F28" s="33"/>
    </row>
    <row r="30" spans="1:7" ht="15.75" thickBot="1">
      <c r="A30" s="9" t="s">
        <v>85</v>
      </c>
      <c r="B30" s="10" t="s">
        <v>5</v>
      </c>
      <c r="C30" s="10" t="s">
        <v>57</v>
      </c>
      <c r="D30" s="10" t="s">
        <v>59</v>
      </c>
      <c r="E30" s="10" t="s">
        <v>52</v>
      </c>
      <c r="F30" s="10" t="s">
        <v>60</v>
      </c>
    </row>
    <row r="32" spans="1:7">
      <c r="A32" s="22" t="s">
        <v>25</v>
      </c>
      <c r="B32" s="1">
        <v>25829778</v>
      </c>
      <c r="C32" s="1">
        <v>8298767.6000000006</v>
      </c>
      <c r="D32" s="1">
        <f>+'3T'!E32</f>
        <v>1219575</v>
      </c>
      <c r="E32" s="1">
        <f>+'4T'!E32</f>
        <v>16702003.68</v>
      </c>
      <c r="F32" s="1">
        <f t="shared" ref="F32:F38" si="1">SUM(B32:E32)</f>
        <v>52050124.280000001</v>
      </c>
    </row>
    <row r="33" spans="1:6">
      <c r="A33" s="22" t="s">
        <v>24</v>
      </c>
      <c r="B33" s="1">
        <v>104289198.73999999</v>
      </c>
      <c r="C33" s="1">
        <v>520154542.93999994</v>
      </c>
      <c r="D33" s="1">
        <f>+'3T'!E33</f>
        <v>165550278.56999999</v>
      </c>
      <c r="E33" s="1">
        <f>+'4T'!E33</f>
        <v>253658903.55000001</v>
      </c>
      <c r="F33" s="1">
        <f t="shared" si="1"/>
        <v>1043652923.8</v>
      </c>
    </row>
    <row r="34" spans="1:6">
      <c r="A34" s="22" t="s">
        <v>23</v>
      </c>
      <c r="B34" s="1">
        <v>48550974.519999996</v>
      </c>
      <c r="C34" s="1">
        <v>48920825.460000008</v>
      </c>
      <c r="D34" s="1">
        <f>+'3T'!E34</f>
        <v>23163127.789999999</v>
      </c>
      <c r="E34" s="1">
        <f>+'4T'!E34</f>
        <v>68798379.870000005</v>
      </c>
      <c r="F34" s="1">
        <f t="shared" si="1"/>
        <v>189433307.64000002</v>
      </c>
    </row>
    <row r="35" spans="1:6">
      <c r="A35" s="22" t="s">
        <v>22</v>
      </c>
      <c r="B35" s="1">
        <v>0</v>
      </c>
      <c r="C35" s="1">
        <v>0</v>
      </c>
      <c r="D35" s="1">
        <f>+'3T'!E35</f>
        <v>644589129.99000001</v>
      </c>
      <c r="E35" s="1">
        <f>+'4T'!E35</f>
        <v>274410871.86000001</v>
      </c>
      <c r="F35" s="1">
        <f t="shared" si="1"/>
        <v>919000001.85000002</v>
      </c>
    </row>
    <row r="36" spans="1:6">
      <c r="A36" s="22" t="s">
        <v>21</v>
      </c>
      <c r="B36" s="1">
        <v>203608164.29000002</v>
      </c>
      <c r="C36" s="1">
        <v>89195961.600000009</v>
      </c>
      <c r="D36" s="1">
        <f>+'3T'!E36</f>
        <v>158730471.28999999</v>
      </c>
      <c r="E36" s="1">
        <f>+'4T'!E36</f>
        <v>188852327.99000001</v>
      </c>
      <c r="F36" s="1">
        <f t="shared" si="1"/>
        <v>640386925.17000008</v>
      </c>
    </row>
    <row r="37" spans="1:6">
      <c r="A37" s="12" t="s">
        <v>77</v>
      </c>
      <c r="B37" s="1">
        <v>0</v>
      </c>
      <c r="C37" s="1">
        <v>165371521.83000001</v>
      </c>
      <c r="D37" s="1">
        <f>+'3T'!E37</f>
        <v>0</v>
      </c>
      <c r="E37" s="1">
        <f>+'4T'!E37</f>
        <v>0</v>
      </c>
      <c r="F37" s="1">
        <f t="shared" si="1"/>
        <v>165371521.83000001</v>
      </c>
    </row>
    <row r="38" spans="1:6" ht="15.75" thickBot="1">
      <c r="A38" s="15" t="s">
        <v>13</v>
      </c>
      <c r="B38" s="16">
        <f>SUM(B32:B37)</f>
        <v>382278115.55000001</v>
      </c>
      <c r="C38" s="16">
        <f>SUM(C32:C37)</f>
        <v>831941619.43000007</v>
      </c>
      <c r="D38" s="16">
        <f>SUM(D32:D37)</f>
        <v>993252582.63999999</v>
      </c>
      <c r="E38" s="16">
        <f>SUM(E32:E37)</f>
        <v>802422486.95000005</v>
      </c>
      <c r="F38" s="16">
        <f t="shared" si="1"/>
        <v>3009894804.5699997</v>
      </c>
    </row>
    <row r="39" spans="1:6" ht="15.75" thickTop="1">
      <c r="A39" s="19" t="s">
        <v>92</v>
      </c>
    </row>
    <row r="42" spans="1:6">
      <c r="A42" s="33" t="s">
        <v>20</v>
      </c>
      <c r="B42" s="33"/>
      <c r="C42" s="33"/>
      <c r="D42" s="33"/>
      <c r="E42" s="33"/>
      <c r="F42" s="33"/>
    </row>
    <row r="43" spans="1:6">
      <c r="A43" s="33" t="s">
        <v>19</v>
      </c>
      <c r="B43" s="33"/>
      <c r="C43" s="33"/>
      <c r="D43" s="33"/>
      <c r="E43" s="33"/>
      <c r="F43" s="33"/>
    </row>
    <row r="44" spans="1:6">
      <c r="A44" s="33" t="s">
        <v>10</v>
      </c>
      <c r="B44" s="33"/>
      <c r="C44" s="33"/>
      <c r="D44" s="33"/>
      <c r="E44" s="33"/>
      <c r="F44" s="33"/>
    </row>
    <row r="46" spans="1:6" ht="15.75" thickBot="1">
      <c r="A46" s="9" t="s">
        <v>9</v>
      </c>
      <c r="B46" s="10" t="s">
        <v>5</v>
      </c>
      <c r="C46" s="10" t="s">
        <v>57</v>
      </c>
      <c r="D46" s="10" t="s">
        <v>59</v>
      </c>
      <c r="E46" s="10" t="s">
        <v>52</v>
      </c>
      <c r="F46" s="10" t="s">
        <v>60</v>
      </c>
    </row>
    <row r="48" spans="1:6">
      <c r="A48" s="12" t="s">
        <v>18</v>
      </c>
      <c r="B48" s="1">
        <f>+'1T'!E48</f>
        <v>191133072.19000003</v>
      </c>
      <c r="C48" s="1">
        <f>+'2T'!E48</f>
        <v>0</v>
      </c>
      <c r="D48" s="1">
        <f>+'3T'!E48</f>
        <v>0</v>
      </c>
      <c r="E48" s="1">
        <f>+'4T'!E48</f>
        <v>32984026.59</v>
      </c>
      <c r="F48" s="1">
        <f>+SUM(B48:E48)</f>
        <v>224117098.78000003</v>
      </c>
    </row>
    <row r="49" spans="1:6">
      <c r="A49" s="12" t="s">
        <v>17</v>
      </c>
      <c r="B49" s="1">
        <f>+'1T'!E49</f>
        <v>75317147.389999986</v>
      </c>
      <c r="C49" s="1">
        <f>+'2T'!E49</f>
        <v>181035420.54000002</v>
      </c>
      <c r="D49" s="1">
        <f>+'3T'!E49</f>
        <v>176211869.04000002</v>
      </c>
      <c r="E49" s="1">
        <f>+'4T'!E49</f>
        <v>172811856.24000001</v>
      </c>
      <c r="F49" s="1">
        <f t="shared" ref="F49:F54" si="2">+SUM(B49:E49)</f>
        <v>605376293.21000004</v>
      </c>
    </row>
    <row r="50" spans="1:6">
      <c r="A50" s="12" t="s">
        <v>16</v>
      </c>
      <c r="B50" s="1">
        <f>+'1T'!E50</f>
        <v>5761109.5099999998</v>
      </c>
      <c r="C50" s="1">
        <f>+'2T'!E50</f>
        <v>31724079.299999997</v>
      </c>
      <c r="D50" s="1">
        <f>+'3T'!E50</f>
        <v>12241294.52</v>
      </c>
      <c r="E50" s="1">
        <f>+'4T'!E50</f>
        <v>39148822.329999998</v>
      </c>
      <c r="F50" s="1">
        <f t="shared" si="2"/>
        <v>88875305.659999996</v>
      </c>
    </row>
    <row r="51" spans="1:6">
      <c r="A51" s="12" t="s">
        <v>15</v>
      </c>
      <c r="B51" s="1">
        <f>+'1T'!E51</f>
        <v>9747986.4600000009</v>
      </c>
      <c r="C51" s="1">
        <f>+'2T'!E51</f>
        <v>4403083.6100000003</v>
      </c>
      <c r="D51" s="1">
        <f>+'3T'!E51</f>
        <v>1210289.0900000001</v>
      </c>
      <c r="E51" s="1">
        <f>+'4T'!E51</f>
        <v>29971909.93</v>
      </c>
      <c r="F51" s="1">
        <f t="shared" si="2"/>
        <v>45333269.090000004</v>
      </c>
    </row>
    <row r="52" spans="1:6">
      <c r="A52" s="12" t="s">
        <v>14</v>
      </c>
      <c r="B52" s="1">
        <f>+'1T'!E52</f>
        <v>100318800</v>
      </c>
      <c r="C52" s="1">
        <f>+'2T'!E52</f>
        <v>449407514.14999998</v>
      </c>
      <c r="D52" s="1">
        <f>+'3T'!E52</f>
        <v>159000000</v>
      </c>
      <c r="E52" s="1">
        <f>+'4T'!E52</f>
        <v>253095000</v>
      </c>
      <c r="F52" s="1">
        <f t="shared" si="2"/>
        <v>961821314.14999998</v>
      </c>
    </row>
    <row r="53" spans="1:6">
      <c r="A53" s="12" t="s">
        <v>77</v>
      </c>
      <c r="B53" s="1">
        <f>+'1T'!E53</f>
        <v>0</v>
      </c>
      <c r="C53" s="1">
        <f>+'2T'!E53</f>
        <v>165371521.83000001</v>
      </c>
      <c r="D53" s="1">
        <f>+'3T'!E53</f>
        <v>0</v>
      </c>
      <c r="E53" s="1">
        <f>+'4T'!E53</f>
        <v>0</v>
      </c>
      <c r="F53" s="1">
        <f t="shared" si="2"/>
        <v>165371521.83000001</v>
      </c>
    </row>
    <row r="54" spans="1:6">
      <c r="A54" s="12" t="s">
        <v>87</v>
      </c>
      <c r="B54" s="1">
        <f>+'1T'!E54</f>
        <v>0</v>
      </c>
      <c r="C54" s="1">
        <f>+'2T'!E54</f>
        <v>0</v>
      </c>
      <c r="D54" s="1">
        <f>+'3T'!E54</f>
        <v>644589129.99000001</v>
      </c>
      <c r="E54" s="1">
        <f>+'4T'!E54</f>
        <v>274410871.86000001</v>
      </c>
      <c r="F54" s="1">
        <f t="shared" si="2"/>
        <v>919000001.85000002</v>
      </c>
    </row>
    <row r="55" spans="1:6" ht="15.75" thickBot="1">
      <c r="A55" s="15" t="s">
        <v>13</v>
      </c>
      <c r="B55" s="16">
        <f>SUM(B48:B54)</f>
        <v>382278115.55000001</v>
      </c>
      <c r="C55" s="16">
        <f t="shared" ref="C55:F55" si="3">SUM(C48:C54)</f>
        <v>831941619.43000007</v>
      </c>
      <c r="D55" s="16">
        <f t="shared" si="3"/>
        <v>993252582.6400001</v>
      </c>
      <c r="E55" s="16">
        <f t="shared" si="3"/>
        <v>802422486.95000005</v>
      </c>
      <c r="F55" s="16">
        <f t="shared" si="3"/>
        <v>3009894804.5699997</v>
      </c>
    </row>
    <row r="56" spans="1:6" ht="15.75" thickTop="1">
      <c r="A56" s="19" t="s">
        <v>92</v>
      </c>
    </row>
    <row r="59" spans="1:6">
      <c r="A59" s="33" t="s">
        <v>12</v>
      </c>
      <c r="B59" s="33"/>
      <c r="C59" s="33"/>
      <c r="D59" s="33"/>
      <c r="E59" s="33"/>
      <c r="F59" s="33"/>
    </row>
    <row r="60" spans="1:6">
      <c r="A60" s="33" t="s">
        <v>11</v>
      </c>
      <c r="B60" s="33"/>
      <c r="C60" s="33"/>
      <c r="D60" s="33"/>
      <c r="E60" s="33"/>
      <c r="F60" s="33"/>
    </row>
    <row r="61" spans="1:6">
      <c r="A61" s="33" t="s">
        <v>10</v>
      </c>
      <c r="B61" s="33"/>
      <c r="C61" s="33"/>
      <c r="D61" s="33"/>
      <c r="E61" s="33"/>
      <c r="F61" s="33"/>
    </row>
    <row r="63" spans="1:6" ht="15.75" thickBot="1">
      <c r="A63" s="9" t="s">
        <v>9</v>
      </c>
      <c r="B63" s="10" t="s">
        <v>5</v>
      </c>
      <c r="C63" s="10" t="s">
        <v>57</v>
      </c>
      <c r="D63" s="10" t="s">
        <v>59</v>
      </c>
      <c r="E63" s="10" t="s">
        <v>52</v>
      </c>
      <c r="F63" s="10" t="s">
        <v>60</v>
      </c>
    </row>
    <row r="65" spans="1:6">
      <c r="A65" s="1" t="s">
        <v>4</v>
      </c>
      <c r="B65" s="1">
        <f>'1T'!E65</f>
        <v>189488170.06999999</v>
      </c>
      <c r="C65" s="1">
        <f>'2T'!E65</f>
        <v>209115624.88000011</v>
      </c>
      <c r="D65" s="1">
        <f>'3T'!E65</f>
        <v>586693168.78999996</v>
      </c>
      <c r="E65" s="1">
        <f>'4T'!E65</f>
        <v>399225089.91999996</v>
      </c>
      <c r="F65" s="1">
        <f>B65</f>
        <v>189488170.06999999</v>
      </c>
    </row>
    <row r="66" spans="1:6">
      <c r="A66" s="1" t="s">
        <v>3</v>
      </c>
      <c r="B66" s="1">
        <f>'1T'!E66</f>
        <v>401905570.36000001</v>
      </c>
      <c r="C66" s="1">
        <f>'2T'!E66</f>
        <v>1209519163.3399999</v>
      </c>
      <c r="D66" s="1">
        <f>'3T'!E66</f>
        <v>805784503.76999998</v>
      </c>
      <c r="E66" s="1">
        <f>'4T'!E66</f>
        <v>1024269440.75</v>
      </c>
      <c r="F66" s="1">
        <f>SUM(B66:E66)</f>
        <v>3441478678.2199998</v>
      </c>
    </row>
    <row r="67" spans="1:6">
      <c r="A67" s="32" t="s">
        <v>88</v>
      </c>
      <c r="B67" s="1">
        <f>'1T'!E67</f>
        <v>294730751.60000002</v>
      </c>
      <c r="C67" s="1">
        <f>'2T'!E67</f>
        <v>886980719.77999997</v>
      </c>
      <c r="D67" s="1">
        <f>'3T'!E67</f>
        <v>590908636.10000002</v>
      </c>
      <c r="E67" s="1">
        <f>'4T'!E67</f>
        <v>751130923.23000002</v>
      </c>
      <c r="F67" s="1">
        <f t="shared" ref="F67:F68" si="4">SUM(B67:E67)</f>
        <v>2523751030.71</v>
      </c>
    </row>
    <row r="68" spans="1:6">
      <c r="A68" s="32" t="s">
        <v>90</v>
      </c>
      <c r="B68" s="1">
        <f>'1T'!E68</f>
        <v>107174818.75999999</v>
      </c>
      <c r="C68" s="1">
        <f>'2T'!E68</f>
        <v>322538443.56</v>
      </c>
      <c r="D68" s="1">
        <f>'3T'!E68</f>
        <v>214875867.67000002</v>
      </c>
      <c r="E68" s="1">
        <f>'4T'!E68</f>
        <v>273138517.51999998</v>
      </c>
      <c r="F68" s="1">
        <f t="shared" si="4"/>
        <v>917727647.50999999</v>
      </c>
    </row>
    <row r="69" spans="1:6">
      <c r="A69" s="1" t="s">
        <v>2</v>
      </c>
      <c r="B69" s="1">
        <f>'1T'!E69</f>
        <v>591393740.43000007</v>
      </c>
      <c r="C69" s="1">
        <f>'2T'!E69</f>
        <v>1418634788.22</v>
      </c>
      <c r="D69" s="1">
        <f>'3T'!E69</f>
        <v>1392477672.5599999</v>
      </c>
      <c r="E69" s="1">
        <f>'4T'!E69</f>
        <v>1423494530.6700001</v>
      </c>
      <c r="F69" s="1">
        <f>F66+F65</f>
        <v>3630966848.29</v>
      </c>
    </row>
    <row r="70" spans="1:6">
      <c r="A70" s="1" t="s">
        <v>1</v>
      </c>
      <c r="B70" s="1">
        <f>'1T'!E70</f>
        <v>382278115.54999995</v>
      </c>
      <c r="C70" s="1">
        <f>'2T'!E70</f>
        <v>831941619.43000007</v>
      </c>
      <c r="D70" s="1">
        <f>'3T'!E70</f>
        <v>993252582.63999999</v>
      </c>
      <c r="E70" s="1">
        <f>'4T'!E70</f>
        <v>802422486.95000005</v>
      </c>
      <c r="F70" s="1">
        <f>SUM(B70:E70)</f>
        <v>3009894804.5699997</v>
      </c>
    </row>
    <row r="71" spans="1:6">
      <c r="A71" s="1" t="s">
        <v>0</v>
      </c>
      <c r="B71" s="1">
        <f>'1T'!E71</f>
        <v>209115624.88000011</v>
      </c>
      <c r="C71" s="1">
        <f>'2T'!E71</f>
        <v>586693168.78999996</v>
      </c>
      <c r="D71" s="1">
        <f>'3T'!E71</f>
        <v>399225089.91999996</v>
      </c>
      <c r="E71" s="1">
        <f>'4T'!E71</f>
        <v>621072043.72000003</v>
      </c>
      <c r="F71" s="1">
        <f>F69-F70</f>
        <v>621072043.72000027</v>
      </c>
    </row>
    <row r="72" spans="1:6" ht="15.75" thickBot="1">
      <c r="A72" s="16"/>
      <c r="B72" s="16"/>
      <c r="C72" s="16"/>
      <c r="D72" s="16"/>
      <c r="E72" s="16"/>
      <c r="F72" s="16"/>
    </row>
    <row r="73" spans="1:6" ht="15.75" thickTop="1">
      <c r="A73" s="19" t="s">
        <v>92</v>
      </c>
    </row>
    <row r="74" spans="1:6">
      <c r="A74" s="1"/>
    </row>
    <row r="79" spans="1:6">
      <c r="A79" s="12" t="s">
        <v>83</v>
      </c>
    </row>
    <row r="80" spans="1:6">
      <c r="A80" s="12" t="s">
        <v>91</v>
      </c>
    </row>
    <row r="81" spans="1:1">
      <c r="A81" s="12" t="s">
        <v>84</v>
      </c>
    </row>
  </sheetData>
  <mergeCells count="12">
    <mergeCell ref="A59:F59"/>
    <mergeCell ref="A60:F60"/>
    <mergeCell ref="A61:F61"/>
    <mergeCell ref="A1:G1"/>
    <mergeCell ref="A8:G8"/>
    <mergeCell ref="A9:G9"/>
    <mergeCell ref="A26:F26"/>
    <mergeCell ref="A27:F27"/>
    <mergeCell ref="A28:F28"/>
    <mergeCell ref="A42:F42"/>
    <mergeCell ref="A43:F43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Delgado</dc:creator>
  <cp:lastModifiedBy>Horacio Rodriguez</cp:lastModifiedBy>
  <cp:lastPrinted>2013-03-15T21:09:57Z</cp:lastPrinted>
  <dcterms:created xsi:type="dcterms:W3CDTF">2012-10-29T22:42:13Z</dcterms:created>
  <dcterms:modified xsi:type="dcterms:W3CDTF">2013-06-17T19:44:51Z</dcterms:modified>
</cp:coreProperties>
</file>