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515" windowHeight="9495"/>
  </bookViews>
  <sheets>
    <sheet name="Centro 1T" sheetId="3" r:id="rId1"/>
    <sheet name="Centro 2T" sheetId="4" r:id="rId2"/>
    <sheet name="Centro 3T" sheetId="5" r:id="rId3"/>
    <sheet name="Centro 4T" sheetId="6" r:id="rId4"/>
    <sheet name="Centro I Semestre" sheetId="7" r:id="rId5"/>
    <sheet name="Centro 3T Acum." sheetId="8" r:id="rId6"/>
    <sheet name="Centro Anual" sheetId="9" r:id="rId7"/>
    <sheet name="Campaña I T" sheetId="10" r:id="rId8"/>
    <sheet name="Campaña 2T" sheetId="11" r:id="rId9"/>
    <sheet name="Campaña 3T" sheetId="12" r:id="rId10"/>
    <sheet name="Campaña 4T" sheetId="13" r:id="rId11"/>
    <sheet name="Campaña Semestral" sheetId="14" r:id="rId12"/>
    <sheet name="Campaña 3T Acum." sheetId="15" r:id="rId13"/>
    <sheet name="Campaña Anual" sheetId="16" r:id="rId14"/>
  </sheets>
  <externalReferences>
    <externalReference r:id="rId15"/>
  </externalReferences>
  <calcPr calcId="145621"/>
</workbook>
</file>

<file path=xl/calcChain.xml><?xml version="1.0" encoding="utf-8"?>
<calcChain xmlns="http://schemas.openxmlformats.org/spreadsheetml/2006/main">
  <c r="F15" i="8" l="1"/>
  <c r="G15" i="9"/>
  <c r="E51" i="11" l="1"/>
  <c r="E49" i="11"/>
  <c r="D65" i="4"/>
  <c r="C65" i="4"/>
  <c r="E65" i="4" s="1"/>
  <c r="B65" i="4"/>
  <c r="E63" i="4"/>
  <c r="B62" i="4"/>
  <c r="B64" i="4" s="1"/>
  <c r="B67" i="4" s="1"/>
  <c r="C62" i="4" s="1"/>
  <c r="C64" i="4" s="1"/>
  <c r="C67" i="4" s="1"/>
  <c r="D62" i="4" s="1"/>
  <c r="D64" i="4" s="1"/>
  <c r="D67" i="4" s="1"/>
  <c r="C32" i="3"/>
  <c r="D32" i="3"/>
  <c r="B32" i="3"/>
  <c r="E62" i="4" l="1"/>
  <c r="E64" i="4" s="1"/>
  <c r="E67" i="4" s="1"/>
  <c r="F14" i="6" l="1"/>
  <c r="F14" i="9" s="1"/>
  <c r="F15" i="6"/>
  <c r="F15" i="9" s="1"/>
  <c r="F14" i="4"/>
  <c r="D14" i="7" s="1"/>
  <c r="F15" i="4"/>
  <c r="D15" i="7" s="1"/>
  <c r="F14" i="5"/>
  <c r="F15" i="5"/>
  <c r="C32" i="4"/>
  <c r="D32" i="4"/>
  <c r="B32" i="4"/>
  <c r="F15" i="3"/>
  <c r="F14" i="3"/>
  <c r="F13" i="6" l="1"/>
  <c r="F12" i="6"/>
  <c r="F17" i="6" s="1"/>
  <c r="F13" i="5"/>
  <c r="F12" i="5"/>
  <c r="F13" i="4"/>
  <c r="F12" i="4"/>
  <c r="D17" i="3"/>
  <c r="E17" i="3"/>
  <c r="C17" i="3"/>
  <c r="F13" i="3"/>
  <c r="F12" i="3"/>
  <c r="C13" i="9" l="1"/>
  <c r="C14" i="9"/>
  <c r="C13" i="8"/>
  <c r="C14" i="8"/>
  <c r="C13" i="7"/>
  <c r="C14" i="7"/>
  <c r="E14" i="7" s="1"/>
  <c r="B32" i="5"/>
  <c r="F17" i="5"/>
  <c r="F17" i="4"/>
  <c r="C12" i="9"/>
  <c r="C15" i="9" l="1"/>
  <c r="F17" i="3"/>
  <c r="C12" i="7"/>
  <c r="C15" i="7"/>
  <c r="E15" i="7" s="1"/>
  <c r="C12" i="8"/>
  <c r="C15" i="8"/>
  <c r="E53" i="13"/>
  <c r="E53" i="16" s="1"/>
  <c r="E52" i="13"/>
  <c r="E52" i="16" s="1"/>
  <c r="E52" i="12"/>
  <c r="D52" i="15" s="1"/>
  <c r="E53" i="12"/>
  <c r="D53" i="15" s="1"/>
  <c r="C52" i="15"/>
  <c r="C53" i="14"/>
  <c r="E50" i="13"/>
  <c r="E50" i="16" s="1"/>
  <c r="E50" i="12"/>
  <c r="D50" i="16" s="1"/>
  <c r="C50" i="14"/>
  <c r="F13" i="11"/>
  <c r="D13" i="15" s="1"/>
  <c r="E38" i="11"/>
  <c r="C38" i="14" s="1"/>
  <c r="E53" i="10"/>
  <c r="B53" i="14" s="1"/>
  <c r="E52" i="10"/>
  <c r="B52" i="14" s="1"/>
  <c r="E50" i="10"/>
  <c r="B50" i="16" s="1"/>
  <c r="E49" i="10"/>
  <c r="D41" i="13"/>
  <c r="C41" i="13"/>
  <c r="B41" i="13"/>
  <c r="E38" i="13"/>
  <c r="E38" i="16" s="1"/>
  <c r="D29" i="13"/>
  <c r="E27" i="13"/>
  <c r="E27" i="16" s="1"/>
  <c r="C29" i="13"/>
  <c r="B29" i="13"/>
  <c r="E15" i="13"/>
  <c r="D15" i="13"/>
  <c r="C15" i="13"/>
  <c r="F13" i="13"/>
  <c r="F13" i="16" s="1"/>
  <c r="D41" i="12"/>
  <c r="C41" i="12"/>
  <c r="B41" i="12"/>
  <c r="E38" i="12"/>
  <c r="D38" i="15" s="1"/>
  <c r="D29" i="12"/>
  <c r="B29" i="12"/>
  <c r="E27" i="12"/>
  <c r="D27" i="16" s="1"/>
  <c r="D15" i="12"/>
  <c r="C15" i="12"/>
  <c r="F13" i="12"/>
  <c r="E13" i="16" s="1"/>
  <c r="E15" i="12"/>
  <c r="D41" i="11"/>
  <c r="C41" i="11"/>
  <c r="B41" i="11"/>
  <c r="D29" i="11"/>
  <c r="C29" i="11"/>
  <c r="B29" i="11"/>
  <c r="E27" i="11"/>
  <c r="C27" i="15" s="1"/>
  <c r="E15" i="11"/>
  <c r="D15" i="11"/>
  <c r="C15" i="11"/>
  <c r="F12" i="10"/>
  <c r="C12" i="14" s="1"/>
  <c r="D41" i="10"/>
  <c r="C41" i="10"/>
  <c r="B41" i="10"/>
  <c r="E38" i="10"/>
  <c r="B38" i="14" s="1"/>
  <c r="D29" i="10"/>
  <c r="C29" i="10"/>
  <c r="B29" i="10"/>
  <c r="E27" i="10"/>
  <c r="B27" i="14" s="1"/>
  <c r="E26" i="10"/>
  <c r="B26" i="14" s="1"/>
  <c r="E15" i="10"/>
  <c r="D15" i="10"/>
  <c r="C15" i="10"/>
  <c r="F13" i="10"/>
  <c r="C13" i="14" s="1"/>
  <c r="D15" i="8"/>
  <c r="D14" i="8"/>
  <c r="D13" i="8"/>
  <c r="E12" i="8"/>
  <c r="D12" i="8"/>
  <c r="C66" i="8"/>
  <c r="F13" i="9"/>
  <c r="G14" i="9"/>
  <c r="F12" i="9"/>
  <c r="E51" i="10" l="1"/>
  <c r="E54" i="10" s="1"/>
  <c r="B29" i="14"/>
  <c r="C12" i="16"/>
  <c r="B26" i="16"/>
  <c r="C38" i="16"/>
  <c r="B38" i="16"/>
  <c r="D38" i="16"/>
  <c r="B49" i="16"/>
  <c r="B53" i="16"/>
  <c r="C53" i="16"/>
  <c r="C50" i="16"/>
  <c r="D52" i="16"/>
  <c r="C13" i="15"/>
  <c r="E13" i="15"/>
  <c r="B27" i="15"/>
  <c r="D27" i="15"/>
  <c r="C38" i="15"/>
  <c r="B50" i="15"/>
  <c r="D50" i="15"/>
  <c r="B52" i="15"/>
  <c r="C53" i="15"/>
  <c r="B54" i="15"/>
  <c r="D13" i="14"/>
  <c r="C27" i="14"/>
  <c r="B50" i="14"/>
  <c r="B51" i="14"/>
  <c r="C52" i="14"/>
  <c r="C13" i="16"/>
  <c r="C15" i="16" s="1"/>
  <c r="D13" i="16"/>
  <c r="B27" i="16"/>
  <c r="C27" i="16"/>
  <c r="B54" i="16"/>
  <c r="B52" i="16"/>
  <c r="C52" i="16"/>
  <c r="F52" i="16" s="1"/>
  <c r="D53" i="16"/>
  <c r="C12" i="15"/>
  <c r="C15" i="15" s="1"/>
  <c r="B26" i="15"/>
  <c r="B29" i="15" s="1"/>
  <c r="B38" i="15"/>
  <c r="B49" i="15"/>
  <c r="E49" i="15" s="1"/>
  <c r="C50" i="15"/>
  <c r="B53" i="15"/>
  <c r="E53" i="15" s="1"/>
  <c r="B49" i="14"/>
  <c r="D49" i="14" s="1"/>
  <c r="B54" i="14"/>
  <c r="F12" i="8"/>
  <c r="B29" i="16"/>
  <c r="F53" i="16"/>
  <c r="F38" i="16"/>
  <c r="F50" i="16"/>
  <c r="D53" i="14"/>
  <c r="F27" i="16"/>
  <c r="D50" i="14"/>
  <c r="D51" i="14" s="1"/>
  <c r="D52" i="14"/>
  <c r="E13" i="14"/>
  <c r="D27" i="14"/>
  <c r="C15" i="14"/>
  <c r="D38" i="14"/>
  <c r="E52" i="15"/>
  <c r="E27" i="15"/>
  <c r="F13" i="15"/>
  <c r="E38" i="15"/>
  <c r="F49" i="16"/>
  <c r="E26" i="13"/>
  <c r="E26" i="12"/>
  <c r="E26" i="11"/>
  <c r="E39" i="13"/>
  <c r="F12" i="13"/>
  <c r="C29" i="12"/>
  <c r="E39" i="12"/>
  <c r="F12" i="12"/>
  <c r="E39" i="11"/>
  <c r="F12" i="11"/>
  <c r="E29" i="10"/>
  <c r="E39" i="10"/>
  <c r="F15" i="10"/>
  <c r="D17" i="8"/>
  <c r="F17" i="9"/>
  <c r="E12" i="9"/>
  <c r="C66" i="9"/>
  <c r="D15" i="9"/>
  <c r="D14" i="9"/>
  <c r="D13" i="9"/>
  <c r="D12" i="9"/>
  <c r="C66" i="7"/>
  <c r="D13" i="7"/>
  <c r="E13" i="7" s="1"/>
  <c r="D12" i="7"/>
  <c r="E12" i="7" s="1"/>
  <c r="D54" i="6"/>
  <c r="C54" i="6"/>
  <c r="B54" i="6"/>
  <c r="E52" i="6"/>
  <c r="E52" i="9" s="1"/>
  <c r="E51" i="6"/>
  <c r="E51" i="9" s="1"/>
  <c r="E50" i="6"/>
  <c r="E50" i="9" s="1"/>
  <c r="E49" i="6"/>
  <c r="E49" i="9" s="1"/>
  <c r="E48" i="6"/>
  <c r="E48" i="9" s="1"/>
  <c r="E47" i="6"/>
  <c r="E47" i="9" s="1"/>
  <c r="E46" i="6"/>
  <c r="E46" i="9" s="1"/>
  <c r="E45" i="6"/>
  <c r="E45" i="9" s="1"/>
  <c r="E44" i="6"/>
  <c r="E44" i="9" s="1"/>
  <c r="E43" i="6"/>
  <c r="E43" i="9" s="1"/>
  <c r="E42" i="6"/>
  <c r="E42" i="9" s="1"/>
  <c r="E41" i="6"/>
  <c r="E41" i="9" s="1"/>
  <c r="E40" i="6"/>
  <c r="B32" i="6"/>
  <c r="E30" i="6"/>
  <c r="E30" i="9" s="1"/>
  <c r="E29" i="6"/>
  <c r="E29" i="9" s="1"/>
  <c r="E28" i="6"/>
  <c r="E28" i="9" s="1"/>
  <c r="C32" i="6"/>
  <c r="E17" i="6"/>
  <c r="D17" i="6"/>
  <c r="C17" i="6"/>
  <c r="E66" i="6"/>
  <c r="E66" i="9" s="1"/>
  <c r="E65" i="6"/>
  <c r="E65" i="9" s="1"/>
  <c r="E63" i="6"/>
  <c r="E63" i="9" s="1"/>
  <c r="E66" i="3"/>
  <c r="B66" i="8" s="1"/>
  <c r="D54" i="5"/>
  <c r="C54" i="5"/>
  <c r="B54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D32" i="5"/>
  <c r="C32" i="5"/>
  <c r="E30" i="5"/>
  <c r="E29" i="5"/>
  <c r="E28" i="5"/>
  <c r="E27" i="5"/>
  <c r="E17" i="5"/>
  <c r="D17" i="5"/>
  <c r="C17" i="5"/>
  <c r="E15" i="8"/>
  <c r="E17" i="8" s="1"/>
  <c r="E14" i="8"/>
  <c r="F14" i="8" s="1"/>
  <c r="E13" i="8"/>
  <c r="F13" i="8" s="1"/>
  <c r="E27" i="4"/>
  <c r="E28" i="4"/>
  <c r="E29" i="4"/>
  <c r="C29" i="8" s="1"/>
  <c r="E30" i="4"/>
  <c r="C30" i="8" s="1"/>
  <c r="C63" i="8"/>
  <c r="D54" i="4"/>
  <c r="C54" i="4"/>
  <c r="B54" i="4"/>
  <c r="E52" i="4"/>
  <c r="C52" i="8" s="1"/>
  <c r="E51" i="4"/>
  <c r="C51" i="8" s="1"/>
  <c r="E50" i="4"/>
  <c r="C50" i="8" s="1"/>
  <c r="E49" i="4"/>
  <c r="C49" i="8" s="1"/>
  <c r="E48" i="4"/>
  <c r="C48" i="8" s="1"/>
  <c r="E47" i="4"/>
  <c r="C47" i="8" s="1"/>
  <c r="E46" i="4"/>
  <c r="C46" i="8" s="1"/>
  <c r="E45" i="4"/>
  <c r="C45" i="8" s="1"/>
  <c r="E44" i="4"/>
  <c r="C44" i="8" s="1"/>
  <c r="E43" i="4"/>
  <c r="C43" i="8" s="1"/>
  <c r="E42" i="4"/>
  <c r="C42" i="8" s="1"/>
  <c r="E41" i="4"/>
  <c r="C41" i="8" s="1"/>
  <c r="E40" i="4"/>
  <c r="E17" i="4"/>
  <c r="D17" i="4"/>
  <c r="C17" i="4"/>
  <c r="E27" i="3"/>
  <c r="B27" i="8" s="1"/>
  <c r="E63" i="3"/>
  <c r="B63" i="8" s="1"/>
  <c r="E62" i="3"/>
  <c r="B62" i="8" s="1"/>
  <c r="E62" i="8" s="1"/>
  <c r="E46" i="3"/>
  <c r="B46" i="8" s="1"/>
  <c r="D54" i="3"/>
  <c r="C54" i="3"/>
  <c r="B54" i="3"/>
  <c r="E52" i="3"/>
  <c r="B52" i="8" s="1"/>
  <c r="E51" i="3"/>
  <c r="B51" i="8" s="1"/>
  <c r="E50" i="3"/>
  <c r="B50" i="8" s="1"/>
  <c r="E49" i="3"/>
  <c r="B49" i="8" s="1"/>
  <c r="E48" i="3"/>
  <c r="B48" i="8" s="1"/>
  <c r="E47" i="3"/>
  <c r="B47" i="8" s="1"/>
  <c r="E45" i="3"/>
  <c r="B45" i="8" s="1"/>
  <c r="E44" i="3"/>
  <c r="B44" i="8" s="1"/>
  <c r="E43" i="3"/>
  <c r="B43" i="8" s="1"/>
  <c r="E42" i="3"/>
  <c r="B42" i="8" s="1"/>
  <c r="E41" i="3"/>
  <c r="B41" i="8" s="1"/>
  <c r="E40" i="3"/>
  <c r="B40" i="8" s="1"/>
  <c r="E30" i="3"/>
  <c r="B30" i="8" s="1"/>
  <c r="E29" i="3"/>
  <c r="B29" i="8" s="1"/>
  <c r="E50" i="15" l="1"/>
  <c r="E51" i="15" s="1"/>
  <c r="B51" i="15"/>
  <c r="B51" i="16"/>
  <c r="C27" i="8"/>
  <c r="E32" i="4"/>
  <c r="G12" i="9"/>
  <c r="G17" i="9" s="1"/>
  <c r="D65" i="9"/>
  <c r="D65" i="8"/>
  <c r="C65" i="9"/>
  <c r="C65" i="8"/>
  <c r="E54" i="4"/>
  <c r="C40" i="8"/>
  <c r="C54" i="8" s="1"/>
  <c r="C28" i="8"/>
  <c r="C32" i="8" s="1"/>
  <c r="E32" i="5"/>
  <c r="D27" i="8"/>
  <c r="D27" i="9"/>
  <c r="D29" i="8"/>
  <c r="D29" i="9"/>
  <c r="D40" i="8"/>
  <c r="D40" i="9"/>
  <c r="D42" i="8"/>
  <c r="D42" i="9"/>
  <c r="D44" i="8"/>
  <c r="D44" i="9"/>
  <c r="D46" i="8"/>
  <c r="E46" i="8" s="1"/>
  <c r="D46" i="9"/>
  <c r="D48" i="8"/>
  <c r="E48" i="8" s="1"/>
  <c r="D48" i="9"/>
  <c r="D50" i="8"/>
  <c r="E50" i="8" s="1"/>
  <c r="D50" i="9"/>
  <c r="D52" i="8"/>
  <c r="E52" i="8" s="1"/>
  <c r="D52" i="9"/>
  <c r="D63" i="8"/>
  <c r="D63" i="9"/>
  <c r="E54" i="6"/>
  <c r="E40" i="9"/>
  <c r="E54" i="9" s="1"/>
  <c r="E17" i="7"/>
  <c r="C27" i="7"/>
  <c r="C29" i="7"/>
  <c r="C40" i="7"/>
  <c r="C51" i="7"/>
  <c r="C49" i="7"/>
  <c r="C47" i="7"/>
  <c r="C45" i="7"/>
  <c r="C43" i="7"/>
  <c r="C41" i="7"/>
  <c r="C63" i="7"/>
  <c r="C28" i="9"/>
  <c r="C30" i="9"/>
  <c r="C41" i="9"/>
  <c r="C43" i="9"/>
  <c r="C45" i="9"/>
  <c r="C47" i="9"/>
  <c r="C49" i="9"/>
  <c r="C51" i="9"/>
  <c r="C63" i="9"/>
  <c r="E41" i="10"/>
  <c r="B39" i="14"/>
  <c r="B39" i="16"/>
  <c r="B39" i="15"/>
  <c r="F15" i="11"/>
  <c r="D12" i="14"/>
  <c r="D12" i="15"/>
  <c r="D12" i="16"/>
  <c r="D15" i="16" s="1"/>
  <c r="F15" i="12"/>
  <c r="E12" i="15"/>
  <c r="E15" i="15" s="1"/>
  <c r="E12" i="16"/>
  <c r="E15" i="16" s="1"/>
  <c r="E41" i="13"/>
  <c r="E39" i="16"/>
  <c r="E41" i="16" s="1"/>
  <c r="E29" i="13"/>
  <c r="E26" i="16"/>
  <c r="E29" i="16" s="1"/>
  <c r="B41" i="15"/>
  <c r="G13" i="16"/>
  <c r="E29" i="8"/>
  <c r="E42" i="8"/>
  <c r="E44" i="8"/>
  <c r="E63" i="8"/>
  <c r="D28" i="8"/>
  <c r="D28" i="9"/>
  <c r="D30" i="8"/>
  <c r="E30" i="8" s="1"/>
  <c r="D30" i="9"/>
  <c r="D41" i="8"/>
  <c r="E41" i="8" s="1"/>
  <c r="D41" i="9"/>
  <c r="D43" i="8"/>
  <c r="E43" i="8" s="1"/>
  <c r="D43" i="9"/>
  <c r="D45" i="8"/>
  <c r="E45" i="8" s="1"/>
  <c r="D45" i="9"/>
  <c r="D47" i="8"/>
  <c r="E47" i="8" s="1"/>
  <c r="D47" i="9"/>
  <c r="D49" i="8"/>
  <c r="E49" i="8" s="1"/>
  <c r="D49" i="9"/>
  <c r="D51" i="8"/>
  <c r="E51" i="8" s="1"/>
  <c r="D51" i="9"/>
  <c r="D66" i="8"/>
  <c r="E66" i="8" s="1"/>
  <c r="D66" i="9"/>
  <c r="C30" i="7"/>
  <c r="C28" i="7"/>
  <c r="C52" i="7"/>
  <c r="C50" i="7"/>
  <c r="C48" i="7"/>
  <c r="C46" i="7"/>
  <c r="C44" i="7"/>
  <c r="C42" i="7"/>
  <c r="C27" i="9"/>
  <c r="C32" i="9" s="1"/>
  <c r="C29" i="9"/>
  <c r="C40" i="9"/>
  <c r="C42" i="9"/>
  <c r="C44" i="9"/>
  <c r="C46" i="9"/>
  <c r="C48" i="9"/>
  <c r="C50" i="9"/>
  <c r="C52" i="9"/>
  <c r="E41" i="11"/>
  <c r="C39" i="15"/>
  <c r="C41" i="15" s="1"/>
  <c r="C39" i="16"/>
  <c r="C41" i="16" s="1"/>
  <c r="C39" i="14"/>
  <c r="C41" i="14" s="1"/>
  <c r="E41" i="12"/>
  <c r="D39" i="16"/>
  <c r="D39" i="15"/>
  <c r="D41" i="15" s="1"/>
  <c r="F15" i="13"/>
  <c r="F12" i="16"/>
  <c r="F15" i="16" s="1"/>
  <c r="E29" i="11"/>
  <c r="C26" i="14"/>
  <c r="C26" i="15"/>
  <c r="C26" i="16"/>
  <c r="E29" i="12"/>
  <c r="D26" i="15"/>
  <c r="D29" i="15" s="1"/>
  <c r="D26" i="16"/>
  <c r="D29" i="16" s="1"/>
  <c r="F51" i="16"/>
  <c r="D41" i="16"/>
  <c r="E65" i="3"/>
  <c r="B65" i="8" s="1"/>
  <c r="E65" i="8" s="1"/>
  <c r="C17" i="8"/>
  <c r="C17" i="7"/>
  <c r="C17" i="9"/>
  <c r="C54" i="14"/>
  <c r="C54" i="15"/>
  <c r="C54" i="16"/>
  <c r="C51" i="14"/>
  <c r="C51" i="15"/>
  <c r="C51" i="16"/>
  <c r="C49" i="14"/>
  <c r="C49" i="15"/>
  <c r="C49" i="16"/>
  <c r="D54" i="14"/>
  <c r="D17" i="9"/>
  <c r="B54" i="8"/>
  <c r="F17" i="8"/>
  <c r="E14" i="9"/>
  <c r="E15" i="9"/>
  <c r="E17" i="9" s="1"/>
  <c r="E13" i="9"/>
  <c r="G13" i="9" s="1"/>
  <c r="D17" i="7"/>
  <c r="E64" i="8"/>
  <c r="B30" i="7"/>
  <c r="B52" i="7"/>
  <c r="D52" i="7" s="1"/>
  <c r="B50" i="7"/>
  <c r="D50" i="7" s="1"/>
  <c r="B48" i="7"/>
  <c r="D48" i="7" s="1"/>
  <c r="B46" i="7"/>
  <c r="D46" i="7" s="1"/>
  <c r="B44" i="7"/>
  <c r="D44" i="7" s="1"/>
  <c r="B42" i="7"/>
  <c r="D42" i="7" s="1"/>
  <c r="B66" i="7"/>
  <c r="D66" i="7" s="1"/>
  <c r="B63" i="7"/>
  <c r="D63" i="7" s="1"/>
  <c r="B27" i="9"/>
  <c r="B29" i="9"/>
  <c r="B30" i="9"/>
  <c r="F30" i="9" s="1"/>
  <c r="B40" i="9"/>
  <c r="B41" i="9"/>
  <c r="F41" i="9" s="1"/>
  <c r="B42" i="9"/>
  <c r="F42" i="9" s="1"/>
  <c r="B43" i="9"/>
  <c r="F43" i="9" s="1"/>
  <c r="B44" i="9"/>
  <c r="B45" i="9"/>
  <c r="F45" i="9" s="1"/>
  <c r="B46" i="9"/>
  <c r="F46" i="9" s="1"/>
  <c r="B47" i="9"/>
  <c r="F47" i="9" s="1"/>
  <c r="B48" i="9"/>
  <c r="B49" i="9"/>
  <c r="F49" i="9" s="1"/>
  <c r="B50" i="9"/>
  <c r="F50" i="9" s="1"/>
  <c r="B51" i="9"/>
  <c r="F51" i="9" s="1"/>
  <c r="B52" i="9"/>
  <c r="B62" i="9"/>
  <c r="F62" i="9" s="1"/>
  <c r="B66" i="9"/>
  <c r="F66" i="9" s="1"/>
  <c r="E40" i="8"/>
  <c r="E64" i="3"/>
  <c r="E67" i="3" s="1"/>
  <c r="B67" i="8" s="1"/>
  <c r="B27" i="7"/>
  <c r="B29" i="7"/>
  <c r="D29" i="7" s="1"/>
  <c r="B40" i="7"/>
  <c r="B51" i="7"/>
  <c r="D51" i="7" s="1"/>
  <c r="B49" i="7"/>
  <c r="D49" i="7" s="1"/>
  <c r="B47" i="7"/>
  <c r="D47" i="7" s="1"/>
  <c r="B45" i="7"/>
  <c r="D45" i="7" s="1"/>
  <c r="B43" i="7"/>
  <c r="D43" i="7" s="1"/>
  <c r="B41" i="7"/>
  <c r="D41" i="7" s="1"/>
  <c r="B62" i="7"/>
  <c r="D62" i="7" s="1"/>
  <c r="D64" i="7" s="1"/>
  <c r="B63" i="9"/>
  <c r="F63" i="9" s="1"/>
  <c r="E27" i="8"/>
  <c r="E54" i="15"/>
  <c r="E49" i="12"/>
  <c r="C65" i="7"/>
  <c r="F40" i="9"/>
  <c r="C32" i="7"/>
  <c r="E27" i="6"/>
  <c r="E27" i="9" s="1"/>
  <c r="E32" i="9" s="1"/>
  <c r="D32" i="6"/>
  <c r="E54" i="5"/>
  <c r="E28" i="3"/>
  <c r="E32" i="3" s="1"/>
  <c r="E54" i="3"/>
  <c r="F29" i="9" l="1"/>
  <c r="E32" i="6"/>
  <c r="C54" i="9"/>
  <c r="F27" i="9"/>
  <c r="B65" i="9"/>
  <c r="F65" i="9" s="1"/>
  <c r="F64" i="9"/>
  <c r="B54" i="9"/>
  <c r="B65" i="7"/>
  <c r="D65" i="7" s="1"/>
  <c r="D67" i="7" s="1"/>
  <c r="F52" i="9"/>
  <c r="F48" i="9"/>
  <c r="F44" i="9"/>
  <c r="D30" i="7"/>
  <c r="E67" i="8"/>
  <c r="G12" i="16"/>
  <c r="G15" i="16" s="1"/>
  <c r="F54" i="16"/>
  <c r="F26" i="16"/>
  <c r="F29" i="16" s="1"/>
  <c r="C29" i="16"/>
  <c r="C29" i="14"/>
  <c r="D26" i="14"/>
  <c r="D29" i="14" s="1"/>
  <c r="D15" i="14"/>
  <c r="E12" i="14"/>
  <c r="E15" i="14" s="1"/>
  <c r="E39" i="15"/>
  <c r="E41" i="15" s="1"/>
  <c r="D39" i="14"/>
  <c r="D41" i="14" s="1"/>
  <c r="B41" i="14"/>
  <c r="D54" i="9"/>
  <c r="D32" i="9"/>
  <c r="E54" i="8"/>
  <c r="C29" i="15"/>
  <c r="E26" i="15"/>
  <c r="E29" i="15" s="1"/>
  <c r="D15" i="15"/>
  <c r="F12" i="15"/>
  <c r="F15" i="15" s="1"/>
  <c r="B41" i="16"/>
  <c r="F39" i="16"/>
  <c r="F41" i="16" s="1"/>
  <c r="C54" i="7"/>
  <c r="D54" i="8"/>
  <c r="D32" i="8"/>
  <c r="D49" i="16"/>
  <c r="D49" i="15"/>
  <c r="B28" i="8"/>
  <c r="B28" i="9"/>
  <c r="B28" i="7"/>
  <c r="D28" i="7" s="1"/>
  <c r="D40" i="7"/>
  <c r="D54" i="7" s="1"/>
  <c r="B54" i="7"/>
  <c r="D27" i="7"/>
  <c r="B64" i="8"/>
  <c r="B64" i="9"/>
  <c r="B64" i="7"/>
  <c r="E51" i="12"/>
  <c r="B67" i="9"/>
  <c r="B67" i="7"/>
  <c r="F67" i="9"/>
  <c r="D32" i="7" l="1"/>
  <c r="B32" i="7"/>
  <c r="F54" i="9"/>
  <c r="E54" i="12"/>
  <c r="D51" i="16"/>
  <c r="D51" i="15"/>
  <c r="E28" i="8"/>
  <c r="E32" i="8" s="1"/>
  <c r="B32" i="8"/>
  <c r="F28" i="9"/>
  <c r="F32" i="9" s="1"/>
  <c r="B32" i="9"/>
  <c r="C62" i="8"/>
  <c r="D54" i="15" l="1"/>
  <c r="D54" i="16"/>
  <c r="C62" i="9"/>
  <c r="C62" i="7"/>
  <c r="C64" i="8"/>
  <c r="E49" i="13" l="1"/>
  <c r="C67" i="8"/>
  <c r="C64" i="9"/>
  <c r="C64" i="7"/>
  <c r="E51" i="13" l="1"/>
  <c r="E51" i="16" s="1"/>
  <c r="E49" i="16"/>
  <c r="C67" i="9"/>
  <c r="C67" i="7"/>
  <c r="E54" i="13" l="1"/>
  <c r="E54" i="16" s="1"/>
  <c r="D62" i="8"/>
  <c r="D64" i="8"/>
  <c r="D62" i="9" l="1"/>
  <c r="D67" i="8"/>
  <c r="D64" i="9"/>
  <c r="D67" i="9" l="1"/>
  <c r="E62" i="6" l="1"/>
  <c r="E62" i="9" s="1"/>
  <c r="E64" i="6" l="1"/>
  <c r="E64" i="9"/>
  <c r="E67" i="6"/>
  <c r="E67" i="9" s="1"/>
</calcChain>
</file>

<file path=xl/sharedStrings.xml><?xml version="1.0" encoding="utf-8"?>
<sst xmlns="http://schemas.openxmlformats.org/spreadsheetml/2006/main" count="1070" uniqueCount="102">
  <si>
    <t>FODESAF</t>
  </si>
  <si>
    <t xml:space="preserve">Programa: </t>
  </si>
  <si>
    <t>Atención adicciones a menores de edad</t>
  </si>
  <si>
    <t>Institución:</t>
  </si>
  <si>
    <t>Instituto sobre Alcoholismo y Farmacodependencia (IAFA)</t>
  </si>
  <si>
    <t>Unidad Ejecutora:</t>
  </si>
  <si>
    <t>Área Técnica</t>
  </si>
  <si>
    <t>Trimestre: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</si>
  <si>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</si>
  <si>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</si>
  <si>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</si>
  <si>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</si>
  <si>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</si>
  <si>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</si>
  <si>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</si>
  <si>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</si>
  <si>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</si>
  <si>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</si>
  <si>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</si>
  <si>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</si>
  <si>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</si>
  <si>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</si>
  <si>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</si>
  <si>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</si>
  <si>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1. Atención integral a menores con adicciones</t>
  </si>
  <si>
    <t>Internamiento</t>
  </si>
  <si>
    <t>Personas</t>
  </si>
  <si>
    <t>Educación y terapia</t>
  </si>
  <si>
    <t>Esparcimiento</t>
  </si>
  <si>
    <t>2. Seguimiento</t>
  </si>
  <si>
    <t>Total</t>
  </si>
  <si>
    <t>Fuente: Registros Médicos, Centro de Menores</t>
  </si>
  <si>
    <t>Cuadro 2</t>
  </si>
  <si>
    <t>Reporte de gastos efectivos financiados por el Fondo de Desarrollo Social y Asignaciones Familiares</t>
  </si>
  <si>
    <t xml:space="preserve">Unidad: </t>
  </si>
  <si>
    <t>Colones</t>
  </si>
  <si>
    <t>Fuente: Informes de ejecución presupuestaria, emitidos por el Subproceso Financiero, IAFA.</t>
  </si>
  <si>
    <t>Cuadro 3</t>
  </si>
  <si>
    <t>Rubro por objeto de gasto</t>
  </si>
  <si>
    <t>1. Servicios generales</t>
  </si>
  <si>
    <t>2. Otros servicios de gestión y apoyo</t>
  </si>
  <si>
    <t>3. Transportes dentro del país</t>
  </si>
  <si>
    <t>4. Actividades protocolarias y sociales</t>
  </si>
  <si>
    <t>5. Productos farmacéuticos y medicinales</t>
  </si>
  <si>
    <t>6. Alimentos y bebidas</t>
  </si>
  <si>
    <t>7. Útiles y materiales de oficina y cómputo</t>
  </si>
  <si>
    <t>8.  Utiles y materiales médico hospitalarios</t>
  </si>
  <si>
    <t>9. Productos de papel y cartón</t>
  </si>
  <si>
    <t>10. Textiles y vestuario</t>
  </si>
  <si>
    <t>11. Utiles y materiales de limpieza</t>
  </si>
  <si>
    <t>12. Útiles y materiales de resguardo y seguridad</t>
  </si>
  <si>
    <t>13. Otros útiles, materiales y suministros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</si>
  <si>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</si>
  <si>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</si>
  <si>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</si>
  <si>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</si>
  <si>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</si>
  <si>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</si>
  <si>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Estados de Cuenta de Caja Única, Cuenta Corriente e Informe de ejecución presupuestaria, Subproceso Financiero, IAFA</t>
  </si>
  <si>
    <t xml:space="preserve">Noviembre </t>
  </si>
  <si>
    <t>1. Servicios de capacitación socioeducativa</t>
  </si>
  <si>
    <t>2. Campaña nacional de divulgación en drogas</t>
  </si>
  <si>
    <t>Fuente:  Reportes de Organismos Regionales</t>
  </si>
  <si>
    <t>Fuente: Informes de ejecución presupuestaria, emitidos por el Subproceso financiero, IAFA.</t>
  </si>
  <si>
    <t>1. Publicidad y propaganda</t>
  </si>
  <si>
    <t>2. Actividades de capacitación</t>
  </si>
  <si>
    <t>4. Egresos efectivos pagados (incluye devolución al FODESAF)</t>
  </si>
  <si>
    <t>Periodo:</t>
  </si>
  <si>
    <t>I Trimestre</t>
  </si>
  <si>
    <t>II Trimestre</t>
  </si>
  <si>
    <t>Septiembre</t>
  </si>
  <si>
    <t>III Trimestre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</si>
  <si>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</si>
  <si>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</si>
  <si>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</si>
  <si>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</si>
  <si>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Anual</t>
  </si>
  <si>
    <t>Acumulado</t>
  </si>
  <si>
    <t>Semestral</t>
  </si>
  <si>
    <t>Unidad: Colones</t>
  </si>
  <si>
    <t xml:space="preserve">Unidad: Colones </t>
  </si>
  <si>
    <t>Los beneficiarios de la campaña es un aproximado de las personas receptoras de los anuncios que se hacen en diferentes medios de comunicación.</t>
  </si>
  <si>
    <t>Nota: Los beneficiarios de capacitación socioeducativa son los niños y niñas que forman parte de los programas que el IAFA desarrolla en escuelas.</t>
  </si>
  <si>
    <t>Beneficiarios nuevos</t>
  </si>
  <si>
    <t>Beneficiarios egresados</t>
  </si>
  <si>
    <t>Beneficiarios en tratamiento¹</t>
  </si>
  <si>
    <t>1/ Corresponde al total de personas que se encuentran en tratamiento al final del período.</t>
  </si>
  <si>
    <t>Primer Trimestre 2012</t>
  </si>
  <si>
    <t>Segundo Trimestre 2012</t>
  </si>
  <si>
    <t>Tercer Trimestre 2012</t>
  </si>
  <si>
    <t>Cuarto Trimestre 2012</t>
  </si>
  <si>
    <t>Primer Semestre 2012</t>
  </si>
  <si>
    <t xml:space="preserve">     Devolución al FODESAF (Superávit 2011)</t>
  </si>
  <si>
    <t>Tercer Trimestre Acumulado 2012</t>
  </si>
  <si>
    <t xml:space="preserve">     retiro de intereses (cuenta corriente)</t>
  </si>
  <si>
    <t>Gasto de cuadro 2, 3 y 4 debe ser el mismo</t>
  </si>
  <si>
    <t>Notas:</t>
  </si>
  <si>
    <t>En revisión por parte de la Unidad Ejecutora</t>
  </si>
  <si>
    <t>Fecha de actualización: 17/04/2013</t>
  </si>
  <si>
    <t>VD: en el informe enviado para el cuarto trimestre cambia el monto de agosto por el concepto de subsidio de seguimiento por 310630</t>
  </si>
  <si>
    <t>VD: en el informe enviado para el cuarto trimestre cambia el monto de agosto por el concepto de transportes en el país por el monto de 1208080</t>
  </si>
  <si>
    <t>VD: cuadro cuatro esta diferente en informe enviado para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</si>
</sst>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3" fillId="0" borderId="2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top"/>
    </xf>
    <xf numFmtId="0" fontId="0" fillId="0" borderId="2" xfId="0" applyFont="1" applyBorder="1"/>
    <xf numFmtId="0" fontId="0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2" fillId="0" borderId="0" xfId="0" applyFont="1" applyFill="1" applyBorder="1"/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1" fillId="0" borderId="2" xfId="1" applyNumberFormat="1" applyFont="1" applyBorder="1"/>
    <xf numFmtId="164" fontId="3" fillId="0" borderId="0" xfId="1" applyNumberFormat="1" applyFont="1"/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2" xfId="1" applyNumberFormat="1" applyFont="1" applyBorder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left" indent="2"/>
    </xf>
    <xf numFmtId="164" fontId="3" fillId="0" borderId="0" xfId="1" applyNumberFormat="1" applyFont="1" applyAlignment="1">
      <alignment horizontal="left"/>
    </xf>
    <xf numFmtId="164" fontId="2" fillId="0" borderId="2" xfId="1" applyNumberFormat="1" applyFont="1" applyFill="1" applyBorder="1"/>
    <xf numFmtId="164" fontId="12" fillId="0" borderId="0" xfId="1" applyNumberFormat="1" applyFont="1" applyFill="1" applyBorder="1"/>
    <xf numFmtId="164" fontId="2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 indent="2"/>
    </xf>
    <xf numFmtId="164" fontId="10" fillId="0" borderId="0" xfId="1" applyNumberFormat="1" applyFont="1"/>
    <xf numFmtId="164" fontId="3" fillId="0" borderId="0" xfId="1" applyNumberFormat="1" applyFont="1" applyAlignment="1">
      <alignment horizontal="justify" vertical="center"/>
    </xf>
    <xf numFmtId="164" fontId="3" fillId="0" borderId="0" xfId="1" applyNumberFormat="1" applyFont="1" applyAlignment="1">
      <alignment horizontal="justify" vertical="top"/>
    </xf>
    <xf numFmtId="164" fontId="3" fillId="0" borderId="2" xfId="1" applyNumberFormat="1" applyFont="1" applyBorder="1"/>
    <xf numFmtId="164" fontId="2" fillId="0" borderId="0" xfId="1" applyNumberFormat="1" applyFont="1" applyFill="1" applyAlignme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12" fillId="0" borderId="0" xfId="1" applyNumberFormat="1" applyFont="1" applyFill="1"/>
    <xf numFmtId="1" fontId="2" fillId="0" borderId="0" xfId="1" applyNumberFormat="1" applyFont="1" applyAlignment="1">
      <alignment horizontal="left"/>
    </xf>
    <xf numFmtId="164" fontId="13" fillId="0" borderId="0" xfId="1" applyNumberFormat="1" applyFont="1"/>
    <xf numFmtId="164" fontId="3" fillId="0" borderId="0" xfId="1" applyNumberFormat="1" applyFont="1" applyFill="1" applyBorder="1"/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8" fillId="0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13" fillId="2" borderId="0" xfId="1" applyNumberFormat="1" applyFont="1" applyFill="1"/>
    <xf numFmtId="164" fontId="8" fillId="2" borderId="2" xfId="1" applyNumberFormat="1" applyFont="1" applyFill="1" applyBorder="1" applyAlignment="1">
      <alignment horizontal="center"/>
    </xf>
    <xf numFmtId="164" fontId="1" fillId="2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FA%20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tamiento"/>
      <sheetName val="1T Centro"/>
      <sheetName val="2T Centro"/>
      <sheetName val="3T Centro"/>
      <sheetName val="4T Centro"/>
      <sheetName val="Semestral Centro"/>
      <sheetName val="3T Acumulada Centro"/>
      <sheetName val="Anual Centro"/>
      <sheetName val="1T Campaña"/>
      <sheetName val="2T Campaña"/>
      <sheetName val="3T Campaña"/>
      <sheetName val="4T Campaña"/>
      <sheetName val="Semestral Campaña"/>
      <sheetName val="3T Acumulada Campaña"/>
      <sheetName val="Anual Campaña"/>
    </sheetNames>
    <sheetDataSet>
      <sheetData sheetId="0" refreshError="1"/>
      <sheetData sheetId="1">
        <row r="67">
          <cell r="E67">
            <v>2264857.16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sqref="A1:F1"/>
    </sheetView>
  </sheetViews>
  <sheetFormatPr baseColWidth="10" defaultColWidth="11.5703125" defaultRowHeight="15" x14ac:dyDescent="0.25"/>
  <cols>
    <col min="1" max="1" width="40" style="78" customWidth="1"/>
    <col min="2" max="2" width="14" style="60" customWidth="1"/>
    <col min="3" max="5" width="14.140625" style="60" bestFit="1" customWidth="1"/>
    <col min="6" max="6" width="11.42578125" style="60" bestFit="1" customWidth="1"/>
    <col min="7" max="7" width="11.5703125" style="60" bestFit="1" customWidth="1"/>
    <col min="8" max="8" width="10.7109375" style="60" customWidth="1"/>
    <col min="9" max="10" width="11.5703125" style="60" bestFit="1" customWidth="1"/>
    <col min="11" max="11" width="11.140625" style="60" customWidth="1"/>
    <col min="12" max="13" width="12.28515625" style="60" bestFit="1" customWidth="1"/>
    <col min="14" max="15" width="12.5703125" style="60" bestFit="1" customWidth="1"/>
    <col min="16" max="16384" width="11.5703125" style="60"/>
  </cols>
  <sheetData>
    <row r="1" spans="1:6" x14ac:dyDescent="0.25">
      <c r="A1" s="105" t="s">
        <v>0</v>
      </c>
      <c r="B1" s="105"/>
      <c r="C1" s="105"/>
      <c r="D1" s="105"/>
      <c r="E1" s="105"/>
      <c r="F1" s="105"/>
    </row>
    <row r="2" spans="1:6" x14ac:dyDescent="0.25">
      <c r="A2" s="71" t="s">
        <v>1</v>
      </c>
      <c r="B2" s="72" t="s">
        <v>2</v>
      </c>
      <c r="C2" s="72"/>
      <c r="D2" s="72"/>
      <c r="E2" s="72"/>
      <c r="F2" s="72"/>
    </row>
    <row r="3" spans="1:6" x14ac:dyDescent="0.25">
      <c r="A3" s="71" t="s">
        <v>3</v>
      </c>
      <c r="B3" s="73" t="s">
        <v>4</v>
      </c>
      <c r="C3" s="72"/>
      <c r="D3" s="72"/>
      <c r="E3" s="72"/>
      <c r="F3" s="72"/>
    </row>
    <row r="4" spans="1:6" x14ac:dyDescent="0.25">
      <c r="A4" s="71" t="s">
        <v>5</v>
      </c>
      <c r="B4" s="72" t="s">
        <v>6</v>
      </c>
      <c r="C4" s="72"/>
      <c r="D4" s="72"/>
      <c r="E4" s="72"/>
      <c r="F4" s="72"/>
    </row>
    <row r="5" spans="1:6" x14ac:dyDescent="0.25">
      <c r="A5" s="71" t="s">
        <v>67</v>
      </c>
      <c r="B5" s="74" t="s">
        <v>87</v>
      </c>
      <c r="C5" s="72"/>
      <c r="D5" s="72"/>
      <c r="E5" s="72"/>
      <c r="F5" s="72"/>
    </row>
    <row r="6" spans="1:6" x14ac:dyDescent="0.25">
      <c r="A6" s="71"/>
      <c r="B6" s="74"/>
      <c r="C6" s="72"/>
      <c r="D6" s="72"/>
      <c r="E6" s="72"/>
      <c r="F6" s="72"/>
    </row>
    <row r="7" spans="1:6" x14ac:dyDescent="0.25">
      <c r="A7" s="105" t="s">
        <v>8</v>
      </c>
      <c r="B7" s="105"/>
      <c r="C7" s="105"/>
      <c r="D7" s="105"/>
      <c r="E7" s="105"/>
      <c r="F7" s="105"/>
    </row>
    <row r="8" spans="1:6" x14ac:dyDescent="0.25">
      <c r="A8" s="105" t="s">
        <v>9</v>
      </c>
      <c r="B8" s="105"/>
      <c r="C8" s="105"/>
      <c r="D8" s="105"/>
      <c r="E8" s="105"/>
      <c r="F8" s="105"/>
    </row>
    <row r="10" spans="1:6" ht="15.75" thickBot="1" x14ac:dyDescent="0.3">
      <c r="A10" s="75" t="s">
        <v>10</v>
      </c>
      <c r="B10" s="76" t="s">
        <v>11</v>
      </c>
      <c r="C10" s="76" t="s">
        <v>12</v>
      </c>
      <c r="D10" s="76" t="s">
        <v>13</v>
      </c>
      <c r="E10" s="76" t="s">
        <v>14</v>
      </c>
      <c r="F10" s="76" t="s">
        <v>68</v>
      </c>
    </row>
    <row r="11" spans="1:6" x14ac:dyDescent="0.25">
      <c r="A11" s="77" t="s">
        <v>24</v>
      </c>
      <c r="B11" s="78"/>
      <c r="C11" s="78"/>
      <c r="D11" s="78"/>
      <c r="E11" s="78"/>
      <c r="F11" s="78"/>
    </row>
    <row r="12" spans="1:6" x14ac:dyDescent="0.25">
      <c r="A12" s="79" t="s">
        <v>83</v>
      </c>
      <c r="B12" s="78" t="s">
        <v>26</v>
      </c>
      <c r="C12" s="68">
        <v>44</v>
      </c>
      <c r="D12" s="68">
        <v>14</v>
      </c>
      <c r="E12" s="68">
        <v>18</v>
      </c>
      <c r="F12" s="68">
        <f>SUM(C12:E12)</f>
        <v>76</v>
      </c>
    </row>
    <row r="13" spans="1:6" x14ac:dyDescent="0.25">
      <c r="A13" s="79" t="s">
        <v>84</v>
      </c>
      <c r="B13" s="78" t="s">
        <v>26</v>
      </c>
      <c r="C13" s="68">
        <v>21</v>
      </c>
      <c r="D13" s="68">
        <v>14</v>
      </c>
      <c r="E13" s="68">
        <v>21</v>
      </c>
      <c r="F13" s="68">
        <f>SUM(C13:E13)</f>
        <v>56</v>
      </c>
    </row>
    <row r="14" spans="1:6" x14ac:dyDescent="0.25">
      <c r="A14" s="79" t="s">
        <v>85</v>
      </c>
      <c r="B14" s="78" t="s">
        <v>26</v>
      </c>
      <c r="C14" s="68">
        <v>23</v>
      </c>
      <c r="D14" s="68">
        <v>23</v>
      </c>
      <c r="E14" s="68">
        <v>20</v>
      </c>
      <c r="F14" s="68">
        <f>SUM(C14:E14)</f>
        <v>66</v>
      </c>
    </row>
    <row r="15" spans="1:6" x14ac:dyDescent="0.25">
      <c r="A15" s="77" t="s">
        <v>29</v>
      </c>
      <c r="B15" s="78" t="s">
        <v>26</v>
      </c>
      <c r="C15" s="113">
        <v>6</v>
      </c>
      <c r="D15" s="113">
        <v>0</v>
      </c>
      <c r="E15" s="113">
        <v>6</v>
      </c>
      <c r="F15" s="68">
        <f>SUM(C15:E15)</f>
        <v>12</v>
      </c>
    </row>
    <row r="16" spans="1:6" x14ac:dyDescent="0.25">
      <c r="A16" s="80"/>
    </row>
    <row r="17" spans="1:6" ht="15.75" thickBot="1" x14ac:dyDescent="0.3">
      <c r="A17" s="81" t="s">
        <v>30</v>
      </c>
      <c r="B17" s="63"/>
      <c r="C17" s="64">
        <f>+C12+C15</f>
        <v>50</v>
      </c>
      <c r="D17" s="64">
        <f t="shared" ref="D17:F17" si="0">+D12+D15</f>
        <v>14</v>
      </c>
      <c r="E17" s="64">
        <f t="shared" si="0"/>
        <v>24</v>
      </c>
      <c r="F17" s="64">
        <f t="shared" si="0"/>
        <v>88</v>
      </c>
    </row>
    <row r="18" spans="1:6" ht="15.75" thickTop="1" x14ac:dyDescent="0.25">
      <c r="A18" s="82" t="s">
        <v>86</v>
      </c>
      <c r="B18" s="83"/>
      <c r="C18" s="69"/>
      <c r="D18" s="69"/>
      <c r="E18" s="69"/>
      <c r="F18" s="69"/>
    </row>
    <row r="19" spans="1:6" x14ac:dyDescent="0.25">
      <c r="A19" s="78" t="s">
        <v>31</v>
      </c>
    </row>
    <row r="21" spans="1:6" x14ac:dyDescent="0.25">
      <c r="A21" s="106" t="s">
        <v>32</v>
      </c>
      <c r="B21" s="106"/>
      <c r="C21" s="106"/>
      <c r="D21" s="106"/>
      <c r="E21" s="106"/>
    </row>
    <row r="22" spans="1:6" x14ac:dyDescent="0.25">
      <c r="A22" s="105" t="s">
        <v>33</v>
      </c>
      <c r="B22" s="105"/>
      <c r="C22" s="105"/>
      <c r="D22" s="105"/>
      <c r="E22" s="105"/>
    </row>
    <row r="23" spans="1:6" x14ac:dyDescent="0.25">
      <c r="A23" s="71" t="s">
        <v>34</v>
      </c>
      <c r="B23" s="74" t="s">
        <v>35</v>
      </c>
      <c r="C23" s="62"/>
      <c r="D23" s="62"/>
      <c r="E23" s="62"/>
    </row>
    <row r="25" spans="1:6" ht="15.75" thickBot="1" x14ac:dyDescent="0.3">
      <c r="A25" s="75" t="s">
        <v>10</v>
      </c>
      <c r="B25" s="76" t="s">
        <v>12</v>
      </c>
      <c r="C25" s="76" t="s">
        <v>13</v>
      </c>
      <c r="D25" s="76" t="s">
        <v>14</v>
      </c>
      <c r="E25" s="76" t="s">
        <v>68</v>
      </c>
    </row>
    <row r="26" spans="1:6" x14ac:dyDescent="0.25">
      <c r="A26" s="84" t="s">
        <v>24</v>
      </c>
    </row>
    <row r="27" spans="1:6" x14ac:dyDescent="0.25">
      <c r="A27" s="85" t="s">
        <v>25</v>
      </c>
      <c r="C27" s="61">
        <v>1049612.5</v>
      </c>
      <c r="D27" s="61">
        <v>4149177.5</v>
      </c>
      <c r="E27" s="60">
        <f>SUM(B27:D27)</f>
        <v>5198790</v>
      </c>
    </row>
    <row r="28" spans="1:6" hidden="1" x14ac:dyDescent="0.25">
      <c r="A28" s="85" t="s">
        <v>27</v>
      </c>
      <c r="C28" s="61"/>
      <c r="D28" s="61"/>
      <c r="E28" s="60">
        <f>SUM(B28:D28)</f>
        <v>0</v>
      </c>
    </row>
    <row r="29" spans="1:6" hidden="1" x14ac:dyDescent="0.25">
      <c r="A29" s="85" t="s">
        <v>28</v>
      </c>
      <c r="C29" s="61"/>
      <c r="D29" s="61"/>
      <c r="E29" s="60">
        <f>SUM(B29:D29)</f>
        <v>0</v>
      </c>
    </row>
    <row r="30" spans="1:6" x14ac:dyDescent="0.25">
      <c r="A30" s="84" t="s">
        <v>29</v>
      </c>
      <c r="B30" s="60">
        <v>144370</v>
      </c>
      <c r="C30" s="62">
        <v>31160</v>
      </c>
      <c r="D30" s="62">
        <v>403840</v>
      </c>
      <c r="E30" s="60">
        <f>SUM(B30:D30)</f>
        <v>579370</v>
      </c>
    </row>
    <row r="31" spans="1:6" x14ac:dyDescent="0.25">
      <c r="A31" s="84"/>
      <c r="C31" s="62"/>
      <c r="D31" s="62"/>
    </row>
    <row r="32" spans="1:6" ht="15.75" thickBot="1" x14ac:dyDescent="0.3">
      <c r="A32" s="81" t="s">
        <v>30</v>
      </c>
      <c r="B32" s="63">
        <f>+SUM(B27:B30)</f>
        <v>144370</v>
      </c>
      <c r="C32" s="63">
        <f t="shared" ref="C32:E32" si="1">+SUM(C27:C30)</f>
        <v>1080772.5</v>
      </c>
      <c r="D32" s="63">
        <f t="shared" si="1"/>
        <v>4553017.5</v>
      </c>
      <c r="E32" s="63">
        <f t="shared" si="1"/>
        <v>5778160</v>
      </c>
    </row>
    <row r="33" spans="1:7" ht="15.75" thickTop="1" x14ac:dyDescent="0.25">
      <c r="A33" s="78" t="s">
        <v>36</v>
      </c>
    </row>
    <row r="35" spans="1:7" x14ac:dyDescent="0.25">
      <c r="A35" s="105" t="s">
        <v>37</v>
      </c>
      <c r="B35" s="105"/>
      <c r="C35" s="105"/>
      <c r="D35" s="105"/>
      <c r="E35" s="105"/>
    </row>
    <row r="36" spans="1:7" x14ac:dyDescent="0.25">
      <c r="A36" s="105" t="s">
        <v>33</v>
      </c>
      <c r="B36" s="105"/>
      <c r="C36" s="105"/>
      <c r="D36" s="105"/>
      <c r="E36" s="105"/>
    </row>
    <row r="37" spans="1:7" x14ac:dyDescent="0.25">
      <c r="A37" s="71" t="s">
        <v>34</v>
      </c>
      <c r="B37" s="72" t="s">
        <v>35</v>
      </c>
      <c r="C37" s="62"/>
      <c r="D37" s="62"/>
      <c r="E37" s="62"/>
    </row>
    <row r="39" spans="1:7" ht="15.75" thickBot="1" x14ac:dyDescent="0.3">
      <c r="A39" s="75" t="s">
        <v>38</v>
      </c>
      <c r="B39" s="76" t="s">
        <v>12</v>
      </c>
      <c r="C39" s="76" t="s">
        <v>13</v>
      </c>
      <c r="D39" s="76" t="s">
        <v>14</v>
      </c>
      <c r="E39" s="76" t="s">
        <v>68</v>
      </c>
    </row>
    <row r="40" spans="1:7" x14ac:dyDescent="0.25">
      <c r="A40" s="78" t="s">
        <v>39</v>
      </c>
      <c r="B40" s="62"/>
      <c r="C40" s="61">
        <v>1049612.5</v>
      </c>
      <c r="D40" s="61">
        <v>864177.5</v>
      </c>
      <c r="E40" s="62">
        <f t="shared" ref="E40:E52" si="2">SUM(B40:D40)</f>
        <v>1913790</v>
      </c>
    </row>
    <row r="41" spans="1:7" x14ac:dyDescent="0.25">
      <c r="A41" s="78" t="s">
        <v>40</v>
      </c>
      <c r="B41" s="62"/>
      <c r="C41" s="61"/>
      <c r="D41" s="61">
        <v>3285000</v>
      </c>
      <c r="E41" s="62">
        <f t="shared" si="2"/>
        <v>3285000</v>
      </c>
    </row>
    <row r="42" spans="1:7" x14ac:dyDescent="0.25">
      <c r="A42" s="78" t="s">
        <v>41</v>
      </c>
      <c r="B42" s="62">
        <v>101520</v>
      </c>
      <c r="C42" s="61">
        <v>1660</v>
      </c>
      <c r="D42" s="61">
        <v>268580</v>
      </c>
      <c r="E42" s="62">
        <f t="shared" si="2"/>
        <v>371760</v>
      </c>
    </row>
    <row r="43" spans="1:7" x14ac:dyDescent="0.25">
      <c r="A43" s="78" t="s">
        <v>42</v>
      </c>
      <c r="B43" s="62"/>
      <c r="C43" s="61"/>
      <c r="D43" s="61"/>
      <c r="E43" s="62">
        <f t="shared" si="2"/>
        <v>0</v>
      </c>
    </row>
    <row r="44" spans="1:7" x14ac:dyDescent="0.25">
      <c r="A44" s="78" t="s">
        <v>43</v>
      </c>
      <c r="B44" s="62"/>
      <c r="C44" s="61"/>
      <c r="D44" s="61"/>
      <c r="E44" s="62">
        <f t="shared" si="2"/>
        <v>0</v>
      </c>
      <c r="G44" s="114" t="s">
        <v>95</v>
      </c>
    </row>
    <row r="45" spans="1:7" x14ac:dyDescent="0.25">
      <c r="A45" s="78" t="s">
        <v>44</v>
      </c>
      <c r="B45" s="62"/>
      <c r="C45" s="62"/>
      <c r="D45" s="62"/>
      <c r="E45" s="62">
        <f t="shared" si="2"/>
        <v>0</v>
      </c>
    </row>
    <row r="46" spans="1:7" x14ac:dyDescent="0.25">
      <c r="A46" s="78" t="s">
        <v>45</v>
      </c>
      <c r="B46" s="62"/>
      <c r="C46" s="62">
        <v>29500</v>
      </c>
      <c r="D46" s="62">
        <v>129800</v>
      </c>
      <c r="E46" s="62">
        <f t="shared" si="2"/>
        <v>159300</v>
      </c>
    </row>
    <row r="47" spans="1:7" x14ac:dyDescent="0.25">
      <c r="A47" s="78" t="s">
        <v>46</v>
      </c>
      <c r="B47" s="62"/>
      <c r="C47" s="62"/>
      <c r="D47" s="62"/>
      <c r="E47" s="62">
        <f t="shared" si="2"/>
        <v>0</v>
      </c>
    </row>
    <row r="48" spans="1:7" x14ac:dyDescent="0.25">
      <c r="A48" s="78" t="s">
        <v>47</v>
      </c>
      <c r="B48" s="62"/>
      <c r="C48" s="62"/>
      <c r="D48" s="62"/>
      <c r="E48" s="62">
        <f t="shared" si="2"/>
        <v>0</v>
      </c>
    </row>
    <row r="49" spans="1:5" x14ac:dyDescent="0.25">
      <c r="A49" s="78" t="s">
        <v>48</v>
      </c>
      <c r="B49" s="62"/>
      <c r="C49" s="62"/>
      <c r="D49" s="62"/>
      <c r="E49" s="62">
        <f t="shared" si="2"/>
        <v>0</v>
      </c>
    </row>
    <row r="50" spans="1:5" x14ac:dyDescent="0.25">
      <c r="A50" s="78" t="s">
        <v>49</v>
      </c>
      <c r="B50" s="62"/>
      <c r="C50" s="62"/>
      <c r="D50" s="62"/>
      <c r="E50" s="62">
        <f t="shared" si="2"/>
        <v>0</v>
      </c>
    </row>
    <row r="51" spans="1:5" x14ac:dyDescent="0.25">
      <c r="A51" s="78" t="s">
        <v>50</v>
      </c>
      <c r="B51" s="62"/>
      <c r="C51" s="62"/>
      <c r="D51" s="62"/>
      <c r="E51" s="62">
        <f t="shared" si="2"/>
        <v>0</v>
      </c>
    </row>
    <row r="52" spans="1:5" x14ac:dyDescent="0.25">
      <c r="A52" s="78" t="s">
        <v>51</v>
      </c>
      <c r="B52" s="62"/>
      <c r="C52" s="62"/>
      <c r="D52" s="62"/>
      <c r="E52" s="62">
        <f t="shared" si="2"/>
        <v>0</v>
      </c>
    </row>
    <row r="53" spans="1:5" x14ac:dyDescent="0.25">
      <c r="B53" s="62"/>
      <c r="C53" s="62"/>
      <c r="D53" s="62"/>
    </row>
    <row r="54" spans="1:5" ht="15.75" thickBot="1" x14ac:dyDescent="0.3">
      <c r="A54" s="81" t="s">
        <v>30</v>
      </c>
      <c r="B54" s="64">
        <f>SUM(B40:B53)</f>
        <v>101520</v>
      </c>
      <c r="C54" s="64">
        <f>SUM(C40:C53)</f>
        <v>1080772.5</v>
      </c>
      <c r="D54" s="64">
        <f>SUM(D40:D53)</f>
        <v>4547557.5</v>
      </c>
      <c r="E54" s="65">
        <f>SUM(E40:E53)</f>
        <v>5729850</v>
      </c>
    </row>
    <row r="55" spans="1:5" ht="15.75" thickTop="1" x14ac:dyDescent="0.25">
      <c r="A55" s="78" t="s">
        <v>36</v>
      </c>
    </row>
    <row r="57" spans="1:5" x14ac:dyDescent="0.25">
      <c r="A57" s="105" t="s">
        <v>52</v>
      </c>
      <c r="B57" s="105"/>
      <c r="C57" s="105"/>
      <c r="D57" s="105"/>
      <c r="E57" s="105"/>
    </row>
    <row r="58" spans="1:5" x14ac:dyDescent="0.25">
      <c r="A58" s="105" t="s">
        <v>53</v>
      </c>
      <c r="B58" s="105"/>
      <c r="C58" s="105"/>
      <c r="D58" s="105"/>
      <c r="E58" s="105"/>
    </row>
    <row r="59" spans="1:5" x14ac:dyDescent="0.25">
      <c r="A59" s="71" t="s">
        <v>34</v>
      </c>
      <c r="B59" s="66" t="s">
        <v>35</v>
      </c>
      <c r="C59" s="62"/>
      <c r="D59" s="62"/>
      <c r="E59" s="62"/>
    </row>
    <row r="61" spans="1:5" ht="15.75" thickBot="1" x14ac:dyDescent="0.3">
      <c r="A61" s="75" t="s">
        <v>38</v>
      </c>
      <c r="B61" s="76" t="s">
        <v>12</v>
      </c>
      <c r="C61" s="76" t="s">
        <v>13</v>
      </c>
      <c r="D61" s="76" t="s">
        <v>14</v>
      </c>
      <c r="E61" s="76" t="s">
        <v>68</v>
      </c>
    </row>
    <row r="62" spans="1:5" x14ac:dyDescent="0.25">
      <c r="A62" s="60" t="s">
        <v>73</v>
      </c>
      <c r="B62" s="62">
        <v>7994707.1600000001</v>
      </c>
      <c r="C62" s="62">
        <v>7893187.1600000001</v>
      </c>
      <c r="D62" s="62">
        <v>6812414.6600000001</v>
      </c>
      <c r="E62" s="62">
        <f>B62</f>
        <v>7994707.1600000001</v>
      </c>
    </row>
    <row r="63" spans="1:5" x14ac:dyDescent="0.25">
      <c r="A63" s="60" t="s">
        <v>54</v>
      </c>
      <c r="B63" s="62"/>
      <c r="C63" s="62"/>
      <c r="D63" s="62"/>
      <c r="E63" s="62">
        <f>SUM(B63:D63)</f>
        <v>0</v>
      </c>
    </row>
    <row r="64" spans="1:5" x14ac:dyDescent="0.25">
      <c r="A64" s="72" t="s">
        <v>55</v>
      </c>
      <c r="B64" s="66">
        <v>7994707.1600000001</v>
      </c>
      <c r="C64" s="66">
        <v>7893187.1600000001</v>
      </c>
      <c r="D64" s="66">
        <v>6812414.6600000001</v>
      </c>
      <c r="E64" s="62">
        <f t="shared" ref="E64" si="3">E63+E62</f>
        <v>7994707.1600000001</v>
      </c>
    </row>
    <row r="65" spans="1:5" x14ac:dyDescent="0.25">
      <c r="A65" s="87" t="s">
        <v>56</v>
      </c>
      <c r="B65" s="67">
        <v>101520</v>
      </c>
      <c r="C65" s="67">
        <v>1080772.5</v>
      </c>
      <c r="D65" s="67">
        <v>4547557.5</v>
      </c>
      <c r="E65" s="62">
        <f>SUM(B65:D65)</f>
        <v>5729850</v>
      </c>
    </row>
    <row r="66" spans="1:5" x14ac:dyDescent="0.25">
      <c r="A66" s="88" t="s">
        <v>92</v>
      </c>
      <c r="B66" s="62"/>
      <c r="C66" s="62"/>
      <c r="D66" s="62"/>
      <c r="E66" s="62">
        <f>SUM(B66:D66)</f>
        <v>0</v>
      </c>
    </row>
    <row r="67" spans="1:5" x14ac:dyDescent="0.25">
      <c r="A67" s="72" t="s">
        <v>57</v>
      </c>
      <c r="B67" s="66">
        <v>7893187.1600000001</v>
      </c>
      <c r="C67" s="66">
        <v>6812414.6600000001</v>
      </c>
      <c r="D67" s="66">
        <v>2264857.16</v>
      </c>
      <c r="E67" s="62">
        <f>+E64-E65-E66</f>
        <v>2264857.16</v>
      </c>
    </row>
    <row r="68" spans="1:5" ht="15.75" thickBot="1" x14ac:dyDescent="0.3">
      <c r="A68" s="89"/>
      <c r="B68" s="89"/>
      <c r="C68" s="89"/>
      <c r="D68" s="89"/>
      <c r="E68" s="89"/>
    </row>
    <row r="69" spans="1:5" ht="15.75" thickTop="1" x14ac:dyDescent="0.25">
      <c r="A69" s="98" t="s">
        <v>58</v>
      </c>
    </row>
    <row r="70" spans="1:5" x14ac:dyDescent="0.25">
      <c r="A70" s="60"/>
    </row>
    <row r="72" spans="1:5" x14ac:dyDescent="0.25">
      <c r="A72" s="99" t="s">
        <v>96</v>
      </c>
    </row>
    <row r="73" spans="1:5" x14ac:dyDescent="0.25">
      <c r="A73" s="99" t="s">
        <v>98</v>
      </c>
    </row>
    <row r="74" spans="1:5" x14ac:dyDescent="0.25">
      <c r="A74" s="99" t="s">
        <v>97</v>
      </c>
    </row>
  </sheetData>
  <mergeCells count="9">
    <mergeCell ref="A36:E36"/>
    <mergeCell ref="A57:E57"/>
    <mergeCell ref="A58:E58"/>
    <mergeCell ref="A1:F1"/>
    <mergeCell ref="A7:F7"/>
    <mergeCell ref="A8:F8"/>
    <mergeCell ref="A21:E21"/>
    <mergeCell ref="A22:E22"/>
    <mergeCell ref="A35:E35"/>
  </mergeCells>
  <pageMargins left="0.7" right="0.7" top="0.75" bottom="0.7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1" workbookViewId="0">
      <selection activeCell="G51" sqref="G51"/>
    </sheetView>
  </sheetViews>
  <sheetFormatPr baseColWidth="10" defaultColWidth="12.85546875" defaultRowHeight="15" x14ac:dyDescent="0.25"/>
  <cols>
    <col min="1" max="1" width="42.5703125" style="78" customWidth="1"/>
    <col min="2" max="3" width="13.140625" style="60" bestFit="1" customWidth="1"/>
    <col min="4" max="4" width="13.85546875" style="60" bestFit="1" customWidth="1"/>
    <col min="5" max="5" width="14.28515625" style="60" bestFit="1" customWidth="1"/>
    <col min="6" max="6" width="13" style="60" bestFit="1" customWidth="1"/>
    <col min="7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7</v>
      </c>
      <c r="B5" s="74" t="s">
        <v>89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  <c r="F7" s="105"/>
    </row>
    <row r="8" spans="1:7" x14ac:dyDescent="0.25">
      <c r="A8" s="105" t="s">
        <v>9</v>
      </c>
      <c r="B8" s="105"/>
      <c r="C8" s="105"/>
      <c r="D8" s="105"/>
      <c r="E8" s="105"/>
      <c r="F8" s="105"/>
    </row>
    <row r="10" spans="1:7" ht="15.75" thickBot="1" x14ac:dyDescent="0.3">
      <c r="A10" s="75" t="s">
        <v>10</v>
      </c>
      <c r="B10" s="76" t="s">
        <v>11</v>
      </c>
      <c r="C10" s="76" t="s">
        <v>18</v>
      </c>
      <c r="D10" s="76" t="s">
        <v>19</v>
      </c>
      <c r="E10" s="76" t="s">
        <v>20</v>
      </c>
      <c r="F10" s="76" t="s">
        <v>71</v>
      </c>
    </row>
    <row r="11" spans="1:7" x14ac:dyDescent="0.25">
      <c r="A11" s="93"/>
      <c r="B11" s="94"/>
      <c r="C11" s="94"/>
      <c r="D11" s="94"/>
      <c r="E11" s="94"/>
      <c r="F11" s="94"/>
    </row>
    <row r="12" spans="1:7" x14ac:dyDescent="0.25">
      <c r="A12" s="77" t="s">
        <v>60</v>
      </c>
      <c r="B12" s="68" t="s">
        <v>26</v>
      </c>
      <c r="C12" s="66">
        <v>46907</v>
      </c>
      <c r="D12" s="60">
        <v>50698</v>
      </c>
      <c r="E12" s="62">
        <v>24747</v>
      </c>
      <c r="F12" s="62">
        <f>SUM(C12:E12)</f>
        <v>122352</v>
      </c>
    </row>
    <row r="13" spans="1:7" x14ac:dyDescent="0.25">
      <c r="A13" s="77" t="s">
        <v>61</v>
      </c>
      <c r="B13" s="68" t="s">
        <v>26</v>
      </c>
      <c r="C13" s="62">
        <v>0</v>
      </c>
      <c r="D13" s="62">
        <v>50</v>
      </c>
      <c r="E13" s="62">
        <v>0</v>
      </c>
      <c r="F13" s="62">
        <f>SUM(C13:E13)</f>
        <v>50</v>
      </c>
    </row>
    <row r="14" spans="1:7" x14ac:dyDescent="0.25">
      <c r="A14" s="80"/>
    </row>
    <row r="15" spans="1:7" ht="15.75" thickBot="1" x14ac:dyDescent="0.3">
      <c r="A15" s="81" t="s">
        <v>71</v>
      </c>
      <c r="B15" s="63"/>
      <c r="C15" s="64">
        <f t="shared" ref="C15:E15" si="0">SUM(C12:C14)</f>
        <v>46907</v>
      </c>
      <c r="D15" s="64">
        <f t="shared" si="0"/>
        <v>50748</v>
      </c>
      <c r="E15" s="64">
        <f t="shared" si="0"/>
        <v>24747</v>
      </c>
      <c r="F15" s="64">
        <f>SUM(F12:F14)</f>
        <v>122402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79</v>
      </c>
      <c r="B22" s="105"/>
      <c r="C22" s="105"/>
      <c r="D22" s="105"/>
      <c r="E22" s="105"/>
    </row>
    <row r="24" spans="1:13" ht="15.75" thickBot="1" x14ac:dyDescent="0.3">
      <c r="A24" s="75" t="s">
        <v>10</v>
      </c>
      <c r="B24" s="76" t="s">
        <v>18</v>
      </c>
      <c r="C24" s="76" t="s">
        <v>19</v>
      </c>
      <c r="D24" s="76" t="s">
        <v>20</v>
      </c>
      <c r="E24" s="76" t="s">
        <v>71</v>
      </c>
    </row>
    <row r="25" spans="1:13" x14ac:dyDescent="0.25">
      <c r="A25" s="93"/>
      <c r="B25" s="94"/>
      <c r="C25" s="94"/>
      <c r="D25" s="94"/>
      <c r="E25" s="94"/>
    </row>
    <row r="26" spans="1:13" x14ac:dyDescent="0.25">
      <c r="A26" s="77" t="s">
        <v>60</v>
      </c>
      <c r="B26" s="62">
        <v>0</v>
      </c>
      <c r="C26" s="62">
        <v>0</v>
      </c>
      <c r="D26" s="62">
        <v>8540500</v>
      </c>
      <c r="E26" s="62">
        <f>SUM(B26:D26)</f>
        <v>8540500</v>
      </c>
    </row>
    <row r="27" spans="1:13" x14ac:dyDescent="0.25">
      <c r="A27" s="77" t="s">
        <v>61</v>
      </c>
      <c r="B27" s="62">
        <v>0</v>
      </c>
      <c r="C27" s="62">
        <v>0</v>
      </c>
      <c r="D27" s="62">
        <v>207000</v>
      </c>
      <c r="E27" s="62">
        <f>SUM(B27:D27)</f>
        <v>207000</v>
      </c>
    </row>
    <row r="28" spans="1:13" x14ac:dyDescent="0.25">
      <c r="A28" s="84"/>
      <c r="B28" s="62"/>
    </row>
    <row r="29" spans="1:13" ht="15.75" thickBot="1" x14ac:dyDescent="0.3">
      <c r="A29" s="81" t="s">
        <v>71</v>
      </c>
      <c r="B29" s="64">
        <f t="shared" ref="B29:E29" si="1">SUM(B26:B28)</f>
        <v>0</v>
      </c>
      <c r="C29" s="64">
        <f t="shared" si="1"/>
        <v>0</v>
      </c>
      <c r="D29" s="64">
        <f t="shared" si="1"/>
        <v>8747500</v>
      </c>
      <c r="E29" s="64">
        <f t="shared" si="1"/>
        <v>8747500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105"/>
    </row>
    <row r="36" spans="1:13" ht="15.75" thickBot="1" x14ac:dyDescent="0.3">
      <c r="A36" s="75" t="s">
        <v>38</v>
      </c>
      <c r="B36" s="76" t="s">
        <v>18</v>
      </c>
      <c r="C36" s="76" t="s">
        <v>19</v>
      </c>
      <c r="D36" s="76" t="s">
        <v>20</v>
      </c>
      <c r="E36" s="76" t="s">
        <v>71</v>
      </c>
    </row>
    <row r="37" spans="1:13" x14ac:dyDescent="0.25">
      <c r="A37" s="93"/>
      <c r="B37" s="94"/>
      <c r="C37" s="94"/>
      <c r="D37" s="94"/>
      <c r="E37" s="94"/>
    </row>
    <row r="38" spans="1:13" x14ac:dyDescent="0.25">
      <c r="A38" s="78" t="s">
        <v>64</v>
      </c>
      <c r="B38" s="103"/>
      <c r="C38" s="103"/>
      <c r="D38" s="103"/>
      <c r="E38" s="68">
        <f>SUM(B38:D38)</f>
        <v>0</v>
      </c>
    </row>
    <row r="39" spans="1:13" x14ac:dyDescent="0.25">
      <c r="A39" s="78" t="s">
        <v>65</v>
      </c>
      <c r="B39" s="62">
        <v>0</v>
      </c>
      <c r="C39" s="62">
        <v>0</v>
      </c>
      <c r="D39" s="62">
        <v>207000</v>
      </c>
      <c r="E39" s="68">
        <f>SUM(B39:D39)</f>
        <v>207000</v>
      </c>
    </row>
    <row r="40" spans="1:13" x14ac:dyDescent="0.25">
      <c r="B40" s="62"/>
    </row>
    <row r="41" spans="1:13" ht="15.75" thickBot="1" x14ac:dyDescent="0.3">
      <c r="A41" s="81" t="s">
        <v>71</v>
      </c>
      <c r="B41" s="65">
        <f t="shared" ref="B41:D41" si="2">SUM(B38:B40)</f>
        <v>0</v>
      </c>
      <c r="C41" s="65">
        <f t="shared" si="2"/>
        <v>0</v>
      </c>
      <c r="D41" s="65">
        <f t="shared" si="2"/>
        <v>207000</v>
      </c>
      <c r="E41" s="65">
        <f>SUM(E38:E40)</f>
        <v>207000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105"/>
    </row>
    <row r="48" spans="1:13" ht="15.75" thickBot="1" x14ac:dyDescent="0.3">
      <c r="A48" s="75" t="s">
        <v>38</v>
      </c>
      <c r="B48" s="76" t="s">
        <v>18</v>
      </c>
      <c r="C48" s="76" t="s">
        <v>19</v>
      </c>
      <c r="D48" s="76" t="s">
        <v>20</v>
      </c>
      <c r="E48" s="76" t="s">
        <v>71</v>
      </c>
    </row>
    <row r="49" spans="1:5" x14ac:dyDescent="0.25">
      <c r="A49" s="60" t="s">
        <v>73</v>
      </c>
      <c r="B49" s="62">
        <v>1924262.78</v>
      </c>
      <c r="C49" s="62">
        <v>1924262.78</v>
      </c>
      <c r="D49" s="62">
        <v>1924262.78</v>
      </c>
      <c r="E49" s="62">
        <f>B49</f>
        <v>1924262.78</v>
      </c>
    </row>
    <row r="50" spans="1:5" x14ac:dyDescent="0.25">
      <c r="A50" s="60" t="s">
        <v>54</v>
      </c>
      <c r="B50" s="62"/>
      <c r="C50" s="62"/>
      <c r="D50" s="62"/>
      <c r="E50" s="62">
        <f>SUM(B50:D50)</f>
        <v>0</v>
      </c>
    </row>
    <row r="51" spans="1:5" x14ac:dyDescent="0.25">
      <c r="A51" s="72" t="s">
        <v>55</v>
      </c>
      <c r="B51" s="66">
        <v>1924262.78</v>
      </c>
      <c r="C51" s="66">
        <v>1924262.78</v>
      </c>
      <c r="D51" s="66">
        <v>1924262.78</v>
      </c>
      <c r="E51" s="66">
        <f>+E49+E50</f>
        <v>1924262.78</v>
      </c>
    </row>
    <row r="52" spans="1:5" ht="30" x14ac:dyDescent="0.25">
      <c r="A52" s="88" t="s">
        <v>66</v>
      </c>
      <c r="B52" s="62"/>
      <c r="C52" s="62"/>
      <c r="D52" s="62">
        <v>8747500</v>
      </c>
      <c r="E52" s="62">
        <f>SUM(B52:D52)</f>
        <v>8747500</v>
      </c>
    </row>
    <row r="53" spans="1:5" ht="16.5" customHeight="1" x14ac:dyDescent="0.25">
      <c r="A53" s="88" t="s">
        <v>94</v>
      </c>
      <c r="B53" s="61"/>
      <c r="C53" s="61"/>
      <c r="D53" s="104"/>
      <c r="E53" s="62">
        <f>SUM(B53:D53)</f>
        <v>0</v>
      </c>
    </row>
    <row r="54" spans="1:5" x14ac:dyDescent="0.25">
      <c r="A54" s="72" t="s">
        <v>57</v>
      </c>
      <c r="B54" s="66">
        <v>1924262.78</v>
      </c>
      <c r="C54" s="66">
        <v>1924262.78</v>
      </c>
      <c r="D54" s="66">
        <v>-6823237.2199999997</v>
      </c>
      <c r="E54" s="66">
        <f>+E51-E52-E53</f>
        <v>-6823237.2199999997</v>
      </c>
    </row>
    <row r="55" spans="1:5" ht="15.75" thickBot="1" x14ac:dyDescent="0.3">
      <c r="A55" s="89"/>
      <c r="B55" s="89"/>
      <c r="C55" s="89"/>
      <c r="D55" s="89"/>
      <c r="E55" s="89"/>
    </row>
    <row r="56" spans="1:5" ht="15.75" thickTop="1" x14ac:dyDescent="0.25">
      <c r="A56" s="98" t="s">
        <v>58</v>
      </c>
    </row>
    <row r="57" spans="1:5" x14ac:dyDescent="0.25">
      <c r="A57" s="60"/>
    </row>
    <row r="59" spans="1:5" x14ac:dyDescent="0.25">
      <c r="A59" s="99" t="s">
        <v>96</v>
      </c>
    </row>
    <row r="60" spans="1:5" x14ac:dyDescent="0.25">
      <c r="A60" s="99" t="s">
        <v>98</v>
      </c>
    </row>
    <row r="61" spans="1:5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4" workbookViewId="0">
      <selection activeCell="H60" sqref="H60"/>
    </sheetView>
  </sheetViews>
  <sheetFormatPr baseColWidth="10" defaultColWidth="12.85546875" defaultRowHeight="15" x14ac:dyDescent="0.25"/>
  <cols>
    <col min="1" max="1" width="42.5703125" style="78" customWidth="1"/>
    <col min="2" max="2" width="13.85546875" style="60" bestFit="1" customWidth="1"/>
    <col min="3" max="3" width="14.140625" style="60" bestFit="1" customWidth="1"/>
    <col min="4" max="4" width="13.140625" style="60" bestFit="1" customWidth="1"/>
    <col min="5" max="5" width="14.140625" style="60" bestFit="1" customWidth="1"/>
    <col min="6" max="6" width="13" style="60" bestFit="1" customWidth="1"/>
    <col min="7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7</v>
      </c>
      <c r="B5" s="74" t="s">
        <v>90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  <c r="F7" s="105"/>
    </row>
    <row r="8" spans="1:7" x14ac:dyDescent="0.25">
      <c r="A8" s="105" t="s">
        <v>9</v>
      </c>
      <c r="B8" s="105"/>
      <c r="C8" s="105"/>
      <c r="D8" s="105"/>
      <c r="E8" s="105"/>
      <c r="F8" s="105"/>
    </row>
    <row r="10" spans="1:7" ht="15.75" thickBot="1" x14ac:dyDescent="0.3">
      <c r="A10" s="75" t="s">
        <v>10</v>
      </c>
      <c r="B10" s="76" t="s">
        <v>11</v>
      </c>
      <c r="C10" s="76" t="s">
        <v>21</v>
      </c>
      <c r="D10" s="76" t="s">
        <v>59</v>
      </c>
      <c r="E10" s="76" t="s">
        <v>23</v>
      </c>
      <c r="F10" s="76" t="s">
        <v>72</v>
      </c>
    </row>
    <row r="11" spans="1:7" x14ac:dyDescent="0.25">
      <c r="A11" s="93"/>
      <c r="B11" s="94"/>
      <c r="C11" s="94"/>
      <c r="D11" s="94"/>
      <c r="E11" s="94"/>
      <c r="F11" s="94"/>
    </row>
    <row r="12" spans="1:7" x14ac:dyDescent="0.25">
      <c r="A12" s="77" t="s">
        <v>60</v>
      </c>
      <c r="B12" s="68" t="s">
        <v>26</v>
      </c>
      <c r="C12" s="60">
        <v>69245</v>
      </c>
      <c r="D12" s="60">
        <v>30242</v>
      </c>
      <c r="E12" s="62">
        <v>0</v>
      </c>
      <c r="F12" s="62">
        <f>SUM(C12:E12)</f>
        <v>99487</v>
      </c>
    </row>
    <row r="13" spans="1:7" x14ac:dyDescent="0.25">
      <c r="A13" s="77" t="s">
        <v>61</v>
      </c>
      <c r="B13" s="68" t="s">
        <v>26</v>
      </c>
      <c r="C13" s="62">
        <v>503</v>
      </c>
      <c r="D13" s="62">
        <v>250</v>
      </c>
      <c r="E13" s="62">
        <v>150</v>
      </c>
      <c r="F13" s="62">
        <f>SUM(C13:E13)</f>
        <v>903</v>
      </c>
    </row>
    <row r="14" spans="1:7" x14ac:dyDescent="0.25">
      <c r="A14" s="80"/>
    </row>
    <row r="15" spans="1:7" ht="15.75" thickBot="1" x14ac:dyDescent="0.3">
      <c r="A15" s="81" t="s">
        <v>72</v>
      </c>
      <c r="B15" s="63"/>
      <c r="C15" s="64">
        <f t="shared" ref="C15:E15" si="0">SUM(C12:C14)</f>
        <v>69748</v>
      </c>
      <c r="D15" s="64">
        <f t="shared" si="0"/>
        <v>30492</v>
      </c>
      <c r="E15" s="64">
        <f t="shared" si="0"/>
        <v>150</v>
      </c>
      <c r="F15" s="64">
        <f>SUM(F12:F14)</f>
        <v>100390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79</v>
      </c>
      <c r="B22" s="105"/>
      <c r="C22" s="105"/>
      <c r="D22" s="105"/>
      <c r="E22" s="105"/>
    </row>
    <row r="24" spans="1:13" ht="15.75" thickBot="1" x14ac:dyDescent="0.3">
      <c r="A24" s="75" t="s">
        <v>10</v>
      </c>
      <c r="B24" s="76" t="s">
        <v>21</v>
      </c>
      <c r="C24" s="76" t="s">
        <v>59</v>
      </c>
      <c r="D24" s="76" t="s">
        <v>23</v>
      </c>
      <c r="E24" s="76" t="s">
        <v>72</v>
      </c>
    </row>
    <row r="25" spans="1:13" x14ac:dyDescent="0.25">
      <c r="A25" s="93"/>
      <c r="B25" s="94"/>
      <c r="C25" s="94"/>
      <c r="D25" s="94"/>
      <c r="E25" s="94"/>
    </row>
    <row r="26" spans="1:13" x14ac:dyDescent="0.25">
      <c r="A26" s="77" t="s">
        <v>60</v>
      </c>
      <c r="B26" s="62">
        <v>262500</v>
      </c>
      <c r="C26" s="62">
        <v>0</v>
      </c>
      <c r="D26" s="62">
        <v>0</v>
      </c>
      <c r="E26" s="62">
        <f>SUM(B26:D26)</f>
        <v>262500</v>
      </c>
    </row>
    <row r="27" spans="1:13" x14ac:dyDescent="0.25">
      <c r="A27" s="77" t="s">
        <v>61</v>
      </c>
      <c r="B27" s="62">
        <v>1547897</v>
      </c>
      <c r="C27" s="62">
        <v>0</v>
      </c>
      <c r="D27" s="62">
        <v>870000</v>
      </c>
      <c r="E27" s="62">
        <f>SUM(B27:D27)</f>
        <v>2417897</v>
      </c>
    </row>
    <row r="28" spans="1:13" x14ac:dyDescent="0.25">
      <c r="A28" s="84"/>
    </row>
    <row r="29" spans="1:13" ht="15.75" thickBot="1" x14ac:dyDescent="0.3">
      <c r="A29" s="81" t="s">
        <v>72</v>
      </c>
      <c r="B29" s="64">
        <f t="shared" ref="B29:E29" si="1">SUM(B26:B28)</f>
        <v>1810397</v>
      </c>
      <c r="C29" s="64">
        <f t="shared" si="1"/>
        <v>0</v>
      </c>
      <c r="D29" s="64">
        <f t="shared" si="1"/>
        <v>870000</v>
      </c>
      <c r="E29" s="64">
        <f t="shared" si="1"/>
        <v>2680397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105"/>
    </row>
    <row r="36" spans="1:13" ht="15.75" thickBot="1" x14ac:dyDescent="0.3">
      <c r="A36" s="75" t="s">
        <v>38</v>
      </c>
      <c r="B36" s="76" t="s">
        <v>21</v>
      </c>
      <c r="C36" s="76" t="s">
        <v>22</v>
      </c>
      <c r="D36" s="76" t="s">
        <v>23</v>
      </c>
      <c r="E36" s="76" t="s">
        <v>72</v>
      </c>
    </row>
    <row r="37" spans="1:13" x14ac:dyDescent="0.25">
      <c r="A37" s="93"/>
      <c r="B37" s="94"/>
      <c r="C37" s="94"/>
      <c r="D37" s="94"/>
      <c r="E37" s="94"/>
    </row>
    <row r="38" spans="1:13" x14ac:dyDescent="0.25">
      <c r="A38" s="78" t="s">
        <v>64</v>
      </c>
      <c r="B38" s="103"/>
      <c r="C38" s="103"/>
      <c r="D38" s="103"/>
      <c r="E38" s="68">
        <f>SUM(B38:D38)</f>
        <v>0</v>
      </c>
    </row>
    <row r="39" spans="1:13" x14ac:dyDescent="0.25">
      <c r="A39" s="78" t="s">
        <v>65</v>
      </c>
      <c r="B39" s="62">
        <v>1547897</v>
      </c>
      <c r="C39" s="62">
        <v>0</v>
      </c>
      <c r="D39" s="62">
        <v>870000</v>
      </c>
      <c r="E39" s="68">
        <f>SUM(B39:D39)</f>
        <v>2417897</v>
      </c>
    </row>
    <row r="41" spans="1:13" ht="15.75" thickBot="1" x14ac:dyDescent="0.3">
      <c r="A41" s="81" t="s">
        <v>72</v>
      </c>
      <c r="B41" s="65">
        <f t="shared" ref="B41:D41" si="2">SUM(B38:B40)</f>
        <v>1547897</v>
      </c>
      <c r="C41" s="65">
        <f t="shared" si="2"/>
        <v>0</v>
      </c>
      <c r="D41" s="65">
        <f t="shared" si="2"/>
        <v>870000</v>
      </c>
      <c r="E41" s="65">
        <f>SUM(E38:E40)</f>
        <v>2417897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105"/>
    </row>
    <row r="48" spans="1:13" ht="15.75" thickBot="1" x14ac:dyDescent="0.3">
      <c r="A48" s="75" t="s">
        <v>38</v>
      </c>
      <c r="B48" s="76" t="s">
        <v>21</v>
      </c>
      <c r="C48" s="76" t="s">
        <v>22</v>
      </c>
      <c r="D48" s="76" t="s">
        <v>23</v>
      </c>
      <c r="E48" s="76" t="s">
        <v>72</v>
      </c>
    </row>
    <row r="49" spans="1:5" x14ac:dyDescent="0.25">
      <c r="A49" s="60" t="s">
        <v>73</v>
      </c>
      <c r="B49" s="60">
        <v>-6823237.2199999997</v>
      </c>
      <c r="C49" s="60">
        <v>-8633634.2199999988</v>
      </c>
      <c r="D49" s="60">
        <v>2474395.7800000012</v>
      </c>
      <c r="E49" s="62">
        <f>B49</f>
        <v>-6823237.2199999997</v>
      </c>
    </row>
    <row r="50" spans="1:5" x14ac:dyDescent="0.25">
      <c r="A50" s="60" t="s">
        <v>54</v>
      </c>
      <c r="C50" s="60">
        <v>11108030</v>
      </c>
      <c r="E50" s="62">
        <f>SUM(B50:D50)</f>
        <v>11108030</v>
      </c>
    </row>
    <row r="51" spans="1:5" x14ac:dyDescent="0.25">
      <c r="A51" s="72" t="s">
        <v>55</v>
      </c>
      <c r="B51" s="66">
        <v>-6823237.2199999997</v>
      </c>
      <c r="C51" s="66">
        <v>2474395.7800000012</v>
      </c>
      <c r="D51" s="66">
        <v>2474395.7800000012</v>
      </c>
      <c r="E51" s="66">
        <f>+E49+E50</f>
        <v>4284792.78</v>
      </c>
    </row>
    <row r="52" spans="1:5" ht="30" x14ac:dyDescent="0.25">
      <c r="A52" s="88" t="s">
        <v>66</v>
      </c>
      <c r="B52" s="60">
        <v>1810397</v>
      </c>
      <c r="D52" s="60">
        <v>870000</v>
      </c>
      <c r="E52" s="62">
        <f>SUM(B52:D52)</f>
        <v>2680397</v>
      </c>
    </row>
    <row r="53" spans="1:5" ht="16.5" customHeight="1" x14ac:dyDescent="0.25">
      <c r="A53" s="88" t="s">
        <v>94</v>
      </c>
      <c r="B53" s="61"/>
      <c r="C53" s="61"/>
      <c r="D53" s="61">
        <v>1432292.78</v>
      </c>
      <c r="E53" s="62">
        <f>SUM(B53:D53)</f>
        <v>1432292.78</v>
      </c>
    </row>
    <row r="54" spans="1:5" x14ac:dyDescent="0.25">
      <c r="A54" s="72" t="s">
        <v>57</v>
      </c>
      <c r="B54" s="66">
        <v>-8633634.2199999988</v>
      </c>
      <c r="C54" s="66">
        <v>2474395.7800000012</v>
      </c>
      <c r="D54" s="66">
        <v>172103.00000000116</v>
      </c>
      <c r="E54" s="66">
        <f>+E51-E52-E53</f>
        <v>172103.00000000023</v>
      </c>
    </row>
    <row r="55" spans="1:5" ht="15.75" thickBot="1" x14ac:dyDescent="0.3">
      <c r="A55" s="89"/>
      <c r="B55" s="89"/>
      <c r="C55" s="89"/>
      <c r="D55" s="89"/>
      <c r="E55" s="89"/>
    </row>
    <row r="56" spans="1:5" ht="15.75" thickTop="1" x14ac:dyDescent="0.25">
      <c r="A56" s="98" t="s">
        <v>58</v>
      </c>
    </row>
    <row r="57" spans="1:5" x14ac:dyDescent="0.25">
      <c r="A57" s="60"/>
    </row>
    <row r="59" spans="1:5" x14ac:dyDescent="0.25">
      <c r="A59" s="99" t="s">
        <v>96</v>
      </c>
    </row>
    <row r="60" spans="1:5" x14ac:dyDescent="0.25">
      <c r="A60" s="99" t="s">
        <v>98</v>
      </c>
    </row>
    <row r="61" spans="1:5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8:F8"/>
    <mergeCell ref="A7:F7"/>
    <mergeCell ref="A22:E22"/>
    <mergeCell ref="A34:E3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4" workbookViewId="0">
      <selection activeCell="H51" sqref="H51"/>
    </sheetView>
  </sheetViews>
  <sheetFormatPr baseColWidth="10" defaultColWidth="12.85546875" defaultRowHeight="15" x14ac:dyDescent="0.25"/>
  <cols>
    <col min="1" max="1" width="42.5703125" style="78" customWidth="1"/>
    <col min="2" max="4" width="13.140625" style="60" bestFit="1" customWidth="1"/>
    <col min="5" max="5" width="13" style="60" bestFit="1" customWidth="1"/>
    <col min="6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67</v>
      </c>
      <c r="B5" s="74" t="s">
        <v>91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</row>
    <row r="8" spans="1:7" x14ac:dyDescent="0.25">
      <c r="A8" s="105" t="s">
        <v>9</v>
      </c>
      <c r="B8" s="105"/>
      <c r="C8" s="105"/>
      <c r="D8" s="105"/>
      <c r="E8" s="105"/>
    </row>
    <row r="10" spans="1:7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78</v>
      </c>
    </row>
    <row r="11" spans="1:7" x14ac:dyDescent="0.25">
      <c r="A11" s="93"/>
      <c r="B11" s="94"/>
      <c r="C11" s="94"/>
      <c r="D11" s="94"/>
      <c r="E11" s="94"/>
    </row>
    <row r="12" spans="1:7" x14ac:dyDescent="0.25">
      <c r="A12" s="77" t="s">
        <v>60</v>
      </c>
      <c r="B12" s="78"/>
      <c r="C12" s="60">
        <f>'Campaña I T'!F12</f>
        <v>0</v>
      </c>
      <c r="D12" s="60">
        <f>'Campaña 2T'!F12</f>
        <v>68165</v>
      </c>
      <c r="E12" s="62">
        <f>SUM(C12:D12)</f>
        <v>68165</v>
      </c>
    </row>
    <row r="13" spans="1:7" x14ac:dyDescent="0.25">
      <c r="A13" s="77" t="s">
        <v>61</v>
      </c>
      <c r="B13" s="68" t="s">
        <v>26</v>
      </c>
      <c r="C13" s="60">
        <f>'Campaña I T'!F13</f>
        <v>0</v>
      </c>
      <c r="D13" s="60">
        <f>'Campaña 2T'!F13</f>
        <v>113</v>
      </c>
      <c r="E13" s="62">
        <f>SUM(C13:D13)</f>
        <v>113</v>
      </c>
    </row>
    <row r="14" spans="1:7" x14ac:dyDescent="0.25">
      <c r="A14" s="80"/>
    </row>
    <row r="15" spans="1:7" ht="15.75" thickBot="1" x14ac:dyDescent="0.3">
      <c r="A15" s="81" t="s">
        <v>30</v>
      </c>
      <c r="B15" s="63"/>
      <c r="C15" s="64">
        <f t="shared" ref="C15:D15" si="0">SUM(C12:C14)</f>
        <v>0</v>
      </c>
      <c r="D15" s="64">
        <f t="shared" si="0"/>
        <v>68278</v>
      </c>
      <c r="E15" s="64">
        <f>SUM(E12:E14)</f>
        <v>68278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79</v>
      </c>
      <c r="B22" s="105"/>
      <c r="C22" s="105"/>
      <c r="D22" s="105"/>
      <c r="E22" s="62"/>
    </row>
    <row r="24" spans="1:13" ht="15.75" thickBot="1" x14ac:dyDescent="0.3">
      <c r="A24" s="75" t="s">
        <v>10</v>
      </c>
      <c r="B24" s="76" t="s">
        <v>68</v>
      </c>
      <c r="C24" s="76" t="s">
        <v>69</v>
      </c>
      <c r="D24" s="76" t="s">
        <v>78</v>
      </c>
    </row>
    <row r="25" spans="1:13" x14ac:dyDescent="0.25">
      <c r="A25" s="93"/>
      <c r="B25" s="94"/>
      <c r="C25" s="94"/>
      <c r="D25" s="94"/>
    </row>
    <row r="26" spans="1:13" x14ac:dyDescent="0.25">
      <c r="A26" s="77" t="s">
        <v>60</v>
      </c>
      <c r="B26" s="62">
        <f>'Campaña I T'!E26</f>
        <v>0</v>
      </c>
      <c r="C26" s="62">
        <f>'Campaña 2T'!E26</f>
        <v>0</v>
      </c>
      <c r="D26" s="62">
        <f>SUM(B26:C26)</f>
        <v>0</v>
      </c>
    </row>
    <row r="27" spans="1:13" x14ac:dyDescent="0.25">
      <c r="A27" s="77" t="s">
        <v>61</v>
      </c>
      <c r="B27" s="62">
        <f>'Campaña I T'!E27</f>
        <v>0</v>
      </c>
      <c r="C27" s="62">
        <f>'Campaña 2T'!E27</f>
        <v>400000</v>
      </c>
      <c r="D27" s="62">
        <f>SUM(B27:C27)</f>
        <v>400000</v>
      </c>
    </row>
    <row r="28" spans="1:13" x14ac:dyDescent="0.25">
      <c r="A28" s="84"/>
    </row>
    <row r="29" spans="1:13" ht="15.75" thickBot="1" x14ac:dyDescent="0.3">
      <c r="A29" s="81" t="s">
        <v>30</v>
      </c>
      <c r="B29" s="64">
        <f t="shared" ref="B29:D29" si="1">SUM(B26:B28)</f>
        <v>0</v>
      </c>
      <c r="C29" s="64">
        <f t="shared" si="1"/>
        <v>400000</v>
      </c>
      <c r="D29" s="64">
        <f t="shared" si="1"/>
        <v>400000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62"/>
    </row>
    <row r="36" spans="1:13" ht="15.75" thickBot="1" x14ac:dyDescent="0.3">
      <c r="A36" s="75" t="s">
        <v>38</v>
      </c>
      <c r="B36" s="76" t="s">
        <v>68</v>
      </c>
      <c r="C36" s="76" t="s">
        <v>69</v>
      </c>
      <c r="D36" s="76" t="s">
        <v>78</v>
      </c>
    </row>
    <row r="37" spans="1:13" x14ac:dyDescent="0.25">
      <c r="A37" s="93"/>
      <c r="B37" s="94"/>
      <c r="C37" s="94"/>
      <c r="D37" s="94"/>
    </row>
    <row r="38" spans="1:13" x14ac:dyDescent="0.25">
      <c r="A38" s="78" t="s">
        <v>64</v>
      </c>
      <c r="B38" s="62">
        <f>'Campaña I T'!E38</f>
        <v>0</v>
      </c>
      <c r="C38" s="62">
        <f>'Campaña 2T'!E38</f>
        <v>0</v>
      </c>
      <c r="D38" s="68">
        <f>SUM(B38:C38)</f>
        <v>0</v>
      </c>
    </row>
    <row r="39" spans="1:13" x14ac:dyDescent="0.25">
      <c r="A39" s="78" t="s">
        <v>65</v>
      </c>
      <c r="B39" s="62">
        <f>'Campaña I T'!E39</f>
        <v>0</v>
      </c>
      <c r="C39" s="62">
        <f>'Campaña 2T'!E39</f>
        <v>400000</v>
      </c>
      <c r="D39" s="68">
        <f>SUM(B39:C39)</f>
        <v>400000</v>
      </c>
    </row>
    <row r="41" spans="1:13" ht="15.75" thickBot="1" x14ac:dyDescent="0.3">
      <c r="A41" s="81" t="s">
        <v>30</v>
      </c>
      <c r="B41" s="65">
        <f t="shared" ref="B41" si="2">SUM(B38:B40)</f>
        <v>0</v>
      </c>
      <c r="C41" s="65">
        <f>SUM(C38:C40)</f>
        <v>400000</v>
      </c>
      <c r="D41" s="65">
        <f>SUM(D38:D40)</f>
        <v>400000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62"/>
    </row>
    <row r="48" spans="1:13" ht="15.75" thickBot="1" x14ac:dyDescent="0.3">
      <c r="A48" s="75" t="s">
        <v>38</v>
      </c>
      <c r="B48" s="76" t="s">
        <v>68</v>
      </c>
      <c r="C48" s="76" t="s">
        <v>69</v>
      </c>
      <c r="D48" s="76" t="s">
        <v>78</v>
      </c>
    </row>
    <row r="49" spans="1:4" x14ac:dyDescent="0.25">
      <c r="A49" s="60" t="s">
        <v>73</v>
      </c>
      <c r="B49" s="60">
        <f>'Campaña I T'!E49</f>
        <v>1432292.78</v>
      </c>
      <c r="C49" s="60">
        <f>'Campaña 2T'!E49</f>
        <v>1432292.78</v>
      </c>
      <c r="D49" s="62">
        <f>B49</f>
        <v>1432292.78</v>
      </c>
    </row>
    <row r="50" spans="1:4" x14ac:dyDescent="0.25">
      <c r="A50" s="60" t="s">
        <v>54</v>
      </c>
      <c r="B50" s="60">
        <f>'Campaña I T'!E50</f>
        <v>0</v>
      </c>
      <c r="C50" s="60">
        <f>'Campaña 2T'!E50</f>
        <v>891970</v>
      </c>
      <c r="D50" s="62">
        <f>SUM(B50:C50)</f>
        <v>891970</v>
      </c>
    </row>
    <row r="51" spans="1:4" x14ac:dyDescent="0.25">
      <c r="A51" s="72" t="s">
        <v>55</v>
      </c>
      <c r="B51" s="60">
        <f>'Campaña I T'!E51</f>
        <v>1432292.78</v>
      </c>
      <c r="C51" s="60">
        <f>'Campaña 2T'!E51</f>
        <v>2324262.7800000003</v>
      </c>
      <c r="D51" s="66">
        <f>+D49+D50</f>
        <v>2324262.7800000003</v>
      </c>
    </row>
    <row r="52" spans="1:4" ht="30" x14ac:dyDescent="0.25">
      <c r="A52" s="88" t="s">
        <v>66</v>
      </c>
      <c r="B52" s="60">
        <f>'Campaña I T'!E52</f>
        <v>0</v>
      </c>
      <c r="C52" s="60">
        <f>'Campaña 2T'!E52</f>
        <v>400000</v>
      </c>
      <c r="D52" s="62">
        <f>SUM(B52:C52)</f>
        <v>400000</v>
      </c>
    </row>
    <row r="53" spans="1:4" x14ac:dyDescent="0.25">
      <c r="A53" s="88" t="s">
        <v>94</v>
      </c>
      <c r="B53" s="60">
        <f>'Campaña I T'!E53</f>
        <v>0</v>
      </c>
      <c r="C53" s="60">
        <f>'Campaña 2T'!E53</f>
        <v>0</v>
      </c>
      <c r="D53" s="62">
        <f>SUM(B53:C53)</f>
        <v>0</v>
      </c>
    </row>
    <row r="54" spans="1:4" x14ac:dyDescent="0.25">
      <c r="A54" s="72" t="s">
        <v>57</v>
      </c>
      <c r="B54" s="60">
        <f>'Campaña I T'!E54</f>
        <v>1432292.78</v>
      </c>
      <c r="C54" s="60">
        <f>'Campaña 2T'!E54</f>
        <v>1924262.7800000003</v>
      </c>
      <c r="D54" s="66">
        <f>+D51-D52-D53</f>
        <v>1924262.7800000003</v>
      </c>
    </row>
    <row r="55" spans="1:4" ht="15.75" thickBot="1" x14ac:dyDescent="0.3">
      <c r="A55" s="89"/>
      <c r="B55" s="89"/>
      <c r="C55" s="89"/>
      <c r="D55" s="89"/>
    </row>
    <row r="56" spans="1:4" ht="15.75" thickTop="1" x14ac:dyDescent="0.25">
      <c r="A56" s="98" t="s">
        <v>58</v>
      </c>
    </row>
    <row r="57" spans="1:4" x14ac:dyDescent="0.25">
      <c r="A57" s="60"/>
    </row>
    <row r="59" spans="1:4" x14ac:dyDescent="0.25">
      <c r="A59" s="99" t="s">
        <v>96</v>
      </c>
    </row>
    <row r="60" spans="1:4" x14ac:dyDescent="0.25">
      <c r="A60" s="99" t="s">
        <v>98</v>
      </c>
    </row>
    <row r="61" spans="1:4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46:D46"/>
    <mergeCell ref="A33:E33"/>
    <mergeCell ref="A44:E44"/>
    <mergeCell ref="A45:E45"/>
    <mergeCell ref="A1:E1"/>
    <mergeCell ref="A7:E7"/>
    <mergeCell ref="A8:E8"/>
    <mergeCell ref="A20:E20"/>
    <mergeCell ref="A21:E21"/>
    <mergeCell ref="A32:E32"/>
    <mergeCell ref="A22:D22"/>
    <mergeCell ref="A34:D3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H53" sqref="H53"/>
    </sheetView>
  </sheetViews>
  <sheetFormatPr baseColWidth="10" defaultColWidth="12.85546875" defaultRowHeight="15" x14ac:dyDescent="0.25"/>
  <cols>
    <col min="1" max="1" width="42.5703125" style="78" customWidth="1"/>
    <col min="2" max="3" width="13.140625" style="60" bestFit="1" customWidth="1"/>
    <col min="4" max="5" width="13.85546875" style="60" bestFit="1" customWidth="1"/>
    <col min="6" max="6" width="13" style="60" bestFit="1" customWidth="1"/>
    <col min="7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67</v>
      </c>
      <c r="B5" s="74" t="s">
        <v>93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</row>
    <row r="8" spans="1:7" x14ac:dyDescent="0.25">
      <c r="A8" s="105" t="s">
        <v>9</v>
      </c>
      <c r="B8" s="105"/>
      <c r="C8" s="105"/>
      <c r="D8" s="105"/>
      <c r="E8" s="105"/>
    </row>
    <row r="10" spans="1:7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71</v>
      </c>
      <c r="F10" s="76" t="s">
        <v>77</v>
      </c>
    </row>
    <row r="11" spans="1:7" x14ac:dyDescent="0.25">
      <c r="A11" s="93"/>
      <c r="B11" s="94"/>
      <c r="C11" s="94"/>
      <c r="D11" s="94"/>
      <c r="E11" s="94"/>
      <c r="F11" s="94"/>
    </row>
    <row r="12" spans="1:7" x14ac:dyDescent="0.25">
      <c r="A12" s="77" t="s">
        <v>60</v>
      </c>
      <c r="B12" s="78"/>
      <c r="C12" s="60">
        <f>'Campaña I T'!F12</f>
        <v>0</v>
      </c>
      <c r="D12" s="60">
        <f>'Campaña 2T'!F12</f>
        <v>68165</v>
      </c>
      <c r="E12" s="60">
        <f>'Campaña 3T'!F12</f>
        <v>122352</v>
      </c>
      <c r="F12" s="62">
        <f>SUM(C12:E12)</f>
        <v>190517</v>
      </c>
    </row>
    <row r="13" spans="1:7" x14ac:dyDescent="0.25">
      <c r="A13" s="77" t="s">
        <v>61</v>
      </c>
      <c r="B13" s="68" t="s">
        <v>26</v>
      </c>
      <c r="C13" s="60">
        <f>'Campaña I T'!F13</f>
        <v>0</v>
      </c>
      <c r="D13" s="60">
        <f>'Campaña 2T'!F13</f>
        <v>113</v>
      </c>
      <c r="E13" s="60">
        <f>'Campaña 3T'!F13</f>
        <v>50</v>
      </c>
      <c r="F13" s="62">
        <f>SUM(C13:E13)</f>
        <v>163</v>
      </c>
    </row>
    <row r="14" spans="1:7" x14ac:dyDescent="0.25">
      <c r="A14" s="80"/>
    </row>
    <row r="15" spans="1:7" ht="15.75" thickBot="1" x14ac:dyDescent="0.3">
      <c r="A15" s="81" t="s">
        <v>30</v>
      </c>
      <c r="B15" s="63"/>
      <c r="C15" s="64">
        <f t="shared" ref="C15:E15" si="0">SUM(C12:C14)</f>
        <v>0</v>
      </c>
      <c r="D15" s="64">
        <f t="shared" si="0"/>
        <v>68278</v>
      </c>
      <c r="E15" s="64">
        <f t="shared" si="0"/>
        <v>122402</v>
      </c>
      <c r="F15" s="64">
        <f>SUM(F12:F14)</f>
        <v>190680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79</v>
      </c>
      <c r="B22" s="105"/>
      <c r="C22" s="105"/>
      <c r="D22" s="105"/>
      <c r="E22" s="105"/>
    </row>
    <row r="24" spans="1:13" ht="15.75" thickBot="1" x14ac:dyDescent="0.3">
      <c r="A24" s="75" t="s">
        <v>10</v>
      </c>
      <c r="B24" s="76" t="s">
        <v>68</v>
      </c>
      <c r="C24" s="76" t="s">
        <v>69</v>
      </c>
      <c r="D24" s="76" t="s">
        <v>71</v>
      </c>
      <c r="E24" s="76" t="s">
        <v>77</v>
      </c>
    </row>
    <row r="25" spans="1:13" x14ac:dyDescent="0.25">
      <c r="A25" s="93"/>
      <c r="B25" s="94"/>
      <c r="C25" s="94"/>
      <c r="D25" s="94"/>
      <c r="E25" s="94"/>
    </row>
    <row r="26" spans="1:13" x14ac:dyDescent="0.25">
      <c r="A26" s="77" t="s">
        <v>60</v>
      </c>
      <c r="B26" s="62">
        <f>'Campaña I T'!E26</f>
        <v>0</v>
      </c>
      <c r="C26" s="62">
        <f>'Campaña 2T'!E26</f>
        <v>0</v>
      </c>
      <c r="D26" s="62">
        <f>'Campaña 3T'!E26</f>
        <v>8540500</v>
      </c>
      <c r="E26" s="62">
        <f>SUM(B26:D26)</f>
        <v>8540500</v>
      </c>
    </row>
    <row r="27" spans="1:13" x14ac:dyDescent="0.25">
      <c r="A27" s="77" t="s">
        <v>61</v>
      </c>
      <c r="B27" s="62">
        <f>'Campaña I T'!E27</f>
        <v>0</v>
      </c>
      <c r="C27" s="62">
        <f>'Campaña 2T'!E27</f>
        <v>400000</v>
      </c>
      <c r="D27" s="62">
        <f>'Campaña 3T'!E27</f>
        <v>207000</v>
      </c>
      <c r="E27" s="62">
        <f>SUM(B27:D27)</f>
        <v>607000</v>
      </c>
    </row>
    <row r="28" spans="1:13" x14ac:dyDescent="0.25">
      <c r="A28" s="84"/>
    </row>
    <row r="29" spans="1:13" ht="15.75" thickBot="1" x14ac:dyDescent="0.3">
      <c r="A29" s="81" t="s">
        <v>30</v>
      </c>
      <c r="B29" s="64">
        <f t="shared" ref="B29:E29" si="1">SUM(B26:B28)</f>
        <v>0</v>
      </c>
      <c r="C29" s="64">
        <f t="shared" si="1"/>
        <v>400000</v>
      </c>
      <c r="D29" s="64">
        <f t="shared" si="1"/>
        <v>8747500</v>
      </c>
      <c r="E29" s="64">
        <f t="shared" si="1"/>
        <v>9147500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105"/>
    </row>
    <row r="36" spans="1:13" ht="15.75" thickBot="1" x14ac:dyDescent="0.3">
      <c r="A36" s="75" t="s">
        <v>38</v>
      </c>
      <c r="B36" s="76" t="s">
        <v>68</v>
      </c>
      <c r="C36" s="76" t="s">
        <v>69</v>
      </c>
      <c r="D36" s="76" t="s">
        <v>71</v>
      </c>
      <c r="E36" s="76" t="s">
        <v>77</v>
      </c>
    </row>
    <row r="37" spans="1:13" x14ac:dyDescent="0.25">
      <c r="A37" s="93"/>
      <c r="B37" s="94"/>
      <c r="C37" s="94"/>
      <c r="D37" s="94"/>
      <c r="E37" s="94"/>
    </row>
    <row r="38" spans="1:13" x14ac:dyDescent="0.25">
      <c r="A38" s="78" t="s">
        <v>64</v>
      </c>
      <c r="B38" s="62">
        <f>'Campaña I T'!E38</f>
        <v>0</v>
      </c>
      <c r="C38" s="62">
        <f>'Campaña 2T'!E38</f>
        <v>0</v>
      </c>
      <c r="D38" s="62">
        <f>'Campaña 3T'!E38</f>
        <v>0</v>
      </c>
      <c r="E38" s="68">
        <f>SUM(B38:D38)</f>
        <v>0</v>
      </c>
    </row>
    <row r="39" spans="1:13" x14ac:dyDescent="0.25">
      <c r="A39" s="78" t="s">
        <v>65</v>
      </c>
      <c r="B39" s="62">
        <f>'Campaña I T'!E39</f>
        <v>0</v>
      </c>
      <c r="C39" s="62">
        <f>'Campaña 2T'!E39</f>
        <v>400000</v>
      </c>
      <c r="D39" s="62">
        <f>'Campaña 3T'!E39</f>
        <v>207000</v>
      </c>
      <c r="E39" s="68">
        <f>SUM(B39:D39)</f>
        <v>607000</v>
      </c>
    </row>
    <row r="41" spans="1:13" ht="15.75" thickBot="1" x14ac:dyDescent="0.3">
      <c r="A41" s="81" t="s">
        <v>30</v>
      </c>
      <c r="B41" s="65">
        <f t="shared" ref="B41:D41" si="2">SUM(B38:B40)</f>
        <v>0</v>
      </c>
      <c r="C41" s="65">
        <f>SUM(C38:C40)</f>
        <v>400000</v>
      </c>
      <c r="D41" s="65">
        <f t="shared" si="2"/>
        <v>207000</v>
      </c>
      <c r="E41" s="65">
        <f>SUM(E38:E40)</f>
        <v>607000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105"/>
    </row>
    <row r="48" spans="1:13" ht="15.75" thickBot="1" x14ac:dyDescent="0.3">
      <c r="A48" s="75" t="s">
        <v>38</v>
      </c>
      <c r="B48" s="76" t="s">
        <v>68</v>
      </c>
      <c r="C48" s="76" t="s">
        <v>69</v>
      </c>
      <c r="D48" s="76" t="s">
        <v>71</v>
      </c>
      <c r="E48" s="76" t="s">
        <v>77</v>
      </c>
    </row>
    <row r="49" spans="1:5" x14ac:dyDescent="0.25">
      <c r="A49" s="60" t="s">
        <v>73</v>
      </c>
      <c r="B49" s="60">
        <f>'Campaña I T'!E49</f>
        <v>1432292.78</v>
      </c>
      <c r="C49" s="60">
        <f>'Campaña 2T'!E49</f>
        <v>1432292.78</v>
      </c>
      <c r="D49" s="60">
        <f>'Campaña 3T'!E49</f>
        <v>1924262.78</v>
      </c>
      <c r="E49" s="62">
        <f>B49</f>
        <v>1432292.78</v>
      </c>
    </row>
    <row r="50" spans="1:5" x14ac:dyDescent="0.25">
      <c r="A50" s="60" t="s">
        <v>54</v>
      </c>
      <c r="B50" s="60">
        <f>'Campaña I T'!E50</f>
        <v>0</v>
      </c>
      <c r="C50" s="60">
        <f>'Campaña 2T'!E50</f>
        <v>891970</v>
      </c>
      <c r="D50" s="60">
        <f>'Campaña 3T'!E50</f>
        <v>0</v>
      </c>
      <c r="E50" s="62">
        <f>SUM(B50:D50)</f>
        <v>891970</v>
      </c>
    </row>
    <row r="51" spans="1:5" x14ac:dyDescent="0.25">
      <c r="A51" s="72" t="s">
        <v>55</v>
      </c>
      <c r="B51" s="60">
        <f>'Campaña I T'!E51</f>
        <v>1432292.78</v>
      </c>
      <c r="C51" s="60">
        <f>'Campaña 2T'!E51</f>
        <v>2324262.7800000003</v>
      </c>
      <c r="D51" s="60">
        <f>'Campaña 3T'!E51</f>
        <v>1924262.78</v>
      </c>
      <c r="E51" s="66">
        <f>+E49+E50</f>
        <v>2324262.7800000003</v>
      </c>
    </row>
    <row r="52" spans="1:5" ht="30" x14ac:dyDescent="0.25">
      <c r="A52" s="88" t="s">
        <v>66</v>
      </c>
      <c r="B52" s="60">
        <f>'Campaña I T'!E52</f>
        <v>0</v>
      </c>
      <c r="C52" s="60">
        <f>'Campaña 2T'!E52</f>
        <v>400000</v>
      </c>
      <c r="D52" s="60">
        <f>'Campaña 3T'!E52</f>
        <v>8747500</v>
      </c>
      <c r="E52" s="62">
        <f>SUM(B52:D52)</f>
        <v>9147500</v>
      </c>
    </row>
    <row r="53" spans="1:5" x14ac:dyDescent="0.25">
      <c r="A53" s="88" t="s">
        <v>94</v>
      </c>
      <c r="B53" s="60">
        <f>'Campaña I T'!E53</f>
        <v>0</v>
      </c>
      <c r="C53" s="60">
        <f>'Campaña 2T'!E53</f>
        <v>0</v>
      </c>
      <c r="D53" s="60">
        <f>'Campaña 3T'!E53</f>
        <v>0</v>
      </c>
      <c r="E53" s="62">
        <f>SUM(B53:D53)</f>
        <v>0</v>
      </c>
    </row>
    <row r="54" spans="1:5" x14ac:dyDescent="0.25">
      <c r="A54" s="72" t="s">
        <v>57</v>
      </c>
      <c r="B54" s="60">
        <f>'Campaña I T'!E54</f>
        <v>1432292.78</v>
      </c>
      <c r="C54" s="60">
        <f>'Campaña 2T'!E54</f>
        <v>1924262.7800000003</v>
      </c>
      <c r="D54" s="60">
        <f>'Campaña 3T'!E54</f>
        <v>-6823237.2199999997</v>
      </c>
      <c r="E54" s="66">
        <f>+E51-E52-E53</f>
        <v>-6823237.2199999997</v>
      </c>
    </row>
    <row r="55" spans="1:5" ht="15.75" thickBot="1" x14ac:dyDescent="0.3">
      <c r="A55" s="89"/>
      <c r="B55" s="89"/>
      <c r="C55" s="89"/>
      <c r="D55" s="89"/>
      <c r="E55" s="89"/>
    </row>
    <row r="56" spans="1:5" ht="15.75" thickTop="1" x14ac:dyDescent="0.25">
      <c r="A56" s="98" t="s">
        <v>58</v>
      </c>
    </row>
    <row r="57" spans="1:5" x14ac:dyDescent="0.25">
      <c r="A57" s="60"/>
    </row>
    <row r="59" spans="1:5" x14ac:dyDescent="0.25">
      <c r="A59" s="99" t="s">
        <v>96</v>
      </c>
    </row>
    <row r="60" spans="1:5" x14ac:dyDescent="0.25">
      <c r="A60" s="99" t="s">
        <v>98</v>
      </c>
    </row>
    <row r="61" spans="1:5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1:E1"/>
    <mergeCell ref="A7:E7"/>
    <mergeCell ref="A8:E8"/>
    <mergeCell ref="A20:E20"/>
    <mergeCell ref="A21:E21"/>
    <mergeCell ref="A46:E46"/>
    <mergeCell ref="A34:E34"/>
    <mergeCell ref="A22:E22"/>
    <mergeCell ref="A33:E33"/>
    <mergeCell ref="A44:E44"/>
    <mergeCell ref="A45:E45"/>
    <mergeCell ref="A32:E3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G10" sqref="G10"/>
    </sheetView>
  </sheetViews>
  <sheetFormatPr baseColWidth="10" defaultColWidth="12.85546875" defaultRowHeight="15" x14ac:dyDescent="0.25"/>
  <cols>
    <col min="1" max="1" width="42.5703125" style="78" customWidth="1"/>
    <col min="2" max="3" width="13.28515625" style="60" bestFit="1" customWidth="1"/>
    <col min="4" max="4" width="14.28515625" style="60" bestFit="1" customWidth="1"/>
    <col min="5" max="5" width="14.140625" style="60" bestFit="1" customWidth="1"/>
    <col min="6" max="6" width="14.28515625" style="60" bestFit="1" customWidth="1"/>
    <col min="7" max="7" width="13.140625" style="60" bestFit="1" customWidth="1"/>
    <col min="8" max="8" width="13" style="60" bestFit="1" customWidth="1"/>
    <col min="9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67</v>
      </c>
      <c r="B5" s="96">
        <v>2012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  <c r="F7" s="105"/>
      <c r="G7" s="105"/>
    </row>
    <row r="8" spans="1:7" x14ac:dyDescent="0.25">
      <c r="A8" s="105" t="s">
        <v>9</v>
      </c>
      <c r="B8" s="105"/>
      <c r="C8" s="105"/>
      <c r="D8" s="105"/>
      <c r="E8" s="105"/>
      <c r="F8" s="105"/>
      <c r="G8" s="105"/>
    </row>
    <row r="10" spans="1:7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71</v>
      </c>
      <c r="F10" s="76" t="s">
        <v>72</v>
      </c>
      <c r="G10" s="76" t="s">
        <v>76</v>
      </c>
    </row>
    <row r="11" spans="1:7" x14ac:dyDescent="0.25">
      <c r="A11" s="93"/>
      <c r="B11" s="94"/>
      <c r="C11" s="94"/>
      <c r="D11" s="94"/>
      <c r="E11" s="94"/>
      <c r="F11" s="94"/>
      <c r="G11" s="94"/>
    </row>
    <row r="12" spans="1:7" x14ac:dyDescent="0.25">
      <c r="A12" s="77" t="s">
        <v>60</v>
      </c>
      <c r="B12" s="78"/>
      <c r="C12" s="60">
        <f>'Campaña I T'!F12</f>
        <v>0</v>
      </c>
      <c r="D12" s="60">
        <f>'Campaña 2T'!F12</f>
        <v>68165</v>
      </c>
      <c r="E12" s="60">
        <f>'Campaña 3T'!F12</f>
        <v>122352</v>
      </c>
      <c r="F12" s="62">
        <f>'Campaña 4T'!F12</f>
        <v>99487</v>
      </c>
      <c r="G12" s="62">
        <f>SUM(C12:F12)</f>
        <v>290004</v>
      </c>
    </row>
    <row r="13" spans="1:7" x14ac:dyDescent="0.25">
      <c r="A13" s="77" t="s">
        <v>61</v>
      </c>
      <c r="B13" s="68" t="s">
        <v>26</v>
      </c>
      <c r="C13" s="60">
        <f>'Campaña I T'!F13</f>
        <v>0</v>
      </c>
      <c r="D13" s="60">
        <f>'Campaña 2T'!F13</f>
        <v>113</v>
      </c>
      <c r="E13" s="60">
        <f>'Campaña 3T'!F13</f>
        <v>50</v>
      </c>
      <c r="F13" s="62">
        <f>'Campaña 4T'!F13</f>
        <v>903</v>
      </c>
      <c r="G13" s="62">
        <f>SUM(C13:F13)</f>
        <v>1066</v>
      </c>
    </row>
    <row r="14" spans="1:7" x14ac:dyDescent="0.25">
      <c r="A14" s="80"/>
    </row>
    <row r="15" spans="1:7" ht="15.75" thickBot="1" x14ac:dyDescent="0.3">
      <c r="A15" s="81" t="s">
        <v>30</v>
      </c>
      <c r="B15" s="63"/>
      <c r="C15" s="64">
        <f t="shared" ref="C15:F15" si="0">SUM(C12:C14)</f>
        <v>0</v>
      </c>
      <c r="D15" s="64">
        <f t="shared" si="0"/>
        <v>68278</v>
      </c>
      <c r="E15" s="64">
        <f t="shared" si="0"/>
        <v>122402</v>
      </c>
      <c r="F15" s="64">
        <f t="shared" si="0"/>
        <v>100390</v>
      </c>
      <c r="G15" s="64">
        <f>SUM(G12:G14)</f>
        <v>291070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  <c r="F20" s="111"/>
    </row>
    <row r="21" spans="1:13" x14ac:dyDescent="0.25">
      <c r="A21" s="105" t="s">
        <v>33</v>
      </c>
      <c r="B21" s="105"/>
      <c r="C21" s="105"/>
      <c r="D21" s="105"/>
      <c r="E21" s="105"/>
      <c r="F21" s="105"/>
    </row>
    <row r="22" spans="1:13" x14ac:dyDescent="0.25">
      <c r="A22" s="105" t="s">
        <v>79</v>
      </c>
      <c r="B22" s="105"/>
      <c r="C22" s="105"/>
      <c r="D22" s="105"/>
      <c r="E22" s="105"/>
      <c r="F22" s="105"/>
    </row>
    <row r="24" spans="1:13" ht="15.75" thickBot="1" x14ac:dyDescent="0.3">
      <c r="A24" s="75" t="s">
        <v>10</v>
      </c>
      <c r="B24" s="76" t="s">
        <v>68</v>
      </c>
      <c r="C24" s="76" t="s">
        <v>69</v>
      </c>
      <c r="D24" s="76" t="s">
        <v>71</v>
      </c>
      <c r="E24" s="76" t="s">
        <v>72</v>
      </c>
      <c r="F24" s="76" t="s">
        <v>76</v>
      </c>
    </row>
    <row r="25" spans="1:13" x14ac:dyDescent="0.25">
      <c r="A25" s="93"/>
      <c r="B25" s="94"/>
      <c r="C25" s="94"/>
      <c r="D25" s="94"/>
      <c r="E25" s="94"/>
      <c r="F25" s="94"/>
    </row>
    <row r="26" spans="1:13" x14ac:dyDescent="0.25">
      <c r="A26" s="77" t="s">
        <v>60</v>
      </c>
      <c r="B26" s="62">
        <f>'Campaña I T'!E26</f>
        <v>0</v>
      </c>
      <c r="C26" s="62">
        <f>'Campaña 2T'!E26</f>
        <v>0</v>
      </c>
      <c r="D26" s="62">
        <f>'Campaña 3T'!E26</f>
        <v>8540500</v>
      </c>
      <c r="E26" s="62">
        <f>'Campaña 4T'!E26</f>
        <v>262500</v>
      </c>
      <c r="F26" s="62">
        <f>SUM(B26:E26)</f>
        <v>8803000</v>
      </c>
    </row>
    <row r="27" spans="1:13" x14ac:dyDescent="0.25">
      <c r="A27" s="77" t="s">
        <v>61</v>
      </c>
      <c r="B27" s="62">
        <f>'Campaña I T'!E27</f>
        <v>0</v>
      </c>
      <c r="C27" s="62">
        <f>'Campaña 2T'!E27</f>
        <v>400000</v>
      </c>
      <c r="D27" s="62">
        <f>'Campaña 3T'!E27</f>
        <v>207000</v>
      </c>
      <c r="E27" s="62">
        <f>'Campaña 4T'!E27</f>
        <v>2417897</v>
      </c>
      <c r="F27" s="62">
        <f>SUM(B27:E27)</f>
        <v>3024897</v>
      </c>
    </row>
    <row r="28" spans="1:13" x14ac:dyDescent="0.25">
      <c r="A28" s="84"/>
    </row>
    <row r="29" spans="1:13" ht="15.75" thickBot="1" x14ac:dyDescent="0.3">
      <c r="A29" s="81" t="s">
        <v>30</v>
      </c>
      <c r="B29" s="64">
        <f t="shared" ref="B29:F29" si="1">SUM(B26:B28)</f>
        <v>0</v>
      </c>
      <c r="C29" s="64">
        <f t="shared" si="1"/>
        <v>400000</v>
      </c>
      <c r="D29" s="64">
        <f t="shared" si="1"/>
        <v>8747500</v>
      </c>
      <c r="E29" s="64">
        <f t="shared" si="1"/>
        <v>2680397</v>
      </c>
      <c r="F29" s="64">
        <f t="shared" si="1"/>
        <v>11827897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F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F33" s="105"/>
      <c r="M33" s="62"/>
    </row>
    <row r="34" spans="1:13" x14ac:dyDescent="0.25">
      <c r="A34" s="105" t="s">
        <v>79</v>
      </c>
      <c r="B34" s="105"/>
      <c r="C34" s="105"/>
      <c r="D34" s="105"/>
      <c r="E34" s="105"/>
      <c r="F34" s="105"/>
    </row>
    <row r="36" spans="1:13" ht="15.75" thickBot="1" x14ac:dyDescent="0.3">
      <c r="A36" s="75" t="s">
        <v>38</v>
      </c>
      <c r="B36" s="76" t="s">
        <v>68</v>
      </c>
      <c r="C36" s="76" t="s">
        <v>69</v>
      </c>
      <c r="D36" s="76" t="s">
        <v>71</v>
      </c>
      <c r="E36" s="76" t="s">
        <v>72</v>
      </c>
      <c r="F36" s="76" t="s">
        <v>76</v>
      </c>
    </row>
    <row r="37" spans="1:13" x14ac:dyDescent="0.25">
      <c r="A37" s="93"/>
      <c r="B37" s="94"/>
      <c r="C37" s="94"/>
      <c r="D37" s="94"/>
      <c r="E37" s="94"/>
      <c r="F37" s="94"/>
    </row>
    <row r="38" spans="1:13" x14ac:dyDescent="0.25">
      <c r="A38" s="78" t="s">
        <v>64</v>
      </c>
      <c r="B38" s="62">
        <f>'Campaña I T'!E38</f>
        <v>0</v>
      </c>
      <c r="C38" s="62">
        <f>'Campaña 2T'!E38</f>
        <v>0</v>
      </c>
      <c r="D38" s="62">
        <f>'Campaña 3T'!E38</f>
        <v>0</v>
      </c>
      <c r="E38" s="62">
        <f>'Campaña 4T'!E38</f>
        <v>0</v>
      </c>
      <c r="F38" s="68">
        <f>SUM(B38:E38)</f>
        <v>0</v>
      </c>
    </row>
    <row r="39" spans="1:13" x14ac:dyDescent="0.25">
      <c r="A39" s="78" t="s">
        <v>65</v>
      </c>
      <c r="B39" s="62">
        <f>'Campaña I T'!E39</f>
        <v>0</v>
      </c>
      <c r="C39" s="62">
        <f>'Campaña 2T'!E39</f>
        <v>400000</v>
      </c>
      <c r="D39" s="62">
        <f>'Campaña 3T'!E39</f>
        <v>207000</v>
      </c>
      <c r="E39" s="62">
        <f>'Campaña 4T'!E39</f>
        <v>2417897</v>
      </c>
      <c r="F39" s="68">
        <f>SUM(B39:E39)</f>
        <v>3024897</v>
      </c>
    </row>
    <row r="41" spans="1:13" ht="15.75" thickBot="1" x14ac:dyDescent="0.3">
      <c r="A41" s="81" t="s">
        <v>30</v>
      </c>
      <c r="B41" s="65">
        <f t="shared" ref="B41:E41" si="2">SUM(B38:B40)</f>
        <v>0</v>
      </c>
      <c r="C41" s="65">
        <f>SUM(C38:C40)</f>
        <v>400000</v>
      </c>
      <c r="D41" s="65">
        <f t="shared" si="2"/>
        <v>207000</v>
      </c>
      <c r="E41" s="65">
        <f t="shared" si="2"/>
        <v>2417897</v>
      </c>
      <c r="F41" s="65">
        <f>SUM(F38:F40)</f>
        <v>3024897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  <c r="F44" s="105"/>
    </row>
    <row r="45" spans="1:13" x14ac:dyDescent="0.25">
      <c r="A45" s="105" t="s">
        <v>53</v>
      </c>
      <c r="B45" s="105"/>
      <c r="C45" s="105"/>
      <c r="D45" s="105"/>
      <c r="E45" s="105"/>
      <c r="F45" s="105"/>
    </row>
    <row r="46" spans="1:13" x14ac:dyDescent="0.25">
      <c r="A46" s="105" t="s">
        <v>79</v>
      </c>
      <c r="B46" s="105"/>
      <c r="C46" s="105"/>
      <c r="D46" s="105"/>
      <c r="E46" s="105"/>
      <c r="F46" s="105"/>
    </row>
    <row r="48" spans="1:13" ht="15.75" thickBot="1" x14ac:dyDescent="0.3">
      <c r="A48" s="75" t="s">
        <v>38</v>
      </c>
      <c r="B48" s="76" t="s">
        <v>68</v>
      </c>
      <c r="C48" s="76" t="s">
        <v>69</v>
      </c>
      <c r="D48" s="76" t="s">
        <v>71</v>
      </c>
      <c r="E48" s="76" t="s">
        <v>72</v>
      </c>
      <c r="F48" s="76" t="s">
        <v>76</v>
      </c>
    </row>
    <row r="49" spans="1:6" x14ac:dyDescent="0.25">
      <c r="A49" s="60" t="s">
        <v>73</v>
      </c>
      <c r="B49" s="60">
        <f>'Campaña I T'!E49</f>
        <v>1432292.78</v>
      </c>
      <c r="C49" s="60">
        <f>'Campaña 2T'!E49</f>
        <v>1432292.78</v>
      </c>
      <c r="D49" s="60">
        <f>'Campaña 3T'!E49</f>
        <v>1924262.78</v>
      </c>
      <c r="E49" s="60">
        <f>'Campaña 4T'!E49</f>
        <v>-6823237.2199999997</v>
      </c>
      <c r="F49" s="62">
        <f>B49</f>
        <v>1432292.78</v>
      </c>
    </row>
    <row r="50" spans="1:6" x14ac:dyDescent="0.25">
      <c r="A50" s="60" t="s">
        <v>54</v>
      </c>
      <c r="B50" s="60">
        <f>'Campaña I T'!E50</f>
        <v>0</v>
      </c>
      <c r="C50" s="60">
        <f>'Campaña 2T'!E50</f>
        <v>891970</v>
      </c>
      <c r="D50" s="60">
        <f>'Campaña 3T'!E50</f>
        <v>0</v>
      </c>
      <c r="E50" s="60">
        <f>'Campaña 4T'!E50</f>
        <v>11108030</v>
      </c>
      <c r="F50" s="62">
        <f>SUM(B50:E50)</f>
        <v>12000000</v>
      </c>
    </row>
    <row r="51" spans="1:6" x14ac:dyDescent="0.25">
      <c r="A51" s="72" t="s">
        <v>55</v>
      </c>
      <c r="B51" s="60">
        <f>'Campaña I T'!E51</f>
        <v>1432292.78</v>
      </c>
      <c r="C51" s="60">
        <f>'Campaña 2T'!E51</f>
        <v>2324262.7800000003</v>
      </c>
      <c r="D51" s="60">
        <f>'Campaña 3T'!E51</f>
        <v>1924262.78</v>
      </c>
      <c r="E51" s="60">
        <f>'Campaña 4T'!E51</f>
        <v>4284792.78</v>
      </c>
      <c r="F51" s="66">
        <f>+F49+F50</f>
        <v>13432292.779999999</v>
      </c>
    </row>
    <row r="52" spans="1:6" ht="30" x14ac:dyDescent="0.25">
      <c r="A52" s="88" t="s">
        <v>66</v>
      </c>
      <c r="B52" s="60">
        <f>'Campaña I T'!E52</f>
        <v>0</v>
      </c>
      <c r="C52" s="60">
        <f>'Campaña 2T'!E52</f>
        <v>400000</v>
      </c>
      <c r="D52" s="60">
        <f>'Campaña 3T'!E52</f>
        <v>8747500</v>
      </c>
      <c r="E52" s="60">
        <f>'Campaña 4T'!E52</f>
        <v>2680397</v>
      </c>
      <c r="F52" s="62">
        <f>SUM(B52:E52)</f>
        <v>11827897</v>
      </c>
    </row>
    <row r="53" spans="1:6" x14ac:dyDescent="0.25">
      <c r="A53" s="88" t="s">
        <v>94</v>
      </c>
      <c r="B53" s="60">
        <f>'Campaña I T'!E53</f>
        <v>0</v>
      </c>
      <c r="C53" s="60">
        <f>'Campaña 2T'!E53</f>
        <v>0</v>
      </c>
      <c r="D53" s="60">
        <f>'Campaña 3T'!E53</f>
        <v>0</v>
      </c>
      <c r="E53" s="60">
        <f>'Campaña 4T'!E53</f>
        <v>1432292.78</v>
      </c>
      <c r="F53" s="62">
        <f>SUM(B53:E53)</f>
        <v>1432292.78</v>
      </c>
    </row>
    <row r="54" spans="1:6" x14ac:dyDescent="0.25">
      <c r="A54" s="72" t="s">
        <v>57</v>
      </c>
      <c r="B54" s="60">
        <f>'Campaña I T'!E54</f>
        <v>1432292.78</v>
      </c>
      <c r="C54" s="60">
        <f>'Campaña 2T'!E54</f>
        <v>1924262.7800000003</v>
      </c>
      <c r="D54" s="60">
        <f>'Campaña 3T'!E54</f>
        <v>-6823237.2199999997</v>
      </c>
      <c r="E54" s="60">
        <f>'Campaña 4T'!E54</f>
        <v>172103.00000000023</v>
      </c>
      <c r="F54" s="66">
        <f>+F51-F52-F53</f>
        <v>172102.9999999993</v>
      </c>
    </row>
    <row r="55" spans="1:6" ht="15.75" thickBot="1" x14ac:dyDescent="0.3">
      <c r="A55" s="89"/>
      <c r="B55" s="89"/>
      <c r="C55" s="89"/>
      <c r="D55" s="89"/>
      <c r="E55" s="89"/>
      <c r="F55" s="89"/>
    </row>
    <row r="56" spans="1:6" ht="15.75" thickTop="1" x14ac:dyDescent="0.25">
      <c r="A56" s="82" t="s">
        <v>58</v>
      </c>
    </row>
    <row r="57" spans="1:6" x14ac:dyDescent="0.25">
      <c r="A57" s="60"/>
    </row>
    <row r="59" spans="1:6" x14ac:dyDescent="0.25">
      <c r="A59" s="99" t="s">
        <v>96</v>
      </c>
    </row>
    <row r="60" spans="1:6" x14ac:dyDescent="0.25">
      <c r="A60" s="99" t="s">
        <v>98</v>
      </c>
    </row>
    <row r="61" spans="1:6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34:F34"/>
    <mergeCell ref="A44:F44"/>
    <mergeCell ref="A45:F45"/>
    <mergeCell ref="A46:F46"/>
    <mergeCell ref="A1:E1"/>
    <mergeCell ref="A8:G8"/>
    <mergeCell ref="A7:G7"/>
    <mergeCell ref="A22:F22"/>
    <mergeCell ref="A20:F20"/>
    <mergeCell ref="A21:F21"/>
    <mergeCell ref="A32:F32"/>
    <mergeCell ref="A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24" workbookViewId="0">
      <selection activeCell="E32" sqref="E32"/>
    </sheetView>
  </sheetViews>
  <sheetFormatPr baseColWidth="10" defaultColWidth="11.5703125" defaultRowHeight="15" x14ac:dyDescent="0.25"/>
  <cols>
    <col min="1" max="1" width="40" style="29" customWidth="1"/>
    <col min="2" max="2" width="14" style="24" customWidth="1"/>
    <col min="3" max="5" width="14.140625" style="24" bestFit="1" customWidth="1"/>
    <col min="6" max="6" width="11.42578125" style="24" bestFit="1" customWidth="1"/>
    <col min="7" max="7" width="11.5703125" style="24" bestFit="1" customWidth="1"/>
    <col min="8" max="8" width="10.7109375" style="24" customWidth="1"/>
    <col min="9" max="10" width="11.5703125" style="24" bestFit="1" customWidth="1"/>
    <col min="11" max="11" width="11.140625" style="24" customWidth="1"/>
    <col min="12" max="13" width="12.28515625" style="24" bestFit="1" customWidth="1"/>
    <col min="14" max="15" width="12.5703125" style="24" bestFit="1" customWidth="1"/>
    <col min="16" max="16384" width="11.5703125" style="24"/>
  </cols>
  <sheetData>
    <row r="1" spans="1:6" x14ac:dyDescent="0.25">
      <c r="A1" s="107" t="s">
        <v>0</v>
      </c>
      <c r="B1" s="107"/>
      <c r="C1" s="107"/>
      <c r="D1" s="107"/>
      <c r="E1" s="107"/>
      <c r="F1" s="107"/>
    </row>
    <row r="2" spans="1:6" x14ac:dyDescent="0.25">
      <c r="A2" s="25" t="s">
        <v>1</v>
      </c>
      <c r="B2" s="26" t="s">
        <v>2</v>
      </c>
      <c r="C2" s="26"/>
      <c r="D2" s="26"/>
      <c r="E2" s="26"/>
      <c r="F2" s="26"/>
    </row>
    <row r="3" spans="1:6" x14ac:dyDescent="0.25">
      <c r="A3" s="25" t="s">
        <v>3</v>
      </c>
      <c r="B3" s="27" t="s">
        <v>4</v>
      </c>
      <c r="C3" s="26"/>
      <c r="D3" s="26"/>
      <c r="E3" s="26"/>
      <c r="F3" s="26"/>
    </row>
    <row r="4" spans="1:6" x14ac:dyDescent="0.25">
      <c r="A4" s="25" t="s">
        <v>5</v>
      </c>
      <c r="B4" s="26" t="s">
        <v>6</v>
      </c>
      <c r="C4" s="26"/>
      <c r="D4" s="26"/>
      <c r="E4" s="26"/>
      <c r="F4" s="26"/>
    </row>
    <row r="5" spans="1:6" x14ac:dyDescent="0.25">
      <c r="A5" s="25" t="s">
        <v>67</v>
      </c>
      <c r="B5" s="28" t="s">
        <v>88</v>
      </c>
      <c r="C5" s="26"/>
      <c r="D5" s="26"/>
      <c r="E5" s="26"/>
      <c r="F5" s="26"/>
    </row>
    <row r="6" spans="1:6" x14ac:dyDescent="0.25">
      <c r="A6" s="25"/>
      <c r="B6" s="28"/>
      <c r="C6" s="26"/>
      <c r="D6" s="26"/>
      <c r="E6" s="26"/>
      <c r="F6" s="26"/>
    </row>
    <row r="7" spans="1:6" x14ac:dyDescent="0.25">
      <c r="A7" s="107" t="s">
        <v>8</v>
      </c>
      <c r="B7" s="107"/>
      <c r="C7" s="107"/>
      <c r="D7" s="107"/>
      <c r="E7" s="107"/>
      <c r="F7" s="107"/>
    </row>
    <row r="8" spans="1:6" x14ac:dyDescent="0.25">
      <c r="A8" s="107" t="s">
        <v>9</v>
      </c>
      <c r="B8" s="107"/>
      <c r="C8" s="107"/>
      <c r="D8" s="107"/>
      <c r="E8" s="107"/>
      <c r="F8" s="107"/>
    </row>
    <row r="10" spans="1:6" ht="15.75" thickBot="1" x14ac:dyDescent="0.3">
      <c r="A10" s="30" t="s">
        <v>10</v>
      </c>
      <c r="B10" s="31" t="s">
        <v>11</v>
      </c>
      <c r="C10" s="31" t="s">
        <v>15</v>
      </c>
      <c r="D10" s="31" t="s">
        <v>16</v>
      </c>
      <c r="E10" s="31" t="s">
        <v>17</v>
      </c>
      <c r="F10" s="31" t="s">
        <v>69</v>
      </c>
    </row>
    <row r="11" spans="1:6" x14ac:dyDescent="0.25">
      <c r="A11" s="32" t="s">
        <v>24</v>
      </c>
      <c r="B11" s="29"/>
      <c r="C11" s="29"/>
      <c r="D11" s="29"/>
      <c r="E11" s="29"/>
      <c r="F11" s="29"/>
    </row>
    <row r="12" spans="1:6" x14ac:dyDescent="0.25">
      <c r="A12" s="10" t="s">
        <v>83</v>
      </c>
      <c r="B12" s="29" t="s">
        <v>26</v>
      </c>
      <c r="C12" s="33">
        <v>16</v>
      </c>
      <c r="D12" s="33">
        <v>14</v>
      </c>
      <c r="E12" s="34">
        <v>13</v>
      </c>
      <c r="F12" s="50">
        <f>SUM(C12:E12)</f>
        <v>43</v>
      </c>
    </row>
    <row r="13" spans="1:6" x14ac:dyDescent="0.25">
      <c r="A13" s="10" t="s">
        <v>84</v>
      </c>
      <c r="B13" s="29" t="s">
        <v>26</v>
      </c>
      <c r="C13" s="33">
        <v>11</v>
      </c>
      <c r="D13" s="33">
        <v>20</v>
      </c>
      <c r="E13" s="34">
        <v>8</v>
      </c>
      <c r="F13" s="50">
        <f>SUM(C13:E13)</f>
        <v>39</v>
      </c>
    </row>
    <row r="14" spans="1:6" x14ac:dyDescent="0.25">
      <c r="A14" s="10" t="s">
        <v>85</v>
      </c>
      <c r="B14" s="29" t="s">
        <v>26</v>
      </c>
      <c r="C14" s="33">
        <v>25</v>
      </c>
      <c r="D14" s="33">
        <v>19</v>
      </c>
      <c r="E14" s="34">
        <v>24</v>
      </c>
      <c r="F14" s="50">
        <f t="shared" ref="F14:F15" si="0">SUM(C14:E14)</f>
        <v>68</v>
      </c>
    </row>
    <row r="15" spans="1:6" x14ac:dyDescent="0.25">
      <c r="A15" s="32" t="s">
        <v>29</v>
      </c>
      <c r="B15" s="29" t="s">
        <v>26</v>
      </c>
      <c r="C15" s="113">
        <v>2</v>
      </c>
      <c r="D15" s="113">
        <v>4</v>
      </c>
      <c r="E15" s="113">
        <v>9</v>
      </c>
      <c r="F15" s="50">
        <f t="shared" si="0"/>
        <v>15</v>
      </c>
    </row>
    <row r="16" spans="1:6" x14ac:dyDescent="0.25">
      <c r="A16" s="35"/>
      <c r="F16" s="51"/>
    </row>
    <row r="17" spans="1:6" ht="15.75" thickBot="1" x14ac:dyDescent="0.3">
      <c r="A17" s="36" t="s">
        <v>30</v>
      </c>
      <c r="B17" s="37"/>
      <c r="C17" s="38">
        <f>+C12+C15</f>
        <v>18</v>
      </c>
      <c r="D17" s="38">
        <f>+D12+D15</f>
        <v>18</v>
      </c>
      <c r="E17" s="38">
        <f>+E12+E15</f>
        <v>22</v>
      </c>
      <c r="F17" s="38">
        <f>+F12+F15</f>
        <v>58</v>
      </c>
    </row>
    <row r="18" spans="1:6" ht="15.75" thickTop="1" x14ac:dyDescent="0.25">
      <c r="A18" s="49" t="s">
        <v>86</v>
      </c>
      <c r="B18" s="52"/>
      <c r="C18" s="53"/>
      <c r="D18" s="53"/>
      <c r="E18" s="53"/>
      <c r="F18" s="54"/>
    </row>
    <row r="19" spans="1:6" x14ac:dyDescent="0.25">
      <c r="A19" s="29" t="s">
        <v>31</v>
      </c>
      <c r="C19" s="97"/>
    </row>
    <row r="21" spans="1:6" x14ac:dyDescent="0.25">
      <c r="A21" s="108" t="s">
        <v>32</v>
      </c>
      <c r="B21" s="108"/>
      <c r="C21" s="108"/>
      <c r="D21" s="108"/>
      <c r="E21" s="108"/>
    </row>
    <row r="22" spans="1:6" x14ac:dyDescent="0.25">
      <c r="A22" s="107" t="s">
        <v>33</v>
      </c>
      <c r="B22" s="107"/>
      <c r="C22" s="107"/>
      <c r="D22" s="107"/>
      <c r="E22" s="107"/>
    </row>
    <row r="23" spans="1:6" x14ac:dyDescent="0.25">
      <c r="A23" s="25" t="s">
        <v>34</v>
      </c>
      <c r="B23" s="28" t="s">
        <v>35</v>
      </c>
      <c r="C23" s="34"/>
      <c r="D23" s="34"/>
      <c r="E23" s="34"/>
    </row>
    <row r="25" spans="1:6" ht="15.75" thickBot="1" x14ac:dyDescent="0.3">
      <c r="A25" s="30" t="s">
        <v>10</v>
      </c>
      <c r="B25" s="31" t="s">
        <v>15</v>
      </c>
      <c r="C25" s="31" t="s">
        <v>16</v>
      </c>
      <c r="D25" s="31" t="s">
        <v>17</v>
      </c>
      <c r="E25" s="31" t="s">
        <v>69</v>
      </c>
    </row>
    <row r="26" spans="1:6" x14ac:dyDescent="0.25">
      <c r="A26" s="39" t="s">
        <v>24</v>
      </c>
    </row>
    <row r="27" spans="1:6" x14ac:dyDescent="0.25">
      <c r="A27" s="40" t="s">
        <v>25</v>
      </c>
      <c r="B27" s="56">
        <v>1985440</v>
      </c>
      <c r="C27" s="56">
        <v>3927090</v>
      </c>
      <c r="D27" s="56">
        <v>1450917.5</v>
      </c>
      <c r="E27" s="57">
        <f>SUM(B27:D27)</f>
        <v>7363447.5</v>
      </c>
    </row>
    <row r="28" spans="1:6" hidden="1" x14ac:dyDescent="0.25">
      <c r="A28" s="40" t="s">
        <v>27</v>
      </c>
      <c r="B28" s="57"/>
      <c r="C28" s="56"/>
      <c r="D28" s="56"/>
      <c r="E28" s="57">
        <f>SUM(B28:D28)</f>
        <v>0</v>
      </c>
    </row>
    <row r="29" spans="1:6" hidden="1" x14ac:dyDescent="0.25">
      <c r="A29" s="40" t="s">
        <v>28</v>
      </c>
      <c r="B29" s="57"/>
      <c r="C29" s="56"/>
      <c r="D29" s="56"/>
      <c r="E29" s="57">
        <f>SUM(B29:D29)</f>
        <v>0</v>
      </c>
    </row>
    <row r="30" spans="1:6" x14ac:dyDescent="0.25">
      <c r="A30" s="39" t="s">
        <v>29</v>
      </c>
      <c r="B30" s="56">
        <v>87420</v>
      </c>
      <c r="C30" s="56">
        <v>57290</v>
      </c>
      <c r="D30" s="56">
        <v>80890</v>
      </c>
      <c r="E30" s="57">
        <f>SUM(B30:D30)</f>
        <v>225600</v>
      </c>
    </row>
    <row r="31" spans="1:6" x14ac:dyDescent="0.25">
      <c r="A31" s="39"/>
      <c r="B31" s="57"/>
      <c r="C31" s="55"/>
      <c r="D31" s="55"/>
      <c r="E31" s="57"/>
    </row>
    <row r="32" spans="1:6" ht="15.75" thickBot="1" x14ac:dyDescent="0.3">
      <c r="A32" s="36" t="s">
        <v>30</v>
      </c>
      <c r="B32" s="59">
        <f>+SUM(B27:B30)</f>
        <v>2072860</v>
      </c>
      <c r="C32" s="59">
        <f t="shared" ref="C32:E32" si="1">+SUM(C27:C30)</f>
        <v>3984380</v>
      </c>
      <c r="D32" s="59">
        <f t="shared" si="1"/>
        <v>1531807.5</v>
      </c>
      <c r="E32" s="116">
        <f t="shared" si="1"/>
        <v>7589047.5</v>
      </c>
      <c r="F32" s="41"/>
    </row>
    <row r="33" spans="1:7" ht="15.75" thickTop="1" x14ac:dyDescent="0.25">
      <c r="A33" s="29" t="s">
        <v>36</v>
      </c>
    </row>
    <row r="35" spans="1:7" x14ac:dyDescent="0.25">
      <c r="A35" s="107" t="s">
        <v>37</v>
      </c>
      <c r="B35" s="107"/>
      <c r="C35" s="107"/>
      <c r="D35" s="107"/>
      <c r="E35" s="107"/>
    </row>
    <row r="36" spans="1:7" x14ac:dyDescent="0.25">
      <c r="A36" s="107" t="s">
        <v>33</v>
      </c>
      <c r="B36" s="107"/>
      <c r="C36" s="107"/>
      <c r="D36" s="107"/>
      <c r="E36" s="107"/>
      <c r="G36" s="41"/>
    </row>
    <row r="37" spans="1:7" x14ac:dyDescent="0.25">
      <c r="A37" s="25" t="s">
        <v>34</v>
      </c>
      <c r="B37" s="26" t="s">
        <v>35</v>
      </c>
      <c r="C37" s="34"/>
      <c r="D37" s="34"/>
      <c r="E37" s="34"/>
    </row>
    <row r="39" spans="1:7" ht="15.75" thickBot="1" x14ac:dyDescent="0.3">
      <c r="A39" s="30" t="s">
        <v>38</v>
      </c>
      <c r="B39" s="31" t="s">
        <v>15</v>
      </c>
      <c r="C39" s="31" t="s">
        <v>16</v>
      </c>
      <c r="D39" s="31" t="s">
        <v>17</v>
      </c>
      <c r="E39" s="31" t="s">
        <v>69</v>
      </c>
    </row>
    <row r="40" spans="1:7" x14ac:dyDescent="0.25">
      <c r="A40" s="29" t="s">
        <v>39</v>
      </c>
      <c r="B40" s="55"/>
      <c r="C40" s="56">
        <v>2152090</v>
      </c>
      <c r="D40" s="56">
        <v>1037997.5</v>
      </c>
      <c r="E40" s="55">
        <f t="shared" ref="E40:E52" si="2">SUM(B40:D40)</f>
        <v>3190087.5</v>
      </c>
    </row>
    <row r="41" spans="1:7" x14ac:dyDescent="0.25">
      <c r="A41" s="29" t="s">
        <v>40</v>
      </c>
      <c r="B41" s="55">
        <v>237500</v>
      </c>
      <c r="C41" s="56">
        <v>1380000</v>
      </c>
      <c r="D41" s="56"/>
      <c r="E41" s="55">
        <f t="shared" si="2"/>
        <v>1617500</v>
      </c>
    </row>
    <row r="42" spans="1:7" x14ac:dyDescent="0.25">
      <c r="A42" s="29" t="s">
        <v>41</v>
      </c>
      <c r="B42" s="55">
        <v>333420</v>
      </c>
      <c r="C42" s="56">
        <v>407940</v>
      </c>
      <c r="D42" s="56">
        <v>470210</v>
      </c>
      <c r="E42" s="55">
        <f t="shared" si="2"/>
        <v>1211570</v>
      </c>
    </row>
    <row r="43" spans="1:7" x14ac:dyDescent="0.25">
      <c r="A43" s="29" t="s">
        <v>42</v>
      </c>
      <c r="B43" s="55"/>
      <c r="C43" s="56"/>
      <c r="D43" s="56"/>
      <c r="E43" s="55">
        <f t="shared" si="2"/>
        <v>0</v>
      </c>
    </row>
    <row r="44" spans="1:7" x14ac:dyDescent="0.25">
      <c r="A44" s="29" t="s">
        <v>43</v>
      </c>
      <c r="B44" s="55"/>
      <c r="C44" s="56"/>
      <c r="D44" s="56"/>
      <c r="E44" s="55">
        <f t="shared" si="2"/>
        <v>0</v>
      </c>
    </row>
    <row r="45" spans="1:7" x14ac:dyDescent="0.25">
      <c r="A45" s="29" t="s">
        <v>44</v>
      </c>
      <c r="B45" s="55"/>
      <c r="C45" s="55"/>
      <c r="D45" s="55"/>
      <c r="E45" s="55">
        <f t="shared" si="2"/>
        <v>0</v>
      </c>
    </row>
    <row r="46" spans="1:7" x14ac:dyDescent="0.25">
      <c r="A46" s="29" t="s">
        <v>45</v>
      </c>
      <c r="B46" s="55">
        <v>59000</v>
      </c>
      <c r="C46" s="55">
        <v>44350</v>
      </c>
      <c r="D46" s="55">
        <v>23600</v>
      </c>
      <c r="E46" s="55">
        <f t="shared" si="2"/>
        <v>126950</v>
      </c>
    </row>
    <row r="47" spans="1:7" x14ac:dyDescent="0.25">
      <c r="A47" s="29" t="s">
        <v>46</v>
      </c>
      <c r="B47" s="55"/>
      <c r="C47" s="55"/>
      <c r="D47" s="55"/>
      <c r="E47" s="55">
        <f t="shared" si="2"/>
        <v>0</v>
      </c>
    </row>
    <row r="48" spans="1:7" x14ac:dyDescent="0.25">
      <c r="A48" s="29" t="s">
        <v>47</v>
      </c>
      <c r="B48" s="55"/>
      <c r="C48" s="55"/>
      <c r="D48" s="55"/>
      <c r="E48" s="55">
        <f t="shared" si="2"/>
        <v>0</v>
      </c>
    </row>
    <row r="49" spans="1:5" x14ac:dyDescent="0.25">
      <c r="A49" s="29" t="s">
        <v>48</v>
      </c>
      <c r="B49" s="55">
        <v>1491250</v>
      </c>
      <c r="C49" s="55"/>
      <c r="D49" s="55"/>
      <c r="E49" s="55">
        <f t="shared" si="2"/>
        <v>1491250</v>
      </c>
    </row>
    <row r="50" spans="1:5" x14ac:dyDescent="0.25">
      <c r="A50" s="29" t="s">
        <v>49</v>
      </c>
      <c r="B50" s="55"/>
      <c r="C50" s="55"/>
      <c r="D50" s="55"/>
      <c r="E50" s="55">
        <f t="shared" si="2"/>
        <v>0</v>
      </c>
    </row>
    <row r="51" spans="1:5" x14ac:dyDescent="0.25">
      <c r="A51" s="29" t="s">
        <v>50</v>
      </c>
      <c r="B51" s="55"/>
      <c r="C51" s="55"/>
      <c r="D51" s="55"/>
      <c r="E51" s="55">
        <f t="shared" si="2"/>
        <v>0</v>
      </c>
    </row>
    <row r="52" spans="1:5" x14ac:dyDescent="0.25">
      <c r="A52" s="29" t="s">
        <v>51</v>
      </c>
      <c r="B52" s="55"/>
      <c r="C52" s="55"/>
      <c r="D52" s="55"/>
      <c r="E52" s="55">
        <f t="shared" si="2"/>
        <v>0</v>
      </c>
    </row>
    <row r="53" spans="1:5" x14ac:dyDescent="0.25">
      <c r="B53" s="55"/>
      <c r="C53" s="55"/>
      <c r="D53" s="55"/>
      <c r="E53" s="57"/>
    </row>
    <row r="54" spans="1:5" ht="15.75" thickBot="1" x14ac:dyDescent="0.3">
      <c r="A54" s="36" t="s">
        <v>30</v>
      </c>
      <c r="B54" s="58">
        <f>SUM(B40:B53)</f>
        <v>2121170</v>
      </c>
      <c r="C54" s="58">
        <f>SUM(C40:C53)</f>
        <v>3984380</v>
      </c>
      <c r="D54" s="58">
        <f>SUM(D40:D53)</f>
        <v>1531807.5</v>
      </c>
      <c r="E54" s="115">
        <f>SUM(E40:E53)</f>
        <v>7637357.5</v>
      </c>
    </row>
    <row r="55" spans="1:5" ht="15.75" thickTop="1" x14ac:dyDescent="0.25">
      <c r="A55" s="29" t="s">
        <v>36</v>
      </c>
    </row>
    <row r="57" spans="1:5" x14ac:dyDescent="0.25">
      <c r="A57" s="107" t="s">
        <v>52</v>
      </c>
      <c r="B57" s="107"/>
      <c r="C57" s="107"/>
      <c r="D57" s="107"/>
      <c r="E57" s="107"/>
    </row>
    <row r="58" spans="1:5" x14ac:dyDescent="0.25">
      <c r="A58" s="107" t="s">
        <v>53</v>
      </c>
      <c r="B58" s="107"/>
      <c r="C58" s="107"/>
      <c r="D58" s="107"/>
      <c r="E58" s="107"/>
    </row>
    <row r="59" spans="1:5" x14ac:dyDescent="0.25">
      <c r="A59" s="25" t="s">
        <v>34</v>
      </c>
      <c r="B59" s="42" t="s">
        <v>35</v>
      </c>
      <c r="C59" s="34"/>
      <c r="D59" s="34"/>
      <c r="E59" s="34"/>
    </row>
    <row r="61" spans="1:5" ht="15.75" thickBot="1" x14ac:dyDescent="0.3">
      <c r="A61" s="30" t="s">
        <v>38</v>
      </c>
      <c r="B61" s="31" t="s">
        <v>15</v>
      </c>
      <c r="C61" s="31" t="s">
        <v>16</v>
      </c>
      <c r="D61" s="31" t="s">
        <v>17</v>
      </c>
      <c r="E61" s="31" t="s">
        <v>69</v>
      </c>
    </row>
    <row r="62" spans="1:5" x14ac:dyDescent="0.25">
      <c r="A62" s="24" t="s">
        <v>74</v>
      </c>
      <c r="B62" s="55">
        <f>'[1]1T Centro'!E67</f>
        <v>2264857.16</v>
      </c>
      <c r="C62" s="55">
        <f t="shared" ref="C62:D62" si="3">B67</f>
        <v>143687.16000000015</v>
      </c>
      <c r="D62" s="55">
        <f t="shared" si="3"/>
        <v>14168307.16</v>
      </c>
      <c r="E62" s="55">
        <f>B62</f>
        <v>2264857.16</v>
      </c>
    </row>
    <row r="63" spans="1:5" x14ac:dyDescent="0.25">
      <c r="A63" s="24" t="s">
        <v>54</v>
      </c>
      <c r="B63" s="55"/>
      <c r="C63" s="55">
        <v>18009000</v>
      </c>
      <c r="D63" s="55">
        <v>16624030</v>
      </c>
      <c r="E63" s="55">
        <f>SUM(B63:D63)</f>
        <v>34633030</v>
      </c>
    </row>
    <row r="64" spans="1:5" x14ac:dyDescent="0.25">
      <c r="A64" s="26" t="s">
        <v>55</v>
      </c>
      <c r="B64" s="100">
        <f t="shared" ref="B64:E64" si="4">+B62+B63</f>
        <v>2264857.16</v>
      </c>
      <c r="C64" s="100">
        <f t="shared" si="4"/>
        <v>18152687.16</v>
      </c>
      <c r="D64" s="100">
        <f t="shared" si="4"/>
        <v>30792337.16</v>
      </c>
      <c r="E64" s="100">
        <f t="shared" si="4"/>
        <v>36897887.159999996</v>
      </c>
    </row>
    <row r="65" spans="1:14" x14ac:dyDescent="0.25">
      <c r="A65" s="43" t="s">
        <v>56</v>
      </c>
      <c r="B65" s="101">
        <f>2072860+48310</f>
        <v>2121170</v>
      </c>
      <c r="C65" s="101">
        <f>407940+44350+1380000+2152090</f>
        <v>3984380</v>
      </c>
      <c r="D65" s="101">
        <f>470210+1037997.5+23600</f>
        <v>1531807.5</v>
      </c>
      <c r="E65" s="102">
        <f>SUM(B65:D65)</f>
        <v>7637357.5</v>
      </c>
    </row>
    <row r="66" spans="1:14" x14ac:dyDescent="0.25">
      <c r="A66" s="44" t="s">
        <v>92</v>
      </c>
      <c r="B66" s="55"/>
      <c r="C66" s="55"/>
      <c r="D66" s="55"/>
      <c r="E66" s="55"/>
    </row>
    <row r="67" spans="1:14" x14ac:dyDescent="0.25">
      <c r="A67" s="26" t="s">
        <v>57</v>
      </c>
      <c r="B67" s="100">
        <f t="shared" ref="B67:D67" si="5">+B64-B65-B66</f>
        <v>143687.16000000015</v>
      </c>
      <c r="C67" s="100">
        <f t="shared" si="5"/>
        <v>14168307.16</v>
      </c>
      <c r="D67" s="100">
        <f t="shared" si="5"/>
        <v>29260529.66</v>
      </c>
      <c r="E67" s="100">
        <f>+E64-E65-E66</f>
        <v>29260529.659999996</v>
      </c>
    </row>
    <row r="68" spans="1:14" ht="15.75" thickBot="1" x14ac:dyDescent="0.3">
      <c r="A68" s="45"/>
      <c r="B68" s="45"/>
      <c r="C68" s="45"/>
      <c r="D68" s="45"/>
      <c r="E68" s="45"/>
    </row>
    <row r="69" spans="1:14" ht="15.75" thickTop="1" x14ac:dyDescent="0.25">
      <c r="A69" s="46" t="s">
        <v>58</v>
      </c>
    </row>
    <row r="70" spans="1:14" x14ac:dyDescent="0.25">
      <c r="A70" s="24"/>
      <c r="D70" s="41"/>
      <c r="L70" s="41"/>
      <c r="M70" s="41"/>
      <c r="N70" s="41"/>
    </row>
    <row r="71" spans="1:14" x14ac:dyDescent="0.25">
      <c r="D71" s="41"/>
    </row>
    <row r="72" spans="1:14" x14ac:dyDescent="0.25">
      <c r="A72" s="99" t="s">
        <v>96</v>
      </c>
    </row>
    <row r="73" spans="1:14" x14ac:dyDescent="0.25">
      <c r="A73" s="99" t="s">
        <v>98</v>
      </c>
      <c r="B73" s="41"/>
    </row>
    <row r="74" spans="1:14" x14ac:dyDescent="0.25">
      <c r="A74" s="99" t="s">
        <v>97</v>
      </c>
    </row>
  </sheetData>
  <mergeCells count="9">
    <mergeCell ref="A36:E36"/>
    <mergeCell ref="A57:E57"/>
    <mergeCell ref="A58:E58"/>
    <mergeCell ref="A1:F1"/>
    <mergeCell ref="A7:F7"/>
    <mergeCell ref="A8:F8"/>
    <mergeCell ref="A21:E21"/>
    <mergeCell ref="A22:E22"/>
    <mergeCell ref="A35:E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36" workbookViewId="0">
      <selection activeCell="C30" sqref="C30"/>
    </sheetView>
  </sheetViews>
  <sheetFormatPr baseColWidth="10" defaultColWidth="11.5703125" defaultRowHeight="15" x14ac:dyDescent="0.25"/>
  <cols>
    <col min="1" max="1" width="40" style="6" customWidth="1"/>
    <col min="2" max="2" width="14" style="1" customWidth="1"/>
    <col min="3" max="5" width="14.140625" style="1" bestFit="1" customWidth="1"/>
    <col min="6" max="6" width="11.4257812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09" t="s">
        <v>0</v>
      </c>
      <c r="B1" s="109"/>
      <c r="C1" s="109"/>
      <c r="D1" s="109"/>
      <c r="E1" s="109"/>
      <c r="F1" s="109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4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67</v>
      </c>
      <c r="B5" s="5" t="s">
        <v>89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09" t="s">
        <v>8</v>
      </c>
      <c r="B7" s="109"/>
      <c r="C7" s="109"/>
      <c r="D7" s="109"/>
      <c r="E7" s="109"/>
      <c r="F7" s="109"/>
    </row>
    <row r="8" spans="1:6" x14ac:dyDescent="0.25">
      <c r="A8" s="109" t="s">
        <v>9</v>
      </c>
      <c r="B8" s="109"/>
      <c r="C8" s="109"/>
      <c r="D8" s="109"/>
      <c r="E8" s="109"/>
      <c r="F8" s="109"/>
    </row>
    <row r="10" spans="1:6" ht="15.75" thickBot="1" x14ac:dyDescent="0.3">
      <c r="A10" s="7" t="s">
        <v>10</v>
      </c>
      <c r="B10" s="8" t="s">
        <v>11</v>
      </c>
      <c r="C10" s="8" t="s">
        <v>18</v>
      </c>
      <c r="D10" s="8" t="s">
        <v>19</v>
      </c>
      <c r="E10" s="8" t="s">
        <v>70</v>
      </c>
      <c r="F10" s="8" t="s">
        <v>71</v>
      </c>
    </row>
    <row r="11" spans="1:6" x14ac:dyDescent="0.25">
      <c r="A11" s="9" t="s">
        <v>24</v>
      </c>
      <c r="B11" s="6"/>
      <c r="C11" s="6"/>
      <c r="D11" s="6"/>
      <c r="E11" s="6"/>
      <c r="F11" s="6"/>
    </row>
    <row r="12" spans="1:6" x14ac:dyDescent="0.25">
      <c r="A12" s="10" t="s">
        <v>83</v>
      </c>
      <c r="B12" s="6" t="s">
        <v>26</v>
      </c>
      <c r="C12" s="11">
        <v>9</v>
      </c>
      <c r="D12" s="11">
        <v>8</v>
      </c>
      <c r="E12" s="16">
        <v>13</v>
      </c>
      <c r="F12" s="11">
        <f>SUM(C12:E12)</f>
        <v>30</v>
      </c>
    </row>
    <row r="13" spans="1:6" x14ac:dyDescent="0.25">
      <c r="A13" s="10" t="s">
        <v>84</v>
      </c>
      <c r="B13" s="6" t="s">
        <v>26</v>
      </c>
      <c r="C13" s="11">
        <v>10</v>
      </c>
      <c r="D13" s="11">
        <v>10</v>
      </c>
      <c r="E13" s="16">
        <v>16</v>
      </c>
      <c r="F13" s="11">
        <f>SUM(C13:E13)</f>
        <v>36</v>
      </c>
    </row>
    <row r="14" spans="1:6" x14ac:dyDescent="0.25">
      <c r="A14" s="10" t="s">
        <v>85</v>
      </c>
      <c r="B14" s="6" t="s">
        <v>26</v>
      </c>
      <c r="C14" s="11">
        <v>23</v>
      </c>
      <c r="D14" s="11">
        <v>21</v>
      </c>
      <c r="E14" s="16">
        <v>18</v>
      </c>
      <c r="F14" s="11">
        <f t="shared" ref="F14:F15" si="0">SUM(C14:E14)</f>
        <v>62</v>
      </c>
    </row>
    <row r="15" spans="1:6" x14ac:dyDescent="0.25">
      <c r="A15" s="9" t="s">
        <v>29</v>
      </c>
      <c r="B15" s="6" t="s">
        <v>26</v>
      </c>
      <c r="C15" s="113">
        <v>10</v>
      </c>
      <c r="D15" s="113">
        <v>11</v>
      </c>
      <c r="E15" s="113">
        <v>8</v>
      </c>
      <c r="F15" s="11">
        <f t="shared" si="0"/>
        <v>29</v>
      </c>
    </row>
    <row r="16" spans="1:6" x14ac:dyDescent="0.25">
      <c r="A16" s="12"/>
      <c r="F16" s="11"/>
    </row>
    <row r="17" spans="1:6" ht="15.75" thickBot="1" x14ac:dyDescent="0.3">
      <c r="A17" s="13" t="s">
        <v>30</v>
      </c>
      <c r="B17" s="14"/>
      <c r="C17" s="15">
        <f>+C12+C15</f>
        <v>19</v>
      </c>
      <c r="D17" s="15">
        <f>+D12+D15</f>
        <v>19</v>
      </c>
      <c r="E17" s="15">
        <f>+E12+E15</f>
        <v>21</v>
      </c>
      <c r="F17" s="15">
        <f>+F12+F15</f>
        <v>59</v>
      </c>
    </row>
    <row r="18" spans="1:6" ht="15.75" thickTop="1" x14ac:dyDescent="0.25">
      <c r="A18" s="49" t="s">
        <v>86</v>
      </c>
      <c r="B18" s="47"/>
      <c r="C18" s="48"/>
      <c r="D18" s="48"/>
      <c r="E18" s="48"/>
      <c r="F18" s="48"/>
    </row>
    <row r="19" spans="1:6" x14ac:dyDescent="0.25">
      <c r="A19" s="6" t="s">
        <v>31</v>
      </c>
    </row>
    <row r="21" spans="1:6" x14ac:dyDescent="0.25">
      <c r="A21" s="110" t="s">
        <v>32</v>
      </c>
      <c r="B21" s="110"/>
      <c r="C21" s="110"/>
      <c r="D21" s="110"/>
      <c r="E21" s="110"/>
    </row>
    <row r="22" spans="1:6" x14ac:dyDescent="0.25">
      <c r="A22" s="109" t="s">
        <v>33</v>
      </c>
      <c r="B22" s="109"/>
      <c r="C22" s="109"/>
      <c r="D22" s="109"/>
      <c r="E22" s="109"/>
    </row>
    <row r="23" spans="1:6" x14ac:dyDescent="0.25">
      <c r="A23" s="2" t="s">
        <v>34</v>
      </c>
      <c r="B23" s="5" t="s">
        <v>35</v>
      </c>
      <c r="C23" s="16"/>
      <c r="D23" s="16"/>
      <c r="E23" s="16"/>
    </row>
    <row r="25" spans="1:6" ht="15.75" thickBot="1" x14ac:dyDescent="0.3">
      <c r="A25" s="7" t="s">
        <v>10</v>
      </c>
      <c r="B25" s="8" t="s">
        <v>18</v>
      </c>
      <c r="C25" s="8" t="s">
        <v>19</v>
      </c>
      <c r="D25" s="8" t="s">
        <v>70</v>
      </c>
      <c r="E25" s="8" t="s">
        <v>71</v>
      </c>
    </row>
    <row r="26" spans="1:6" x14ac:dyDescent="0.25">
      <c r="A26" s="17" t="s">
        <v>24</v>
      </c>
    </row>
    <row r="27" spans="1:6" x14ac:dyDescent="0.25">
      <c r="A27" s="18" t="s">
        <v>25</v>
      </c>
      <c r="B27" s="56">
        <v>2255417</v>
      </c>
      <c r="C27" s="56">
        <v>5094997.5</v>
      </c>
      <c r="D27" s="56">
        <v>1504085</v>
      </c>
      <c r="E27" s="60">
        <f>SUM(B27:D27)</f>
        <v>8854499.5</v>
      </c>
    </row>
    <row r="28" spans="1:6" hidden="1" x14ac:dyDescent="0.25">
      <c r="A28" s="18" t="s">
        <v>27</v>
      </c>
      <c r="B28" s="60"/>
      <c r="C28" s="61"/>
      <c r="D28" s="61"/>
      <c r="E28" s="60">
        <f>SUM(B28:D28)</f>
        <v>0</v>
      </c>
    </row>
    <row r="29" spans="1:6" hidden="1" x14ac:dyDescent="0.25">
      <c r="A29" s="18" t="s">
        <v>28</v>
      </c>
      <c r="B29" s="60"/>
      <c r="C29" s="61"/>
      <c r="D29" s="61"/>
      <c r="E29" s="60">
        <f>SUM(B29:D29)</f>
        <v>0</v>
      </c>
    </row>
    <row r="30" spans="1:6" x14ac:dyDescent="0.25">
      <c r="A30" s="17" t="s">
        <v>29</v>
      </c>
      <c r="B30" s="56">
        <v>46800</v>
      </c>
      <c r="C30" s="56">
        <v>342310</v>
      </c>
      <c r="D30" s="56">
        <v>150395</v>
      </c>
      <c r="E30" s="60">
        <f>SUM(B30:D30)</f>
        <v>539505</v>
      </c>
    </row>
    <row r="31" spans="1:6" x14ac:dyDescent="0.25">
      <c r="A31" s="17"/>
      <c r="B31" s="60"/>
      <c r="C31" s="62"/>
      <c r="D31" s="62"/>
      <c r="E31" s="60"/>
    </row>
    <row r="32" spans="1:6" ht="15.75" thickBot="1" x14ac:dyDescent="0.3">
      <c r="A32" s="13" t="s">
        <v>30</v>
      </c>
      <c r="B32" s="63">
        <f>SUM(B27:B30)</f>
        <v>2302217</v>
      </c>
      <c r="C32" s="64">
        <f t="shared" ref="C32:D32" si="1">SUM(C27:C31)</f>
        <v>5437307.5</v>
      </c>
      <c r="D32" s="64">
        <f t="shared" si="1"/>
        <v>1654480</v>
      </c>
      <c r="E32" s="65">
        <f>SUM(E27:E30)</f>
        <v>9394004.5</v>
      </c>
      <c r="F32" s="19"/>
    </row>
    <row r="33" spans="1:7" ht="15.75" thickTop="1" x14ac:dyDescent="0.25">
      <c r="A33" s="6" t="s">
        <v>36</v>
      </c>
    </row>
    <row r="34" spans="1:7" x14ac:dyDescent="0.25">
      <c r="C34" s="97" t="s">
        <v>99</v>
      </c>
    </row>
    <row r="35" spans="1:7" x14ac:dyDescent="0.25">
      <c r="A35" s="109" t="s">
        <v>37</v>
      </c>
      <c r="B35" s="109"/>
      <c r="C35" s="109"/>
      <c r="D35" s="109"/>
      <c r="E35" s="109"/>
    </row>
    <row r="36" spans="1:7" x14ac:dyDescent="0.25">
      <c r="A36" s="109" t="s">
        <v>33</v>
      </c>
      <c r="B36" s="109"/>
      <c r="C36" s="109"/>
      <c r="D36" s="109"/>
      <c r="E36" s="109"/>
      <c r="G36" s="19"/>
    </row>
    <row r="37" spans="1:7" x14ac:dyDescent="0.25">
      <c r="A37" s="109" t="s">
        <v>79</v>
      </c>
      <c r="B37" s="109"/>
      <c r="C37" s="109"/>
      <c r="D37" s="109"/>
      <c r="E37" s="109"/>
    </row>
    <row r="39" spans="1:7" ht="15.75" thickBot="1" x14ac:dyDescent="0.3">
      <c r="A39" s="7" t="s">
        <v>38</v>
      </c>
      <c r="B39" s="8" t="s">
        <v>18</v>
      </c>
      <c r="C39" s="8" t="s">
        <v>19</v>
      </c>
      <c r="D39" s="8" t="s">
        <v>70</v>
      </c>
      <c r="E39" s="8" t="s">
        <v>71</v>
      </c>
    </row>
    <row r="40" spans="1:7" x14ac:dyDescent="0.25">
      <c r="A40" s="6" t="s">
        <v>39</v>
      </c>
      <c r="B40" s="62">
        <v>907410</v>
      </c>
      <c r="C40" s="61">
        <v>954460</v>
      </c>
      <c r="D40" s="61">
        <v>992380</v>
      </c>
      <c r="E40" s="62">
        <f t="shared" ref="E40:E52" si="2">SUM(B40:D40)</f>
        <v>2854250</v>
      </c>
    </row>
    <row r="41" spans="1:7" x14ac:dyDescent="0.25">
      <c r="A41" s="6" t="s">
        <v>40</v>
      </c>
      <c r="B41" s="62"/>
      <c r="C41" s="61">
        <v>1574000</v>
      </c>
      <c r="D41" s="61"/>
      <c r="E41" s="62">
        <f t="shared" si="2"/>
        <v>1574000</v>
      </c>
    </row>
    <row r="42" spans="1:7" x14ac:dyDescent="0.25">
      <c r="A42" s="6" t="s">
        <v>41</v>
      </c>
      <c r="B42" s="62"/>
      <c r="C42" s="61">
        <v>1239760</v>
      </c>
      <c r="D42" s="61">
        <v>41245</v>
      </c>
      <c r="E42" s="62">
        <f t="shared" si="2"/>
        <v>1281005</v>
      </c>
    </row>
    <row r="43" spans="1:7" x14ac:dyDescent="0.25">
      <c r="A43" s="6" t="s">
        <v>42</v>
      </c>
      <c r="B43" s="62"/>
      <c r="C43" s="61"/>
      <c r="D43" s="61"/>
      <c r="E43" s="62">
        <f t="shared" si="2"/>
        <v>0</v>
      </c>
    </row>
    <row r="44" spans="1:7" x14ac:dyDescent="0.25">
      <c r="A44" s="6" t="s">
        <v>43</v>
      </c>
      <c r="B44" s="62">
        <v>1199622</v>
      </c>
      <c r="C44" s="61">
        <v>520135</v>
      </c>
      <c r="D44" s="61">
        <v>133000</v>
      </c>
      <c r="E44" s="62">
        <f t="shared" si="2"/>
        <v>1852757</v>
      </c>
    </row>
    <row r="45" spans="1:7" x14ac:dyDescent="0.25">
      <c r="A45" s="6" t="s">
        <v>44</v>
      </c>
      <c r="B45" s="62"/>
      <c r="C45" s="62">
        <v>69136</v>
      </c>
      <c r="D45" s="62"/>
      <c r="E45" s="62">
        <f t="shared" si="2"/>
        <v>69136</v>
      </c>
    </row>
    <row r="46" spans="1:7" x14ac:dyDescent="0.25">
      <c r="A46" s="6" t="s">
        <v>45</v>
      </c>
      <c r="B46" s="62">
        <v>46800</v>
      </c>
      <c r="C46" s="62">
        <v>144550</v>
      </c>
      <c r="D46" s="62">
        <v>109150</v>
      </c>
      <c r="E46" s="62">
        <f t="shared" si="2"/>
        <v>300500</v>
      </c>
    </row>
    <row r="47" spans="1:7" x14ac:dyDescent="0.25">
      <c r="A47" s="6" t="s">
        <v>46</v>
      </c>
      <c r="B47" s="62"/>
      <c r="C47" s="62">
        <v>40162</v>
      </c>
      <c r="D47" s="62"/>
      <c r="E47" s="62">
        <f t="shared" si="2"/>
        <v>40162</v>
      </c>
    </row>
    <row r="48" spans="1:7" x14ac:dyDescent="0.25">
      <c r="A48" s="6" t="s">
        <v>47</v>
      </c>
      <c r="B48" s="62"/>
      <c r="C48" s="62">
        <v>67110</v>
      </c>
      <c r="D48" s="62"/>
      <c r="E48" s="62">
        <f t="shared" si="2"/>
        <v>67110</v>
      </c>
    </row>
    <row r="49" spans="1:5" x14ac:dyDescent="0.25">
      <c r="A49" s="6" t="s">
        <v>48</v>
      </c>
      <c r="B49" s="62">
        <v>148385</v>
      </c>
      <c r="C49" s="62">
        <v>65400</v>
      </c>
      <c r="D49" s="62"/>
      <c r="E49" s="62">
        <f t="shared" si="2"/>
        <v>213785</v>
      </c>
    </row>
    <row r="50" spans="1:5" x14ac:dyDescent="0.25">
      <c r="A50" s="6" t="s">
        <v>49</v>
      </c>
      <c r="B50" s="62"/>
      <c r="C50" s="62">
        <v>559000</v>
      </c>
      <c r="D50" s="62">
        <v>355116</v>
      </c>
      <c r="E50" s="62">
        <f t="shared" si="2"/>
        <v>914116</v>
      </c>
    </row>
    <row r="51" spans="1:5" x14ac:dyDescent="0.25">
      <c r="A51" s="6" t="s">
        <v>50</v>
      </c>
      <c r="B51" s="62"/>
      <c r="C51" s="62">
        <v>14838.5</v>
      </c>
      <c r="D51" s="62"/>
      <c r="E51" s="62">
        <f t="shared" si="2"/>
        <v>14838.5</v>
      </c>
    </row>
    <row r="52" spans="1:5" x14ac:dyDescent="0.25">
      <c r="A52" s="6" t="s">
        <v>51</v>
      </c>
      <c r="B52" s="62"/>
      <c r="C52" s="62">
        <v>188756</v>
      </c>
      <c r="D52" s="62">
        <v>23589</v>
      </c>
      <c r="E52" s="62">
        <f t="shared" si="2"/>
        <v>212345</v>
      </c>
    </row>
    <row r="53" spans="1:5" x14ac:dyDescent="0.25">
      <c r="B53" s="62"/>
      <c r="C53" s="62"/>
      <c r="D53" s="62"/>
      <c r="E53" s="60"/>
    </row>
    <row r="54" spans="1:5" ht="15.75" thickBot="1" x14ac:dyDescent="0.3">
      <c r="A54" s="13" t="s">
        <v>30</v>
      </c>
      <c r="B54" s="64">
        <f>SUM(B40:B53)</f>
        <v>2302217</v>
      </c>
      <c r="C54" s="64">
        <f>SUM(C40:C53)</f>
        <v>5437307.5</v>
      </c>
      <c r="D54" s="64">
        <f>SUM(D40:D53)</f>
        <v>1654480</v>
      </c>
      <c r="E54" s="65">
        <f>SUM(E40:E53)</f>
        <v>9394004.5</v>
      </c>
    </row>
    <row r="55" spans="1:5" ht="15.75" thickTop="1" x14ac:dyDescent="0.25">
      <c r="A55" s="6" t="s">
        <v>36</v>
      </c>
    </row>
    <row r="56" spans="1:5" x14ac:dyDescent="0.25">
      <c r="C56" s="97" t="s">
        <v>100</v>
      </c>
    </row>
    <row r="57" spans="1:5" x14ac:dyDescent="0.25">
      <c r="A57" s="109" t="s">
        <v>52</v>
      </c>
      <c r="B57" s="109"/>
      <c r="C57" s="109"/>
      <c r="D57" s="109"/>
      <c r="E57" s="109"/>
    </row>
    <row r="58" spans="1:5" x14ac:dyDescent="0.25">
      <c r="A58" s="109" t="s">
        <v>53</v>
      </c>
      <c r="B58" s="109"/>
      <c r="C58" s="109"/>
      <c r="D58" s="109"/>
      <c r="E58" s="109"/>
    </row>
    <row r="59" spans="1:5" x14ac:dyDescent="0.25">
      <c r="A59" s="109" t="s">
        <v>79</v>
      </c>
      <c r="B59" s="109"/>
      <c r="C59" s="109"/>
      <c r="D59" s="109"/>
      <c r="E59" s="109"/>
    </row>
    <row r="61" spans="1:5" ht="15.75" thickBot="1" x14ac:dyDescent="0.3">
      <c r="A61" s="7" t="s">
        <v>38</v>
      </c>
      <c r="B61" s="8" t="s">
        <v>18</v>
      </c>
      <c r="C61" s="8" t="s">
        <v>19</v>
      </c>
      <c r="D61" s="8" t="s">
        <v>70</v>
      </c>
      <c r="E61" s="8" t="s">
        <v>71</v>
      </c>
    </row>
    <row r="62" spans="1:5" x14ac:dyDescent="0.25">
      <c r="A62" s="1" t="s">
        <v>73</v>
      </c>
      <c r="B62" s="62">
        <v>29277669.66</v>
      </c>
      <c r="C62" s="62">
        <v>27010452.66</v>
      </c>
      <c r="D62" s="62">
        <v>13610218</v>
      </c>
      <c r="E62" s="60">
        <v>29277669.66</v>
      </c>
    </row>
    <row r="63" spans="1:5" x14ac:dyDescent="0.25">
      <c r="A63" s="1" t="s">
        <v>54</v>
      </c>
      <c r="B63" s="62"/>
      <c r="C63" s="62"/>
      <c r="D63" s="62"/>
      <c r="E63" s="60">
        <v>0</v>
      </c>
    </row>
    <row r="64" spans="1:5" x14ac:dyDescent="0.25">
      <c r="A64" s="3" t="s">
        <v>55</v>
      </c>
      <c r="B64" s="66">
        <v>29277669.66</v>
      </c>
      <c r="C64" s="66">
        <v>27010452.66</v>
      </c>
      <c r="D64" s="66">
        <v>13610218.369999999</v>
      </c>
      <c r="E64" s="66">
        <v>29277669.66</v>
      </c>
    </row>
    <row r="65" spans="1:14" x14ac:dyDescent="0.25">
      <c r="A65" s="20" t="s">
        <v>56</v>
      </c>
      <c r="B65" s="67">
        <v>2267217</v>
      </c>
      <c r="C65" s="67">
        <v>5405527.5</v>
      </c>
      <c r="D65" s="67">
        <v>1654480</v>
      </c>
      <c r="E65" s="60">
        <v>9327224.5</v>
      </c>
    </row>
    <row r="66" spans="1:14" x14ac:dyDescent="0.25">
      <c r="A66" s="21" t="s">
        <v>92</v>
      </c>
      <c r="B66" s="62"/>
      <c r="C66" s="62">
        <v>7994707.1600000001</v>
      </c>
      <c r="D66" s="62"/>
      <c r="E66" s="60"/>
    </row>
    <row r="67" spans="1:14" x14ac:dyDescent="0.25">
      <c r="A67" s="3" t="s">
        <v>57</v>
      </c>
      <c r="B67" s="66">
        <v>27010452.66</v>
      </c>
      <c r="C67" s="66">
        <v>13610218</v>
      </c>
      <c r="D67" s="66">
        <v>11955738.369999999</v>
      </c>
      <c r="E67" s="66">
        <v>19950445.16</v>
      </c>
    </row>
    <row r="68" spans="1:14" ht="15.75" thickBot="1" x14ac:dyDescent="0.3">
      <c r="A68" s="22"/>
      <c r="B68" s="22"/>
      <c r="C68" s="22"/>
      <c r="D68" s="22"/>
      <c r="E68" s="22"/>
    </row>
    <row r="69" spans="1:14" ht="15.75" thickTop="1" x14ac:dyDescent="0.25">
      <c r="A69" s="23" t="s">
        <v>58</v>
      </c>
    </row>
    <row r="70" spans="1:14" x14ac:dyDescent="0.25">
      <c r="A70" s="1"/>
      <c r="D70" s="97" t="s">
        <v>101</v>
      </c>
      <c r="L70" s="19"/>
      <c r="M70" s="19"/>
      <c r="N70" s="19"/>
    </row>
    <row r="71" spans="1:14" x14ac:dyDescent="0.25">
      <c r="D71" s="19"/>
    </row>
    <row r="72" spans="1:14" x14ac:dyDescent="0.25">
      <c r="A72" s="99" t="s">
        <v>96</v>
      </c>
    </row>
    <row r="73" spans="1:14" x14ac:dyDescent="0.25">
      <c r="A73" s="99" t="s">
        <v>98</v>
      </c>
      <c r="B73" s="19"/>
    </row>
    <row r="74" spans="1:14" x14ac:dyDescent="0.25">
      <c r="A74" s="99" t="s">
        <v>97</v>
      </c>
    </row>
  </sheetData>
  <mergeCells count="11">
    <mergeCell ref="A1:F1"/>
    <mergeCell ref="A8:F8"/>
    <mergeCell ref="A22:E22"/>
    <mergeCell ref="A7:F7"/>
    <mergeCell ref="A21:E21"/>
    <mergeCell ref="A59:E59"/>
    <mergeCell ref="A35:E35"/>
    <mergeCell ref="A36:E36"/>
    <mergeCell ref="A37:E37"/>
    <mergeCell ref="A57:E57"/>
    <mergeCell ref="A58:E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24" workbookViewId="0">
      <selection activeCell="A28" sqref="A28:XFD29"/>
    </sheetView>
  </sheetViews>
  <sheetFormatPr baseColWidth="10" defaultColWidth="11.5703125" defaultRowHeight="15" x14ac:dyDescent="0.25"/>
  <cols>
    <col min="1" max="1" width="40" style="78" customWidth="1"/>
    <col min="2" max="2" width="14" style="60" customWidth="1"/>
    <col min="3" max="5" width="14.140625" style="60" bestFit="1" customWidth="1"/>
    <col min="6" max="6" width="11.42578125" style="60" bestFit="1" customWidth="1"/>
    <col min="7" max="7" width="11.5703125" style="60" bestFit="1" customWidth="1"/>
    <col min="8" max="8" width="10.7109375" style="60" customWidth="1"/>
    <col min="9" max="10" width="11.5703125" style="60" bestFit="1" customWidth="1"/>
    <col min="11" max="11" width="11.140625" style="60" customWidth="1"/>
    <col min="12" max="13" width="12.28515625" style="60" bestFit="1" customWidth="1"/>
    <col min="14" max="15" width="12.5703125" style="60" bestFit="1" customWidth="1"/>
    <col min="16" max="16384" width="11.5703125" style="60"/>
  </cols>
  <sheetData>
    <row r="1" spans="1:6" x14ac:dyDescent="0.25">
      <c r="A1" s="105" t="s">
        <v>0</v>
      </c>
      <c r="B1" s="105"/>
      <c r="C1" s="105"/>
      <c r="D1" s="105"/>
      <c r="E1" s="105"/>
      <c r="F1" s="105"/>
    </row>
    <row r="2" spans="1:6" x14ac:dyDescent="0.25">
      <c r="A2" s="71" t="s">
        <v>1</v>
      </c>
      <c r="B2" s="72" t="s">
        <v>2</v>
      </c>
      <c r="C2" s="72"/>
      <c r="D2" s="72"/>
      <c r="E2" s="72"/>
      <c r="F2" s="72"/>
    </row>
    <row r="3" spans="1:6" x14ac:dyDescent="0.25">
      <c r="A3" s="71" t="s">
        <v>3</v>
      </c>
      <c r="B3" s="73" t="s">
        <v>4</v>
      </c>
      <c r="C3" s="72"/>
      <c r="D3" s="72"/>
      <c r="E3" s="72"/>
      <c r="F3" s="72"/>
    </row>
    <row r="4" spans="1:6" x14ac:dyDescent="0.25">
      <c r="A4" s="71" t="s">
        <v>5</v>
      </c>
      <c r="B4" s="72" t="s">
        <v>6</v>
      </c>
      <c r="C4" s="72"/>
      <c r="D4" s="72"/>
      <c r="E4" s="72"/>
      <c r="F4" s="72"/>
    </row>
    <row r="5" spans="1:6" x14ac:dyDescent="0.25">
      <c r="A5" s="71" t="s">
        <v>67</v>
      </c>
      <c r="B5" s="74" t="s">
        <v>90</v>
      </c>
      <c r="C5" s="72"/>
      <c r="D5" s="72"/>
      <c r="E5" s="72"/>
      <c r="F5" s="72"/>
    </row>
    <row r="6" spans="1:6" x14ac:dyDescent="0.25">
      <c r="A6" s="71"/>
      <c r="B6" s="74"/>
      <c r="C6" s="72"/>
      <c r="D6" s="72"/>
      <c r="E6" s="72"/>
      <c r="F6" s="72"/>
    </row>
    <row r="7" spans="1:6" x14ac:dyDescent="0.25">
      <c r="A7" s="105" t="s">
        <v>8</v>
      </c>
      <c r="B7" s="105"/>
      <c r="C7" s="105"/>
      <c r="D7" s="105"/>
      <c r="E7" s="105"/>
      <c r="F7" s="105"/>
    </row>
    <row r="8" spans="1:6" x14ac:dyDescent="0.25">
      <c r="A8" s="105" t="s">
        <v>9</v>
      </c>
      <c r="B8" s="105"/>
      <c r="C8" s="105"/>
      <c r="D8" s="105"/>
      <c r="E8" s="105"/>
      <c r="F8" s="105"/>
    </row>
    <row r="10" spans="1:6" ht="15.75" thickBot="1" x14ac:dyDescent="0.3">
      <c r="A10" s="75" t="s">
        <v>10</v>
      </c>
      <c r="B10" s="76" t="s">
        <v>11</v>
      </c>
      <c r="C10" s="76" t="s">
        <v>21</v>
      </c>
      <c r="D10" s="76" t="s">
        <v>22</v>
      </c>
      <c r="E10" s="76" t="s">
        <v>23</v>
      </c>
      <c r="F10" s="76" t="s">
        <v>72</v>
      </c>
    </row>
    <row r="11" spans="1:6" x14ac:dyDescent="0.25">
      <c r="A11" s="77" t="s">
        <v>24</v>
      </c>
      <c r="B11" s="78"/>
    </row>
    <row r="12" spans="1:6" x14ac:dyDescent="0.25">
      <c r="A12" s="79" t="s">
        <v>83</v>
      </c>
      <c r="B12" s="78" t="s">
        <v>26</v>
      </c>
      <c r="C12" s="62">
        <v>18</v>
      </c>
      <c r="D12" s="62">
        <v>9</v>
      </c>
      <c r="E12" s="62">
        <v>0</v>
      </c>
      <c r="F12" s="60">
        <f>SUM(C12:E12)</f>
        <v>27</v>
      </c>
    </row>
    <row r="13" spans="1:6" x14ac:dyDescent="0.25">
      <c r="A13" s="79" t="s">
        <v>84</v>
      </c>
      <c r="B13" s="78" t="s">
        <v>26</v>
      </c>
      <c r="C13" s="62">
        <v>18</v>
      </c>
      <c r="D13" s="62">
        <v>7</v>
      </c>
      <c r="E13" s="62">
        <v>1</v>
      </c>
      <c r="F13" s="60">
        <f>SUM(C13:E13)</f>
        <v>26</v>
      </c>
    </row>
    <row r="14" spans="1:6" x14ac:dyDescent="0.25">
      <c r="A14" s="79" t="s">
        <v>85</v>
      </c>
      <c r="B14" s="78" t="s">
        <v>26</v>
      </c>
      <c r="C14" s="62">
        <v>18</v>
      </c>
      <c r="D14" s="62">
        <v>20</v>
      </c>
      <c r="E14" s="62">
        <v>19</v>
      </c>
      <c r="F14" s="60">
        <f t="shared" ref="F14:F15" si="0">SUM(C14:E14)</f>
        <v>57</v>
      </c>
    </row>
    <row r="15" spans="1:6" x14ac:dyDescent="0.25">
      <c r="A15" s="77" t="s">
        <v>29</v>
      </c>
      <c r="B15" s="78" t="s">
        <v>26</v>
      </c>
      <c r="C15" s="62">
        <v>5</v>
      </c>
      <c r="D15" s="62">
        <v>9</v>
      </c>
      <c r="E15" s="62">
        <v>5</v>
      </c>
      <c r="F15" s="60">
        <f t="shared" si="0"/>
        <v>19</v>
      </c>
    </row>
    <row r="16" spans="1:6" x14ac:dyDescent="0.25">
      <c r="A16" s="80"/>
    </row>
    <row r="17" spans="1:6" ht="15.75" thickBot="1" x14ac:dyDescent="0.3">
      <c r="A17" s="81" t="s">
        <v>30</v>
      </c>
      <c r="B17" s="63"/>
      <c r="C17" s="64">
        <f t="shared" ref="C17:F17" si="1">+C12+C15</f>
        <v>23</v>
      </c>
      <c r="D17" s="64">
        <f t="shared" si="1"/>
        <v>18</v>
      </c>
      <c r="E17" s="64">
        <f t="shared" si="1"/>
        <v>5</v>
      </c>
      <c r="F17" s="64">
        <f t="shared" si="1"/>
        <v>46</v>
      </c>
    </row>
    <row r="18" spans="1:6" ht="15.75" thickTop="1" x14ac:dyDescent="0.25">
      <c r="A18" s="82" t="s">
        <v>86</v>
      </c>
      <c r="B18" s="83"/>
      <c r="C18" s="69"/>
      <c r="D18" s="69"/>
      <c r="E18" s="69"/>
      <c r="F18" s="69"/>
    </row>
    <row r="19" spans="1:6" x14ac:dyDescent="0.25">
      <c r="A19" s="78" t="s">
        <v>31</v>
      </c>
    </row>
    <row r="21" spans="1:6" x14ac:dyDescent="0.25">
      <c r="A21" s="106" t="s">
        <v>32</v>
      </c>
      <c r="B21" s="106"/>
      <c r="C21" s="106"/>
      <c r="D21" s="106"/>
      <c r="E21" s="106"/>
    </row>
    <row r="22" spans="1:6" x14ac:dyDescent="0.25">
      <c r="A22" s="105" t="s">
        <v>33</v>
      </c>
      <c r="B22" s="105"/>
      <c r="C22" s="105"/>
      <c r="D22" s="105"/>
      <c r="E22" s="105"/>
    </row>
    <row r="23" spans="1:6" x14ac:dyDescent="0.25">
      <c r="A23" s="105" t="s">
        <v>79</v>
      </c>
      <c r="B23" s="105"/>
      <c r="C23" s="105"/>
      <c r="D23" s="105"/>
      <c r="E23" s="105"/>
    </row>
    <row r="25" spans="1:6" ht="15.75" thickBot="1" x14ac:dyDescent="0.3">
      <c r="A25" s="75" t="s">
        <v>10</v>
      </c>
      <c r="B25" s="76" t="s">
        <v>21</v>
      </c>
      <c r="C25" s="76" t="s">
        <v>22</v>
      </c>
      <c r="D25" s="76" t="s">
        <v>23</v>
      </c>
      <c r="E25" s="76" t="s">
        <v>72</v>
      </c>
    </row>
    <row r="26" spans="1:6" x14ac:dyDescent="0.25">
      <c r="A26" s="84" t="s">
        <v>24</v>
      </c>
    </row>
    <row r="27" spans="1:6" x14ac:dyDescent="0.25">
      <c r="A27" s="85" t="s">
        <v>25</v>
      </c>
      <c r="B27" s="62">
        <v>3043000</v>
      </c>
      <c r="C27" s="62">
        <v>2862235</v>
      </c>
      <c r="D27" s="62">
        <v>13948341.49</v>
      </c>
      <c r="E27" s="60">
        <f>SUM(B27:D27)</f>
        <v>19853576.490000002</v>
      </c>
    </row>
    <row r="28" spans="1:6" hidden="1" x14ac:dyDescent="0.25">
      <c r="A28" s="85" t="s">
        <v>27</v>
      </c>
      <c r="B28" s="62"/>
      <c r="C28" s="62"/>
      <c r="D28" s="61"/>
      <c r="E28" s="60">
        <f>SUM(B28:D28)</f>
        <v>0</v>
      </c>
    </row>
    <row r="29" spans="1:6" hidden="1" x14ac:dyDescent="0.25">
      <c r="A29" s="85" t="s">
        <v>28</v>
      </c>
      <c r="B29" s="62"/>
      <c r="C29" s="62"/>
      <c r="D29" s="61"/>
      <c r="E29" s="60">
        <f>SUM(B29:D29)</f>
        <v>0</v>
      </c>
    </row>
    <row r="30" spans="1:6" x14ac:dyDescent="0.25">
      <c r="A30" s="84" t="s">
        <v>29</v>
      </c>
      <c r="B30" s="62">
        <v>233870</v>
      </c>
      <c r="C30" s="62">
        <v>94400</v>
      </c>
      <c r="D30" s="61">
        <v>141600</v>
      </c>
      <c r="E30" s="60">
        <f>SUM(B30:D30)</f>
        <v>469870</v>
      </c>
    </row>
    <row r="31" spans="1:6" x14ac:dyDescent="0.25">
      <c r="A31" s="84"/>
    </row>
    <row r="32" spans="1:6" ht="15.75" thickBot="1" x14ac:dyDescent="0.3">
      <c r="A32" s="81" t="s">
        <v>30</v>
      </c>
      <c r="B32" s="65">
        <f t="shared" ref="B32:D32" si="2">SUM(B27:B30)</f>
        <v>3276870</v>
      </c>
      <c r="C32" s="65">
        <f t="shared" si="2"/>
        <v>2956635</v>
      </c>
      <c r="D32" s="65">
        <f t="shared" si="2"/>
        <v>14089941.49</v>
      </c>
      <c r="E32" s="65">
        <f>SUM(E27:E30)</f>
        <v>20323446.490000002</v>
      </c>
    </row>
    <row r="33" spans="1:5" ht="15.75" thickTop="1" x14ac:dyDescent="0.25">
      <c r="A33" s="78" t="s">
        <v>36</v>
      </c>
    </row>
    <row r="35" spans="1:5" x14ac:dyDescent="0.25">
      <c r="A35" s="105" t="s">
        <v>37</v>
      </c>
      <c r="B35" s="105"/>
      <c r="C35" s="105"/>
      <c r="D35" s="105"/>
      <c r="E35" s="105"/>
    </row>
    <row r="36" spans="1:5" x14ac:dyDescent="0.25">
      <c r="A36" s="105" t="s">
        <v>33</v>
      </c>
      <c r="B36" s="105"/>
      <c r="C36" s="105"/>
      <c r="D36" s="105"/>
      <c r="E36" s="105"/>
    </row>
    <row r="37" spans="1:5" x14ac:dyDescent="0.25">
      <c r="A37" s="105" t="s">
        <v>79</v>
      </c>
      <c r="B37" s="105"/>
      <c r="C37" s="105"/>
      <c r="D37" s="105"/>
      <c r="E37" s="105"/>
    </row>
    <row r="39" spans="1:5" ht="15.75" thickBot="1" x14ac:dyDescent="0.3">
      <c r="A39" s="75" t="s">
        <v>38</v>
      </c>
      <c r="B39" s="76" t="s">
        <v>21</v>
      </c>
      <c r="C39" s="76" t="s">
        <v>22</v>
      </c>
      <c r="D39" s="76" t="s">
        <v>23</v>
      </c>
      <c r="E39" s="76" t="s">
        <v>72</v>
      </c>
    </row>
    <row r="40" spans="1:5" x14ac:dyDescent="0.25">
      <c r="A40" s="78" t="s">
        <v>39</v>
      </c>
      <c r="B40" s="62">
        <v>752510</v>
      </c>
      <c r="C40" s="61">
        <v>996545</v>
      </c>
      <c r="D40" s="62">
        <v>1909900</v>
      </c>
      <c r="E40" s="62">
        <f t="shared" ref="E40:E52" si="3">SUM(B40:D40)</f>
        <v>3658955</v>
      </c>
    </row>
    <row r="41" spans="1:5" x14ac:dyDescent="0.25">
      <c r="A41" s="78" t="s">
        <v>40</v>
      </c>
      <c r="B41" s="62">
        <v>1956000</v>
      </c>
      <c r="C41" s="61">
        <v>1404000</v>
      </c>
      <c r="D41" s="62">
        <v>5412000</v>
      </c>
      <c r="E41" s="62">
        <f t="shared" si="3"/>
        <v>8772000</v>
      </c>
    </row>
    <row r="42" spans="1:5" x14ac:dyDescent="0.25">
      <c r="A42" s="78" t="s">
        <v>41</v>
      </c>
      <c r="B42" s="62">
        <v>171520</v>
      </c>
      <c r="C42" s="61">
        <v>203160</v>
      </c>
      <c r="D42" s="62">
        <v>235090</v>
      </c>
      <c r="E42" s="62">
        <f t="shared" si="3"/>
        <v>609770</v>
      </c>
    </row>
    <row r="43" spans="1:5" x14ac:dyDescent="0.25">
      <c r="A43" s="78" t="s">
        <v>42</v>
      </c>
      <c r="B43" s="62">
        <v>150000</v>
      </c>
      <c r="C43" s="61"/>
      <c r="D43" s="62">
        <v>730000</v>
      </c>
      <c r="E43" s="62">
        <f t="shared" si="3"/>
        <v>880000</v>
      </c>
    </row>
    <row r="44" spans="1:5" x14ac:dyDescent="0.25">
      <c r="A44" s="78" t="s">
        <v>43</v>
      </c>
      <c r="B44" s="62"/>
      <c r="C44" s="61"/>
      <c r="D44" s="62"/>
      <c r="E44" s="62">
        <f t="shared" si="3"/>
        <v>0</v>
      </c>
    </row>
    <row r="45" spans="1:5" x14ac:dyDescent="0.25">
      <c r="A45" s="78" t="s">
        <v>44</v>
      </c>
      <c r="B45" s="62">
        <v>156140</v>
      </c>
      <c r="C45" s="61">
        <v>154500</v>
      </c>
      <c r="D45" s="62">
        <v>48672.6</v>
      </c>
      <c r="E45" s="62">
        <f t="shared" si="3"/>
        <v>359312.6</v>
      </c>
    </row>
    <row r="46" spans="1:5" x14ac:dyDescent="0.25">
      <c r="A46" s="78" t="s">
        <v>45</v>
      </c>
      <c r="B46" s="62">
        <v>62350</v>
      </c>
      <c r="C46" s="61">
        <v>144550</v>
      </c>
      <c r="D46" s="62">
        <v>141600</v>
      </c>
      <c r="E46" s="62">
        <f t="shared" si="3"/>
        <v>348500</v>
      </c>
    </row>
    <row r="47" spans="1:5" x14ac:dyDescent="0.25">
      <c r="A47" s="78" t="s">
        <v>46</v>
      </c>
      <c r="B47" s="62"/>
      <c r="C47" s="61">
        <v>35130</v>
      </c>
      <c r="D47" s="62"/>
      <c r="E47" s="62">
        <f t="shared" si="3"/>
        <v>35130</v>
      </c>
    </row>
    <row r="48" spans="1:5" x14ac:dyDescent="0.25">
      <c r="A48" s="78" t="s">
        <v>47</v>
      </c>
      <c r="B48" s="62"/>
      <c r="C48" s="61">
        <v>18750</v>
      </c>
      <c r="D48" s="62"/>
      <c r="E48" s="62">
        <f t="shared" si="3"/>
        <v>18750</v>
      </c>
    </row>
    <row r="49" spans="1:5" x14ac:dyDescent="0.25">
      <c r="A49" s="78" t="s">
        <v>48</v>
      </c>
      <c r="B49" s="62"/>
      <c r="C49" s="61"/>
      <c r="D49" s="62">
        <v>2034885</v>
      </c>
      <c r="E49" s="62">
        <f t="shared" si="3"/>
        <v>2034885</v>
      </c>
    </row>
    <row r="50" spans="1:5" x14ac:dyDescent="0.25">
      <c r="A50" s="78" t="s">
        <v>49</v>
      </c>
      <c r="B50" s="62"/>
      <c r="C50" s="62"/>
      <c r="D50" s="62">
        <v>3038716</v>
      </c>
      <c r="E50" s="62">
        <f t="shared" si="3"/>
        <v>3038716</v>
      </c>
    </row>
    <row r="51" spans="1:5" x14ac:dyDescent="0.25">
      <c r="A51" s="78" t="s">
        <v>50</v>
      </c>
      <c r="B51" s="62"/>
      <c r="C51" s="62"/>
      <c r="D51" s="62"/>
      <c r="E51" s="62">
        <f t="shared" si="3"/>
        <v>0</v>
      </c>
    </row>
    <row r="52" spans="1:5" x14ac:dyDescent="0.25">
      <c r="A52" s="78" t="s">
        <v>51</v>
      </c>
      <c r="B52" s="62">
        <v>28350</v>
      </c>
      <c r="C52" s="62"/>
      <c r="D52" s="62">
        <v>539077.89</v>
      </c>
      <c r="E52" s="62">
        <f t="shared" si="3"/>
        <v>567427.89</v>
      </c>
    </row>
    <row r="54" spans="1:5" ht="15.75" thickBot="1" x14ac:dyDescent="0.3">
      <c r="A54" s="81" t="s">
        <v>30</v>
      </c>
      <c r="B54" s="65">
        <f t="shared" ref="B54:D54" si="4">SUM(B40:B53)</f>
        <v>3276870</v>
      </c>
      <c r="C54" s="65">
        <f t="shared" si="4"/>
        <v>2956635</v>
      </c>
      <c r="D54" s="65">
        <f t="shared" si="4"/>
        <v>14089941.49</v>
      </c>
      <c r="E54" s="65">
        <f>SUM(E40:E53)</f>
        <v>20323446.490000002</v>
      </c>
    </row>
    <row r="55" spans="1:5" ht="15.75" thickTop="1" x14ac:dyDescent="0.25">
      <c r="A55" s="78" t="s">
        <v>36</v>
      </c>
    </row>
    <row r="57" spans="1:5" x14ac:dyDescent="0.25">
      <c r="A57" s="105" t="s">
        <v>52</v>
      </c>
      <c r="B57" s="105"/>
      <c r="C57" s="105"/>
      <c r="D57" s="105"/>
      <c r="E57" s="105"/>
    </row>
    <row r="58" spans="1:5" x14ac:dyDescent="0.25">
      <c r="A58" s="105" t="s">
        <v>53</v>
      </c>
      <c r="B58" s="105"/>
      <c r="C58" s="105"/>
      <c r="D58" s="105"/>
      <c r="E58" s="105"/>
    </row>
    <row r="59" spans="1:5" x14ac:dyDescent="0.25">
      <c r="A59" s="105" t="s">
        <v>79</v>
      </c>
      <c r="B59" s="105"/>
      <c r="C59" s="105"/>
      <c r="D59" s="105"/>
      <c r="E59" s="105"/>
    </row>
    <row r="61" spans="1:5" ht="15.75" thickBot="1" x14ac:dyDescent="0.3">
      <c r="A61" s="75" t="s">
        <v>38</v>
      </c>
      <c r="B61" s="76" t="s">
        <v>21</v>
      </c>
      <c r="C61" s="76" t="s">
        <v>22</v>
      </c>
      <c r="D61" s="76" t="s">
        <v>23</v>
      </c>
      <c r="E61" s="76" t="s">
        <v>72</v>
      </c>
    </row>
    <row r="62" spans="1:5" x14ac:dyDescent="0.25">
      <c r="A62" s="60" t="s">
        <v>73</v>
      </c>
      <c r="B62" s="62">
        <v>19921345.530000001</v>
      </c>
      <c r="C62" s="62">
        <v>16644475.530000001</v>
      </c>
      <c r="D62" s="62">
        <v>26418766.370000001</v>
      </c>
      <c r="E62" s="60">
        <f>B62</f>
        <v>19921345.530000001</v>
      </c>
    </row>
    <row r="63" spans="1:5" x14ac:dyDescent="0.25">
      <c r="A63" s="60" t="s">
        <v>54</v>
      </c>
      <c r="B63" s="62"/>
      <c r="C63" s="62">
        <v>20725633</v>
      </c>
      <c r="D63" s="62"/>
      <c r="E63" s="60">
        <f>SUM(B63:D63)</f>
        <v>20725633</v>
      </c>
    </row>
    <row r="64" spans="1:5" x14ac:dyDescent="0.25">
      <c r="A64" s="72" t="s">
        <v>55</v>
      </c>
      <c r="B64" s="66">
        <v>19921345.530000001</v>
      </c>
      <c r="C64" s="66">
        <v>37370108.530000001</v>
      </c>
      <c r="D64" s="66">
        <v>26418766.370000001</v>
      </c>
      <c r="E64" s="66">
        <f t="shared" ref="E64" si="5">E63+E62</f>
        <v>40646978.530000001</v>
      </c>
    </row>
    <row r="65" spans="1:5" x14ac:dyDescent="0.25">
      <c r="A65" s="87" t="s">
        <v>56</v>
      </c>
      <c r="B65" s="67">
        <v>3276870</v>
      </c>
      <c r="C65" s="67">
        <v>2956635</v>
      </c>
      <c r="D65" s="67">
        <v>14089941.49</v>
      </c>
      <c r="E65" s="60">
        <f>SUM(B65:D65)</f>
        <v>20323446.490000002</v>
      </c>
    </row>
    <row r="66" spans="1:5" x14ac:dyDescent="0.25">
      <c r="A66" s="88" t="s">
        <v>92</v>
      </c>
      <c r="B66" s="62"/>
      <c r="C66" s="62">
        <v>7994707.1600000001</v>
      </c>
      <c r="D66" s="62"/>
      <c r="E66" s="60">
        <f>SUM(B66:D66)</f>
        <v>7994707.1600000001</v>
      </c>
    </row>
    <row r="67" spans="1:5" x14ac:dyDescent="0.25">
      <c r="A67" s="72" t="s">
        <v>57</v>
      </c>
      <c r="B67" s="66">
        <v>16644475.530000001</v>
      </c>
      <c r="C67" s="66">
        <v>26418766.370000001</v>
      </c>
      <c r="D67" s="66">
        <v>12328824.880000001</v>
      </c>
      <c r="E67" s="66">
        <f>+E64-E65-E66</f>
        <v>12328824.879999999</v>
      </c>
    </row>
    <row r="68" spans="1:5" ht="15.75" thickBot="1" x14ac:dyDescent="0.3">
      <c r="A68" s="89"/>
      <c r="B68" s="89"/>
      <c r="C68" s="89"/>
      <c r="D68" s="89"/>
      <c r="E68" s="89"/>
    </row>
    <row r="69" spans="1:5" ht="15.75" thickTop="1" x14ac:dyDescent="0.25">
      <c r="A69" s="98" t="s">
        <v>58</v>
      </c>
    </row>
    <row r="70" spans="1:5" x14ac:dyDescent="0.25">
      <c r="A70" s="60"/>
    </row>
    <row r="72" spans="1:5" x14ac:dyDescent="0.25">
      <c r="A72" s="99" t="s">
        <v>96</v>
      </c>
    </row>
    <row r="73" spans="1:5" x14ac:dyDescent="0.25">
      <c r="A73" s="99" t="s">
        <v>98</v>
      </c>
    </row>
    <row r="74" spans="1:5" x14ac:dyDescent="0.25">
      <c r="A74" s="99" t="s">
        <v>97</v>
      </c>
    </row>
  </sheetData>
  <mergeCells count="12">
    <mergeCell ref="A59:E59"/>
    <mergeCell ref="A36:E36"/>
    <mergeCell ref="A57:E57"/>
    <mergeCell ref="A58:E58"/>
    <mergeCell ref="A1:F1"/>
    <mergeCell ref="A7:F7"/>
    <mergeCell ref="A8:F8"/>
    <mergeCell ref="A21:E21"/>
    <mergeCell ref="A22:E22"/>
    <mergeCell ref="A35:E35"/>
    <mergeCell ref="A23:E23"/>
    <mergeCell ref="A37:E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F25" sqref="F25"/>
    </sheetView>
  </sheetViews>
  <sheetFormatPr baseColWidth="10" defaultColWidth="11.5703125" defaultRowHeight="15" x14ac:dyDescent="0.25"/>
  <cols>
    <col min="1" max="1" width="40" style="78" customWidth="1"/>
    <col min="2" max="2" width="14" style="60" customWidth="1"/>
    <col min="3" max="5" width="14.140625" style="60" bestFit="1" customWidth="1"/>
    <col min="6" max="6" width="11.42578125" style="60" bestFit="1" customWidth="1"/>
    <col min="7" max="7" width="11.5703125" style="60" bestFit="1" customWidth="1"/>
    <col min="8" max="8" width="10.7109375" style="60" customWidth="1"/>
    <col min="9" max="10" width="11.5703125" style="60" bestFit="1" customWidth="1"/>
    <col min="11" max="11" width="11.140625" style="60" customWidth="1"/>
    <col min="12" max="13" width="12.28515625" style="60" bestFit="1" customWidth="1"/>
    <col min="14" max="15" width="12.5703125" style="60" bestFit="1" customWidth="1"/>
    <col min="16" max="16384" width="11.5703125" style="60"/>
  </cols>
  <sheetData>
    <row r="1" spans="1:6" x14ac:dyDescent="0.25">
      <c r="A1" s="105" t="s">
        <v>0</v>
      </c>
      <c r="B1" s="105"/>
      <c r="C1" s="105"/>
      <c r="D1" s="105"/>
      <c r="E1" s="105"/>
      <c r="F1" s="105"/>
    </row>
    <row r="2" spans="1:6" x14ac:dyDescent="0.25">
      <c r="A2" s="71" t="s">
        <v>1</v>
      </c>
      <c r="B2" s="72" t="s">
        <v>2</v>
      </c>
      <c r="C2" s="72"/>
      <c r="D2" s="72"/>
      <c r="E2" s="72"/>
      <c r="F2" s="72"/>
    </row>
    <row r="3" spans="1:6" x14ac:dyDescent="0.25">
      <c r="A3" s="71" t="s">
        <v>3</v>
      </c>
      <c r="B3" s="73" t="s">
        <v>4</v>
      </c>
      <c r="C3" s="72"/>
      <c r="D3" s="72"/>
      <c r="E3" s="72"/>
      <c r="F3" s="72"/>
    </row>
    <row r="4" spans="1:6" x14ac:dyDescent="0.25">
      <c r="A4" s="71" t="s">
        <v>5</v>
      </c>
      <c r="B4" s="72" t="s">
        <v>6</v>
      </c>
      <c r="C4" s="72"/>
      <c r="D4" s="72"/>
      <c r="E4" s="72"/>
      <c r="F4" s="72"/>
    </row>
    <row r="5" spans="1:6" x14ac:dyDescent="0.25">
      <c r="A5" s="71" t="s">
        <v>67</v>
      </c>
      <c r="B5" s="74" t="s">
        <v>91</v>
      </c>
      <c r="C5" s="72"/>
      <c r="D5" s="72"/>
      <c r="E5" s="72"/>
      <c r="F5" s="72"/>
    </row>
    <row r="6" spans="1:6" x14ac:dyDescent="0.25">
      <c r="A6" s="71"/>
      <c r="B6" s="74"/>
      <c r="C6" s="72"/>
      <c r="D6" s="72"/>
      <c r="E6" s="72"/>
      <c r="F6" s="72"/>
    </row>
    <row r="7" spans="1:6" x14ac:dyDescent="0.25">
      <c r="A7" s="105" t="s">
        <v>8</v>
      </c>
      <c r="B7" s="105"/>
      <c r="C7" s="105"/>
      <c r="D7" s="105"/>
      <c r="E7" s="105"/>
    </row>
    <row r="8" spans="1:6" x14ac:dyDescent="0.25">
      <c r="A8" s="105" t="s">
        <v>9</v>
      </c>
      <c r="B8" s="105"/>
      <c r="C8" s="105"/>
      <c r="D8" s="105"/>
      <c r="E8" s="105"/>
    </row>
    <row r="10" spans="1:6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75</v>
      </c>
    </row>
    <row r="11" spans="1:6" x14ac:dyDescent="0.25">
      <c r="A11" s="77" t="s">
        <v>24</v>
      </c>
      <c r="B11" s="78"/>
      <c r="C11" s="78"/>
      <c r="D11" s="78"/>
      <c r="E11" s="78"/>
    </row>
    <row r="12" spans="1:6" x14ac:dyDescent="0.25">
      <c r="A12" s="79" t="s">
        <v>83</v>
      </c>
      <c r="B12" s="78" t="s">
        <v>26</v>
      </c>
      <c r="C12" s="68">
        <f>'Centro 1T'!F12</f>
        <v>76</v>
      </c>
      <c r="D12" s="68">
        <f>'Centro 2T'!F12</f>
        <v>43</v>
      </c>
      <c r="E12" s="68">
        <f>SUM(C12:D12)</f>
        <v>119</v>
      </c>
    </row>
    <row r="13" spans="1:6" x14ac:dyDescent="0.25">
      <c r="A13" s="79" t="s">
        <v>84</v>
      </c>
      <c r="B13" s="78" t="s">
        <v>26</v>
      </c>
      <c r="C13" s="68">
        <f>'Centro 1T'!F13</f>
        <v>56</v>
      </c>
      <c r="D13" s="68">
        <f>'Centro 2T'!F13</f>
        <v>39</v>
      </c>
      <c r="E13" s="68">
        <f>SUM(C13:D13)</f>
        <v>95</v>
      </c>
    </row>
    <row r="14" spans="1:6" x14ac:dyDescent="0.25">
      <c r="A14" s="79" t="s">
        <v>85</v>
      </c>
      <c r="B14" s="78" t="s">
        <v>26</v>
      </c>
      <c r="C14" s="68">
        <f>'Centro 1T'!F14</f>
        <v>66</v>
      </c>
      <c r="D14" s="68">
        <f>'Centro 2T'!F14</f>
        <v>68</v>
      </c>
      <c r="E14" s="68">
        <f t="shared" ref="E14:E15" si="0">SUM(C14:D14)</f>
        <v>134</v>
      </c>
    </row>
    <row r="15" spans="1:6" x14ac:dyDescent="0.25">
      <c r="A15" s="77" t="s">
        <v>29</v>
      </c>
      <c r="B15" s="78" t="s">
        <v>26</v>
      </c>
      <c r="C15" s="68">
        <f>'Centro 1T'!F15</f>
        <v>12</v>
      </c>
      <c r="D15" s="68">
        <f>'Centro 2T'!F15</f>
        <v>15</v>
      </c>
      <c r="E15" s="68">
        <f t="shared" si="0"/>
        <v>27</v>
      </c>
    </row>
    <row r="16" spans="1:6" x14ac:dyDescent="0.25">
      <c r="A16" s="80"/>
      <c r="C16" s="68"/>
      <c r="D16" s="62"/>
      <c r="E16" s="68"/>
    </row>
    <row r="17" spans="1:5" ht="15.75" thickBot="1" x14ac:dyDescent="0.3">
      <c r="A17" s="81" t="s">
        <v>30</v>
      </c>
      <c r="B17" s="63"/>
      <c r="C17" s="64">
        <f>'Centro 1T'!F17</f>
        <v>88</v>
      </c>
      <c r="D17" s="64">
        <f>+D12+D15</f>
        <v>58</v>
      </c>
      <c r="E17" s="64">
        <f>+E12+E15</f>
        <v>146</v>
      </c>
    </row>
    <row r="18" spans="1:5" ht="15.75" thickTop="1" x14ac:dyDescent="0.25">
      <c r="A18" s="82" t="s">
        <v>86</v>
      </c>
      <c r="B18" s="83"/>
      <c r="C18" s="69"/>
      <c r="D18" s="69"/>
      <c r="E18" s="69"/>
    </row>
    <row r="19" spans="1:5" x14ac:dyDescent="0.25">
      <c r="A19" s="78" t="s">
        <v>31</v>
      </c>
    </row>
    <row r="21" spans="1:5" x14ac:dyDescent="0.25">
      <c r="A21" s="106" t="s">
        <v>32</v>
      </c>
      <c r="B21" s="106"/>
      <c r="C21" s="106"/>
      <c r="D21" s="106"/>
      <c r="E21" s="106"/>
    </row>
    <row r="22" spans="1:5" x14ac:dyDescent="0.25">
      <c r="A22" s="105" t="s">
        <v>33</v>
      </c>
      <c r="B22" s="105"/>
      <c r="C22" s="105"/>
      <c r="D22" s="105"/>
      <c r="E22" s="105"/>
    </row>
    <row r="23" spans="1:5" x14ac:dyDescent="0.25">
      <c r="A23" s="105" t="s">
        <v>79</v>
      </c>
      <c r="B23" s="105"/>
      <c r="C23" s="105"/>
      <c r="D23" s="105"/>
      <c r="E23" s="62"/>
    </row>
    <row r="25" spans="1:5" ht="15.75" thickBot="1" x14ac:dyDescent="0.3">
      <c r="A25" s="75" t="s">
        <v>10</v>
      </c>
      <c r="B25" s="76" t="s">
        <v>68</v>
      </c>
      <c r="C25" s="76" t="s">
        <v>69</v>
      </c>
      <c r="D25" s="76" t="s">
        <v>75</v>
      </c>
    </row>
    <row r="26" spans="1:5" x14ac:dyDescent="0.25">
      <c r="A26" s="84" t="s">
        <v>24</v>
      </c>
    </row>
    <row r="27" spans="1:5" x14ac:dyDescent="0.25">
      <c r="A27" s="85" t="s">
        <v>25</v>
      </c>
      <c r="B27" s="60">
        <f>'Centro 1T'!E27</f>
        <v>5198790</v>
      </c>
      <c r="C27" s="70">
        <f>'Centro 2T'!E27</f>
        <v>7363447.5</v>
      </c>
      <c r="D27" s="60">
        <f>SUM(B27:C27)</f>
        <v>12562237.5</v>
      </c>
    </row>
    <row r="28" spans="1:5" hidden="1" x14ac:dyDescent="0.25">
      <c r="A28" s="85" t="s">
        <v>27</v>
      </c>
      <c r="B28" s="60">
        <f>'Centro 1T'!E28</f>
        <v>0</v>
      </c>
      <c r="C28" s="70">
        <f>'Centro 2T'!E28</f>
        <v>0</v>
      </c>
      <c r="D28" s="60">
        <f>SUM(B28:C28)</f>
        <v>0</v>
      </c>
    </row>
    <row r="29" spans="1:5" hidden="1" x14ac:dyDescent="0.25">
      <c r="A29" s="85" t="s">
        <v>28</v>
      </c>
      <c r="B29" s="60">
        <f>'Centro 1T'!E29</f>
        <v>0</v>
      </c>
      <c r="C29" s="70">
        <f>'Centro 2T'!E29</f>
        <v>0</v>
      </c>
      <c r="D29" s="60">
        <f>SUM(B29:C29)</f>
        <v>0</v>
      </c>
    </row>
    <row r="30" spans="1:5" x14ac:dyDescent="0.25">
      <c r="A30" s="84" t="s">
        <v>29</v>
      </c>
      <c r="B30" s="60">
        <f>'Centro 1T'!E30</f>
        <v>579370</v>
      </c>
      <c r="C30" s="70">
        <f>'Centro 2T'!E30</f>
        <v>225600</v>
      </c>
      <c r="D30" s="60">
        <f>SUM(B30:C30)</f>
        <v>804970</v>
      </c>
    </row>
    <row r="31" spans="1:5" x14ac:dyDescent="0.25">
      <c r="A31" s="84"/>
      <c r="C31" s="62"/>
    </row>
    <row r="32" spans="1:5" ht="15.75" thickBot="1" x14ac:dyDescent="0.3">
      <c r="A32" s="81" t="s">
        <v>30</v>
      </c>
      <c r="B32" s="64">
        <f t="shared" ref="B32:C32" si="1">SUM(B27:B31)</f>
        <v>5778160</v>
      </c>
      <c r="C32" s="64">
        <f t="shared" si="1"/>
        <v>7589047.5</v>
      </c>
      <c r="D32" s="65">
        <f>SUM(D27:D30)</f>
        <v>13367207.5</v>
      </c>
    </row>
    <row r="33" spans="1:5" ht="15.75" thickTop="1" x14ac:dyDescent="0.25">
      <c r="A33" s="78" t="s">
        <v>36</v>
      </c>
    </row>
    <row r="35" spans="1:5" x14ac:dyDescent="0.25">
      <c r="A35" s="105" t="s">
        <v>37</v>
      </c>
      <c r="B35" s="105"/>
      <c r="C35" s="105"/>
      <c r="D35" s="105"/>
      <c r="E35" s="105"/>
    </row>
    <row r="36" spans="1:5" x14ac:dyDescent="0.25">
      <c r="A36" s="105" t="s">
        <v>33</v>
      </c>
      <c r="B36" s="105"/>
      <c r="C36" s="105"/>
      <c r="D36" s="105"/>
      <c r="E36" s="105"/>
    </row>
    <row r="37" spans="1:5" x14ac:dyDescent="0.25">
      <c r="A37" s="105" t="s">
        <v>79</v>
      </c>
      <c r="B37" s="105"/>
      <c r="C37" s="105"/>
      <c r="D37" s="105"/>
      <c r="E37" s="62"/>
    </row>
    <row r="39" spans="1:5" ht="15.75" thickBot="1" x14ac:dyDescent="0.3">
      <c r="A39" s="75" t="s">
        <v>38</v>
      </c>
      <c r="B39" s="76" t="s">
        <v>68</v>
      </c>
      <c r="C39" s="76" t="s">
        <v>69</v>
      </c>
      <c r="D39" s="76" t="s">
        <v>75</v>
      </c>
    </row>
    <row r="40" spans="1:5" x14ac:dyDescent="0.25">
      <c r="A40" s="78" t="s">
        <v>39</v>
      </c>
      <c r="B40" s="62">
        <f>'Centro 1T'!E40</f>
        <v>1913790</v>
      </c>
      <c r="C40" s="61">
        <f>'Centro 2T'!E40</f>
        <v>3190087.5</v>
      </c>
      <c r="D40" s="62">
        <f t="shared" ref="D40:D52" si="2">SUM(B40:C40)</f>
        <v>5103877.5</v>
      </c>
    </row>
    <row r="41" spans="1:5" x14ac:dyDescent="0.25">
      <c r="A41" s="78" t="s">
        <v>40</v>
      </c>
      <c r="B41" s="62">
        <f>'Centro 1T'!E41</f>
        <v>3285000</v>
      </c>
      <c r="C41" s="61">
        <f>'Centro 2T'!E41</f>
        <v>1617500</v>
      </c>
      <c r="D41" s="62">
        <f t="shared" si="2"/>
        <v>4902500</v>
      </c>
    </row>
    <row r="42" spans="1:5" x14ac:dyDescent="0.25">
      <c r="A42" s="78" t="s">
        <v>41</v>
      </c>
      <c r="B42" s="62">
        <f>'Centro 1T'!E42</f>
        <v>371760</v>
      </c>
      <c r="C42" s="61">
        <f>'Centro 2T'!E42</f>
        <v>1211570</v>
      </c>
      <c r="D42" s="62">
        <f t="shared" si="2"/>
        <v>1583330</v>
      </c>
    </row>
    <row r="43" spans="1:5" x14ac:dyDescent="0.25">
      <c r="A43" s="78" t="s">
        <v>42</v>
      </c>
      <c r="B43" s="62">
        <f>'Centro 1T'!E43</f>
        <v>0</v>
      </c>
      <c r="C43" s="61">
        <f>'Centro 2T'!E43</f>
        <v>0</v>
      </c>
      <c r="D43" s="62">
        <f t="shared" si="2"/>
        <v>0</v>
      </c>
    </row>
    <row r="44" spans="1:5" x14ac:dyDescent="0.25">
      <c r="A44" s="78" t="s">
        <v>43</v>
      </c>
      <c r="B44" s="62">
        <f>'Centro 1T'!E44</f>
        <v>0</v>
      </c>
      <c r="C44" s="61">
        <f>'Centro 2T'!E44</f>
        <v>0</v>
      </c>
      <c r="D44" s="62">
        <f t="shared" si="2"/>
        <v>0</v>
      </c>
    </row>
    <row r="45" spans="1:5" x14ac:dyDescent="0.25">
      <c r="A45" s="78" t="s">
        <v>44</v>
      </c>
      <c r="B45" s="62">
        <f>'Centro 1T'!E45</f>
        <v>0</v>
      </c>
      <c r="C45" s="61">
        <f>'Centro 2T'!E45</f>
        <v>0</v>
      </c>
      <c r="D45" s="62">
        <f t="shared" si="2"/>
        <v>0</v>
      </c>
    </row>
    <row r="46" spans="1:5" x14ac:dyDescent="0.25">
      <c r="A46" s="78" t="s">
        <v>45</v>
      </c>
      <c r="B46" s="62">
        <f>'Centro 1T'!E46</f>
        <v>159300</v>
      </c>
      <c r="C46" s="61">
        <f>'Centro 2T'!E46</f>
        <v>126950</v>
      </c>
      <c r="D46" s="62">
        <f t="shared" si="2"/>
        <v>286250</v>
      </c>
    </row>
    <row r="47" spans="1:5" x14ac:dyDescent="0.25">
      <c r="A47" s="78" t="s">
        <v>46</v>
      </c>
      <c r="B47" s="62">
        <f>'Centro 1T'!E47</f>
        <v>0</v>
      </c>
      <c r="C47" s="61">
        <f>'Centro 2T'!E47</f>
        <v>0</v>
      </c>
      <c r="D47" s="62">
        <f t="shared" si="2"/>
        <v>0</v>
      </c>
    </row>
    <row r="48" spans="1:5" x14ac:dyDescent="0.25">
      <c r="A48" s="78" t="s">
        <v>47</v>
      </c>
      <c r="B48" s="62">
        <f>'Centro 1T'!E48</f>
        <v>0</v>
      </c>
      <c r="C48" s="61">
        <f>'Centro 2T'!E48</f>
        <v>0</v>
      </c>
      <c r="D48" s="62">
        <f t="shared" si="2"/>
        <v>0</v>
      </c>
    </row>
    <row r="49" spans="1:5" x14ac:dyDescent="0.25">
      <c r="A49" s="78" t="s">
        <v>48</v>
      </c>
      <c r="B49" s="62">
        <f>'Centro 1T'!E49</f>
        <v>0</v>
      </c>
      <c r="C49" s="61">
        <f>'Centro 2T'!E49</f>
        <v>1491250</v>
      </c>
      <c r="D49" s="62">
        <f t="shared" si="2"/>
        <v>1491250</v>
      </c>
    </row>
    <row r="50" spans="1:5" x14ac:dyDescent="0.25">
      <c r="A50" s="78" t="s">
        <v>49</v>
      </c>
      <c r="B50" s="62">
        <f>'Centro 1T'!E50</f>
        <v>0</v>
      </c>
      <c r="C50" s="61">
        <f>'Centro 2T'!E50</f>
        <v>0</v>
      </c>
      <c r="D50" s="62">
        <f t="shared" si="2"/>
        <v>0</v>
      </c>
    </row>
    <row r="51" spans="1:5" x14ac:dyDescent="0.25">
      <c r="A51" s="78" t="s">
        <v>50</v>
      </c>
      <c r="B51" s="62">
        <f>'Centro 1T'!E51</f>
        <v>0</v>
      </c>
      <c r="C51" s="61">
        <f>'Centro 2T'!E51</f>
        <v>0</v>
      </c>
      <c r="D51" s="62">
        <f t="shared" si="2"/>
        <v>0</v>
      </c>
    </row>
    <row r="52" spans="1:5" x14ac:dyDescent="0.25">
      <c r="A52" s="78" t="s">
        <v>51</v>
      </c>
      <c r="B52" s="62">
        <f>'Centro 1T'!E52</f>
        <v>0</v>
      </c>
      <c r="C52" s="61">
        <f>'Centro 2T'!E52</f>
        <v>0</v>
      </c>
      <c r="D52" s="62">
        <f t="shared" si="2"/>
        <v>0</v>
      </c>
    </row>
    <row r="53" spans="1:5" x14ac:dyDescent="0.25">
      <c r="B53" s="62"/>
      <c r="C53" s="62"/>
    </row>
    <row r="54" spans="1:5" ht="15.75" thickBot="1" x14ac:dyDescent="0.3">
      <c r="A54" s="81" t="s">
        <v>30</v>
      </c>
      <c r="B54" s="64">
        <f>SUM(B40:B53)</f>
        <v>5729850</v>
      </c>
      <c r="C54" s="64">
        <f>SUM(C40:C53)</f>
        <v>7637357.5</v>
      </c>
      <c r="D54" s="65">
        <f>SUM(D40:D53)</f>
        <v>13367207.5</v>
      </c>
    </row>
    <row r="55" spans="1:5" ht="15.75" thickTop="1" x14ac:dyDescent="0.25">
      <c r="A55" s="78" t="s">
        <v>36</v>
      </c>
    </row>
    <row r="57" spans="1:5" x14ac:dyDescent="0.25">
      <c r="A57" s="105" t="s">
        <v>52</v>
      </c>
      <c r="B57" s="105"/>
      <c r="C57" s="105"/>
      <c r="D57" s="105"/>
      <c r="E57" s="105"/>
    </row>
    <row r="58" spans="1:5" x14ac:dyDescent="0.25">
      <c r="A58" s="105" t="s">
        <v>53</v>
      </c>
      <c r="B58" s="105"/>
      <c r="C58" s="105"/>
      <c r="D58" s="105"/>
      <c r="E58" s="105"/>
    </row>
    <row r="59" spans="1:5" x14ac:dyDescent="0.25">
      <c r="A59" s="105" t="s">
        <v>79</v>
      </c>
      <c r="B59" s="105"/>
      <c r="C59" s="105"/>
      <c r="D59" s="105"/>
      <c r="E59" s="62"/>
    </row>
    <row r="61" spans="1:5" ht="15.75" thickBot="1" x14ac:dyDescent="0.3">
      <c r="A61" s="75" t="s">
        <v>38</v>
      </c>
      <c r="B61" s="76" t="s">
        <v>68</v>
      </c>
      <c r="C61" s="76" t="s">
        <v>69</v>
      </c>
      <c r="D61" s="76" t="s">
        <v>75</v>
      </c>
    </row>
    <row r="62" spans="1:5" x14ac:dyDescent="0.25">
      <c r="A62" s="60" t="s">
        <v>73</v>
      </c>
      <c r="B62" s="62">
        <f>'Centro 1T'!E62</f>
        <v>7994707.1600000001</v>
      </c>
      <c r="C62" s="62">
        <f>'Centro 2T'!E62</f>
        <v>2264857.16</v>
      </c>
      <c r="D62" s="60">
        <f>B62</f>
        <v>7994707.1600000001</v>
      </c>
    </row>
    <row r="63" spans="1:5" x14ac:dyDescent="0.25">
      <c r="A63" s="60" t="s">
        <v>54</v>
      </c>
      <c r="B63" s="62">
        <f>'Centro 1T'!E63</f>
        <v>0</v>
      </c>
      <c r="C63" s="62">
        <f>'Centro 2T'!E63</f>
        <v>34633030</v>
      </c>
      <c r="D63" s="60">
        <f>SUM(B63:C63)</f>
        <v>34633030</v>
      </c>
    </row>
    <row r="64" spans="1:5" x14ac:dyDescent="0.25">
      <c r="A64" s="72" t="s">
        <v>55</v>
      </c>
      <c r="B64" s="62">
        <f>'Centro 1T'!E64</f>
        <v>7994707.1600000001</v>
      </c>
      <c r="C64" s="62">
        <f>'Centro 2T'!E64</f>
        <v>36897887.159999996</v>
      </c>
      <c r="D64" s="66">
        <f t="shared" ref="D64" si="3">D63+D62</f>
        <v>42627737.159999996</v>
      </c>
    </row>
    <row r="65" spans="1:5" x14ac:dyDescent="0.25">
      <c r="A65" s="87" t="s">
        <v>56</v>
      </c>
      <c r="B65" s="62">
        <f>'Centro 1T'!E65</f>
        <v>5729850</v>
      </c>
      <c r="C65" s="62">
        <f>'Centro 2T'!E65</f>
        <v>7637357.5</v>
      </c>
      <c r="D65" s="60">
        <f>SUM(B65:C65)</f>
        <v>13367207.5</v>
      </c>
    </row>
    <row r="66" spans="1:5" x14ac:dyDescent="0.25">
      <c r="A66" s="88" t="s">
        <v>92</v>
      </c>
      <c r="B66" s="62">
        <f>'Centro 1T'!E66</f>
        <v>0</v>
      </c>
      <c r="C66" s="62">
        <f>'Centro 2T'!E66</f>
        <v>0</v>
      </c>
      <c r="D66" s="60">
        <f>SUM(B66:C66)</f>
        <v>0</v>
      </c>
    </row>
    <row r="67" spans="1:5" x14ac:dyDescent="0.25">
      <c r="A67" s="72" t="s">
        <v>57</v>
      </c>
      <c r="B67" s="62">
        <f>'Centro 1T'!E67</f>
        <v>2264857.16</v>
      </c>
      <c r="C67" s="62">
        <f>'Centro 2T'!E67</f>
        <v>29260529.659999996</v>
      </c>
      <c r="D67" s="66">
        <f>+D64-D65-D66</f>
        <v>29260529.659999996</v>
      </c>
    </row>
    <row r="68" spans="1:5" ht="15.75" thickBot="1" x14ac:dyDescent="0.3">
      <c r="A68" s="89"/>
      <c r="B68" s="89"/>
      <c r="C68" s="89"/>
      <c r="D68" s="89"/>
      <c r="E68" s="89"/>
    </row>
    <row r="69" spans="1:5" ht="15.75" thickTop="1" x14ac:dyDescent="0.25">
      <c r="A69" s="98" t="s">
        <v>58</v>
      </c>
    </row>
    <row r="70" spans="1:5" x14ac:dyDescent="0.25">
      <c r="A70" s="60"/>
    </row>
    <row r="72" spans="1:5" x14ac:dyDescent="0.25">
      <c r="A72" s="99" t="s">
        <v>96</v>
      </c>
    </row>
    <row r="73" spans="1:5" x14ac:dyDescent="0.25">
      <c r="A73" s="99" t="s">
        <v>98</v>
      </c>
    </row>
    <row r="74" spans="1:5" x14ac:dyDescent="0.25">
      <c r="A74" s="99" t="s">
        <v>97</v>
      </c>
    </row>
  </sheetData>
  <mergeCells count="12">
    <mergeCell ref="A23:D23"/>
    <mergeCell ref="A37:D37"/>
    <mergeCell ref="A1:F1"/>
    <mergeCell ref="A7:E7"/>
    <mergeCell ref="A8:E8"/>
    <mergeCell ref="A21:E21"/>
    <mergeCell ref="A22:E22"/>
    <mergeCell ref="A59:D59"/>
    <mergeCell ref="A35:E35"/>
    <mergeCell ref="A36:E36"/>
    <mergeCell ref="A57:E57"/>
    <mergeCell ref="A58:E5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A28" sqref="A28:XFD29"/>
    </sheetView>
  </sheetViews>
  <sheetFormatPr baseColWidth="10" defaultColWidth="11.5703125" defaultRowHeight="15" x14ac:dyDescent="0.25"/>
  <cols>
    <col min="1" max="1" width="40" style="78" customWidth="1"/>
    <col min="2" max="2" width="14" style="60" customWidth="1"/>
    <col min="3" max="5" width="14.140625" style="60" bestFit="1" customWidth="1"/>
    <col min="6" max="6" width="12.7109375" style="60" bestFit="1" customWidth="1"/>
    <col min="7" max="7" width="11.5703125" style="60" bestFit="1" customWidth="1"/>
    <col min="8" max="8" width="10.7109375" style="60" customWidth="1"/>
    <col min="9" max="10" width="11.5703125" style="60" bestFit="1" customWidth="1"/>
    <col min="11" max="11" width="11.140625" style="60" customWidth="1"/>
    <col min="12" max="13" width="12.28515625" style="60" bestFit="1" customWidth="1"/>
    <col min="14" max="15" width="12.5703125" style="60" bestFit="1" customWidth="1"/>
    <col min="16" max="16384" width="11.5703125" style="60"/>
  </cols>
  <sheetData>
    <row r="1" spans="1:6" x14ac:dyDescent="0.25">
      <c r="A1" s="105" t="s">
        <v>0</v>
      </c>
      <c r="B1" s="105"/>
      <c r="C1" s="105"/>
      <c r="D1" s="105"/>
      <c r="E1" s="105"/>
      <c r="F1" s="105"/>
    </row>
    <row r="2" spans="1:6" x14ac:dyDescent="0.25">
      <c r="A2" s="71" t="s">
        <v>1</v>
      </c>
      <c r="B2" s="72" t="s">
        <v>2</v>
      </c>
      <c r="C2" s="72"/>
      <c r="D2" s="72"/>
      <c r="E2" s="72"/>
      <c r="F2" s="72"/>
    </row>
    <row r="3" spans="1:6" x14ac:dyDescent="0.25">
      <c r="A3" s="71" t="s">
        <v>3</v>
      </c>
      <c r="B3" s="73" t="s">
        <v>4</v>
      </c>
      <c r="C3" s="72"/>
      <c r="D3" s="72"/>
      <c r="E3" s="72"/>
      <c r="F3" s="72"/>
    </row>
    <row r="4" spans="1:6" x14ac:dyDescent="0.25">
      <c r="A4" s="71" t="s">
        <v>5</v>
      </c>
      <c r="B4" s="72" t="s">
        <v>6</v>
      </c>
      <c r="C4" s="72"/>
      <c r="D4" s="72"/>
      <c r="E4" s="72"/>
      <c r="F4" s="72"/>
    </row>
    <row r="5" spans="1:6" x14ac:dyDescent="0.25">
      <c r="A5" s="71" t="s">
        <v>67</v>
      </c>
      <c r="B5" s="74" t="s">
        <v>93</v>
      </c>
      <c r="C5" s="72"/>
      <c r="D5" s="72"/>
      <c r="E5" s="72"/>
      <c r="F5" s="72"/>
    </row>
    <row r="6" spans="1:6" x14ac:dyDescent="0.25">
      <c r="A6" s="71"/>
      <c r="B6" s="74"/>
      <c r="C6" s="72"/>
      <c r="D6" s="72"/>
      <c r="E6" s="72"/>
      <c r="F6" s="72"/>
    </row>
    <row r="7" spans="1:6" x14ac:dyDescent="0.25">
      <c r="A7" s="105" t="s">
        <v>8</v>
      </c>
      <c r="B7" s="105"/>
      <c r="C7" s="105"/>
      <c r="D7" s="105"/>
      <c r="E7" s="105"/>
    </row>
    <row r="8" spans="1:6" x14ac:dyDescent="0.25">
      <c r="A8" s="105" t="s">
        <v>9</v>
      </c>
      <c r="B8" s="105"/>
      <c r="C8" s="105"/>
      <c r="D8" s="105"/>
      <c r="E8" s="105"/>
    </row>
    <row r="10" spans="1:6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71</v>
      </c>
      <c r="F10" s="76" t="s">
        <v>77</v>
      </c>
    </row>
    <row r="11" spans="1:6" x14ac:dyDescent="0.25">
      <c r="A11" s="77" t="s">
        <v>24</v>
      </c>
      <c r="B11" s="78"/>
      <c r="C11" s="78"/>
      <c r="D11" s="78"/>
      <c r="E11" s="78"/>
      <c r="F11" s="78"/>
    </row>
    <row r="12" spans="1:6" x14ac:dyDescent="0.25">
      <c r="A12" s="79" t="s">
        <v>83</v>
      </c>
      <c r="B12" s="78" t="s">
        <v>26</v>
      </c>
      <c r="C12" s="68">
        <f>'Centro 1T'!F12</f>
        <v>76</v>
      </c>
      <c r="D12" s="68">
        <f>'Centro 2T'!F12</f>
        <v>43</v>
      </c>
      <c r="E12" s="68">
        <f>'Centro 3T'!F12</f>
        <v>30</v>
      </c>
      <c r="F12" s="68">
        <f>SUM(C12:E12)</f>
        <v>149</v>
      </c>
    </row>
    <row r="13" spans="1:6" x14ac:dyDescent="0.25">
      <c r="A13" s="79" t="s">
        <v>84</v>
      </c>
      <c r="B13" s="78" t="s">
        <v>26</v>
      </c>
      <c r="C13" s="68">
        <f>'Centro 1T'!F13</f>
        <v>56</v>
      </c>
      <c r="D13" s="68">
        <f>'Centro 2T'!F13</f>
        <v>39</v>
      </c>
      <c r="E13" s="68">
        <f>'Centro 3T'!F13</f>
        <v>36</v>
      </c>
      <c r="F13" s="68">
        <f>SUM(C13:E13)</f>
        <v>131</v>
      </c>
    </row>
    <row r="14" spans="1:6" x14ac:dyDescent="0.25">
      <c r="A14" s="79" t="s">
        <v>85</v>
      </c>
      <c r="B14" s="78" t="s">
        <v>26</v>
      </c>
      <c r="C14" s="68">
        <f>'Centro 1T'!F14</f>
        <v>66</v>
      </c>
      <c r="D14" s="68">
        <f>'Centro 2T'!F14</f>
        <v>68</v>
      </c>
      <c r="E14" s="68">
        <f>'Centro 3T'!F14</f>
        <v>62</v>
      </c>
      <c r="F14" s="68">
        <f>E14</f>
        <v>62</v>
      </c>
    </row>
    <row r="15" spans="1:6" x14ac:dyDescent="0.25">
      <c r="A15" s="77" t="s">
        <v>29</v>
      </c>
      <c r="B15" s="78" t="s">
        <v>26</v>
      </c>
      <c r="C15" s="68">
        <f>'Centro 1T'!F15</f>
        <v>12</v>
      </c>
      <c r="D15" s="68">
        <f>'Centro 2T'!F15</f>
        <v>15</v>
      </c>
      <c r="E15" s="68">
        <f>'Centro 3T'!F15</f>
        <v>29</v>
      </c>
      <c r="F15" s="68">
        <f>SUM(C15:E15)</f>
        <v>56</v>
      </c>
    </row>
    <row r="16" spans="1:6" x14ac:dyDescent="0.25">
      <c r="A16" s="80"/>
    </row>
    <row r="17" spans="1:6" ht="15.75" thickBot="1" x14ac:dyDescent="0.3">
      <c r="A17" s="81" t="s">
        <v>30</v>
      </c>
      <c r="B17" s="63"/>
      <c r="C17" s="64">
        <f>'Centro 1T'!F17</f>
        <v>88</v>
      </c>
      <c r="D17" s="64">
        <f>+D12+D15</f>
        <v>58</v>
      </c>
      <c r="E17" s="64">
        <f t="shared" ref="E17:F17" si="0">+E12+E15</f>
        <v>59</v>
      </c>
      <c r="F17" s="64">
        <f t="shared" si="0"/>
        <v>205</v>
      </c>
    </row>
    <row r="18" spans="1:6" ht="15.75" thickTop="1" x14ac:dyDescent="0.25">
      <c r="A18" s="82" t="s">
        <v>86</v>
      </c>
      <c r="B18" s="83"/>
      <c r="C18" s="68"/>
      <c r="D18" s="69"/>
      <c r="E18" s="69"/>
      <c r="F18" s="68"/>
    </row>
    <row r="19" spans="1:6" x14ac:dyDescent="0.25">
      <c r="A19" s="78" t="s">
        <v>31</v>
      </c>
    </row>
    <row r="21" spans="1:6" x14ac:dyDescent="0.25">
      <c r="A21" s="106" t="s">
        <v>32</v>
      </c>
      <c r="B21" s="106"/>
      <c r="C21" s="106"/>
      <c r="D21" s="106"/>
      <c r="E21" s="106"/>
    </row>
    <row r="22" spans="1:6" x14ac:dyDescent="0.25">
      <c r="A22" s="105" t="s">
        <v>33</v>
      </c>
      <c r="B22" s="105"/>
      <c r="C22" s="105"/>
      <c r="D22" s="105"/>
      <c r="E22" s="105"/>
    </row>
    <row r="23" spans="1:6" x14ac:dyDescent="0.25">
      <c r="A23" s="105" t="s">
        <v>79</v>
      </c>
      <c r="B23" s="105"/>
      <c r="C23" s="105"/>
      <c r="D23" s="105"/>
      <c r="E23" s="105"/>
    </row>
    <row r="25" spans="1:6" ht="15.75" thickBot="1" x14ac:dyDescent="0.3">
      <c r="A25" s="75" t="s">
        <v>10</v>
      </c>
      <c r="B25" s="76" t="s">
        <v>68</v>
      </c>
      <c r="C25" s="76" t="s">
        <v>69</v>
      </c>
      <c r="D25" s="76" t="s">
        <v>71</v>
      </c>
      <c r="E25" s="76" t="s">
        <v>77</v>
      </c>
    </row>
    <row r="26" spans="1:6" x14ac:dyDescent="0.25">
      <c r="A26" s="84" t="s">
        <v>24</v>
      </c>
    </row>
    <row r="27" spans="1:6" x14ac:dyDescent="0.25">
      <c r="A27" s="85" t="s">
        <v>25</v>
      </c>
      <c r="B27" s="60">
        <f>'Centro 1T'!E27</f>
        <v>5198790</v>
      </c>
      <c r="C27" s="70">
        <f>'Centro 2T'!E27</f>
        <v>7363447.5</v>
      </c>
      <c r="D27" s="70">
        <f>'Centro 3T'!E27</f>
        <v>8854499.5</v>
      </c>
      <c r="E27" s="60">
        <f>SUM(B27:D27)</f>
        <v>21416737</v>
      </c>
    </row>
    <row r="28" spans="1:6" hidden="1" x14ac:dyDescent="0.25">
      <c r="A28" s="85" t="s">
        <v>27</v>
      </c>
      <c r="B28" s="60">
        <f>'Centro 1T'!E28</f>
        <v>0</v>
      </c>
      <c r="C28" s="70">
        <f>'Centro 2T'!E28</f>
        <v>0</v>
      </c>
      <c r="D28" s="70">
        <f>'Centro 3T'!E28</f>
        <v>0</v>
      </c>
      <c r="E28" s="60">
        <f>SUM(B28:D28)</f>
        <v>0</v>
      </c>
    </row>
    <row r="29" spans="1:6" hidden="1" x14ac:dyDescent="0.25">
      <c r="A29" s="85" t="s">
        <v>28</v>
      </c>
      <c r="B29" s="60">
        <f>'Centro 1T'!E29</f>
        <v>0</v>
      </c>
      <c r="C29" s="70">
        <f>'Centro 2T'!E29</f>
        <v>0</v>
      </c>
      <c r="D29" s="70">
        <f>'Centro 3T'!E29</f>
        <v>0</v>
      </c>
      <c r="E29" s="60">
        <f>SUM(B29:D29)</f>
        <v>0</v>
      </c>
    </row>
    <row r="30" spans="1:6" x14ac:dyDescent="0.25">
      <c r="A30" s="84" t="s">
        <v>29</v>
      </c>
      <c r="B30" s="60">
        <f>'Centro 1T'!E30</f>
        <v>579370</v>
      </c>
      <c r="C30" s="70">
        <f>'Centro 2T'!E30</f>
        <v>225600</v>
      </c>
      <c r="D30" s="70">
        <f>'Centro 3T'!E30</f>
        <v>539505</v>
      </c>
      <c r="E30" s="60">
        <f>SUM(B30:D30)</f>
        <v>1344475</v>
      </c>
    </row>
    <row r="31" spans="1:6" x14ac:dyDescent="0.25">
      <c r="A31" s="84"/>
      <c r="C31" s="62"/>
      <c r="D31" s="62"/>
    </row>
    <row r="32" spans="1:6" ht="15.75" thickBot="1" x14ac:dyDescent="0.3">
      <c r="A32" s="81" t="s">
        <v>30</v>
      </c>
      <c r="B32" s="64">
        <f t="shared" ref="B32:D32" si="1">SUM(B27:B31)</f>
        <v>5778160</v>
      </c>
      <c r="C32" s="64">
        <f>SUM(C27:C31)</f>
        <v>7589047.5</v>
      </c>
      <c r="D32" s="64">
        <f t="shared" si="1"/>
        <v>9394004.5</v>
      </c>
      <c r="E32" s="65">
        <f>SUM(E27:E30)</f>
        <v>22761212</v>
      </c>
    </row>
    <row r="33" spans="1:5" ht="15.75" thickTop="1" x14ac:dyDescent="0.25">
      <c r="A33" s="78" t="s">
        <v>36</v>
      </c>
    </row>
    <row r="35" spans="1:5" x14ac:dyDescent="0.25">
      <c r="A35" s="105" t="s">
        <v>37</v>
      </c>
      <c r="B35" s="105"/>
      <c r="C35" s="105"/>
      <c r="D35" s="105"/>
      <c r="E35" s="105"/>
    </row>
    <row r="36" spans="1:5" x14ac:dyDescent="0.25">
      <c r="A36" s="105" t="s">
        <v>33</v>
      </c>
      <c r="B36" s="105"/>
      <c r="C36" s="105"/>
      <c r="D36" s="105"/>
      <c r="E36" s="105"/>
    </row>
    <row r="37" spans="1:5" x14ac:dyDescent="0.25">
      <c r="A37" s="105" t="s">
        <v>79</v>
      </c>
      <c r="B37" s="105"/>
      <c r="C37" s="105"/>
      <c r="D37" s="105"/>
      <c r="E37" s="105"/>
    </row>
    <row r="39" spans="1:5" ht="15.75" thickBot="1" x14ac:dyDescent="0.3">
      <c r="A39" s="75" t="s">
        <v>38</v>
      </c>
      <c r="B39" s="76" t="s">
        <v>68</v>
      </c>
      <c r="C39" s="76" t="s">
        <v>69</v>
      </c>
      <c r="D39" s="76" t="s">
        <v>71</v>
      </c>
      <c r="E39" s="76" t="s">
        <v>77</v>
      </c>
    </row>
    <row r="40" spans="1:5" x14ac:dyDescent="0.25">
      <c r="A40" s="78" t="s">
        <v>39</v>
      </c>
      <c r="B40" s="62">
        <f>'Centro 1T'!E40</f>
        <v>1913790</v>
      </c>
      <c r="C40" s="61">
        <f>'Centro 2T'!E40</f>
        <v>3190087.5</v>
      </c>
      <c r="D40" s="61">
        <f>'Centro 3T'!E40</f>
        <v>2854250</v>
      </c>
      <c r="E40" s="62">
        <f t="shared" ref="E40:E52" si="2">SUM(B40:D40)</f>
        <v>7958127.5</v>
      </c>
    </row>
    <row r="41" spans="1:5" x14ac:dyDescent="0.25">
      <c r="A41" s="78" t="s">
        <v>40</v>
      </c>
      <c r="B41" s="62">
        <f>'Centro 1T'!E41</f>
        <v>3285000</v>
      </c>
      <c r="C41" s="61">
        <f>'Centro 2T'!E41</f>
        <v>1617500</v>
      </c>
      <c r="D41" s="61">
        <f>'Centro 3T'!E41</f>
        <v>1574000</v>
      </c>
      <c r="E41" s="62">
        <f t="shared" si="2"/>
        <v>6476500</v>
      </c>
    </row>
    <row r="42" spans="1:5" x14ac:dyDescent="0.25">
      <c r="A42" s="78" t="s">
        <v>41</v>
      </c>
      <c r="B42" s="62">
        <f>'Centro 1T'!E42</f>
        <v>371760</v>
      </c>
      <c r="C42" s="61">
        <f>'Centro 2T'!E42</f>
        <v>1211570</v>
      </c>
      <c r="D42" s="61">
        <f>'Centro 3T'!E42</f>
        <v>1281005</v>
      </c>
      <c r="E42" s="62">
        <f t="shared" si="2"/>
        <v>2864335</v>
      </c>
    </row>
    <row r="43" spans="1:5" x14ac:dyDescent="0.25">
      <c r="A43" s="78" t="s">
        <v>42</v>
      </c>
      <c r="B43" s="62">
        <f>'Centro 1T'!E43</f>
        <v>0</v>
      </c>
      <c r="C43" s="61">
        <f>'Centro 2T'!E43</f>
        <v>0</v>
      </c>
      <c r="D43" s="61">
        <f>'Centro 3T'!E43</f>
        <v>0</v>
      </c>
      <c r="E43" s="62">
        <f t="shared" si="2"/>
        <v>0</v>
      </c>
    </row>
    <row r="44" spans="1:5" x14ac:dyDescent="0.25">
      <c r="A44" s="78" t="s">
        <v>43</v>
      </c>
      <c r="B44" s="62">
        <f>'Centro 1T'!E44</f>
        <v>0</v>
      </c>
      <c r="C44" s="61">
        <f>'Centro 2T'!E44</f>
        <v>0</v>
      </c>
      <c r="D44" s="61">
        <f>'Centro 3T'!E44</f>
        <v>1852757</v>
      </c>
      <c r="E44" s="62">
        <f t="shared" si="2"/>
        <v>1852757</v>
      </c>
    </row>
    <row r="45" spans="1:5" x14ac:dyDescent="0.25">
      <c r="A45" s="78" t="s">
        <v>44</v>
      </c>
      <c r="B45" s="62">
        <f>'Centro 1T'!E45</f>
        <v>0</v>
      </c>
      <c r="C45" s="61">
        <f>'Centro 2T'!E45</f>
        <v>0</v>
      </c>
      <c r="D45" s="61">
        <f>'Centro 3T'!E45</f>
        <v>69136</v>
      </c>
      <c r="E45" s="62">
        <f t="shared" si="2"/>
        <v>69136</v>
      </c>
    </row>
    <row r="46" spans="1:5" x14ac:dyDescent="0.25">
      <c r="A46" s="78" t="s">
        <v>45</v>
      </c>
      <c r="B46" s="62">
        <f>'Centro 1T'!E46</f>
        <v>159300</v>
      </c>
      <c r="C46" s="61">
        <f>'Centro 2T'!E46</f>
        <v>126950</v>
      </c>
      <c r="D46" s="61">
        <f>'Centro 3T'!E46</f>
        <v>300500</v>
      </c>
      <c r="E46" s="62">
        <f t="shared" si="2"/>
        <v>586750</v>
      </c>
    </row>
    <row r="47" spans="1:5" x14ac:dyDescent="0.25">
      <c r="A47" s="78" t="s">
        <v>46</v>
      </c>
      <c r="B47" s="62">
        <f>'Centro 1T'!E47</f>
        <v>0</v>
      </c>
      <c r="C47" s="61">
        <f>'Centro 2T'!E47</f>
        <v>0</v>
      </c>
      <c r="D47" s="61">
        <f>'Centro 3T'!E47</f>
        <v>40162</v>
      </c>
      <c r="E47" s="62">
        <f t="shared" si="2"/>
        <v>40162</v>
      </c>
    </row>
    <row r="48" spans="1:5" x14ac:dyDescent="0.25">
      <c r="A48" s="78" t="s">
        <v>47</v>
      </c>
      <c r="B48" s="62">
        <f>'Centro 1T'!E48</f>
        <v>0</v>
      </c>
      <c r="C48" s="61">
        <f>'Centro 2T'!E48</f>
        <v>0</v>
      </c>
      <c r="D48" s="61">
        <f>'Centro 3T'!E48</f>
        <v>67110</v>
      </c>
      <c r="E48" s="62">
        <f t="shared" si="2"/>
        <v>67110</v>
      </c>
    </row>
    <row r="49" spans="1:5" x14ac:dyDescent="0.25">
      <c r="A49" s="78" t="s">
        <v>48</v>
      </c>
      <c r="B49" s="62">
        <f>'Centro 1T'!E49</f>
        <v>0</v>
      </c>
      <c r="C49" s="61">
        <f>'Centro 2T'!E49</f>
        <v>1491250</v>
      </c>
      <c r="D49" s="61">
        <f>'Centro 3T'!E49</f>
        <v>213785</v>
      </c>
      <c r="E49" s="62">
        <f t="shared" si="2"/>
        <v>1705035</v>
      </c>
    </row>
    <row r="50" spans="1:5" x14ac:dyDescent="0.25">
      <c r="A50" s="78" t="s">
        <v>49</v>
      </c>
      <c r="B50" s="62">
        <f>'Centro 1T'!E50</f>
        <v>0</v>
      </c>
      <c r="C50" s="61">
        <f>'Centro 2T'!E50</f>
        <v>0</v>
      </c>
      <c r="D50" s="61">
        <f>'Centro 3T'!E50</f>
        <v>914116</v>
      </c>
      <c r="E50" s="62">
        <f t="shared" si="2"/>
        <v>914116</v>
      </c>
    </row>
    <row r="51" spans="1:5" x14ac:dyDescent="0.25">
      <c r="A51" s="78" t="s">
        <v>50</v>
      </c>
      <c r="B51" s="62">
        <f>'Centro 1T'!E51</f>
        <v>0</v>
      </c>
      <c r="C51" s="61">
        <f>'Centro 2T'!E51</f>
        <v>0</v>
      </c>
      <c r="D51" s="61">
        <f>'Centro 3T'!E51</f>
        <v>14838.5</v>
      </c>
      <c r="E51" s="62">
        <f t="shared" si="2"/>
        <v>14838.5</v>
      </c>
    </row>
    <row r="52" spans="1:5" x14ac:dyDescent="0.25">
      <c r="A52" s="78" t="s">
        <v>51</v>
      </c>
      <c r="B52" s="62">
        <f>'Centro 1T'!E52</f>
        <v>0</v>
      </c>
      <c r="C52" s="61">
        <f>'Centro 2T'!E52</f>
        <v>0</v>
      </c>
      <c r="D52" s="61">
        <f>'Centro 3T'!E52</f>
        <v>212345</v>
      </c>
      <c r="E52" s="62">
        <f t="shared" si="2"/>
        <v>212345</v>
      </c>
    </row>
    <row r="53" spans="1:5" x14ac:dyDescent="0.25">
      <c r="B53" s="62"/>
      <c r="C53" s="62"/>
      <c r="D53" s="62"/>
    </row>
    <row r="54" spans="1:5" ht="15.75" thickBot="1" x14ac:dyDescent="0.3">
      <c r="A54" s="81" t="s">
        <v>30</v>
      </c>
      <c r="B54" s="64">
        <f>SUM(B40:B53)</f>
        <v>5729850</v>
      </c>
      <c r="C54" s="64">
        <f>SUM(C40:C53)</f>
        <v>7637357.5</v>
      </c>
      <c r="D54" s="64">
        <f t="shared" ref="D54" si="3">SUM(D40:D53)</f>
        <v>9394004.5</v>
      </c>
      <c r="E54" s="65">
        <f>SUM(E40:E53)</f>
        <v>22761212</v>
      </c>
    </row>
    <row r="55" spans="1:5" ht="15.75" thickTop="1" x14ac:dyDescent="0.25">
      <c r="A55" s="78" t="s">
        <v>36</v>
      </c>
    </row>
    <row r="57" spans="1:5" x14ac:dyDescent="0.25">
      <c r="A57" s="105" t="s">
        <v>52</v>
      </c>
      <c r="B57" s="105"/>
      <c r="C57" s="105"/>
      <c r="D57" s="105"/>
      <c r="E57" s="105"/>
    </row>
    <row r="58" spans="1:5" x14ac:dyDescent="0.25">
      <c r="A58" s="105" t="s">
        <v>53</v>
      </c>
      <c r="B58" s="105"/>
      <c r="C58" s="105"/>
      <c r="D58" s="105"/>
      <c r="E58" s="105"/>
    </row>
    <row r="59" spans="1:5" x14ac:dyDescent="0.25">
      <c r="A59" s="105" t="s">
        <v>79</v>
      </c>
      <c r="B59" s="105"/>
      <c r="C59" s="105"/>
      <c r="D59" s="105"/>
      <c r="E59" s="105"/>
    </row>
    <row r="61" spans="1:5" ht="15.75" thickBot="1" x14ac:dyDescent="0.3">
      <c r="A61" s="75" t="s">
        <v>38</v>
      </c>
      <c r="B61" s="76" t="s">
        <v>68</v>
      </c>
      <c r="C61" s="76" t="s">
        <v>69</v>
      </c>
      <c r="D61" s="76" t="s">
        <v>71</v>
      </c>
      <c r="E61" s="76" t="s">
        <v>77</v>
      </c>
    </row>
    <row r="62" spans="1:5" x14ac:dyDescent="0.25">
      <c r="A62" s="60" t="s">
        <v>73</v>
      </c>
      <c r="B62" s="62">
        <f>'Centro 1T'!E62</f>
        <v>7994707.1600000001</v>
      </c>
      <c r="C62" s="62">
        <f>'Centro 2T'!E62</f>
        <v>2264857.16</v>
      </c>
      <c r="D62" s="60">
        <f>'Centro 3T'!E62</f>
        <v>29277669.66</v>
      </c>
      <c r="E62" s="60">
        <f>B62</f>
        <v>7994707.1600000001</v>
      </c>
    </row>
    <row r="63" spans="1:5" x14ac:dyDescent="0.25">
      <c r="A63" s="60" t="s">
        <v>54</v>
      </c>
      <c r="B63" s="62">
        <f>'Centro 1T'!E63</f>
        <v>0</v>
      </c>
      <c r="C63" s="62">
        <f>'Centro 2T'!E63</f>
        <v>34633030</v>
      </c>
      <c r="D63" s="60">
        <f>'Centro 3T'!E63</f>
        <v>0</v>
      </c>
      <c r="E63" s="60">
        <f>SUM(B63:D63)</f>
        <v>34633030</v>
      </c>
    </row>
    <row r="64" spans="1:5" x14ac:dyDescent="0.25">
      <c r="A64" s="72" t="s">
        <v>55</v>
      </c>
      <c r="B64" s="62">
        <f>'Centro 1T'!E64</f>
        <v>7994707.1600000001</v>
      </c>
      <c r="C64" s="62">
        <f>'Centro 2T'!E64</f>
        <v>36897887.159999996</v>
      </c>
      <c r="D64" s="60">
        <f>'Centro 3T'!E64</f>
        <v>29277669.66</v>
      </c>
      <c r="E64" s="66">
        <f t="shared" ref="E64" si="4">E63+E62</f>
        <v>42627737.159999996</v>
      </c>
    </row>
    <row r="65" spans="1:5" x14ac:dyDescent="0.25">
      <c r="A65" s="87" t="s">
        <v>56</v>
      </c>
      <c r="B65" s="62">
        <f>'Centro 1T'!E65</f>
        <v>5729850</v>
      </c>
      <c r="C65" s="62">
        <f>'Centro 2T'!E65</f>
        <v>7637357.5</v>
      </c>
      <c r="D65" s="60">
        <f>'Centro 3T'!E65</f>
        <v>9327224.5</v>
      </c>
      <c r="E65" s="60">
        <f>SUM(B65:D65)</f>
        <v>22694432</v>
      </c>
    </row>
    <row r="66" spans="1:5" x14ac:dyDescent="0.25">
      <c r="A66" s="88" t="s">
        <v>92</v>
      </c>
      <c r="B66" s="62">
        <f>'Centro 1T'!E66</f>
        <v>0</v>
      </c>
      <c r="C66" s="62">
        <f>'Centro 2T'!E66</f>
        <v>0</v>
      </c>
      <c r="D66" s="60">
        <f>'Centro 3T'!E66</f>
        <v>0</v>
      </c>
      <c r="E66" s="60">
        <f>SUM(B66:D66)</f>
        <v>0</v>
      </c>
    </row>
    <row r="67" spans="1:5" x14ac:dyDescent="0.25">
      <c r="A67" s="72" t="s">
        <v>57</v>
      </c>
      <c r="B67" s="62">
        <f>'Centro 1T'!E67</f>
        <v>2264857.16</v>
      </c>
      <c r="C67" s="62">
        <f>'Centro 2T'!E67</f>
        <v>29260529.659999996</v>
      </c>
      <c r="D67" s="60">
        <f>'Centro 3T'!E67</f>
        <v>19950445.16</v>
      </c>
      <c r="E67" s="66">
        <f>+E64-E65-E66</f>
        <v>19933305.159999996</v>
      </c>
    </row>
    <row r="68" spans="1:5" ht="15.75" thickBot="1" x14ac:dyDescent="0.3">
      <c r="A68" s="89"/>
      <c r="B68" s="89"/>
      <c r="C68" s="89"/>
      <c r="D68" s="89"/>
      <c r="E68" s="89"/>
    </row>
    <row r="69" spans="1:5" ht="15.75" thickTop="1" x14ac:dyDescent="0.25">
      <c r="A69" s="98" t="s">
        <v>58</v>
      </c>
    </row>
    <row r="70" spans="1:5" x14ac:dyDescent="0.25">
      <c r="A70" s="60"/>
    </row>
    <row r="72" spans="1:5" x14ac:dyDescent="0.25">
      <c r="A72" s="99" t="s">
        <v>96</v>
      </c>
    </row>
    <row r="73" spans="1:5" x14ac:dyDescent="0.25">
      <c r="A73" s="99" t="s">
        <v>98</v>
      </c>
    </row>
    <row r="74" spans="1:5" x14ac:dyDescent="0.25">
      <c r="A74" s="99" t="s">
        <v>97</v>
      </c>
    </row>
  </sheetData>
  <mergeCells count="12">
    <mergeCell ref="A59:E59"/>
    <mergeCell ref="A36:E36"/>
    <mergeCell ref="A57:E57"/>
    <mergeCell ref="A58:E58"/>
    <mergeCell ref="A1:F1"/>
    <mergeCell ref="A7:E7"/>
    <mergeCell ref="A8:E8"/>
    <mergeCell ref="A21:E21"/>
    <mergeCell ref="A22:E22"/>
    <mergeCell ref="A35:E35"/>
    <mergeCell ref="A23:E23"/>
    <mergeCell ref="A37:E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A28" sqref="A28:XFD29"/>
    </sheetView>
  </sheetViews>
  <sheetFormatPr baseColWidth="10" defaultColWidth="11.5703125" defaultRowHeight="15" x14ac:dyDescent="0.25"/>
  <cols>
    <col min="1" max="1" width="40" style="78" customWidth="1"/>
    <col min="2" max="2" width="14" style="60" customWidth="1"/>
    <col min="3" max="5" width="14.28515625" style="60" bestFit="1" customWidth="1"/>
    <col min="6" max="6" width="14.140625" style="60" bestFit="1" customWidth="1"/>
    <col min="7" max="7" width="11.7109375" style="60" bestFit="1" customWidth="1"/>
    <col min="8" max="8" width="10.7109375" style="60" customWidth="1"/>
    <col min="9" max="10" width="11.7109375" style="60" bestFit="1" customWidth="1"/>
    <col min="11" max="11" width="11.140625" style="60" customWidth="1"/>
    <col min="12" max="13" width="12.28515625" style="60" bestFit="1" customWidth="1"/>
    <col min="14" max="15" width="12.5703125" style="60" bestFit="1" customWidth="1"/>
    <col min="16" max="16384" width="11.5703125" style="60"/>
  </cols>
  <sheetData>
    <row r="1" spans="1:7" x14ac:dyDescent="0.25">
      <c r="A1" s="105" t="s">
        <v>0</v>
      </c>
      <c r="B1" s="105"/>
      <c r="C1" s="105"/>
      <c r="D1" s="105"/>
      <c r="E1" s="105"/>
      <c r="F1" s="105"/>
    </row>
    <row r="2" spans="1:7" x14ac:dyDescent="0.25">
      <c r="A2" s="71" t="s">
        <v>1</v>
      </c>
      <c r="B2" s="72" t="s">
        <v>2</v>
      </c>
      <c r="C2" s="72"/>
      <c r="D2" s="72"/>
      <c r="E2" s="72"/>
      <c r="F2" s="72"/>
    </row>
    <row r="3" spans="1:7" x14ac:dyDescent="0.25">
      <c r="A3" s="71" t="s">
        <v>3</v>
      </c>
      <c r="B3" s="73" t="s">
        <v>4</v>
      </c>
      <c r="C3" s="72"/>
      <c r="D3" s="72"/>
      <c r="E3" s="72"/>
      <c r="F3" s="72"/>
    </row>
    <row r="4" spans="1:7" x14ac:dyDescent="0.25">
      <c r="A4" s="71" t="s">
        <v>5</v>
      </c>
      <c r="B4" s="72" t="s">
        <v>6</v>
      </c>
      <c r="C4" s="72"/>
      <c r="D4" s="72"/>
      <c r="E4" s="72"/>
      <c r="F4" s="72"/>
    </row>
    <row r="5" spans="1:7" x14ac:dyDescent="0.25">
      <c r="A5" s="71" t="s">
        <v>67</v>
      </c>
      <c r="B5" s="74">
        <v>2012</v>
      </c>
      <c r="C5" s="72"/>
      <c r="D5" s="72"/>
      <c r="E5" s="72"/>
      <c r="F5" s="72"/>
    </row>
    <row r="6" spans="1:7" x14ac:dyDescent="0.25">
      <c r="A6" s="71"/>
      <c r="B6" s="74"/>
      <c r="C6" s="72"/>
      <c r="D6" s="72"/>
      <c r="E6" s="72"/>
      <c r="F6" s="72"/>
    </row>
    <row r="7" spans="1:7" x14ac:dyDescent="0.25">
      <c r="A7" s="105" t="s">
        <v>8</v>
      </c>
      <c r="B7" s="105"/>
      <c r="C7" s="105"/>
      <c r="D7" s="105"/>
      <c r="E7" s="105"/>
      <c r="F7" s="105"/>
      <c r="G7" s="105"/>
    </row>
    <row r="8" spans="1:7" x14ac:dyDescent="0.25">
      <c r="A8" s="105" t="s">
        <v>9</v>
      </c>
      <c r="B8" s="105"/>
      <c r="C8" s="105"/>
      <c r="D8" s="105"/>
      <c r="E8" s="105"/>
      <c r="F8" s="105"/>
      <c r="G8" s="105"/>
    </row>
    <row r="10" spans="1:7" ht="15.75" thickBot="1" x14ac:dyDescent="0.3">
      <c r="A10" s="75" t="s">
        <v>10</v>
      </c>
      <c r="B10" s="76" t="s">
        <v>11</v>
      </c>
      <c r="C10" s="76" t="s">
        <v>68</v>
      </c>
      <c r="D10" s="76" t="s">
        <v>69</v>
      </c>
      <c r="E10" s="76" t="s">
        <v>71</v>
      </c>
      <c r="F10" s="76" t="s">
        <v>72</v>
      </c>
      <c r="G10" s="76" t="s">
        <v>76</v>
      </c>
    </row>
    <row r="11" spans="1:7" x14ac:dyDescent="0.25">
      <c r="A11" s="77" t="s">
        <v>24</v>
      </c>
      <c r="B11" s="78"/>
      <c r="C11" s="78"/>
      <c r="D11" s="78"/>
      <c r="E11" s="78"/>
      <c r="F11" s="78"/>
      <c r="G11" s="78"/>
    </row>
    <row r="12" spans="1:7" x14ac:dyDescent="0.25">
      <c r="A12" s="79" t="s">
        <v>83</v>
      </c>
      <c r="B12" s="78" t="s">
        <v>26</v>
      </c>
      <c r="C12" s="68">
        <f>'Centro 1T'!F12</f>
        <v>76</v>
      </c>
      <c r="D12" s="68">
        <f>'Centro 2T'!F12</f>
        <v>43</v>
      </c>
      <c r="E12" s="68">
        <f>'Centro 3T'!F12</f>
        <v>30</v>
      </c>
      <c r="F12" s="68">
        <f>'Centro 4T'!F12</f>
        <v>27</v>
      </c>
      <c r="G12" s="68">
        <f>SUM(C12:F12)</f>
        <v>176</v>
      </c>
    </row>
    <row r="13" spans="1:7" x14ac:dyDescent="0.25">
      <c r="A13" s="79" t="s">
        <v>84</v>
      </c>
      <c r="B13" s="78" t="s">
        <v>26</v>
      </c>
      <c r="C13" s="68">
        <f>'Centro 1T'!F13</f>
        <v>56</v>
      </c>
      <c r="D13" s="68">
        <f>'Centro 2T'!F13</f>
        <v>39</v>
      </c>
      <c r="E13" s="68">
        <f>'Centro 3T'!F13</f>
        <v>36</v>
      </c>
      <c r="F13" s="68">
        <f>'Centro 4T'!F13</f>
        <v>26</v>
      </c>
      <c r="G13" s="68">
        <f>SUM(C13:F13)</f>
        <v>157</v>
      </c>
    </row>
    <row r="14" spans="1:7" x14ac:dyDescent="0.25">
      <c r="A14" s="79" t="s">
        <v>85</v>
      </c>
      <c r="B14" s="78" t="s">
        <v>26</v>
      </c>
      <c r="C14" s="68">
        <f>'Centro 1T'!F14</f>
        <v>66</v>
      </c>
      <c r="D14" s="68">
        <f>'Centro 2T'!F14</f>
        <v>68</v>
      </c>
      <c r="E14" s="68">
        <f>'Centro 3T'!F14</f>
        <v>62</v>
      </c>
      <c r="F14" s="68">
        <f>'Centro 4T'!F14</f>
        <v>57</v>
      </c>
      <c r="G14" s="68">
        <f>F14</f>
        <v>57</v>
      </c>
    </row>
    <row r="15" spans="1:7" x14ac:dyDescent="0.25">
      <c r="A15" s="77" t="s">
        <v>29</v>
      </c>
      <c r="B15" s="78" t="s">
        <v>26</v>
      </c>
      <c r="C15" s="68">
        <f>'Centro 1T'!F15</f>
        <v>12</v>
      </c>
      <c r="D15" s="68">
        <f>'Centro 2T'!F15</f>
        <v>15</v>
      </c>
      <c r="E15" s="68">
        <f>'Centro 3T'!F15</f>
        <v>29</v>
      </c>
      <c r="F15" s="68">
        <f>'Centro 4T'!F15</f>
        <v>19</v>
      </c>
      <c r="G15" s="68">
        <f>SUM(C15:F15)</f>
        <v>75</v>
      </c>
    </row>
    <row r="16" spans="1:7" x14ac:dyDescent="0.25">
      <c r="A16" s="80"/>
      <c r="C16" s="68"/>
      <c r="G16" s="68"/>
    </row>
    <row r="17" spans="1:7" ht="15.75" thickBot="1" x14ac:dyDescent="0.3">
      <c r="A17" s="81" t="s">
        <v>30</v>
      </c>
      <c r="B17" s="63"/>
      <c r="C17" s="64">
        <f>'Centro 1T'!F17</f>
        <v>88</v>
      </c>
      <c r="D17" s="64">
        <f>+D12+D15</f>
        <v>58</v>
      </c>
      <c r="E17" s="64">
        <f t="shared" ref="E17:G17" si="0">+E12+E15</f>
        <v>59</v>
      </c>
      <c r="F17" s="64">
        <f t="shared" si="0"/>
        <v>46</v>
      </c>
      <c r="G17" s="64">
        <f t="shared" si="0"/>
        <v>251</v>
      </c>
    </row>
    <row r="18" spans="1:7" ht="15.75" thickTop="1" x14ac:dyDescent="0.25">
      <c r="A18" s="82" t="s">
        <v>86</v>
      </c>
      <c r="B18" s="83"/>
      <c r="C18" s="69"/>
      <c r="D18" s="69"/>
      <c r="E18" s="69"/>
      <c r="F18" s="69"/>
      <c r="G18" s="69"/>
    </row>
    <row r="19" spans="1:7" x14ac:dyDescent="0.25">
      <c r="A19" s="78" t="s">
        <v>31</v>
      </c>
    </row>
    <row r="21" spans="1:7" x14ac:dyDescent="0.25">
      <c r="A21" s="106" t="s">
        <v>32</v>
      </c>
      <c r="B21" s="106"/>
      <c r="C21" s="106"/>
      <c r="D21" s="106"/>
      <c r="E21" s="106"/>
      <c r="F21" s="106"/>
    </row>
    <row r="22" spans="1:7" x14ac:dyDescent="0.25">
      <c r="A22" s="105" t="s">
        <v>33</v>
      </c>
      <c r="B22" s="105"/>
      <c r="C22" s="105"/>
      <c r="D22" s="105"/>
      <c r="E22" s="105"/>
      <c r="F22" s="105"/>
    </row>
    <row r="23" spans="1:7" x14ac:dyDescent="0.25">
      <c r="A23" s="105" t="s">
        <v>79</v>
      </c>
      <c r="B23" s="105"/>
      <c r="C23" s="105"/>
      <c r="D23" s="105"/>
      <c r="E23" s="105"/>
      <c r="F23" s="105"/>
    </row>
    <row r="25" spans="1:7" ht="15.75" thickBot="1" x14ac:dyDescent="0.3">
      <c r="A25" s="75" t="s">
        <v>10</v>
      </c>
      <c r="B25" s="76" t="s">
        <v>68</v>
      </c>
      <c r="C25" s="76" t="s">
        <v>69</v>
      </c>
      <c r="D25" s="76" t="s">
        <v>71</v>
      </c>
      <c r="E25" s="76" t="s">
        <v>72</v>
      </c>
      <c r="F25" s="76" t="s">
        <v>76</v>
      </c>
    </row>
    <row r="26" spans="1:7" x14ac:dyDescent="0.25">
      <c r="A26" s="84" t="s">
        <v>24</v>
      </c>
    </row>
    <row r="27" spans="1:7" x14ac:dyDescent="0.25">
      <c r="A27" s="85" t="s">
        <v>25</v>
      </c>
      <c r="B27" s="60">
        <f>'Centro 1T'!E27</f>
        <v>5198790</v>
      </c>
      <c r="C27" s="70">
        <f>'Centro 2T'!E27</f>
        <v>7363447.5</v>
      </c>
      <c r="D27" s="70">
        <f>'Centro 3T'!E27</f>
        <v>8854499.5</v>
      </c>
      <c r="E27" s="70">
        <f>'Centro 4T'!E27</f>
        <v>19853576.490000002</v>
      </c>
      <c r="F27" s="60">
        <f>SUM(B27:E27)</f>
        <v>41270313.490000002</v>
      </c>
    </row>
    <row r="28" spans="1:7" hidden="1" x14ac:dyDescent="0.25">
      <c r="A28" s="85" t="s">
        <v>27</v>
      </c>
      <c r="B28" s="60">
        <f>'Centro 1T'!E28</f>
        <v>0</v>
      </c>
      <c r="C28" s="70">
        <f>'Centro 2T'!E28</f>
        <v>0</v>
      </c>
      <c r="D28" s="70">
        <f>'Centro 3T'!E28</f>
        <v>0</v>
      </c>
      <c r="E28" s="70">
        <f>'Centro 4T'!E28</f>
        <v>0</v>
      </c>
      <c r="F28" s="60">
        <f t="shared" ref="F28:F30" si="1">SUM(B28:E28)</f>
        <v>0</v>
      </c>
    </row>
    <row r="29" spans="1:7" hidden="1" x14ac:dyDescent="0.25">
      <c r="A29" s="85" t="s">
        <v>28</v>
      </c>
      <c r="B29" s="60">
        <f>'Centro 1T'!E29</f>
        <v>0</v>
      </c>
      <c r="C29" s="70">
        <f>'Centro 2T'!E29</f>
        <v>0</v>
      </c>
      <c r="D29" s="70">
        <f>'Centro 3T'!E29</f>
        <v>0</v>
      </c>
      <c r="E29" s="70">
        <f>'Centro 4T'!E29</f>
        <v>0</v>
      </c>
      <c r="F29" s="60">
        <f t="shared" si="1"/>
        <v>0</v>
      </c>
    </row>
    <row r="30" spans="1:7" x14ac:dyDescent="0.25">
      <c r="A30" s="84" t="s">
        <v>29</v>
      </c>
      <c r="B30" s="60">
        <f>'Centro 1T'!E30</f>
        <v>579370</v>
      </c>
      <c r="C30" s="70">
        <f>'Centro 2T'!E30</f>
        <v>225600</v>
      </c>
      <c r="D30" s="70">
        <f>'Centro 3T'!E30</f>
        <v>539505</v>
      </c>
      <c r="E30" s="70">
        <f>'Centro 4T'!E30</f>
        <v>469870</v>
      </c>
      <c r="F30" s="60">
        <f t="shared" si="1"/>
        <v>1814345</v>
      </c>
    </row>
    <row r="31" spans="1:7" x14ac:dyDescent="0.25">
      <c r="A31" s="84"/>
      <c r="C31" s="62"/>
      <c r="D31" s="62"/>
      <c r="E31" s="62"/>
    </row>
    <row r="32" spans="1:7" ht="15.75" thickBot="1" x14ac:dyDescent="0.3">
      <c r="A32" s="81" t="s">
        <v>30</v>
      </c>
      <c r="B32" s="64">
        <f t="shared" ref="B32:E32" si="2">SUM(B27:B31)</f>
        <v>5778160</v>
      </c>
      <c r="C32" s="64">
        <f>SUM(C27:C31)</f>
        <v>7589047.5</v>
      </c>
      <c r="D32" s="64">
        <f t="shared" si="2"/>
        <v>9394004.5</v>
      </c>
      <c r="E32" s="64">
        <f t="shared" si="2"/>
        <v>20323446.490000002</v>
      </c>
      <c r="F32" s="65">
        <f>SUM(F27:F30)</f>
        <v>43084658.490000002</v>
      </c>
    </row>
    <row r="33" spans="1:6" ht="15.75" thickTop="1" x14ac:dyDescent="0.25">
      <c r="A33" s="78" t="s">
        <v>36</v>
      </c>
    </row>
    <row r="35" spans="1:6" x14ac:dyDescent="0.25">
      <c r="A35" s="105" t="s">
        <v>37</v>
      </c>
      <c r="B35" s="105"/>
      <c r="C35" s="105"/>
      <c r="D35" s="105"/>
      <c r="E35" s="105"/>
      <c r="F35" s="105"/>
    </row>
    <row r="36" spans="1:6" x14ac:dyDescent="0.25">
      <c r="A36" s="105" t="s">
        <v>33</v>
      </c>
      <c r="B36" s="105"/>
      <c r="C36" s="105"/>
      <c r="D36" s="105"/>
      <c r="E36" s="105"/>
      <c r="F36" s="105"/>
    </row>
    <row r="37" spans="1:6" x14ac:dyDescent="0.25">
      <c r="A37" s="105" t="s">
        <v>79</v>
      </c>
      <c r="B37" s="105"/>
      <c r="C37" s="105"/>
      <c r="D37" s="105"/>
      <c r="E37" s="105"/>
      <c r="F37" s="105"/>
    </row>
    <row r="39" spans="1:6" ht="15.75" thickBot="1" x14ac:dyDescent="0.3">
      <c r="A39" s="75" t="s">
        <v>38</v>
      </c>
      <c r="B39" s="76" t="s">
        <v>68</v>
      </c>
      <c r="C39" s="76" t="s">
        <v>69</v>
      </c>
      <c r="D39" s="76" t="s">
        <v>71</v>
      </c>
      <c r="E39" s="76" t="s">
        <v>72</v>
      </c>
      <c r="F39" s="76" t="s">
        <v>76</v>
      </c>
    </row>
    <row r="40" spans="1:6" x14ac:dyDescent="0.25">
      <c r="A40" s="78" t="s">
        <v>39</v>
      </c>
      <c r="B40" s="62">
        <f>'Centro 1T'!E40</f>
        <v>1913790</v>
      </c>
      <c r="C40" s="61">
        <f>'Centro 2T'!E40</f>
        <v>3190087.5</v>
      </c>
      <c r="D40" s="61">
        <f>'Centro 3T'!E40</f>
        <v>2854250</v>
      </c>
      <c r="E40" s="61">
        <f>'Centro 4T'!E40</f>
        <v>3658955</v>
      </c>
      <c r="F40" s="62">
        <f>SUM(B40:E40)</f>
        <v>11617082.5</v>
      </c>
    </row>
    <row r="41" spans="1:6" x14ac:dyDescent="0.25">
      <c r="A41" s="78" t="s">
        <v>40</v>
      </c>
      <c r="B41" s="62">
        <f>'Centro 1T'!E41</f>
        <v>3285000</v>
      </c>
      <c r="C41" s="61">
        <f>'Centro 2T'!E41</f>
        <v>1617500</v>
      </c>
      <c r="D41" s="61">
        <f>'Centro 3T'!E41</f>
        <v>1574000</v>
      </c>
      <c r="E41" s="61">
        <f>'Centro 4T'!E41</f>
        <v>8772000</v>
      </c>
      <c r="F41" s="62">
        <f t="shared" ref="F41:F52" si="3">SUM(B41:E41)</f>
        <v>15248500</v>
      </c>
    </row>
    <row r="42" spans="1:6" x14ac:dyDescent="0.25">
      <c r="A42" s="78" t="s">
        <v>41</v>
      </c>
      <c r="B42" s="62">
        <f>'Centro 1T'!E42</f>
        <v>371760</v>
      </c>
      <c r="C42" s="61">
        <f>'Centro 2T'!E42</f>
        <v>1211570</v>
      </c>
      <c r="D42" s="61">
        <f>'Centro 3T'!E42</f>
        <v>1281005</v>
      </c>
      <c r="E42" s="61">
        <f>'Centro 4T'!E42</f>
        <v>609770</v>
      </c>
      <c r="F42" s="62">
        <f t="shared" si="3"/>
        <v>3474105</v>
      </c>
    </row>
    <row r="43" spans="1:6" x14ac:dyDescent="0.25">
      <c r="A43" s="78" t="s">
        <v>42</v>
      </c>
      <c r="B43" s="62">
        <f>'Centro 1T'!E43</f>
        <v>0</v>
      </c>
      <c r="C43" s="61">
        <f>'Centro 2T'!E43</f>
        <v>0</v>
      </c>
      <c r="D43" s="61">
        <f>'Centro 3T'!E43</f>
        <v>0</v>
      </c>
      <c r="E43" s="61">
        <f>'Centro 4T'!E43</f>
        <v>880000</v>
      </c>
      <c r="F43" s="62">
        <f t="shared" si="3"/>
        <v>880000</v>
      </c>
    </row>
    <row r="44" spans="1:6" x14ac:dyDescent="0.25">
      <c r="A44" s="78" t="s">
        <v>43</v>
      </c>
      <c r="B44" s="62">
        <f>'Centro 1T'!E44</f>
        <v>0</v>
      </c>
      <c r="C44" s="61">
        <f>'Centro 2T'!E44</f>
        <v>0</v>
      </c>
      <c r="D44" s="61">
        <f>'Centro 3T'!E44</f>
        <v>1852757</v>
      </c>
      <c r="E44" s="61">
        <f>'Centro 4T'!E44</f>
        <v>0</v>
      </c>
      <c r="F44" s="62">
        <f t="shared" si="3"/>
        <v>1852757</v>
      </c>
    </row>
    <row r="45" spans="1:6" x14ac:dyDescent="0.25">
      <c r="A45" s="78" t="s">
        <v>44</v>
      </c>
      <c r="B45" s="62">
        <f>'Centro 1T'!E45</f>
        <v>0</v>
      </c>
      <c r="C45" s="61">
        <f>'Centro 2T'!E45</f>
        <v>0</v>
      </c>
      <c r="D45" s="61">
        <f>'Centro 3T'!E45</f>
        <v>69136</v>
      </c>
      <c r="E45" s="61">
        <f>'Centro 4T'!E45</f>
        <v>359312.6</v>
      </c>
      <c r="F45" s="62">
        <f t="shared" si="3"/>
        <v>428448.6</v>
      </c>
    </row>
    <row r="46" spans="1:6" x14ac:dyDescent="0.25">
      <c r="A46" s="78" t="s">
        <v>45</v>
      </c>
      <c r="B46" s="62">
        <f>'Centro 1T'!E46</f>
        <v>159300</v>
      </c>
      <c r="C46" s="61">
        <f>'Centro 2T'!E46</f>
        <v>126950</v>
      </c>
      <c r="D46" s="61">
        <f>'Centro 3T'!E46</f>
        <v>300500</v>
      </c>
      <c r="E46" s="61">
        <f>'Centro 4T'!E46</f>
        <v>348500</v>
      </c>
      <c r="F46" s="62">
        <f t="shared" si="3"/>
        <v>935250</v>
      </c>
    </row>
    <row r="47" spans="1:6" x14ac:dyDescent="0.25">
      <c r="A47" s="78" t="s">
        <v>46</v>
      </c>
      <c r="B47" s="62">
        <f>'Centro 1T'!E47</f>
        <v>0</v>
      </c>
      <c r="C47" s="61">
        <f>'Centro 2T'!E47</f>
        <v>0</v>
      </c>
      <c r="D47" s="61">
        <f>'Centro 3T'!E47</f>
        <v>40162</v>
      </c>
      <c r="E47" s="61">
        <f>'Centro 4T'!E47</f>
        <v>35130</v>
      </c>
      <c r="F47" s="62">
        <f t="shared" si="3"/>
        <v>75292</v>
      </c>
    </row>
    <row r="48" spans="1:6" x14ac:dyDescent="0.25">
      <c r="A48" s="78" t="s">
        <v>47</v>
      </c>
      <c r="B48" s="62">
        <f>'Centro 1T'!E48</f>
        <v>0</v>
      </c>
      <c r="C48" s="61">
        <f>'Centro 2T'!E48</f>
        <v>0</v>
      </c>
      <c r="D48" s="61">
        <f>'Centro 3T'!E48</f>
        <v>67110</v>
      </c>
      <c r="E48" s="61">
        <f>'Centro 4T'!E48</f>
        <v>18750</v>
      </c>
      <c r="F48" s="62">
        <f t="shared" si="3"/>
        <v>85860</v>
      </c>
    </row>
    <row r="49" spans="1:8" x14ac:dyDescent="0.25">
      <c r="A49" s="78" t="s">
        <v>48</v>
      </c>
      <c r="B49" s="62">
        <f>'Centro 1T'!E49</f>
        <v>0</v>
      </c>
      <c r="C49" s="61">
        <f>'Centro 2T'!E49</f>
        <v>1491250</v>
      </c>
      <c r="D49" s="61">
        <f>'Centro 3T'!E49</f>
        <v>213785</v>
      </c>
      <c r="E49" s="61">
        <f>'Centro 4T'!E49</f>
        <v>2034885</v>
      </c>
      <c r="F49" s="62">
        <f t="shared" si="3"/>
        <v>3739920</v>
      </c>
    </row>
    <row r="50" spans="1:8" x14ac:dyDescent="0.25">
      <c r="A50" s="78" t="s">
        <v>49</v>
      </c>
      <c r="B50" s="62">
        <f>'Centro 1T'!E50</f>
        <v>0</v>
      </c>
      <c r="C50" s="61">
        <f>'Centro 2T'!E50</f>
        <v>0</v>
      </c>
      <c r="D50" s="61">
        <f>'Centro 3T'!E50</f>
        <v>914116</v>
      </c>
      <c r="E50" s="61">
        <f>'Centro 4T'!E50</f>
        <v>3038716</v>
      </c>
      <c r="F50" s="62">
        <f t="shared" si="3"/>
        <v>3952832</v>
      </c>
    </row>
    <row r="51" spans="1:8" x14ac:dyDescent="0.25">
      <c r="A51" s="78" t="s">
        <v>50</v>
      </c>
      <c r="B51" s="62">
        <f>'Centro 1T'!E51</f>
        <v>0</v>
      </c>
      <c r="C51" s="61">
        <f>'Centro 2T'!E51</f>
        <v>0</v>
      </c>
      <c r="D51" s="61">
        <f>'Centro 3T'!E51</f>
        <v>14838.5</v>
      </c>
      <c r="E51" s="61">
        <f>'Centro 4T'!E51</f>
        <v>0</v>
      </c>
      <c r="F51" s="62">
        <f t="shared" si="3"/>
        <v>14838.5</v>
      </c>
    </row>
    <row r="52" spans="1:8" x14ac:dyDescent="0.25">
      <c r="A52" s="78" t="s">
        <v>51</v>
      </c>
      <c r="B52" s="62">
        <f>'Centro 1T'!E52</f>
        <v>0</v>
      </c>
      <c r="C52" s="61">
        <f>'Centro 2T'!E52</f>
        <v>0</v>
      </c>
      <c r="D52" s="61">
        <f>'Centro 3T'!E52</f>
        <v>212345</v>
      </c>
      <c r="E52" s="61">
        <f>'Centro 4T'!E52</f>
        <v>567427.89</v>
      </c>
      <c r="F52" s="62">
        <f t="shared" si="3"/>
        <v>779772.89</v>
      </c>
    </row>
    <row r="53" spans="1:8" x14ac:dyDescent="0.25">
      <c r="B53" s="62"/>
      <c r="C53" s="62"/>
      <c r="D53" s="62"/>
      <c r="E53" s="62"/>
    </row>
    <row r="54" spans="1:8" ht="15.75" thickBot="1" x14ac:dyDescent="0.3">
      <c r="A54" s="81" t="s">
        <v>30</v>
      </c>
      <c r="B54" s="64">
        <f>SUM(B40:B53)</f>
        <v>5729850</v>
      </c>
      <c r="C54" s="64">
        <f>SUM(C40:C53)</f>
        <v>7637357.5</v>
      </c>
      <c r="D54" s="64">
        <f t="shared" ref="D54:E54" si="4">SUM(D40:D53)</f>
        <v>9394004.5</v>
      </c>
      <c r="E54" s="64">
        <f t="shared" si="4"/>
        <v>20323446.490000002</v>
      </c>
      <c r="F54" s="65">
        <f>SUM(F40:F53)</f>
        <v>43084658.490000002</v>
      </c>
    </row>
    <row r="55" spans="1:8" ht="15.75" thickTop="1" x14ac:dyDescent="0.25">
      <c r="A55" s="78" t="s">
        <v>36</v>
      </c>
    </row>
    <row r="57" spans="1:8" x14ac:dyDescent="0.25">
      <c r="A57" s="105" t="s">
        <v>52</v>
      </c>
      <c r="B57" s="105"/>
      <c r="C57" s="105"/>
      <c r="D57" s="105"/>
      <c r="E57" s="105"/>
      <c r="F57" s="105"/>
    </row>
    <row r="58" spans="1:8" x14ac:dyDescent="0.25">
      <c r="A58" s="105" t="s">
        <v>53</v>
      </c>
      <c r="B58" s="105"/>
      <c r="C58" s="105"/>
      <c r="D58" s="105"/>
      <c r="E58" s="105"/>
      <c r="F58" s="105"/>
    </row>
    <row r="59" spans="1:8" x14ac:dyDescent="0.25">
      <c r="A59" s="105" t="s">
        <v>79</v>
      </c>
      <c r="B59" s="105"/>
      <c r="C59" s="105"/>
      <c r="D59" s="105"/>
      <c r="E59" s="105"/>
      <c r="F59" s="105"/>
    </row>
    <row r="61" spans="1:8" ht="15.75" thickBot="1" x14ac:dyDescent="0.3">
      <c r="A61" s="75" t="s">
        <v>38</v>
      </c>
      <c r="B61" s="76" t="s">
        <v>68</v>
      </c>
      <c r="C61" s="76" t="s">
        <v>69</v>
      </c>
      <c r="D61" s="76" t="s">
        <v>71</v>
      </c>
      <c r="E61" s="76" t="s">
        <v>72</v>
      </c>
      <c r="F61" s="76" t="s">
        <v>76</v>
      </c>
    </row>
    <row r="62" spans="1:8" x14ac:dyDescent="0.25">
      <c r="A62" s="60" t="s">
        <v>73</v>
      </c>
      <c r="B62" s="62">
        <f>'Centro 1T'!E62</f>
        <v>7994707.1600000001</v>
      </c>
      <c r="C62" s="62">
        <f>'Centro 2T'!E62</f>
        <v>2264857.16</v>
      </c>
      <c r="D62" s="60">
        <f>'Centro 3T'!E62</f>
        <v>29277669.66</v>
      </c>
      <c r="E62" s="62">
        <f>'Centro 4T'!E62</f>
        <v>19921345.530000001</v>
      </c>
      <c r="F62" s="60">
        <f>B62</f>
        <v>7994707.1600000001</v>
      </c>
      <c r="H62" s="86"/>
    </row>
    <row r="63" spans="1:8" x14ac:dyDescent="0.25">
      <c r="A63" s="60" t="s">
        <v>54</v>
      </c>
      <c r="B63" s="62">
        <f>'Centro 1T'!E63</f>
        <v>0</v>
      </c>
      <c r="C63" s="62">
        <f>'Centro 2T'!E63</f>
        <v>34633030</v>
      </c>
      <c r="D63" s="60">
        <f>'Centro 3T'!E63</f>
        <v>0</v>
      </c>
      <c r="E63" s="62">
        <f>'Centro 4T'!E63</f>
        <v>20725633</v>
      </c>
      <c r="F63" s="60">
        <f>SUM(B63:E63)</f>
        <v>55358663</v>
      </c>
    </row>
    <row r="64" spans="1:8" x14ac:dyDescent="0.25">
      <c r="A64" s="72" t="s">
        <v>55</v>
      </c>
      <c r="B64" s="62">
        <f>'Centro 1T'!E64</f>
        <v>7994707.1600000001</v>
      </c>
      <c r="C64" s="62">
        <f>'Centro 2T'!E64</f>
        <v>36897887.159999996</v>
      </c>
      <c r="D64" s="60">
        <f>'Centro 3T'!E64</f>
        <v>29277669.66</v>
      </c>
      <c r="E64" s="62">
        <f>'Centro 4T'!E64</f>
        <v>40646978.530000001</v>
      </c>
      <c r="F64" s="66">
        <f t="shared" ref="F64" si="5">F63+F62</f>
        <v>63353370.159999996</v>
      </c>
    </row>
    <row r="65" spans="1:8" x14ac:dyDescent="0.25">
      <c r="A65" s="87" t="s">
        <v>56</v>
      </c>
      <c r="B65" s="62">
        <f>'Centro 1T'!E65</f>
        <v>5729850</v>
      </c>
      <c r="C65" s="62">
        <f>'Centro 2T'!E65</f>
        <v>7637357.5</v>
      </c>
      <c r="D65" s="60">
        <f>'Centro 3T'!E65</f>
        <v>9327224.5</v>
      </c>
      <c r="E65" s="62">
        <f>'Centro 4T'!E65</f>
        <v>20323446.490000002</v>
      </c>
      <c r="F65" s="60">
        <f>SUM(B65:E65)</f>
        <v>43017878.490000002</v>
      </c>
    </row>
    <row r="66" spans="1:8" x14ac:dyDescent="0.25">
      <c r="A66" s="88" t="s">
        <v>92</v>
      </c>
      <c r="B66" s="62">
        <f>'Centro 1T'!E66</f>
        <v>0</v>
      </c>
      <c r="C66" s="62">
        <f>'Centro 2T'!E66</f>
        <v>0</v>
      </c>
      <c r="D66" s="60">
        <f>'Centro 3T'!E66</f>
        <v>0</v>
      </c>
      <c r="E66" s="62">
        <f>'Centro 4T'!E66</f>
        <v>7994707.1600000001</v>
      </c>
      <c r="F66" s="60">
        <f>SUM(B66:E66)</f>
        <v>7994707.1600000001</v>
      </c>
      <c r="H66" s="86"/>
    </row>
    <row r="67" spans="1:8" x14ac:dyDescent="0.25">
      <c r="A67" s="72" t="s">
        <v>57</v>
      </c>
      <c r="B67" s="62">
        <f>'Centro 1T'!E67</f>
        <v>2264857.16</v>
      </c>
      <c r="C67" s="62">
        <f>'Centro 2T'!E67</f>
        <v>29260529.659999996</v>
      </c>
      <c r="D67" s="60">
        <f>'Centro 3T'!E67</f>
        <v>19950445.16</v>
      </c>
      <c r="E67" s="62">
        <f>'Centro 4T'!E67</f>
        <v>12328824.879999999</v>
      </c>
      <c r="F67" s="66">
        <f>+F64-F65-F66</f>
        <v>12340784.509999994</v>
      </c>
    </row>
    <row r="68" spans="1:8" ht="15.75" thickBot="1" x14ac:dyDescent="0.3">
      <c r="A68" s="89"/>
      <c r="B68" s="89"/>
      <c r="C68" s="89"/>
      <c r="D68" s="89"/>
      <c r="E68" s="89"/>
      <c r="F68" s="89"/>
    </row>
    <row r="69" spans="1:8" ht="15.75" thickTop="1" x14ac:dyDescent="0.25">
      <c r="A69" s="82" t="s">
        <v>58</v>
      </c>
    </row>
    <row r="70" spans="1:8" x14ac:dyDescent="0.25">
      <c r="A70" s="60"/>
    </row>
    <row r="72" spans="1:8" x14ac:dyDescent="0.25">
      <c r="A72" s="99" t="s">
        <v>96</v>
      </c>
    </row>
    <row r="73" spans="1:8" x14ac:dyDescent="0.25">
      <c r="A73" s="99" t="s">
        <v>98</v>
      </c>
    </row>
    <row r="74" spans="1:8" x14ac:dyDescent="0.25">
      <c r="A74" s="99" t="s">
        <v>97</v>
      </c>
    </row>
  </sheetData>
  <mergeCells count="12">
    <mergeCell ref="A58:F58"/>
    <mergeCell ref="A59:F59"/>
    <mergeCell ref="A1:F1"/>
    <mergeCell ref="A23:F23"/>
    <mergeCell ref="A22:F22"/>
    <mergeCell ref="A21:F21"/>
    <mergeCell ref="A35:F35"/>
    <mergeCell ref="A36:F36"/>
    <mergeCell ref="A37:F37"/>
    <mergeCell ref="A57:F57"/>
    <mergeCell ref="A8:G8"/>
    <mergeCell ref="A7:G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25" workbookViewId="0">
      <selection activeCell="C13" sqref="C13:E13"/>
    </sheetView>
  </sheetViews>
  <sheetFormatPr baseColWidth="10" defaultColWidth="12.85546875" defaultRowHeight="15" x14ac:dyDescent="0.25"/>
  <cols>
    <col min="1" max="1" width="42.5703125" style="78" customWidth="1"/>
    <col min="2" max="5" width="13.140625" style="60" bestFit="1" customWidth="1"/>
    <col min="6" max="6" width="13" style="60" bestFit="1" customWidth="1"/>
    <col min="7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7</v>
      </c>
      <c r="B5" s="74" t="s">
        <v>87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  <c r="F7" s="105"/>
    </row>
    <row r="8" spans="1:7" x14ac:dyDescent="0.25">
      <c r="A8" s="105" t="s">
        <v>9</v>
      </c>
      <c r="B8" s="105"/>
      <c r="C8" s="105"/>
      <c r="D8" s="105"/>
      <c r="E8" s="105"/>
      <c r="F8" s="105"/>
    </row>
    <row r="10" spans="1:7" ht="15.75" thickBot="1" x14ac:dyDescent="0.3">
      <c r="A10" s="75" t="s">
        <v>10</v>
      </c>
      <c r="B10" s="76" t="s">
        <v>11</v>
      </c>
      <c r="C10" s="76" t="s">
        <v>12</v>
      </c>
      <c r="D10" s="76" t="s">
        <v>13</v>
      </c>
      <c r="E10" s="76" t="s">
        <v>14</v>
      </c>
      <c r="F10" s="76" t="s">
        <v>68</v>
      </c>
    </row>
    <row r="11" spans="1:7" x14ac:dyDescent="0.25">
      <c r="A11" s="93"/>
      <c r="B11" s="94"/>
      <c r="C11" s="94"/>
      <c r="D11" s="94"/>
      <c r="E11" s="94"/>
      <c r="F11" s="94"/>
    </row>
    <row r="12" spans="1:7" x14ac:dyDescent="0.25">
      <c r="A12" s="77" t="s">
        <v>60</v>
      </c>
      <c r="B12" s="68" t="s">
        <v>26</v>
      </c>
      <c r="C12" s="68">
        <v>0</v>
      </c>
      <c r="D12" s="68">
        <v>0</v>
      </c>
      <c r="E12" s="68">
        <v>0</v>
      </c>
      <c r="F12" s="62">
        <f>SUM(C12:E12)</f>
        <v>0</v>
      </c>
    </row>
    <row r="13" spans="1:7" x14ac:dyDescent="0.25">
      <c r="A13" s="77" t="s">
        <v>61</v>
      </c>
      <c r="B13" s="68" t="s">
        <v>26</v>
      </c>
      <c r="C13" s="68">
        <v>0</v>
      </c>
      <c r="D13" s="68">
        <v>0</v>
      </c>
      <c r="E13" s="68">
        <v>0</v>
      </c>
      <c r="F13" s="62">
        <f>SUM(C13:E13)</f>
        <v>0</v>
      </c>
    </row>
    <row r="14" spans="1:7" x14ac:dyDescent="0.25">
      <c r="A14" s="80"/>
    </row>
    <row r="15" spans="1:7" ht="15.75" thickBot="1" x14ac:dyDescent="0.3">
      <c r="A15" s="81" t="s">
        <v>30</v>
      </c>
      <c r="B15" s="63"/>
      <c r="C15" s="64">
        <f>SUM(C12:C14)</f>
        <v>0</v>
      </c>
      <c r="D15" s="64">
        <f t="shared" ref="D15:E15" si="0">SUM(D12:D14)</f>
        <v>0</v>
      </c>
      <c r="E15" s="64">
        <f t="shared" si="0"/>
        <v>0</v>
      </c>
      <c r="F15" s="64">
        <f>SUM(F12:F14)</f>
        <v>0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79</v>
      </c>
      <c r="B22" s="105"/>
      <c r="C22" s="105"/>
      <c r="D22" s="105"/>
      <c r="E22" s="105"/>
    </row>
    <row r="24" spans="1:13" ht="15.75" thickBot="1" x14ac:dyDescent="0.3">
      <c r="A24" s="75" t="s">
        <v>10</v>
      </c>
      <c r="B24" s="76" t="s">
        <v>12</v>
      </c>
      <c r="C24" s="76" t="s">
        <v>13</v>
      </c>
      <c r="D24" s="76" t="s">
        <v>14</v>
      </c>
      <c r="E24" s="76" t="s">
        <v>68</v>
      </c>
    </row>
    <row r="25" spans="1:13" x14ac:dyDescent="0.25">
      <c r="A25" s="93"/>
      <c r="B25" s="94"/>
      <c r="C25" s="94"/>
      <c r="D25" s="94"/>
      <c r="E25" s="94"/>
    </row>
    <row r="26" spans="1:13" x14ac:dyDescent="0.25">
      <c r="A26" s="77" t="s">
        <v>60</v>
      </c>
      <c r="B26" s="62">
        <v>0</v>
      </c>
      <c r="C26" s="62">
        <v>0</v>
      </c>
      <c r="D26" s="62">
        <v>0</v>
      </c>
      <c r="E26" s="62">
        <f>SUM(B26:D26)</f>
        <v>0</v>
      </c>
    </row>
    <row r="27" spans="1:13" x14ac:dyDescent="0.25">
      <c r="A27" s="77" t="s">
        <v>61</v>
      </c>
      <c r="B27" s="62">
        <v>0</v>
      </c>
      <c r="C27" s="62">
        <v>0</v>
      </c>
      <c r="D27" s="62">
        <v>0</v>
      </c>
      <c r="E27" s="62">
        <f>SUM(B27:D27)</f>
        <v>0</v>
      </c>
    </row>
    <row r="28" spans="1:13" x14ac:dyDescent="0.25">
      <c r="A28" s="84"/>
      <c r="B28" s="62"/>
      <c r="C28" s="62"/>
      <c r="D28" s="62"/>
    </row>
    <row r="29" spans="1:13" ht="15.75" thickBot="1" x14ac:dyDescent="0.3">
      <c r="A29" s="81" t="s">
        <v>30</v>
      </c>
      <c r="B29" s="64">
        <f>SUM(B26:B28)</f>
        <v>0</v>
      </c>
      <c r="C29" s="64">
        <f t="shared" ref="C29:E29" si="1">SUM(C26:C28)</f>
        <v>0</v>
      </c>
      <c r="D29" s="64">
        <f t="shared" si="1"/>
        <v>0</v>
      </c>
      <c r="E29" s="64">
        <f t="shared" si="1"/>
        <v>0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105"/>
    </row>
    <row r="36" spans="1:13" ht="15.75" thickBot="1" x14ac:dyDescent="0.3">
      <c r="A36" s="75" t="s">
        <v>38</v>
      </c>
      <c r="B36" s="76" t="s">
        <v>12</v>
      </c>
      <c r="C36" s="76" t="s">
        <v>13</v>
      </c>
      <c r="D36" s="76" t="s">
        <v>14</v>
      </c>
      <c r="E36" s="76" t="s">
        <v>68</v>
      </c>
    </row>
    <row r="37" spans="1:13" x14ac:dyDescent="0.25">
      <c r="A37" s="93"/>
      <c r="B37" s="94"/>
      <c r="C37" s="94"/>
      <c r="D37" s="94"/>
      <c r="E37" s="94"/>
    </row>
    <row r="38" spans="1:13" x14ac:dyDescent="0.25">
      <c r="A38" s="78" t="s">
        <v>64</v>
      </c>
      <c r="B38" s="62"/>
      <c r="C38" s="62"/>
      <c r="D38" s="62"/>
      <c r="E38" s="68">
        <f>SUM(B38:D38)</f>
        <v>0</v>
      </c>
    </row>
    <row r="39" spans="1:13" x14ac:dyDescent="0.25">
      <c r="A39" s="78" t="s">
        <v>65</v>
      </c>
      <c r="B39" s="62">
        <v>0</v>
      </c>
      <c r="C39" s="62">
        <v>0</v>
      </c>
      <c r="D39" s="62">
        <v>0</v>
      </c>
      <c r="E39" s="68">
        <f>SUM(B39:D39)</f>
        <v>0</v>
      </c>
    </row>
    <row r="40" spans="1:13" x14ac:dyDescent="0.25">
      <c r="B40" s="62"/>
      <c r="C40" s="62"/>
      <c r="D40" s="62"/>
    </row>
    <row r="41" spans="1:13" ht="15.75" thickBot="1" x14ac:dyDescent="0.3">
      <c r="A41" s="81" t="s">
        <v>30</v>
      </c>
      <c r="B41" s="64">
        <f t="shared" ref="B41:D41" si="2">SUM(B38:B40)</f>
        <v>0</v>
      </c>
      <c r="C41" s="64">
        <f t="shared" si="2"/>
        <v>0</v>
      </c>
      <c r="D41" s="64">
        <f t="shared" si="2"/>
        <v>0</v>
      </c>
      <c r="E41" s="65">
        <f>SUM(E38:E40)</f>
        <v>0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105"/>
    </row>
    <row r="48" spans="1:13" ht="15.75" thickBot="1" x14ac:dyDescent="0.3">
      <c r="A48" s="75" t="s">
        <v>38</v>
      </c>
      <c r="B48" s="76" t="s">
        <v>12</v>
      </c>
      <c r="C48" s="76" t="s">
        <v>13</v>
      </c>
      <c r="D48" s="76" t="s">
        <v>14</v>
      </c>
      <c r="E48" s="76" t="s">
        <v>68</v>
      </c>
    </row>
    <row r="49" spans="1:5" x14ac:dyDescent="0.25">
      <c r="A49" s="60" t="s">
        <v>73</v>
      </c>
      <c r="B49" s="62">
        <v>1432292.78</v>
      </c>
      <c r="C49" s="62">
        <v>1432292.78</v>
      </c>
      <c r="D49" s="62">
        <v>1432292.78</v>
      </c>
      <c r="E49" s="62">
        <f>B49</f>
        <v>1432292.78</v>
      </c>
    </row>
    <row r="50" spans="1:5" x14ac:dyDescent="0.25">
      <c r="A50" s="60" t="s">
        <v>54</v>
      </c>
      <c r="B50" s="62"/>
      <c r="C50" s="62"/>
      <c r="D50" s="62"/>
      <c r="E50" s="62">
        <f>SUM(B50:D50)</f>
        <v>0</v>
      </c>
    </row>
    <row r="51" spans="1:5" x14ac:dyDescent="0.25">
      <c r="A51" s="72" t="s">
        <v>55</v>
      </c>
      <c r="B51" s="66">
        <v>1432292.78</v>
      </c>
      <c r="C51" s="66">
        <v>1432292.78</v>
      </c>
      <c r="D51" s="66">
        <v>1432292.78</v>
      </c>
      <c r="E51" s="66">
        <f>+E49+E50</f>
        <v>1432292.78</v>
      </c>
    </row>
    <row r="52" spans="1:5" ht="30" x14ac:dyDescent="0.25">
      <c r="A52" s="88" t="s">
        <v>66</v>
      </c>
      <c r="B52" s="62"/>
      <c r="C52" s="62"/>
      <c r="D52" s="62"/>
      <c r="E52" s="62">
        <f>SUM(B52:D52)</f>
        <v>0</v>
      </c>
    </row>
    <row r="53" spans="1:5" ht="16.5" customHeight="1" x14ac:dyDescent="0.25">
      <c r="A53" s="88" t="s">
        <v>94</v>
      </c>
      <c r="B53" s="61"/>
      <c r="C53" s="61"/>
      <c r="D53" s="61"/>
      <c r="E53" s="62">
        <f>SUM(B53:D53)</f>
        <v>0</v>
      </c>
    </row>
    <row r="54" spans="1:5" x14ac:dyDescent="0.25">
      <c r="A54" s="72" t="s">
        <v>57</v>
      </c>
      <c r="B54" s="66">
        <v>1432292.78</v>
      </c>
      <c r="C54" s="66">
        <v>1432292.78</v>
      </c>
      <c r="D54" s="66">
        <v>1432292.78</v>
      </c>
      <c r="E54" s="66">
        <f>+E51-E52-E53</f>
        <v>1432292.78</v>
      </c>
    </row>
    <row r="55" spans="1:5" ht="15.75" thickBot="1" x14ac:dyDescent="0.3">
      <c r="A55" s="89"/>
      <c r="B55" s="89"/>
      <c r="C55" s="89"/>
      <c r="D55" s="89"/>
      <c r="E55" s="89"/>
    </row>
    <row r="56" spans="1:5" ht="15.75" thickTop="1" x14ac:dyDescent="0.25">
      <c r="A56" s="98" t="s">
        <v>58</v>
      </c>
    </row>
    <row r="57" spans="1:5" x14ac:dyDescent="0.25">
      <c r="A57" s="60"/>
    </row>
    <row r="60" spans="1:5" x14ac:dyDescent="0.25">
      <c r="A60" s="99" t="s">
        <v>96</v>
      </c>
    </row>
    <row r="61" spans="1:5" x14ac:dyDescent="0.25">
      <c r="A61" s="99" t="s">
        <v>98</v>
      </c>
    </row>
    <row r="62" spans="1:5" x14ac:dyDescent="0.25">
      <c r="A62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1:E1"/>
    <mergeCell ref="A20:E20"/>
    <mergeCell ref="A21:E21"/>
    <mergeCell ref="A32:E32"/>
    <mergeCell ref="A46:E46"/>
    <mergeCell ref="A34:E34"/>
    <mergeCell ref="A22:E22"/>
    <mergeCell ref="A8:F8"/>
    <mergeCell ref="A7:F7"/>
    <mergeCell ref="A33:E33"/>
    <mergeCell ref="A44:E44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22" workbookViewId="0">
      <selection activeCell="G43" sqref="G43"/>
    </sheetView>
  </sheetViews>
  <sheetFormatPr baseColWidth="10" defaultColWidth="12.85546875" defaultRowHeight="15" x14ac:dyDescent="0.25"/>
  <cols>
    <col min="1" max="1" width="42.5703125" style="78" customWidth="1"/>
    <col min="2" max="5" width="13.140625" style="60" bestFit="1" customWidth="1"/>
    <col min="6" max="6" width="13" style="60" bestFit="1" customWidth="1"/>
    <col min="7" max="16384" width="12.85546875" style="60"/>
  </cols>
  <sheetData>
    <row r="1" spans="1:7" x14ac:dyDescent="0.25">
      <c r="A1" s="105" t="s">
        <v>0</v>
      </c>
      <c r="B1" s="105"/>
      <c r="C1" s="105"/>
      <c r="D1" s="105"/>
      <c r="E1" s="105"/>
      <c r="F1" s="90"/>
      <c r="G1" s="90"/>
    </row>
    <row r="2" spans="1:7" x14ac:dyDescent="0.25">
      <c r="A2" s="71" t="s">
        <v>1</v>
      </c>
      <c r="B2" s="72" t="s">
        <v>2</v>
      </c>
      <c r="D2" s="91"/>
      <c r="E2" s="91"/>
    </row>
    <row r="3" spans="1:7" x14ac:dyDescent="0.25">
      <c r="A3" s="71" t="s">
        <v>3</v>
      </c>
      <c r="B3" s="73" t="s">
        <v>4</v>
      </c>
      <c r="C3" s="92"/>
      <c r="D3" s="92"/>
      <c r="E3" s="91"/>
    </row>
    <row r="4" spans="1:7" x14ac:dyDescent="0.25">
      <c r="A4" s="71" t="s">
        <v>5</v>
      </c>
      <c r="B4" s="72" t="s">
        <v>6</v>
      </c>
      <c r="C4" s="92"/>
      <c r="D4" s="92"/>
      <c r="E4" s="91"/>
    </row>
    <row r="5" spans="1:7" x14ac:dyDescent="0.25">
      <c r="A5" s="71" t="s">
        <v>7</v>
      </c>
      <c r="B5" s="74" t="s">
        <v>88</v>
      </c>
    </row>
    <row r="6" spans="1:7" x14ac:dyDescent="0.25">
      <c r="A6" s="71"/>
      <c r="B6" s="74"/>
    </row>
    <row r="7" spans="1:7" x14ac:dyDescent="0.25">
      <c r="A7" s="105" t="s">
        <v>8</v>
      </c>
      <c r="B7" s="105"/>
      <c r="C7" s="105"/>
      <c r="D7" s="105"/>
      <c r="E7" s="105"/>
      <c r="F7" s="105"/>
    </row>
    <row r="8" spans="1:7" x14ac:dyDescent="0.25">
      <c r="A8" s="105" t="s">
        <v>9</v>
      </c>
      <c r="B8" s="105"/>
      <c r="C8" s="105"/>
      <c r="D8" s="105"/>
      <c r="E8" s="105"/>
      <c r="F8" s="105"/>
    </row>
    <row r="10" spans="1:7" ht="15.75" thickBot="1" x14ac:dyDescent="0.3">
      <c r="A10" s="75" t="s">
        <v>10</v>
      </c>
      <c r="B10" s="76" t="s">
        <v>11</v>
      </c>
      <c r="C10" s="76" t="s">
        <v>15</v>
      </c>
      <c r="D10" s="76" t="s">
        <v>16</v>
      </c>
      <c r="E10" s="76" t="s">
        <v>17</v>
      </c>
      <c r="F10" s="76" t="s">
        <v>69</v>
      </c>
    </row>
    <row r="11" spans="1:7" x14ac:dyDescent="0.25">
      <c r="A11" s="93"/>
      <c r="B11" s="94"/>
      <c r="C11" s="94"/>
      <c r="D11" s="94"/>
      <c r="E11" s="94"/>
      <c r="F11" s="94"/>
    </row>
    <row r="12" spans="1:7" x14ac:dyDescent="0.25">
      <c r="A12" s="77" t="s">
        <v>60</v>
      </c>
      <c r="B12" s="68" t="s">
        <v>26</v>
      </c>
      <c r="C12" s="68">
        <v>15214</v>
      </c>
      <c r="D12" s="68">
        <v>20883</v>
      </c>
      <c r="E12" s="68">
        <v>32068</v>
      </c>
      <c r="F12" s="62">
        <f>SUM(C12:E12)</f>
        <v>68165</v>
      </c>
    </row>
    <row r="13" spans="1:7" x14ac:dyDescent="0.25">
      <c r="A13" s="77" t="s">
        <v>61</v>
      </c>
      <c r="B13" s="68" t="s">
        <v>26</v>
      </c>
      <c r="C13" s="68">
        <v>0</v>
      </c>
      <c r="D13" s="68">
        <v>113</v>
      </c>
      <c r="E13" s="68">
        <v>0</v>
      </c>
      <c r="F13" s="62">
        <f>SUM(C13:E13)</f>
        <v>113</v>
      </c>
    </row>
    <row r="14" spans="1:7" x14ac:dyDescent="0.25">
      <c r="A14" s="80"/>
    </row>
    <row r="15" spans="1:7" ht="15.75" thickBot="1" x14ac:dyDescent="0.3">
      <c r="A15" s="81" t="s">
        <v>30</v>
      </c>
      <c r="B15" s="63"/>
      <c r="C15" s="64">
        <f t="shared" ref="C15:E15" si="0">SUM(C12:C14)</f>
        <v>15214</v>
      </c>
      <c r="D15" s="64">
        <f t="shared" si="0"/>
        <v>20996</v>
      </c>
      <c r="E15" s="64">
        <f t="shared" si="0"/>
        <v>32068</v>
      </c>
      <c r="F15" s="64">
        <f>SUM(F12:F14)</f>
        <v>68278</v>
      </c>
    </row>
    <row r="16" spans="1:7" ht="15.75" thickTop="1" x14ac:dyDescent="0.25">
      <c r="A16" s="78" t="s">
        <v>62</v>
      </c>
    </row>
    <row r="17" spans="1:13" x14ac:dyDescent="0.25">
      <c r="A17" s="95" t="s">
        <v>82</v>
      </c>
    </row>
    <row r="18" spans="1:13" x14ac:dyDescent="0.25">
      <c r="A18" s="95" t="s">
        <v>81</v>
      </c>
    </row>
    <row r="20" spans="1:13" x14ac:dyDescent="0.25">
      <c r="A20" s="111" t="s">
        <v>32</v>
      </c>
      <c r="B20" s="111"/>
      <c r="C20" s="111"/>
      <c r="D20" s="111"/>
      <c r="E20" s="111"/>
    </row>
    <row r="21" spans="1:13" x14ac:dyDescent="0.25">
      <c r="A21" s="105" t="s">
        <v>33</v>
      </c>
      <c r="B21" s="105"/>
      <c r="C21" s="105"/>
      <c r="D21" s="105"/>
      <c r="E21" s="105"/>
    </row>
    <row r="22" spans="1:13" x14ac:dyDescent="0.25">
      <c r="A22" s="105" t="s">
        <v>80</v>
      </c>
      <c r="B22" s="105"/>
      <c r="C22" s="105"/>
      <c r="D22" s="105"/>
      <c r="E22" s="105"/>
    </row>
    <row r="24" spans="1:13" ht="15.75" thickBot="1" x14ac:dyDescent="0.3">
      <c r="A24" s="75" t="s">
        <v>10</v>
      </c>
      <c r="B24" s="76" t="s">
        <v>15</v>
      </c>
      <c r="C24" s="76" t="s">
        <v>16</v>
      </c>
      <c r="D24" s="76" t="s">
        <v>17</v>
      </c>
      <c r="E24" s="76" t="s">
        <v>69</v>
      </c>
    </row>
    <row r="25" spans="1:13" x14ac:dyDescent="0.25">
      <c r="A25" s="93"/>
      <c r="B25" s="94"/>
      <c r="C25" s="94"/>
      <c r="D25" s="94"/>
      <c r="E25" s="94"/>
    </row>
    <row r="26" spans="1:13" x14ac:dyDescent="0.25">
      <c r="A26" s="77" t="s">
        <v>60</v>
      </c>
      <c r="B26" s="62">
        <v>0</v>
      </c>
      <c r="C26" s="62">
        <v>0</v>
      </c>
      <c r="D26" s="62">
        <v>0</v>
      </c>
      <c r="E26" s="62">
        <f>SUM(B26:D26)</f>
        <v>0</v>
      </c>
    </row>
    <row r="27" spans="1:13" x14ac:dyDescent="0.25">
      <c r="A27" s="77" t="s">
        <v>61</v>
      </c>
      <c r="B27" s="62">
        <v>0</v>
      </c>
      <c r="C27" s="62">
        <v>400000</v>
      </c>
      <c r="D27" s="62">
        <v>0</v>
      </c>
      <c r="E27" s="62">
        <f>SUM(B27:D27)</f>
        <v>400000</v>
      </c>
    </row>
    <row r="28" spans="1:13" x14ac:dyDescent="0.25">
      <c r="A28" s="84"/>
      <c r="B28" s="62"/>
      <c r="C28" s="62"/>
      <c r="D28" s="62"/>
    </row>
    <row r="29" spans="1:13" ht="15.75" thickBot="1" x14ac:dyDescent="0.3">
      <c r="A29" s="81" t="s">
        <v>30</v>
      </c>
      <c r="B29" s="64">
        <f t="shared" ref="B29:E29" si="1">SUM(B26:B28)</f>
        <v>0</v>
      </c>
      <c r="C29" s="64">
        <f t="shared" si="1"/>
        <v>400000</v>
      </c>
      <c r="D29" s="64">
        <f t="shared" si="1"/>
        <v>0</v>
      </c>
      <c r="E29" s="64">
        <f t="shared" si="1"/>
        <v>400000</v>
      </c>
    </row>
    <row r="30" spans="1:13" ht="15.75" thickTop="1" x14ac:dyDescent="0.25">
      <c r="A30" s="78" t="s">
        <v>63</v>
      </c>
    </row>
    <row r="32" spans="1:13" x14ac:dyDescent="0.25">
      <c r="A32" s="112" t="s">
        <v>37</v>
      </c>
      <c r="B32" s="112"/>
      <c r="C32" s="112"/>
      <c r="D32" s="112"/>
      <c r="E32" s="112"/>
      <c r="M32" s="62"/>
    </row>
    <row r="33" spans="1:13" x14ac:dyDescent="0.25">
      <c r="A33" s="105" t="s">
        <v>33</v>
      </c>
      <c r="B33" s="105"/>
      <c r="C33" s="105"/>
      <c r="D33" s="105"/>
      <c r="E33" s="105"/>
      <c r="M33" s="62"/>
    </row>
    <row r="34" spans="1:13" x14ac:dyDescent="0.25">
      <c r="A34" s="105" t="s">
        <v>79</v>
      </c>
      <c r="B34" s="105"/>
      <c r="C34" s="105"/>
      <c r="D34" s="105"/>
      <c r="E34" s="105"/>
    </row>
    <row r="36" spans="1:13" ht="15.75" thickBot="1" x14ac:dyDescent="0.3">
      <c r="A36" s="75" t="s">
        <v>38</v>
      </c>
      <c r="B36" s="76" t="s">
        <v>15</v>
      </c>
      <c r="C36" s="76" t="s">
        <v>16</v>
      </c>
      <c r="D36" s="76" t="s">
        <v>17</v>
      </c>
      <c r="E36" s="76" t="s">
        <v>69</v>
      </c>
    </row>
    <row r="37" spans="1:13" x14ac:dyDescent="0.25">
      <c r="A37" s="93"/>
      <c r="B37" s="94"/>
      <c r="C37" s="94"/>
      <c r="D37" s="94"/>
      <c r="E37" s="94"/>
    </row>
    <row r="38" spans="1:13" x14ac:dyDescent="0.25">
      <c r="A38" s="78" t="s">
        <v>64</v>
      </c>
      <c r="B38" s="62"/>
      <c r="C38" s="62"/>
      <c r="D38" s="62"/>
      <c r="E38" s="68">
        <f>SUM(B38:D38)</f>
        <v>0</v>
      </c>
    </row>
    <row r="39" spans="1:13" x14ac:dyDescent="0.25">
      <c r="A39" s="78" t="s">
        <v>65</v>
      </c>
      <c r="B39" s="62">
        <v>0</v>
      </c>
      <c r="C39" s="62">
        <v>400000</v>
      </c>
      <c r="D39" s="62">
        <v>0</v>
      </c>
      <c r="E39" s="68">
        <f>SUM(B39:D39)</f>
        <v>400000</v>
      </c>
    </row>
    <row r="40" spans="1:13" x14ac:dyDescent="0.25">
      <c r="B40" s="66"/>
      <c r="C40" s="62"/>
      <c r="D40" s="62"/>
    </row>
    <row r="41" spans="1:13" ht="15.75" thickBot="1" x14ac:dyDescent="0.3">
      <c r="A41" s="81" t="s">
        <v>30</v>
      </c>
      <c r="B41" s="64">
        <f t="shared" ref="B41:D41" si="2">SUM(B38:B40)</f>
        <v>0</v>
      </c>
      <c r="C41" s="64">
        <f t="shared" si="2"/>
        <v>400000</v>
      </c>
      <c r="D41" s="64">
        <f t="shared" si="2"/>
        <v>0</v>
      </c>
      <c r="E41" s="65">
        <f>SUM(E38:E40)</f>
        <v>400000</v>
      </c>
    </row>
    <row r="42" spans="1:13" ht="15.75" thickTop="1" x14ac:dyDescent="0.25">
      <c r="A42" s="78" t="s">
        <v>63</v>
      </c>
    </row>
    <row r="44" spans="1:13" x14ac:dyDescent="0.25">
      <c r="A44" s="105" t="s">
        <v>52</v>
      </c>
      <c r="B44" s="105"/>
      <c r="C44" s="105"/>
      <c r="D44" s="105"/>
      <c r="E44" s="105"/>
    </row>
    <row r="45" spans="1:13" x14ac:dyDescent="0.25">
      <c r="A45" s="105" t="s">
        <v>53</v>
      </c>
      <c r="B45" s="105"/>
      <c r="C45" s="105"/>
      <c r="D45" s="105"/>
      <c r="E45" s="105"/>
    </row>
    <row r="46" spans="1:13" x14ac:dyDescent="0.25">
      <c r="A46" s="105" t="s">
        <v>79</v>
      </c>
      <c r="B46" s="105"/>
      <c r="C46" s="105"/>
      <c r="D46" s="105"/>
      <c r="E46" s="105"/>
    </row>
    <row r="48" spans="1:13" ht="15.75" thickBot="1" x14ac:dyDescent="0.3">
      <c r="A48" s="75" t="s">
        <v>38</v>
      </c>
      <c r="B48" s="76" t="s">
        <v>15</v>
      </c>
      <c r="C48" s="76" t="s">
        <v>16</v>
      </c>
      <c r="D48" s="76" t="s">
        <v>17</v>
      </c>
      <c r="E48" s="76" t="s">
        <v>69</v>
      </c>
    </row>
    <row r="49" spans="1:5" x14ac:dyDescent="0.25">
      <c r="A49" s="60" t="s">
        <v>73</v>
      </c>
      <c r="B49" s="62">
        <v>1432292.78</v>
      </c>
      <c r="C49" s="62">
        <v>1432292.78</v>
      </c>
      <c r="D49" s="62">
        <v>1032292.78</v>
      </c>
      <c r="E49" s="62">
        <f>+B49</f>
        <v>1432292.78</v>
      </c>
    </row>
    <row r="50" spans="1:5" x14ac:dyDescent="0.25">
      <c r="A50" s="60" t="s">
        <v>54</v>
      </c>
      <c r="B50" s="66"/>
      <c r="C50" s="62"/>
      <c r="D50" s="62">
        <v>891970</v>
      </c>
      <c r="E50" s="62">
        <v>891970</v>
      </c>
    </row>
    <row r="51" spans="1:5" x14ac:dyDescent="0.25">
      <c r="A51" s="72" t="s">
        <v>55</v>
      </c>
      <c r="B51" s="66">
        <v>1432292.78</v>
      </c>
      <c r="C51" s="66">
        <v>1432292.78</v>
      </c>
      <c r="D51" s="66">
        <v>1924262.78</v>
      </c>
      <c r="E51" s="66">
        <f>+E49+E50</f>
        <v>2324262.7800000003</v>
      </c>
    </row>
    <row r="52" spans="1:5" ht="30" x14ac:dyDescent="0.25">
      <c r="A52" s="88" t="s">
        <v>66</v>
      </c>
      <c r="B52" s="62"/>
      <c r="C52" s="62">
        <v>400000</v>
      </c>
      <c r="D52" s="62"/>
      <c r="E52" s="62">
        <v>400000</v>
      </c>
    </row>
    <row r="53" spans="1:5" ht="16.5" customHeight="1" x14ac:dyDescent="0.25">
      <c r="A53" s="88" t="s">
        <v>94</v>
      </c>
      <c r="B53" s="61"/>
      <c r="C53" s="61"/>
      <c r="D53" s="61"/>
      <c r="E53" s="62"/>
    </row>
    <row r="54" spans="1:5" x14ac:dyDescent="0.25">
      <c r="A54" s="72" t="s">
        <v>57</v>
      </c>
      <c r="B54" s="66">
        <v>1432292.78</v>
      </c>
      <c r="C54" s="66">
        <v>1032292.78</v>
      </c>
      <c r="D54" s="66">
        <v>1924262.78</v>
      </c>
      <c r="E54" s="66">
        <v>1924262.7800000003</v>
      </c>
    </row>
    <row r="55" spans="1:5" ht="15.75" thickBot="1" x14ac:dyDescent="0.3">
      <c r="A55" s="89"/>
      <c r="B55" s="89"/>
      <c r="C55" s="89"/>
      <c r="D55" s="89"/>
      <c r="E55" s="89"/>
    </row>
    <row r="56" spans="1:5" ht="15.75" thickTop="1" x14ac:dyDescent="0.25">
      <c r="A56" s="98" t="s">
        <v>58</v>
      </c>
    </row>
    <row r="57" spans="1:5" x14ac:dyDescent="0.25">
      <c r="A57" s="60"/>
    </row>
    <row r="59" spans="1:5" x14ac:dyDescent="0.25">
      <c r="A59" s="99" t="s">
        <v>96</v>
      </c>
    </row>
    <row r="60" spans="1:5" x14ac:dyDescent="0.25">
      <c r="A60" s="99" t="s">
        <v>98</v>
      </c>
    </row>
    <row r="61" spans="1:5" x14ac:dyDescent="0.25">
      <c r="A61" s="99" t="s">
        <v>97</v>
      </c>
    </row>
    <row r="68" spans="1:1" x14ac:dyDescent="0.25">
      <c r="A68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0"/>
    </row>
    <row r="81" spans="1:1" x14ac:dyDescent="0.25">
      <c r="A81" s="60"/>
    </row>
    <row r="82" spans="1:1" x14ac:dyDescent="0.25">
      <c r="A82" s="60"/>
    </row>
    <row r="83" spans="1:1" x14ac:dyDescent="0.25">
      <c r="A83" s="60"/>
    </row>
    <row r="84" spans="1:1" x14ac:dyDescent="0.25">
      <c r="A84" s="60"/>
    </row>
    <row r="85" spans="1:1" x14ac:dyDescent="0.25">
      <c r="A85" s="60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0"/>
    </row>
    <row r="95" spans="1:1" x14ac:dyDescent="0.25">
      <c r="A95" s="60"/>
    </row>
    <row r="96" spans="1:1" x14ac:dyDescent="0.25">
      <c r="A96" s="60"/>
    </row>
    <row r="97" spans="1:1" x14ac:dyDescent="0.25">
      <c r="A97" s="60"/>
    </row>
    <row r="98" spans="1:1" x14ac:dyDescent="0.25">
      <c r="A98" s="60"/>
    </row>
    <row r="99" spans="1:1" x14ac:dyDescent="0.25">
      <c r="A99" s="60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0"/>
    </row>
    <row r="109" spans="1:1" x14ac:dyDescent="0.25">
      <c r="A109" s="60"/>
    </row>
    <row r="110" spans="1:1" x14ac:dyDescent="0.25">
      <c r="A110" s="60"/>
    </row>
    <row r="111" spans="1:1" x14ac:dyDescent="0.25">
      <c r="A111" s="60"/>
    </row>
    <row r="112" spans="1: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Centro 1T</vt:lpstr>
      <vt:lpstr>Centro 2T</vt:lpstr>
      <vt:lpstr>Centro 3T</vt:lpstr>
      <vt:lpstr>Centro 4T</vt:lpstr>
      <vt:lpstr>Centro I Semestre</vt:lpstr>
      <vt:lpstr>Centro 3T Acum.</vt:lpstr>
      <vt:lpstr>Centro Anual</vt:lpstr>
      <vt:lpstr>Campaña I T</vt:lpstr>
      <vt:lpstr>Campaña 2T</vt:lpstr>
      <vt:lpstr>Campaña 3T</vt:lpstr>
      <vt:lpstr>Campaña 4T</vt:lpstr>
      <vt:lpstr>Campaña Semestral</vt:lpstr>
      <vt:lpstr>Campaña 3T Acum.</vt:lpstr>
      <vt:lpstr>Campaña Anual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</cp:lastModifiedBy>
  <cp:lastPrinted>2013-03-05T21:45:27Z</cp:lastPrinted>
  <dcterms:created xsi:type="dcterms:W3CDTF">2012-03-21T16:41:13Z</dcterms:created>
  <dcterms:modified xsi:type="dcterms:W3CDTF">2013-04-19T19:33:36Z</dcterms:modified>
</cp:coreProperties>
</file>