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6515" windowHeight="9495"/>
  </bookViews>
  <sheets>
    <sheet name="Centro 1T" sheetId="3" r:id="rId1"/>
    <sheet name="Centro 2T" sheetId="4" r:id="rId2"/>
    <sheet name="Centro 3T" sheetId="5" r:id="rId3"/>
    <sheet name="Centro 4T" sheetId="6" r:id="rId4"/>
    <sheet name="Centro I Semestre" sheetId="7" r:id="rId5"/>
    <sheet name="Centro 3T Acum." sheetId="8" r:id="rId6"/>
    <sheet name="Centro Anual" sheetId="9" r:id="rId7"/>
    <sheet name="Campaña I T" sheetId="10" r:id="rId8"/>
    <sheet name="Campaña 2T" sheetId="11" r:id="rId9"/>
    <sheet name="Campaña 3T" sheetId="12" r:id="rId10"/>
    <sheet name="Campaña 4T" sheetId="13" r:id="rId11"/>
    <sheet name="Campaña Semestral" sheetId="14" r:id="rId12"/>
    <sheet name="Campaña 3T Acum." sheetId="15" r:id="rId13"/>
    <sheet name="Campaña Anual" sheetId="16" r:id="rId14"/>
  </sheets>
  <calcPr calcId="145621"/>
</workbook>
</file>

<file path=xl/calcChain.xml><?xml version="1.0" encoding="utf-8"?>
<calcChain xmlns="http://schemas.openxmlformats.org/spreadsheetml/2006/main">
  <c r="J62" i="9" l="1"/>
  <c r="F13" i="6" l="1"/>
  <c r="F12" i="6"/>
  <c r="F17" i="6" s="1"/>
  <c r="F13" i="5"/>
  <c r="F12" i="5"/>
  <c r="F13" i="4"/>
  <c r="F12" i="4"/>
  <c r="D17" i="3"/>
  <c r="E17" i="3"/>
  <c r="C17" i="3"/>
  <c r="F13" i="3"/>
  <c r="F12" i="3"/>
  <c r="C13" i="9" l="1"/>
  <c r="C14" i="9"/>
  <c r="C13" i="8"/>
  <c r="C14" i="8"/>
  <c r="C13" i="7"/>
  <c r="C14" i="7"/>
  <c r="B32" i="5"/>
  <c r="F15" i="5"/>
  <c r="F17" i="5" s="1"/>
  <c r="B32" i="4"/>
  <c r="F15" i="4"/>
  <c r="F17" i="4" s="1"/>
  <c r="F15" i="3"/>
  <c r="C12" i="9"/>
  <c r="C15" i="9" l="1"/>
  <c r="F17" i="3"/>
  <c r="C12" i="7"/>
  <c r="C15" i="7"/>
  <c r="C12" i="8"/>
  <c r="C15" i="8"/>
  <c r="E53" i="13"/>
  <c r="E53" i="16" s="1"/>
  <c r="E52" i="13"/>
  <c r="E52" i="16" s="1"/>
  <c r="E52" i="12"/>
  <c r="D52" i="15" s="1"/>
  <c r="E53" i="12"/>
  <c r="D53" i="15" s="1"/>
  <c r="E52" i="11"/>
  <c r="C52" i="15" s="1"/>
  <c r="E53" i="11"/>
  <c r="C53" i="14" s="1"/>
  <c r="E50" i="13"/>
  <c r="E50" i="16" s="1"/>
  <c r="E50" i="12"/>
  <c r="D50" i="16" s="1"/>
  <c r="E50" i="11"/>
  <c r="C50" i="14" s="1"/>
  <c r="F13" i="11"/>
  <c r="D13" i="15" s="1"/>
  <c r="E38" i="11"/>
  <c r="C38" i="14" s="1"/>
  <c r="E53" i="10"/>
  <c r="B53" i="14" s="1"/>
  <c r="E52" i="10"/>
  <c r="B52" i="14" s="1"/>
  <c r="E50" i="10"/>
  <c r="B50" i="16" s="1"/>
  <c r="E49" i="10"/>
  <c r="E51" i="10" s="1"/>
  <c r="E54" i="10" s="1"/>
  <c r="B49" i="11" s="1"/>
  <c r="D39" i="13"/>
  <c r="D41" i="13" s="1"/>
  <c r="C39" i="13"/>
  <c r="C41" i="13" s="1"/>
  <c r="B39" i="13"/>
  <c r="B41" i="13" s="1"/>
  <c r="E38" i="13"/>
  <c r="E38" i="16" s="1"/>
  <c r="D29" i="13"/>
  <c r="E27" i="13"/>
  <c r="E27" i="16" s="1"/>
  <c r="C26" i="13"/>
  <c r="C29" i="13" s="1"/>
  <c r="B26" i="13"/>
  <c r="B29" i="13" s="1"/>
  <c r="E15" i="13"/>
  <c r="D15" i="13"/>
  <c r="C15" i="13"/>
  <c r="F13" i="13"/>
  <c r="F13" i="16" s="1"/>
  <c r="D41" i="12"/>
  <c r="C41" i="12"/>
  <c r="B41" i="12"/>
  <c r="E38" i="12"/>
  <c r="D38" i="15" s="1"/>
  <c r="D29" i="12"/>
  <c r="B29" i="12"/>
  <c r="E27" i="12"/>
  <c r="D27" i="16" s="1"/>
  <c r="C26" i="12"/>
  <c r="D15" i="12"/>
  <c r="C15" i="12"/>
  <c r="F13" i="12"/>
  <c r="E13" i="16" s="1"/>
  <c r="E12" i="12"/>
  <c r="E15" i="12" s="1"/>
  <c r="D41" i="11"/>
  <c r="C41" i="11"/>
  <c r="B41" i="11"/>
  <c r="D29" i="11"/>
  <c r="C29" i="11"/>
  <c r="B29" i="11"/>
  <c r="E27" i="11"/>
  <c r="C27" i="15" s="1"/>
  <c r="E15" i="11"/>
  <c r="D15" i="11"/>
  <c r="C15" i="11"/>
  <c r="F12" i="10"/>
  <c r="C12" i="14" s="1"/>
  <c r="B51" i="10"/>
  <c r="B54" i="10" s="1"/>
  <c r="C49" i="10" s="1"/>
  <c r="C51" i="10" s="1"/>
  <c r="C54" i="10" s="1"/>
  <c r="D49" i="10" s="1"/>
  <c r="D51" i="10" s="1"/>
  <c r="D54" i="10" s="1"/>
  <c r="D41" i="10"/>
  <c r="C41" i="10"/>
  <c r="B41" i="10"/>
  <c r="E38" i="10"/>
  <c r="B38" i="14" s="1"/>
  <c r="D29" i="10"/>
  <c r="C29" i="10"/>
  <c r="B29" i="10"/>
  <c r="E27" i="10"/>
  <c r="B27" i="14" s="1"/>
  <c r="E26" i="10"/>
  <c r="B26" i="14" s="1"/>
  <c r="E15" i="10"/>
  <c r="D15" i="10"/>
  <c r="C15" i="10"/>
  <c r="F13" i="10"/>
  <c r="C13" i="14" s="1"/>
  <c r="D15" i="8"/>
  <c r="D14" i="8"/>
  <c r="D13" i="8"/>
  <c r="E12" i="8"/>
  <c r="D12" i="8"/>
  <c r="E66" i="4"/>
  <c r="C66" i="8" s="1"/>
  <c r="F13" i="9"/>
  <c r="F14" i="9"/>
  <c r="G14" i="9" s="1"/>
  <c r="F15" i="9"/>
  <c r="F12" i="9"/>
  <c r="B29" i="14" l="1"/>
  <c r="C12" i="16"/>
  <c r="B26" i="16"/>
  <c r="C38" i="16"/>
  <c r="B38" i="16"/>
  <c r="D38" i="16"/>
  <c r="B49" i="16"/>
  <c r="B53" i="16"/>
  <c r="B51" i="16"/>
  <c r="C53" i="16"/>
  <c r="C50" i="16"/>
  <c r="D52" i="16"/>
  <c r="C13" i="15"/>
  <c r="E13" i="15"/>
  <c r="B27" i="15"/>
  <c r="D27" i="15"/>
  <c r="C38" i="15"/>
  <c r="B50" i="15"/>
  <c r="D50" i="15"/>
  <c r="B52" i="15"/>
  <c r="C53" i="15"/>
  <c r="B54" i="15"/>
  <c r="D13" i="14"/>
  <c r="C27" i="14"/>
  <c r="B50" i="14"/>
  <c r="B51" i="14"/>
  <c r="C52" i="14"/>
  <c r="C13" i="16"/>
  <c r="D13" i="16"/>
  <c r="B27" i="16"/>
  <c r="C27" i="16"/>
  <c r="B54" i="16"/>
  <c r="B52" i="16"/>
  <c r="C52" i="16"/>
  <c r="D53" i="16"/>
  <c r="C12" i="15"/>
  <c r="C15" i="15" s="1"/>
  <c r="B26" i="15"/>
  <c r="B29" i="15" s="1"/>
  <c r="B38" i="15"/>
  <c r="B49" i="15"/>
  <c r="E49" i="15" s="1"/>
  <c r="C50" i="15"/>
  <c r="B51" i="15"/>
  <c r="B53" i="15"/>
  <c r="B49" i="14"/>
  <c r="D49" i="14" s="1"/>
  <c r="B54" i="14"/>
  <c r="F12" i="8"/>
  <c r="F52" i="16"/>
  <c r="H52" i="16" s="1"/>
  <c r="C15" i="16"/>
  <c r="B29" i="16"/>
  <c r="F53" i="16"/>
  <c r="H53" i="16" s="1"/>
  <c r="F38" i="16"/>
  <c r="F50" i="16"/>
  <c r="H50" i="16" s="1"/>
  <c r="E53" i="15"/>
  <c r="D53" i="14"/>
  <c r="F27" i="16"/>
  <c r="D50" i="14"/>
  <c r="D51" i="14" s="1"/>
  <c r="D52" i="14"/>
  <c r="E13" i="14"/>
  <c r="D27" i="14"/>
  <c r="C15" i="14"/>
  <c r="D38" i="14"/>
  <c r="E50" i="15"/>
  <c r="E51" i="15" s="1"/>
  <c r="E52" i="15"/>
  <c r="E27" i="15"/>
  <c r="F13" i="15"/>
  <c r="E38" i="15"/>
  <c r="F49" i="16"/>
  <c r="B51" i="11"/>
  <c r="B54" i="11" s="1"/>
  <c r="C49" i="11" s="1"/>
  <c r="C51" i="11" s="1"/>
  <c r="C54" i="11" s="1"/>
  <c r="D49" i="11" s="1"/>
  <c r="D51" i="11" s="1"/>
  <c r="D54" i="11" s="1"/>
  <c r="E49" i="11"/>
  <c r="E26" i="13"/>
  <c r="E26" i="12"/>
  <c r="E51" i="11"/>
  <c r="E54" i="11" s="1"/>
  <c r="E26" i="11"/>
  <c r="E39" i="13"/>
  <c r="F12" i="13"/>
  <c r="C29" i="12"/>
  <c r="E39" i="12"/>
  <c r="F12" i="12"/>
  <c r="E39" i="11"/>
  <c r="F12" i="11"/>
  <c r="E29" i="10"/>
  <c r="E39" i="10"/>
  <c r="F15" i="10"/>
  <c r="D17" i="8"/>
  <c r="F17" i="9"/>
  <c r="E12" i="9"/>
  <c r="C66" i="9"/>
  <c r="D15" i="9"/>
  <c r="D14" i="9"/>
  <c r="D13" i="9"/>
  <c r="D12" i="9"/>
  <c r="G12" i="9" s="1"/>
  <c r="G17" i="9" s="1"/>
  <c r="C66" i="7"/>
  <c r="D13" i="7"/>
  <c r="E13" i="7" s="1"/>
  <c r="D14" i="7"/>
  <c r="D15" i="7"/>
  <c r="E15" i="7" s="1"/>
  <c r="D12" i="7"/>
  <c r="E12" i="7" s="1"/>
  <c r="D54" i="6"/>
  <c r="D65" i="6" s="1"/>
  <c r="C54" i="6"/>
  <c r="C65" i="6" s="1"/>
  <c r="B54" i="6"/>
  <c r="B65" i="6" s="1"/>
  <c r="E52" i="6"/>
  <c r="E52" i="9" s="1"/>
  <c r="E51" i="6"/>
  <c r="E51" i="9" s="1"/>
  <c r="E50" i="6"/>
  <c r="E50" i="9" s="1"/>
  <c r="E49" i="6"/>
  <c r="E49" i="9" s="1"/>
  <c r="E48" i="6"/>
  <c r="E48" i="9" s="1"/>
  <c r="E47" i="6"/>
  <c r="E47" i="9" s="1"/>
  <c r="E46" i="6"/>
  <c r="E46" i="9" s="1"/>
  <c r="E45" i="6"/>
  <c r="E45" i="9" s="1"/>
  <c r="E44" i="6"/>
  <c r="E44" i="9" s="1"/>
  <c r="E43" i="6"/>
  <c r="E43" i="9" s="1"/>
  <c r="E42" i="6"/>
  <c r="E42" i="9" s="1"/>
  <c r="E41" i="6"/>
  <c r="E41" i="9" s="1"/>
  <c r="E40" i="6"/>
  <c r="B32" i="6"/>
  <c r="D30" i="6"/>
  <c r="E30" i="6" s="1"/>
  <c r="E30" i="9" s="1"/>
  <c r="D29" i="6"/>
  <c r="E29" i="6" s="1"/>
  <c r="E29" i="9" s="1"/>
  <c r="D28" i="6"/>
  <c r="E28" i="6" s="1"/>
  <c r="E28" i="9" s="1"/>
  <c r="C27" i="6"/>
  <c r="C32" i="6" s="1"/>
  <c r="E17" i="6"/>
  <c r="D17" i="6"/>
  <c r="C17" i="6"/>
  <c r="E66" i="6"/>
  <c r="E66" i="9" s="1"/>
  <c r="E65" i="6"/>
  <c r="E65" i="9" s="1"/>
  <c r="E63" i="6"/>
  <c r="E63" i="9" s="1"/>
  <c r="E66" i="5"/>
  <c r="E66" i="3"/>
  <c r="B66" i="8" s="1"/>
  <c r="E63" i="5"/>
  <c r="D54" i="5"/>
  <c r="D65" i="5" s="1"/>
  <c r="C54" i="5"/>
  <c r="C65" i="5" s="1"/>
  <c r="B54" i="5"/>
  <c r="B65" i="5" s="1"/>
  <c r="E65" i="5" s="1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D32" i="5"/>
  <c r="C32" i="5"/>
  <c r="E30" i="5"/>
  <c r="E29" i="5"/>
  <c r="E28" i="5"/>
  <c r="E27" i="5"/>
  <c r="E17" i="5"/>
  <c r="D17" i="5"/>
  <c r="C17" i="5"/>
  <c r="E15" i="8"/>
  <c r="E17" i="8" s="1"/>
  <c r="E14" i="8"/>
  <c r="F14" i="8" s="1"/>
  <c r="E13" i="8"/>
  <c r="F13" i="8" s="1"/>
  <c r="E27" i="4"/>
  <c r="C27" i="8" s="1"/>
  <c r="E28" i="4"/>
  <c r="E29" i="4"/>
  <c r="C29" i="8" s="1"/>
  <c r="E30" i="4"/>
  <c r="C30" i="8" s="1"/>
  <c r="E63" i="4"/>
  <c r="C63" i="8" s="1"/>
  <c r="D54" i="4"/>
  <c r="D65" i="4" s="1"/>
  <c r="C54" i="4"/>
  <c r="C65" i="4" s="1"/>
  <c r="B54" i="4"/>
  <c r="B65" i="4" s="1"/>
  <c r="E65" i="4" s="1"/>
  <c r="E52" i="4"/>
  <c r="C52" i="8" s="1"/>
  <c r="E51" i="4"/>
  <c r="C51" i="8" s="1"/>
  <c r="E50" i="4"/>
  <c r="C50" i="8" s="1"/>
  <c r="E49" i="4"/>
  <c r="C49" i="8" s="1"/>
  <c r="E48" i="4"/>
  <c r="C48" i="8" s="1"/>
  <c r="E47" i="4"/>
  <c r="C47" i="8" s="1"/>
  <c r="E46" i="4"/>
  <c r="C46" i="8" s="1"/>
  <c r="E45" i="4"/>
  <c r="C45" i="8" s="1"/>
  <c r="E44" i="4"/>
  <c r="C44" i="8" s="1"/>
  <c r="E43" i="4"/>
  <c r="C43" i="8" s="1"/>
  <c r="E42" i="4"/>
  <c r="C42" i="8" s="1"/>
  <c r="E41" i="4"/>
  <c r="C41" i="8" s="1"/>
  <c r="E40" i="4"/>
  <c r="D32" i="4"/>
  <c r="C32" i="4"/>
  <c r="E17" i="4"/>
  <c r="D17" i="4"/>
  <c r="C17" i="4"/>
  <c r="E27" i="3"/>
  <c r="B27" i="8" s="1"/>
  <c r="E63" i="3"/>
  <c r="B63" i="8" s="1"/>
  <c r="B64" i="3"/>
  <c r="E62" i="3"/>
  <c r="B62" i="8" s="1"/>
  <c r="E62" i="8" s="1"/>
  <c r="E46" i="3"/>
  <c r="B46" i="8" s="1"/>
  <c r="D54" i="3"/>
  <c r="D65" i="3" s="1"/>
  <c r="C54" i="3"/>
  <c r="C65" i="3" s="1"/>
  <c r="B54" i="3"/>
  <c r="B65" i="3" s="1"/>
  <c r="E52" i="3"/>
  <c r="B52" i="8" s="1"/>
  <c r="E51" i="3"/>
  <c r="B51" i="8" s="1"/>
  <c r="E50" i="3"/>
  <c r="B50" i="8" s="1"/>
  <c r="E49" i="3"/>
  <c r="B49" i="8" s="1"/>
  <c r="E48" i="3"/>
  <c r="B48" i="8" s="1"/>
  <c r="E47" i="3"/>
  <c r="B47" i="8" s="1"/>
  <c r="E45" i="3"/>
  <c r="B45" i="8" s="1"/>
  <c r="E44" i="3"/>
  <c r="B44" i="8" s="1"/>
  <c r="E43" i="3"/>
  <c r="B43" i="8" s="1"/>
  <c r="E42" i="3"/>
  <c r="B42" i="8" s="1"/>
  <c r="E41" i="3"/>
  <c r="B41" i="8" s="1"/>
  <c r="E40" i="3"/>
  <c r="B40" i="8" s="1"/>
  <c r="D32" i="3"/>
  <c r="C32" i="3"/>
  <c r="E30" i="3"/>
  <c r="B30" i="8" s="1"/>
  <c r="E29" i="3"/>
  <c r="B29" i="8" s="1"/>
  <c r="D65" i="9" l="1"/>
  <c r="D65" i="8"/>
  <c r="C65" i="9"/>
  <c r="C65" i="8"/>
  <c r="E54" i="4"/>
  <c r="C40" i="8"/>
  <c r="C54" i="8" s="1"/>
  <c r="E32" i="4"/>
  <c r="C28" i="8"/>
  <c r="C32" i="8" s="1"/>
  <c r="E32" i="5"/>
  <c r="D27" i="8"/>
  <c r="D27" i="9"/>
  <c r="D29" i="8"/>
  <c r="D29" i="9"/>
  <c r="D40" i="8"/>
  <c r="D40" i="9"/>
  <c r="D42" i="8"/>
  <c r="D42" i="9"/>
  <c r="D44" i="8"/>
  <c r="D44" i="9"/>
  <c r="D46" i="8"/>
  <c r="E46" i="8" s="1"/>
  <c r="D46" i="9"/>
  <c r="D48" i="8"/>
  <c r="E48" i="8" s="1"/>
  <c r="D48" i="9"/>
  <c r="D50" i="8"/>
  <c r="E50" i="8" s="1"/>
  <c r="D50" i="9"/>
  <c r="D52" i="8"/>
  <c r="E52" i="8" s="1"/>
  <c r="D52" i="9"/>
  <c r="D63" i="8"/>
  <c r="D63" i="9"/>
  <c r="E54" i="6"/>
  <c r="E40" i="9"/>
  <c r="E54" i="9" s="1"/>
  <c r="E17" i="7"/>
  <c r="C27" i="7"/>
  <c r="C29" i="7"/>
  <c r="C40" i="7"/>
  <c r="C51" i="7"/>
  <c r="C49" i="7"/>
  <c r="C47" i="7"/>
  <c r="C45" i="7"/>
  <c r="C43" i="7"/>
  <c r="C41" i="7"/>
  <c r="C63" i="7"/>
  <c r="G13" i="9"/>
  <c r="C28" i="9"/>
  <c r="C30" i="9"/>
  <c r="C41" i="9"/>
  <c r="C43" i="9"/>
  <c r="C45" i="9"/>
  <c r="C47" i="9"/>
  <c r="C49" i="9"/>
  <c r="C51" i="9"/>
  <c r="C63" i="9"/>
  <c r="E41" i="10"/>
  <c r="B39" i="14"/>
  <c r="B39" i="16"/>
  <c r="B39" i="15"/>
  <c r="F15" i="11"/>
  <c r="D12" i="14"/>
  <c r="D12" i="15"/>
  <c r="D12" i="16"/>
  <c r="D15" i="16" s="1"/>
  <c r="F15" i="12"/>
  <c r="E12" i="15"/>
  <c r="E15" i="15" s="1"/>
  <c r="E12" i="16"/>
  <c r="E15" i="16" s="1"/>
  <c r="E41" i="13"/>
  <c r="E39" i="16"/>
  <c r="E41" i="16" s="1"/>
  <c r="E29" i="13"/>
  <c r="E26" i="16"/>
  <c r="E29" i="16" s="1"/>
  <c r="B41" i="15"/>
  <c r="G13" i="16"/>
  <c r="E29" i="8"/>
  <c r="E42" i="8"/>
  <c r="E44" i="8"/>
  <c r="E63" i="8"/>
  <c r="D28" i="8"/>
  <c r="D28" i="9"/>
  <c r="D30" i="8"/>
  <c r="E30" i="8" s="1"/>
  <c r="D30" i="9"/>
  <c r="D41" i="8"/>
  <c r="E41" i="8" s="1"/>
  <c r="D41" i="9"/>
  <c r="D43" i="8"/>
  <c r="E43" i="8" s="1"/>
  <c r="D43" i="9"/>
  <c r="D45" i="8"/>
  <c r="E45" i="8" s="1"/>
  <c r="D45" i="9"/>
  <c r="D47" i="8"/>
  <c r="E47" i="8" s="1"/>
  <c r="D47" i="9"/>
  <c r="D49" i="8"/>
  <c r="E49" i="8" s="1"/>
  <c r="D49" i="9"/>
  <c r="D51" i="8"/>
  <c r="E51" i="8" s="1"/>
  <c r="D51" i="9"/>
  <c r="D66" i="8"/>
  <c r="E66" i="8" s="1"/>
  <c r="D66" i="9"/>
  <c r="C30" i="7"/>
  <c r="C28" i="7"/>
  <c r="C52" i="7"/>
  <c r="C50" i="7"/>
  <c r="C48" i="7"/>
  <c r="C46" i="7"/>
  <c r="C44" i="7"/>
  <c r="C42" i="7"/>
  <c r="C27" i="9"/>
  <c r="C32" i="9" s="1"/>
  <c r="C29" i="9"/>
  <c r="C40" i="9"/>
  <c r="C42" i="9"/>
  <c r="C44" i="9"/>
  <c r="C46" i="9"/>
  <c r="C48" i="9"/>
  <c r="C50" i="9"/>
  <c r="C52" i="9"/>
  <c r="E41" i="11"/>
  <c r="C39" i="15"/>
  <c r="C41" i="15" s="1"/>
  <c r="C39" i="16"/>
  <c r="C41" i="16" s="1"/>
  <c r="C39" i="14"/>
  <c r="C41" i="14" s="1"/>
  <c r="E41" i="12"/>
  <c r="D39" i="16"/>
  <c r="D39" i="15"/>
  <c r="D41" i="15" s="1"/>
  <c r="F15" i="13"/>
  <c r="F12" i="16"/>
  <c r="F15" i="16" s="1"/>
  <c r="E29" i="11"/>
  <c r="C26" i="14"/>
  <c r="C26" i="15"/>
  <c r="C26" i="16"/>
  <c r="E29" i="12"/>
  <c r="D26" i="15"/>
  <c r="D29" i="15" s="1"/>
  <c r="D26" i="16"/>
  <c r="D29" i="16" s="1"/>
  <c r="F51" i="16"/>
  <c r="H49" i="16"/>
  <c r="D41" i="16"/>
  <c r="E65" i="3"/>
  <c r="B65" i="8" s="1"/>
  <c r="E65" i="8" s="1"/>
  <c r="C17" i="8"/>
  <c r="C17" i="7"/>
  <c r="C17" i="9"/>
  <c r="C54" i="14"/>
  <c r="C54" i="15"/>
  <c r="C54" i="16"/>
  <c r="C51" i="14"/>
  <c r="C51" i="15"/>
  <c r="C51" i="16"/>
  <c r="C49" i="14"/>
  <c r="C49" i="15"/>
  <c r="C49" i="16"/>
  <c r="D54" i="14"/>
  <c r="D17" i="9"/>
  <c r="C54" i="9"/>
  <c r="B54" i="8"/>
  <c r="F15" i="8"/>
  <c r="F17" i="8" s="1"/>
  <c r="E14" i="9"/>
  <c r="E15" i="9"/>
  <c r="E13" i="9"/>
  <c r="D17" i="7"/>
  <c r="E64" i="8"/>
  <c r="B65" i="9"/>
  <c r="F65" i="9" s="1"/>
  <c r="H65" i="9" s="1"/>
  <c r="J65" i="9" s="1"/>
  <c r="B67" i="3"/>
  <c r="C62" i="3" s="1"/>
  <c r="C64" i="3" s="1"/>
  <c r="C67" i="3" s="1"/>
  <c r="D62" i="3" s="1"/>
  <c r="B30" i="7"/>
  <c r="B52" i="7"/>
  <c r="D52" i="7" s="1"/>
  <c r="B50" i="7"/>
  <c r="D50" i="7" s="1"/>
  <c r="B48" i="7"/>
  <c r="D48" i="7" s="1"/>
  <c r="B46" i="7"/>
  <c r="D46" i="7" s="1"/>
  <c r="B44" i="7"/>
  <c r="D44" i="7" s="1"/>
  <c r="B42" i="7"/>
  <c r="D42" i="7" s="1"/>
  <c r="B66" i="7"/>
  <c r="D66" i="7" s="1"/>
  <c r="B63" i="7"/>
  <c r="D63" i="7" s="1"/>
  <c r="B27" i="9"/>
  <c r="F27" i="9" s="1"/>
  <c r="B29" i="9"/>
  <c r="F29" i="9" s="1"/>
  <c r="B30" i="9"/>
  <c r="F30" i="9" s="1"/>
  <c r="B40" i="9"/>
  <c r="B41" i="9"/>
  <c r="F41" i="9" s="1"/>
  <c r="B42" i="9"/>
  <c r="F42" i="9" s="1"/>
  <c r="B43" i="9"/>
  <c r="F43" i="9" s="1"/>
  <c r="B44" i="9"/>
  <c r="B45" i="9"/>
  <c r="F45" i="9" s="1"/>
  <c r="B46" i="9"/>
  <c r="F46" i="9" s="1"/>
  <c r="B47" i="9"/>
  <c r="F47" i="9" s="1"/>
  <c r="B48" i="9"/>
  <c r="B49" i="9"/>
  <c r="F49" i="9" s="1"/>
  <c r="B50" i="9"/>
  <c r="F50" i="9" s="1"/>
  <c r="B51" i="9"/>
  <c r="F51" i="9" s="1"/>
  <c r="B52" i="9"/>
  <c r="B62" i="9"/>
  <c r="F62" i="9" s="1"/>
  <c r="H62" i="9" s="1"/>
  <c r="B66" i="9"/>
  <c r="F66" i="9" s="1"/>
  <c r="H66" i="9" s="1"/>
  <c r="E40" i="8"/>
  <c r="E64" i="3"/>
  <c r="B27" i="7"/>
  <c r="B29" i="7"/>
  <c r="D29" i="7" s="1"/>
  <c r="B40" i="7"/>
  <c r="B51" i="7"/>
  <c r="D51" i="7" s="1"/>
  <c r="B49" i="7"/>
  <c r="D49" i="7" s="1"/>
  <c r="B47" i="7"/>
  <c r="D47" i="7" s="1"/>
  <c r="B45" i="7"/>
  <c r="D45" i="7" s="1"/>
  <c r="B43" i="7"/>
  <c r="D43" i="7" s="1"/>
  <c r="B41" i="7"/>
  <c r="D41" i="7" s="1"/>
  <c r="B62" i="7"/>
  <c r="D62" i="7" s="1"/>
  <c r="D64" i="7" s="1"/>
  <c r="B63" i="9"/>
  <c r="F63" i="9" s="1"/>
  <c r="H63" i="9" s="1"/>
  <c r="J63" i="9" s="1"/>
  <c r="E27" i="8"/>
  <c r="E54" i="15"/>
  <c r="B49" i="12"/>
  <c r="E49" i="12" s="1"/>
  <c r="E67" i="3"/>
  <c r="B67" i="8" s="1"/>
  <c r="C65" i="7"/>
  <c r="F40" i="9"/>
  <c r="E17" i="9"/>
  <c r="C32" i="7"/>
  <c r="E27" i="6"/>
  <c r="E27" i="9" s="1"/>
  <c r="E32" i="9" s="1"/>
  <c r="E32" i="6"/>
  <c r="D32" i="6"/>
  <c r="E54" i="5"/>
  <c r="E28" i="3"/>
  <c r="E54" i="3"/>
  <c r="E32" i="3"/>
  <c r="F64" i="9" l="1"/>
  <c r="H64" i="9" s="1"/>
  <c r="B54" i="9"/>
  <c r="B65" i="7"/>
  <c r="F52" i="9"/>
  <c r="F48" i="9"/>
  <c r="F44" i="9"/>
  <c r="D30" i="7"/>
  <c r="E67" i="8"/>
  <c r="G12" i="16"/>
  <c r="G15" i="16" s="1"/>
  <c r="F54" i="16"/>
  <c r="H54" i="16" s="1"/>
  <c r="H51" i="16"/>
  <c r="F26" i="16"/>
  <c r="F29" i="16" s="1"/>
  <c r="C29" i="16"/>
  <c r="C29" i="14"/>
  <c r="D26" i="14"/>
  <c r="D29" i="14" s="1"/>
  <c r="D15" i="14"/>
  <c r="E12" i="14"/>
  <c r="E15" i="14" s="1"/>
  <c r="E39" i="15"/>
  <c r="E41" i="15" s="1"/>
  <c r="D39" i="14"/>
  <c r="D41" i="14" s="1"/>
  <c r="B41" i="14"/>
  <c r="D54" i="9"/>
  <c r="D32" i="9"/>
  <c r="F54" i="9"/>
  <c r="E54" i="8"/>
  <c r="C29" i="15"/>
  <c r="E26" i="15"/>
  <c r="E29" i="15" s="1"/>
  <c r="D15" i="15"/>
  <c r="F12" i="15"/>
  <c r="F15" i="15" s="1"/>
  <c r="B41" i="16"/>
  <c r="F39" i="16"/>
  <c r="F41" i="16" s="1"/>
  <c r="C54" i="7"/>
  <c r="D54" i="8"/>
  <c r="D32" i="8"/>
  <c r="D49" i="16"/>
  <c r="D49" i="15"/>
  <c r="D65" i="7"/>
  <c r="D67" i="7" s="1"/>
  <c r="B28" i="8"/>
  <c r="B28" i="9"/>
  <c r="B28" i="7"/>
  <c r="D28" i="7" s="1"/>
  <c r="D40" i="7"/>
  <c r="D54" i="7" s="1"/>
  <c r="B54" i="7"/>
  <c r="B32" i="7"/>
  <c r="D27" i="7"/>
  <c r="D32" i="7" s="1"/>
  <c r="B64" i="8"/>
  <c r="B64" i="9"/>
  <c r="B64" i="7"/>
  <c r="B51" i="12"/>
  <c r="B54" i="12" s="1"/>
  <c r="C49" i="12" s="1"/>
  <c r="C51" i="12" s="1"/>
  <c r="C54" i="12" s="1"/>
  <c r="D49" i="12" s="1"/>
  <c r="D51" i="12" s="1"/>
  <c r="D54" i="12" s="1"/>
  <c r="E51" i="12"/>
  <c r="B62" i="4"/>
  <c r="B67" i="9"/>
  <c r="B67" i="7"/>
  <c r="F67" i="9"/>
  <c r="H67" i="9" s="1"/>
  <c r="J67" i="9" s="1"/>
  <c r="D64" i="3"/>
  <c r="D67" i="3" s="1"/>
  <c r="E54" i="12" l="1"/>
  <c r="D51" i="16"/>
  <c r="D51" i="15"/>
  <c r="E28" i="8"/>
  <c r="E32" i="8" s="1"/>
  <c r="B32" i="8"/>
  <c r="F28" i="9"/>
  <c r="F32" i="9" s="1"/>
  <c r="B32" i="9"/>
  <c r="E62" i="4"/>
  <c r="C62" i="8" s="1"/>
  <c r="B64" i="4"/>
  <c r="B67" i="4" s="1"/>
  <c r="C62" i="4" s="1"/>
  <c r="C64" i="4" s="1"/>
  <c r="C67" i="4" s="1"/>
  <c r="D62" i="4" s="1"/>
  <c r="D64" i="4" s="1"/>
  <c r="D67" i="4" s="1"/>
  <c r="B49" i="13" l="1"/>
  <c r="D54" i="15"/>
  <c r="D54" i="16"/>
  <c r="C62" i="9"/>
  <c r="C62" i="7"/>
  <c r="E64" i="4"/>
  <c r="C64" i="8" s="1"/>
  <c r="B51" i="13" l="1"/>
  <c r="B54" i="13" s="1"/>
  <c r="C49" i="13" s="1"/>
  <c r="C51" i="13" s="1"/>
  <c r="C54" i="13" s="1"/>
  <c r="D49" i="13" s="1"/>
  <c r="D51" i="13" s="1"/>
  <c r="D54" i="13" s="1"/>
  <c r="E49" i="13"/>
  <c r="E67" i="4"/>
  <c r="C67" i="8" s="1"/>
  <c r="C64" i="9"/>
  <c r="C64" i="7"/>
  <c r="E51" i="13" l="1"/>
  <c r="E51" i="16" s="1"/>
  <c r="E49" i="16"/>
  <c r="C67" i="9"/>
  <c r="B62" i="5"/>
  <c r="C67" i="7"/>
  <c r="E54" i="13" l="1"/>
  <c r="E54" i="16" s="1"/>
  <c r="E62" i="5"/>
  <c r="D62" i="8" s="1"/>
  <c r="B64" i="5"/>
  <c r="B67" i="5" s="1"/>
  <c r="C62" i="5" s="1"/>
  <c r="C64" i="5" s="1"/>
  <c r="C67" i="5" s="1"/>
  <c r="D62" i="5" s="1"/>
  <c r="D64" i="5" s="1"/>
  <c r="D67" i="5" s="1"/>
  <c r="D62" i="9"/>
  <c r="E64" i="5"/>
  <c r="D64" i="8" s="1"/>
  <c r="E67" i="5" l="1"/>
  <c r="D67" i="8" s="1"/>
  <c r="D64" i="9"/>
  <c r="B62" i="6" l="1"/>
  <c r="D67" i="9"/>
  <c r="E62" i="6" l="1"/>
  <c r="E62" i="9" s="1"/>
  <c r="B64" i="6"/>
  <c r="B67" i="6" s="1"/>
  <c r="C62" i="6" s="1"/>
  <c r="C64" i="6" s="1"/>
  <c r="C67" i="6" s="1"/>
  <c r="D62" i="6" s="1"/>
  <c r="D64" i="6" s="1"/>
  <c r="D67" i="6" s="1"/>
  <c r="E64" i="6"/>
  <c r="E64" i="9" l="1"/>
  <c r="E67" i="6"/>
  <c r="E67" i="9" s="1"/>
</calcChain>
</file>

<file path=xl/sharedStrings.xml><?xml version="1.0" encoding="utf-8"?>
<sst xmlns="http://schemas.openxmlformats.org/spreadsheetml/2006/main" count="1026" uniqueCount="98">
  <si>
    <t>FODESAF</t>
  </si>
  <si>
    <t xml:space="preserve">Programa: </t>
  </si>
  <si>
    <t>Atención adicciones a menores de edad</t>
  </si>
  <si>
    <t>Institución:</t>
  </si>
  <si>
    <t>Instituto sobre Alcoholismo y Farmacodependencia (IAFA)</t>
  </si>
  <si>
    <t>Unidad Ejecutora:</t>
  </si>
  <si>
    <t>Área Técnica</t>
  </si>
  <si>
    <t>Trimestre:</t>
  </si>
  <si>
    <t>Cuadro 1</t>
  </si>
  <si>
    <t>Reporte de beneficiarios efectivos financiados por el Fondo de Desarrollo Social y Asignaciones Familiares</t>
  </si>
  <si>
    <t>Producto</t>
  </si>
  <si>
    <t>Unidad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</si>
  <si>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</si>
  <si>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</si>
  <si>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</si>
  <si>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</si>
  <si>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</si>
  <si>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</si>
  <si>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</si>
  <si>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</si>
  <si>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</si>
  <si>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</si>
  <si>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</si>
  <si>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</si>
  <si>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1. Atención integral a menores con adicciones</t>
  </si>
  <si>
    <t>Internamiento</t>
  </si>
  <si>
    <t>Personas</t>
  </si>
  <si>
    <t>Educación y terapia</t>
  </si>
  <si>
    <t>Esparcimiento</t>
  </si>
  <si>
    <t>2. Seguimiento</t>
  </si>
  <si>
    <t>Total</t>
  </si>
  <si>
    <t>Fuente: Registros Médicos, Centro de Menores</t>
  </si>
  <si>
    <t>Cuadro 2</t>
  </si>
  <si>
    <t>Reporte de gastos efectivos financiados por el Fondo de Desarrollo Social y Asignaciones Familiares</t>
  </si>
  <si>
    <t xml:space="preserve">Unidad: </t>
  </si>
  <si>
    <t>Colones</t>
  </si>
  <si>
    <t>Fuente: Informes de ejecución presupuestaria, emitidos por el Subproceso Financiero, IAFA.</t>
  </si>
  <si>
    <t>Cuadro 3</t>
  </si>
  <si>
    <t>Rubro por objeto de gasto</t>
  </si>
  <si>
    <t>1. Servicios generales</t>
  </si>
  <si>
    <t>2. Otros servicios de gestión y apoyo</t>
  </si>
  <si>
    <t>3. Transportes dentro del país</t>
  </si>
  <si>
    <t>4. Actividades protocolarias y sociales</t>
  </si>
  <si>
    <t>5. Productos farmacéuticos y medicinales</t>
  </si>
  <si>
    <t>6. Alimentos y bebidas</t>
  </si>
  <si>
    <t>7. Útiles y materiales de oficina y cómputo</t>
  </si>
  <si>
    <t>8.  Utiles y materiales médico hospitalarios</t>
  </si>
  <si>
    <t>9. Productos de papel y cartón</t>
  </si>
  <si>
    <t>10. Textiles y vestuario</t>
  </si>
  <si>
    <t>11. Utiles y materiales de limpieza</t>
  </si>
  <si>
    <t>12. Útiles y materiales de resguardo y seguridad</t>
  </si>
  <si>
    <t>13. Otros útiles, materiales y suministros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</si>
  <si>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</si>
  <si>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</si>
  <si>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</si>
  <si>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</si>
  <si>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</si>
  <si>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     Devolución al FODESAF (Superávit 2010)</t>
  </si>
  <si>
    <t xml:space="preserve">5. Saldo en caja final   (3-4) </t>
  </si>
  <si>
    <t>Fuente: Estados de Cuenta de Caja Única, Cuenta Corriente e Informe de ejecución presupuestaria, Subproceso Financiero, IAFA</t>
  </si>
  <si>
    <t xml:space="preserve">Noviembre </t>
  </si>
  <si>
    <t>1. Servicios de capacitación socioeducativa</t>
  </si>
  <si>
    <t>2. Campaña nacional de divulgación en drogas</t>
  </si>
  <si>
    <t>Fuente:  Reportes de Organismos Regionales</t>
  </si>
  <si>
    <t>Fuente: Informes de ejecución presupuestaria, emitidos por el Subproceso financiero, IAFA.</t>
  </si>
  <si>
    <t>1. Publicidad y propaganda</t>
  </si>
  <si>
    <t>2. Actividades de capacitación</t>
  </si>
  <si>
    <t>4. Egresos efectivos pagados (incluye devolución al FODESAF)</t>
  </si>
  <si>
    <t xml:space="preserve">     retiro de intereses cuneta corriente)</t>
  </si>
  <si>
    <t>Periodo:</t>
  </si>
  <si>
    <t>Primer Trimestre 2011</t>
  </si>
  <si>
    <t>I Trimestre</t>
  </si>
  <si>
    <t>Segundo Trimestre 2011</t>
  </si>
  <si>
    <t>II Trimestre</t>
  </si>
  <si>
    <t>Septiembre</t>
  </si>
  <si>
    <t>III Trimestre</t>
  </si>
  <si>
    <t>Tercer Trimestre 2011</t>
  </si>
  <si>
    <t>IV Trimestre</t>
  </si>
  <si>
    <r>
      <t xml:space="preserve">1. Saldo en caja inicial  (5 </t>
    </r>
    <r>
      <rPr>
        <sz val="11"/>
        <color rgb="FF000000"/>
        <rFont val="Calibri"/>
        <family val="2"/>
      </rPr>
      <t xml:space="preserve">t-1) </t>
    </r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</si>
  <si>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</si>
  <si>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I Semestre</t>
  </si>
  <si>
    <t>Primer Semestre 2011</t>
  </si>
  <si>
    <t>Anual 2011</t>
  </si>
  <si>
    <t>Anual</t>
  </si>
  <si>
    <t>Tercer Trimestre Acumulado 2011</t>
  </si>
  <si>
    <t>Acumulado</t>
  </si>
  <si>
    <t>Cuarto Trimestre 2011</t>
  </si>
  <si>
    <t>Tercer Trimestre Acumulado</t>
  </si>
  <si>
    <t>Semestral</t>
  </si>
  <si>
    <t>Primer Semestre</t>
  </si>
  <si>
    <t>Unidad: Colones</t>
  </si>
  <si>
    <t xml:space="preserve">Unidad: Colones </t>
  </si>
  <si>
    <t>Los beneficiarios de la campaña es un aproximado de las personas receptoras de los anuncios que se hacen en diferentes medios de comunicación.</t>
  </si>
  <si>
    <t>Nota: Los beneficiarios de capacitación socioeducativa son los niños y niñas que forman parte de los programas que el IAFA desarrolla en escuelas.</t>
  </si>
  <si>
    <t>Beneficiarios nuevos</t>
  </si>
  <si>
    <t>Beneficiarios egresados</t>
  </si>
  <si>
    <t>Beneficiarios en tratamiento¹</t>
  </si>
  <si>
    <t>1/ Corresponde al total de personas que se encuentran en tratamiento al final del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</si>
</sst>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/>
    </xf>
    <xf numFmtId="0" fontId="3" fillId="0" borderId="2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2"/>
    </xf>
    <xf numFmtId="4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top"/>
    </xf>
    <xf numFmtId="0" fontId="0" fillId="0" borderId="2" xfId="0" applyFont="1" applyBorder="1"/>
    <xf numFmtId="0" fontId="0" fillId="0" borderId="0" xfId="0" applyFont="1" applyFill="1" applyBorder="1"/>
    <xf numFmtId="0" fontId="3" fillId="0" borderId="0" xfId="0" applyFont="1" applyAlignment="1"/>
    <xf numFmtId="3" fontId="3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4" fontId="3" fillId="0" borderId="0" xfId="0" applyNumberFormat="1" applyFont="1" applyFill="1" applyAlignment="1">
      <alignment horizontal="center"/>
    </xf>
    <xf numFmtId="2" fontId="3" fillId="0" borderId="0" xfId="0" applyNumberFormat="1" applyFont="1"/>
    <xf numFmtId="4" fontId="4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center"/>
    </xf>
    <xf numFmtId="0" fontId="2" fillId="0" borderId="0" xfId="0" applyFont="1" applyFill="1" applyAlignment="1"/>
    <xf numFmtId="1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Fill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2" fillId="0" borderId="0" xfId="0" applyFont="1" applyFill="1" applyBorder="1"/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1" fillId="0" borderId="2" xfId="1" applyNumberFormat="1" applyFont="1" applyBorder="1"/>
    <xf numFmtId="164" fontId="3" fillId="0" borderId="0" xfId="1" applyNumberFormat="1" applyFont="1"/>
    <xf numFmtId="164" fontId="4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2" fillId="0" borderId="2" xfId="1" applyNumberFormat="1" applyFont="1" applyBorder="1"/>
    <xf numFmtId="164" fontId="2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Fill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right"/>
    </xf>
    <xf numFmtId="3" fontId="5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Fill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Font="1"/>
    <xf numFmtId="3" fontId="1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vertical="center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Alignment="1">
      <alignment horizontal="left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0" borderId="0" xfId="1" applyNumberFormat="1" applyFont="1" applyFill="1" applyAlignment="1">
      <alignment horizontal="left"/>
    </xf>
    <xf numFmtId="164" fontId="3" fillId="0" borderId="0" xfId="1" applyNumberFormat="1" applyFont="1" applyFill="1"/>
    <xf numFmtId="164" fontId="4" fillId="0" borderId="0" xfId="1" applyNumberFormat="1" applyFont="1" applyFill="1" applyAlignment="1">
      <alignment horizontal="left" indent="2"/>
    </xf>
    <xf numFmtId="164" fontId="3" fillId="0" borderId="0" xfId="1" applyNumberFormat="1" applyFont="1" applyAlignment="1">
      <alignment horizontal="left"/>
    </xf>
    <xf numFmtId="164" fontId="2" fillId="0" borderId="2" xfId="1" applyNumberFormat="1" applyFont="1" applyFill="1" applyBorder="1"/>
    <xf numFmtId="164" fontId="12" fillId="0" borderId="0" xfId="1" applyNumberFormat="1" applyFont="1" applyFill="1" applyBorder="1"/>
    <xf numFmtId="164" fontId="2" fillId="0" borderId="0" xfId="1" applyNumberFormat="1" applyFont="1" applyBorder="1"/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 indent="2"/>
    </xf>
    <xf numFmtId="164" fontId="10" fillId="0" borderId="0" xfId="1" applyNumberFormat="1" applyFont="1"/>
    <xf numFmtId="164" fontId="3" fillId="0" borderId="0" xfId="1" applyNumberFormat="1" applyFont="1" applyAlignment="1">
      <alignment horizontal="justify" vertical="center"/>
    </xf>
    <xf numFmtId="164" fontId="3" fillId="0" borderId="0" xfId="1" applyNumberFormat="1" applyFont="1" applyAlignment="1">
      <alignment horizontal="justify" vertical="top"/>
    </xf>
    <xf numFmtId="164" fontId="3" fillId="0" borderId="2" xfId="1" applyNumberFormat="1" applyFont="1" applyBorder="1"/>
    <xf numFmtId="164" fontId="2" fillId="0" borderId="0" xfId="1" applyNumberFormat="1" applyFont="1" applyFill="1" applyAlignment="1"/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Alignment="1"/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12" fillId="0" borderId="0" xfId="1" applyNumberFormat="1" applyFont="1" applyFill="1"/>
    <xf numFmtId="43" fontId="3" fillId="0" borderId="0" xfId="1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workbookViewId="0">
      <selection sqref="A1:F1"/>
    </sheetView>
  </sheetViews>
  <sheetFormatPr baseColWidth="10" defaultColWidth="11.5703125" defaultRowHeight="15" x14ac:dyDescent="0.25"/>
  <cols>
    <col min="1" max="1" width="40" style="7" customWidth="1"/>
    <col min="2" max="2" width="14" style="1" customWidth="1"/>
    <col min="3" max="5" width="14.140625" style="1" bestFit="1" customWidth="1"/>
    <col min="6" max="6" width="11.4257812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7" x14ac:dyDescent="0.25">
      <c r="A1" s="133" t="s">
        <v>0</v>
      </c>
      <c r="B1" s="133"/>
      <c r="C1" s="133"/>
      <c r="D1" s="133"/>
      <c r="E1" s="133"/>
      <c r="F1" s="133"/>
    </row>
    <row r="2" spans="1:7" x14ac:dyDescent="0.25">
      <c r="A2" s="2" t="s">
        <v>1</v>
      </c>
      <c r="B2" s="3" t="s">
        <v>2</v>
      </c>
      <c r="C2" s="3"/>
      <c r="D2" s="3"/>
      <c r="E2" s="3"/>
      <c r="F2" s="3"/>
    </row>
    <row r="3" spans="1:7" x14ac:dyDescent="0.25">
      <c r="A3" s="2" t="s">
        <v>3</v>
      </c>
      <c r="B3" s="4" t="s">
        <v>4</v>
      </c>
      <c r="C3" s="3"/>
      <c r="D3" s="3"/>
      <c r="E3" s="3"/>
      <c r="F3" s="3"/>
    </row>
    <row r="4" spans="1:7" x14ac:dyDescent="0.25">
      <c r="A4" s="2" t="s">
        <v>5</v>
      </c>
      <c r="B4" s="3" t="s">
        <v>6</v>
      </c>
      <c r="C4" s="3"/>
      <c r="D4" s="3"/>
      <c r="E4" s="3"/>
      <c r="F4" s="3"/>
    </row>
    <row r="5" spans="1:7" x14ac:dyDescent="0.25">
      <c r="A5" s="2" t="s">
        <v>69</v>
      </c>
      <c r="B5" s="5" t="s">
        <v>70</v>
      </c>
      <c r="C5" s="3"/>
      <c r="D5" s="3"/>
      <c r="E5" s="3"/>
      <c r="F5" s="3"/>
    </row>
    <row r="6" spans="1:7" x14ac:dyDescent="0.25">
      <c r="A6" s="2"/>
      <c r="B6" s="5"/>
      <c r="C6" s="3"/>
      <c r="D6" s="3"/>
      <c r="E6" s="3"/>
      <c r="F6" s="3"/>
    </row>
    <row r="7" spans="1:7" x14ac:dyDescent="0.25">
      <c r="A7" s="133" t="s">
        <v>8</v>
      </c>
      <c r="B7" s="133"/>
      <c r="C7" s="133"/>
      <c r="D7" s="133"/>
      <c r="E7" s="133"/>
      <c r="F7" s="133"/>
    </row>
    <row r="8" spans="1:7" x14ac:dyDescent="0.25">
      <c r="A8" s="133" t="s">
        <v>9</v>
      </c>
      <c r="B8" s="133"/>
      <c r="C8" s="133"/>
      <c r="D8" s="133"/>
      <c r="E8" s="133"/>
      <c r="F8" s="133"/>
    </row>
    <row r="10" spans="1:7" ht="15.75" thickBot="1" x14ac:dyDescent="0.3">
      <c r="A10" s="8" t="s">
        <v>10</v>
      </c>
      <c r="B10" s="9" t="s">
        <v>11</v>
      </c>
      <c r="C10" s="9" t="s">
        <v>12</v>
      </c>
      <c r="D10" s="9" t="s">
        <v>13</v>
      </c>
      <c r="E10" s="9" t="s">
        <v>14</v>
      </c>
      <c r="F10" s="9" t="s">
        <v>71</v>
      </c>
    </row>
    <row r="11" spans="1:7" x14ac:dyDescent="0.25">
      <c r="A11" s="10" t="s">
        <v>24</v>
      </c>
      <c r="B11" s="7"/>
      <c r="C11" s="7"/>
      <c r="D11" s="7"/>
      <c r="E11" s="7"/>
      <c r="F11" s="7"/>
    </row>
    <row r="12" spans="1:7" x14ac:dyDescent="0.25">
      <c r="A12" s="11" t="s">
        <v>94</v>
      </c>
      <c r="B12" s="7" t="s">
        <v>26</v>
      </c>
      <c r="C12" s="12">
        <v>25</v>
      </c>
      <c r="D12" s="12">
        <v>10</v>
      </c>
      <c r="E12" s="12">
        <v>17</v>
      </c>
      <c r="F12" s="69">
        <f>SUM(C12:E12)</f>
        <v>52</v>
      </c>
      <c r="G12" s="68"/>
    </row>
    <row r="13" spans="1:7" x14ac:dyDescent="0.25">
      <c r="A13" s="11" t="s">
        <v>95</v>
      </c>
      <c r="B13" s="7" t="s">
        <v>26</v>
      </c>
      <c r="C13" s="12">
        <v>5</v>
      </c>
      <c r="D13" s="12">
        <v>7</v>
      </c>
      <c r="E13" s="12">
        <v>19</v>
      </c>
      <c r="F13" s="69">
        <f>SUM(C13:E13)</f>
        <v>31</v>
      </c>
    </row>
    <row r="14" spans="1:7" x14ac:dyDescent="0.25">
      <c r="A14" s="11" t="s">
        <v>96</v>
      </c>
      <c r="B14" s="7" t="s">
        <v>26</v>
      </c>
      <c r="C14" s="12">
        <v>20</v>
      </c>
      <c r="D14" s="12">
        <v>23</v>
      </c>
      <c r="E14" s="12">
        <v>21</v>
      </c>
      <c r="F14" s="69">
        <v>21</v>
      </c>
    </row>
    <row r="15" spans="1:7" x14ac:dyDescent="0.25">
      <c r="A15" s="10" t="s">
        <v>29</v>
      </c>
      <c r="B15" s="7" t="s">
        <v>26</v>
      </c>
      <c r="C15" s="12">
        <v>0</v>
      </c>
      <c r="D15" s="12">
        <v>0</v>
      </c>
      <c r="E15" s="12">
        <v>0</v>
      </c>
      <c r="F15" s="69">
        <f>AVERAGE(C15:E15)</f>
        <v>0</v>
      </c>
    </row>
    <row r="16" spans="1:7" x14ac:dyDescent="0.25">
      <c r="A16" s="13"/>
      <c r="F16" s="68"/>
    </row>
    <row r="17" spans="1:6" ht="15.75" thickBot="1" x14ac:dyDescent="0.3">
      <c r="A17" s="14" t="s">
        <v>30</v>
      </c>
      <c r="B17" s="15"/>
      <c r="C17" s="16">
        <f>+C12+C15</f>
        <v>25</v>
      </c>
      <c r="D17" s="16">
        <f t="shared" ref="D17:F17" si="0">+D12+D15</f>
        <v>10</v>
      </c>
      <c r="E17" s="16">
        <f t="shared" si="0"/>
        <v>17</v>
      </c>
      <c r="F17" s="16">
        <f t="shared" si="0"/>
        <v>52</v>
      </c>
    </row>
    <row r="18" spans="1:6" ht="15.75" thickTop="1" x14ac:dyDescent="0.25">
      <c r="A18" s="74" t="s">
        <v>97</v>
      </c>
      <c r="B18" s="71"/>
      <c r="C18" s="72"/>
      <c r="D18" s="72"/>
      <c r="E18" s="72"/>
      <c r="F18" s="73"/>
    </row>
    <row r="19" spans="1:6" x14ac:dyDescent="0.25">
      <c r="A19" s="7" t="s">
        <v>31</v>
      </c>
    </row>
    <row r="21" spans="1:6" x14ac:dyDescent="0.25">
      <c r="A21" s="134" t="s">
        <v>32</v>
      </c>
      <c r="B21" s="134"/>
      <c r="C21" s="134"/>
      <c r="D21" s="134"/>
      <c r="E21" s="134"/>
    </row>
    <row r="22" spans="1:6" x14ac:dyDescent="0.25">
      <c r="A22" s="133" t="s">
        <v>33</v>
      </c>
      <c r="B22" s="133"/>
      <c r="C22" s="133"/>
      <c r="D22" s="133"/>
      <c r="E22" s="133"/>
    </row>
    <row r="23" spans="1:6" x14ac:dyDescent="0.25">
      <c r="A23" s="2" t="s">
        <v>34</v>
      </c>
      <c r="B23" s="5" t="s">
        <v>35</v>
      </c>
      <c r="C23" s="17"/>
      <c r="D23" s="17"/>
      <c r="E23" s="17"/>
    </row>
    <row r="25" spans="1:6" ht="15.75" thickBot="1" x14ac:dyDescent="0.3">
      <c r="A25" s="8" t="s">
        <v>10</v>
      </c>
      <c r="B25" s="9" t="s">
        <v>12</v>
      </c>
      <c r="C25" s="9" t="s">
        <v>13</v>
      </c>
      <c r="D25" s="9" t="s">
        <v>14</v>
      </c>
      <c r="E25" s="9" t="s">
        <v>71</v>
      </c>
    </row>
    <row r="26" spans="1:6" x14ac:dyDescent="0.25">
      <c r="A26" s="18" t="s">
        <v>24</v>
      </c>
    </row>
    <row r="27" spans="1:6" x14ac:dyDescent="0.25">
      <c r="A27" s="19" t="s">
        <v>25</v>
      </c>
      <c r="B27" s="20"/>
      <c r="C27" s="99">
        <v>1335452.5</v>
      </c>
      <c r="D27" s="99">
        <v>1193220</v>
      </c>
      <c r="E27" s="66">
        <f>SUM(B27:D27)</f>
        <v>2528672.5</v>
      </c>
    </row>
    <row r="28" spans="1:6" x14ac:dyDescent="0.25">
      <c r="A28" s="19" t="s">
        <v>27</v>
      </c>
      <c r="C28" s="99"/>
      <c r="D28" s="99"/>
      <c r="E28" s="66">
        <f>SUM(B28:D28)</f>
        <v>0</v>
      </c>
    </row>
    <row r="29" spans="1:6" x14ac:dyDescent="0.25">
      <c r="A29" s="19" t="s">
        <v>28</v>
      </c>
      <c r="C29" s="99">
        <v>620000</v>
      </c>
      <c r="D29" s="99">
        <v>1490000</v>
      </c>
      <c r="E29" s="66">
        <f>SUM(B29:D29)</f>
        <v>2110000</v>
      </c>
    </row>
    <row r="30" spans="1:6" x14ac:dyDescent="0.25">
      <c r="A30" s="18" t="s">
        <v>29</v>
      </c>
      <c r="C30" s="58"/>
      <c r="D30" s="58"/>
      <c r="E30" s="66">
        <f>SUM(B30:D30)</f>
        <v>0</v>
      </c>
    </row>
    <row r="31" spans="1:6" x14ac:dyDescent="0.25">
      <c r="A31" s="18"/>
      <c r="C31" s="58"/>
      <c r="D31" s="58"/>
      <c r="E31" s="66"/>
    </row>
    <row r="32" spans="1:6" ht="15.75" thickBot="1" x14ac:dyDescent="0.3">
      <c r="A32" s="14" t="s">
        <v>30</v>
      </c>
      <c r="B32" s="23"/>
      <c r="C32" s="59">
        <f t="shared" ref="C32:D32" si="1">SUM(C27:C31)</f>
        <v>1955452.5</v>
      </c>
      <c r="D32" s="59">
        <f t="shared" si="1"/>
        <v>2683220</v>
      </c>
      <c r="E32" s="98">
        <f>SUM(E27:E30)</f>
        <v>4638672.5</v>
      </c>
      <c r="F32" s="20"/>
    </row>
    <row r="33" spans="1:7" ht="15.75" thickTop="1" x14ac:dyDescent="0.25">
      <c r="A33" s="7" t="s">
        <v>36</v>
      </c>
    </row>
    <row r="35" spans="1:7" x14ac:dyDescent="0.25">
      <c r="A35" s="133" t="s">
        <v>37</v>
      </c>
      <c r="B35" s="133"/>
      <c r="C35" s="133"/>
      <c r="D35" s="133"/>
      <c r="E35" s="133"/>
    </row>
    <row r="36" spans="1:7" x14ac:dyDescent="0.25">
      <c r="A36" s="133" t="s">
        <v>33</v>
      </c>
      <c r="B36" s="133"/>
      <c r="C36" s="133"/>
      <c r="D36" s="133"/>
      <c r="E36" s="133"/>
      <c r="G36" s="20"/>
    </row>
    <row r="37" spans="1:7" x14ac:dyDescent="0.25">
      <c r="A37" s="2" t="s">
        <v>34</v>
      </c>
      <c r="B37" s="3" t="s">
        <v>35</v>
      </c>
      <c r="C37" s="17"/>
      <c r="D37" s="17"/>
      <c r="E37" s="17"/>
    </row>
    <row r="39" spans="1:7" ht="15.75" thickBot="1" x14ac:dyDescent="0.3">
      <c r="A39" s="8" t="s">
        <v>38</v>
      </c>
      <c r="B39" s="9" t="s">
        <v>12</v>
      </c>
      <c r="C39" s="9" t="s">
        <v>13</v>
      </c>
      <c r="D39" s="9" t="s">
        <v>14</v>
      </c>
      <c r="E39" s="9" t="s">
        <v>71</v>
      </c>
    </row>
    <row r="40" spans="1:7" x14ac:dyDescent="0.25">
      <c r="A40" s="7" t="s">
        <v>39</v>
      </c>
      <c r="B40" s="17"/>
      <c r="C40" s="99">
        <v>1335452.5</v>
      </c>
      <c r="D40" s="99">
        <v>933220</v>
      </c>
      <c r="E40" s="58">
        <f t="shared" ref="E40:E52" si="2">SUM(B40:D40)</f>
        <v>2268672.5</v>
      </c>
    </row>
    <row r="41" spans="1:7" x14ac:dyDescent="0.25">
      <c r="A41" s="7" t="s">
        <v>40</v>
      </c>
      <c r="B41" s="17"/>
      <c r="C41" s="99">
        <v>620000</v>
      </c>
      <c r="D41" s="99">
        <v>1490000</v>
      </c>
      <c r="E41" s="58">
        <f t="shared" si="2"/>
        <v>2110000</v>
      </c>
    </row>
    <row r="42" spans="1:7" x14ac:dyDescent="0.25">
      <c r="A42" s="7" t="s">
        <v>41</v>
      </c>
      <c r="B42" s="17"/>
      <c r="C42" s="99"/>
      <c r="D42" s="99">
        <v>260000</v>
      </c>
      <c r="E42" s="58">
        <f t="shared" si="2"/>
        <v>260000</v>
      </c>
    </row>
    <row r="43" spans="1:7" x14ac:dyDescent="0.25">
      <c r="A43" s="7" t="s">
        <v>42</v>
      </c>
      <c r="B43" s="17"/>
      <c r="C43" s="99"/>
      <c r="D43" s="99"/>
      <c r="E43" s="58">
        <f t="shared" si="2"/>
        <v>0</v>
      </c>
    </row>
    <row r="44" spans="1:7" x14ac:dyDescent="0.25">
      <c r="A44" s="7" t="s">
        <v>43</v>
      </c>
      <c r="B44" s="17"/>
      <c r="C44" s="99"/>
      <c r="D44" s="99"/>
      <c r="E44" s="58">
        <f t="shared" si="2"/>
        <v>0</v>
      </c>
    </row>
    <row r="45" spans="1:7" x14ac:dyDescent="0.25">
      <c r="A45" s="7" t="s">
        <v>44</v>
      </c>
      <c r="B45" s="17"/>
      <c r="C45" s="58"/>
      <c r="D45" s="58"/>
      <c r="E45" s="58">
        <f t="shared" si="2"/>
        <v>0</v>
      </c>
    </row>
    <row r="46" spans="1:7" x14ac:dyDescent="0.25">
      <c r="A46" s="7" t="s">
        <v>45</v>
      </c>
      <c r="B46" s="17"/>
      <c r="C46" s="58"/>
      <c r="D46" s="58"/>
      <c r="E46" s="58">
        <f t="shared" si="2"/>
        <v>0</v>
      </c>
    </row>
    <row r="47" spans="1:7" x14ac:dyDescent="0.25">
      <c r="A47" s="7" t="s">
        <v>46</v>
      </c>
      <c r="B47" s="17"/>
      <c r="C47" s="58"/>
      <c r="D47" s="58"/>
      <c r="E47" s="58">
        <f t="shared" si="2"/>
        <v>0</v>
      </c>
    </row>
    <row r="48" spans="1:7" x14ac:dyDescent="0.25">
      <c r="A48" s="7" t="s">
        <v>47</v>
      </c>
      <c r="B48" s="17"/>
      <c r="C48" s="58"/>
      <c r="D48" s="58"/>
      <c r="E48" s="58">
        <f t="shared" si="2"/>
        <v>0</v>
      </c>
    </row>
    <row r="49" spans="1:5" x14ac:dyDescent="0.25">
      <c r="A49" s="7" t="s">
        <v>48</v>
      </c>
      <c r="B49" s="17"/>
      <c r="C49" s="58"/>
      <c r="D49" s="58"/>
      <c r="E49" s="58">
        <f t="shared" si="2"/>
        <v>0</v>
      </c>
    </row>
    <row r="50" spans="1:5" x14ac:dyDescent="0.25">
      <c r="A50" s="7" t="s">
        <v>49</v>
      </c>
      <c r="B50" s="17"/>
      <c r="C50" s="58"/>
      <c r="D50" s="58"/>
      <c r="E50" s="58">
        <f t="shared" si="2"/>
        <v>0</v>
      </c>
    </row>
    <row r="51" spans="1:5" x14ac:dyDescent="0.25">
      <c r="A51" s="7" t="s">
        <v>50</v>
      </c>
      <c r="B51" s="17"/>
      <c r="C51" s="58"/>
      <c r="D51" s="58"/>
      <c r="E51" s="58">
        <f t="shared" si="2"/>
        <v>0</v>
      </c>
    </row>
    <row r="52" spans="1:5" x14ac:dyDescent="0.25">
      <c r="A52" s="7" t="s">
        <v>51</v>
      </c>
      <c r="B52" s="17"/>
      <c r="C52" s="58"/>
      <c r="D52" s="58"/>
      <c r="E52" s="58">
        <f t="shared" si="2"/>
        <v>0</v>
      </c>
    </row>
    <row r="53" spans="1:5" x14ac:dyDescent="0.25">
      <c r="B53" s="17"/>
      <c r="C53" s="58"/>
      <c r="D53" s="58"/>
      <c r="E53" s="66"/>
    </row>
    <row r="54" spans="1:5" ht="15.75" thickBot="1" x14ac:dyDescent="0.3">
      <c r="A54" s="14" t="s">
        <v>30</v>
      </c>
      <c r="B54" s="59">
        <f>SUM(B40:B53)</f>
        <v>0</v>
      </c>
      <c r="C54" s="59">
        <f>SUM(C40:C53)</f>
        <v>1955452.5</v>
      </c>
      <c r="D54" s="59">
        <f>SUM(D40:D53)</f>
        <v>2683220</v>
      </c>
      <c r="E54" s="98">
        <f>SUM(E40:E53)</f>
        <v>4638672.5</v>
      </c>
    </row>
    <row r="55" spans="1:5" ht="15.75" thickTop="1" x14ac:dyDescent="0.25">
      <c r="A55" s="7" t="s">
        <v>36</v>
      </c>
    </row>
    <row r="57" spans="1:5" x14ac:dyDescent="0.25">
      <c r="A57" s="133" t="s">
        <v>52</v>
      </c>
      <c r="B57" s="133"/>
      <c r="C57" s="133"/>
      <c r="D57" s="133"/>
      <c r="E57" s="133"/>
    </row>
    <row r="58" spans="1:5" x14ac:dyDescent="0.25">
      <c r="A58" s="133" t="s">
        <v>53</v>
      </c>
      <c r="B58" s="133"/>
      <c r="C58" s="133"/>
      <c r="D58" s="133"/>
      <c r="E58" s="133"/>
    </row>
    <row r="59" spans="1:5" x14ac:dyDescent="0.25">
      <c r="A59" s="2" t="s">
        <v>34</v>
      </c>
      <c r="B59" s="26" t="s">
        <v>35</v>
      </c>
      <c r="C59" s="17"/>
      <c r="D59" s="17"/>
      <c r="E59" s="17"/>
    </row>
    <row r="61" spans="1:5" ht="15.75" thickBot="1" x14ac:dyDescent="0.3">
      <c r="A61" s="8" t="s">
        <v>38</v>
      </c>
      <c r="B61" s="9" t="s">
        <v>12</v>
      </c>
      <c r="C61" s="9" t="s">
        <v>13</v>
      </c>
      <c r="D61" s="9" t="s">
        <v>14</v>
      </c>
      <c r="E61" s="9" t="s">
        <v>71</v>
      </c>
    </row>
    <row r="62" spans="1:5" x14ac:dyDescent="0.25">
      <c r="A62" s="1" t="s">
        <v>78</v>
      </c>
      <c r="B62" s="58">
        <v>13331239.4</v>
      </c>
      <c r="C62" s="58">
        <f>+B67</f>
        <v>13331239.4</v>
      </c>
      <c r="D62" s="58">
        <f>+C67</f>
        <v>11375786.9</v>
      </c>
      <c r="E62" s="66">
        <f>B62</f>
        <v>13331239.4</v>
      </c>
    </row>
    <row r="63" spans="1:5" x14ac:dyDescent="0.25">
      <c r="A63" s="1" t="s">
        <v>54</v>
      </c>
      <c r="B63" s="58"/>
      <c r="C63" s="58"/>
      <c r="D63" s="58"/>
      <c r="E63" s="66">
        <f>SUM(B63:D63)</f>
        <v>0</v>
      </c>
    </row>
    <row r="64" spans="1:5" x14ac:dyDescent="0.25">
      <c r="A64" s="3" t="s">
        <v>55</v>
      </c>
      <c r="B64" s="57">
        <f>B63+B62</f>
        <v>13331239.4</v>
      </c>
      <c r="C64" s="57">
        <f t="shared" ref="C64:E64" si="3">C63+C62</f>
        <v>13331239.4</v>
      </c>
      <c r="D64" s="57">
        <f t="shared" si="3"/>
        <v>11375786.9</v>
      </c>
      <c r="E64" s="57">
        <f t="shared" si="3"/>
        <v>13331239.4</v>
      </c>
    </row>
    <row r="65" spans="1:14" x14ac:dyDescent="0.25">
      <c r="A65" s="28" t="s">
        <v>56</v>
      </c>
      <c r="B65" s="102">
        <f>B54</f>
        <v>0</v>
      </c>
      <c r="C65" s="102">
        <f t="shared" ref="C65:D65" si="4">C54</f>
        <v>1955452.5</v>
      </c>
      <c r="D65" s="102">
        <f t="shared" si="4"/>
        <v>2683220</v>
      </c>
      <c r="E65" s="66">
        <f>SUM(B65:D65)</f>
        <v>4638672.5</v>
      </c>
    </row>
    <row r="66" spans="1:14" x14ac:dyDescent="0.25">
      <c r="A66" s="29" t="s">
        <v>57</v>
      </c>
      <c r="B66" s="58"/>
      <c r="C66" s="58"/>
      <c r="D66" s="58"/>
      <c r="E66" s="66">
        <f>SUM(B66:D66)</f>
        <v>0</v>
      </c>
    </row>
    <row r="67" spans="1:14" x14ac:dyDescent="0.25">
      <c r="A67" s="3" t="s">
        <v>58</v>
      </c>
      <c r="B67" s="57">
        <f>+B64-B65-B66</f>
        <v>13331239.4</v>
      </c>
      <c r="C67" s="57">
        <f t="shared" ref="C67" si="5">+C64-C65-C66</f>
        <v>11375786.9</v>
      </c>
      <c r="D67" s="57">
        <f>+D64-D65-D66</f>
        <v>8692566.9000000004</v>
      </c>
      <c r="E67" s="57">
        <f>+E64-E65-E66</f>
        <v>8692566.9000000004</v>
      </c>
    </row>
    <row r="68" spans="1:14" ht="15.75" thickBot="1" x14ac:dyDescent="0.3">
      <c r="A68" s="30"/>
      <c r="B68" s="30"/>
      <c r="C68" s="30"/>
      <c r="D68" s="30"/>
      <c r="E68" s="30"/>
    </row>
    <row r="69" spans="1:14" ht="15.75" thickTop="1" x14ac:dyDescent="0.25">
      <c r="A69" s="31" t="s">
        <v>59</v>
      </c>
    </row>
    <row r="70" spans="1:14" x14ac:dyDescent="0.25">
      <c r="A70" s="1"/>
      <c r="D70" s="20"/>
      <c r="L70" s="20"/>
      <c r="M70" s="20"/>
      <c r="N70" s="20"/>
    </row>
    <row r="71" spans="1:14" x14ac:dyDescent="0.25">
      <c r="D71" s="20"/>
    </row>
    <row r="73" spans="1:14" x14ac:dyDescent="0.25">
      <c r="B73" s="20"/>
    </row>
  </sheetData>
  <mergeCells count="9">
    <mergeCell ref="A36:E36"/>
    <mergeCell ref="A57:E57"/>
    <mergeCell ref="A58:E58"/>
    <mergeCell ref="A1:F1"/>
    <mergeCell ref="A7:F7"/>
    <mergeCell ref="A8:F8"/>
    <mergeCell ref="A21:E21"/>
    <mergeCell ref="A22:E22"/>
    <mergeCell ref="A35:E35"/>
  </mergeCells>
  <pageMargins left="0.7" right="0.7" top="0.75" bottom="0.75" header="0.3" footer="0.3"/>
  <pageSetup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31" workbookViewId="0">
      <selection activeCell="E50" sqref="E50"/>
    </sheetView>
  </sheetViews>
  <sheetFormatPr baseColWidth="10" defaultColWidth="12.85546875" defaultRowHeight="15" x14ac:dyDescent="0.25"/>
  <cols>
    <col min="1" max="1" width="42.5703125" style="7" customWidth="1"/>
    <col min="2" max="4" width="12.85546875" style="1"/>
    <col min="5" max="5" width="14.140625" style="1" bestFit="1" customWidth="1"/>
    <col min="6" max="16384" width="12.85546875" style="1"/>
  </cols>
  <sheetData>
    <row r="1" spans="1:7" x14ac:dyDescent="0.25">
      <c r="A1" s="133" t="s">
        <v>0</v>
      </c>
      <c r="B1" s="133"/>
      <c r="C1" s="133"/>
      <c r="D1" s="133"/>
      <c r="E1" s="133"/>
      <c r="F1" s="64"/>
      <c r="G1" s="64"/>
    </row>
    <row r="2" spans="1:7" x14ac:dyDescent="0.25">
      <c r="A2" s="2" t="s">
        <v>1</v>
      </c>
      <c r="B2" s="3" t="s">
        <v>2</v>
      </c>
      <c r="D2" s="6"/>
      <c r="E2" s="6"/>
    </row>
    <row r="3" spans="1:7" x14ac:dyDescent="0.25">
      <c r="A3" s="2" t="s">
        <v>3</v>
      </c>
      <c r="B3" s="4" t="s">
        <v>4</v>
      </c>
      <c r="C3" s="55"/>
      <c r="D3" s="55"/>
      <c r="E3" s="6"/>
    </row>
    <row r="4" spans="1:7" x14ac:dyDescent="0.25">
      <c r="A4" s="2" t="s">
        <v>5</v>
      </c>
      <c r="B4" s="3" t="s">
        <v>6</v>
      </c>
      <c r="C4" s="55"/>
      <c r="D4" s="55"/>
      <c r="E4" s="6"/>
    </row>
    <row r="5" spans="1:7" x14ac:dyDescent="0.25">
      <c r="A5" s="2" t="s">
        <v>7</v>
      </c>
      <c r="B5" s="5" t="s">
        <v>76</v>
      </c>
    </row>
    <row r="6" spans="1:7" x14ac:dyDescent="0.25">
      <c r="A6" s="2"/>
      <c r="B6" s="5"/>
    </row>
    <row r="7" spans="1:7" x14ac:dyDescent="0.25">
      <c r="A7" s="133" t="s">
        <v>8</v>
      </c>
      <c r="B7" s="133"/>
      <c r="C7" s="133"/>
      <c r="D7" s="133"/>
      <c r="E7" s="133"/>
      <c r="F7" s="133"/>
    </row>
    <row r="8" spans="1:7" x14ac:dyDescent="0.25">
      <c r="A8" s="133" t="s">
        <v>9</v>
      </c>
      <c r="B8" s="133"/>
      <c r="C8" s="133"/>
      <c r="D8" s="133"/>
      <c r="E8" s="133"/>
      <c r="F8" s="133"/>
    </row>
    <row r="10" spans="1:7" ht="15.75" thickBot="1" x14ac:dyDescent="0.3">
      <c r="A10" s="8" t="s">
        <v>10</v>
      </c>
      <c r="B10" s="9" t="s">
        <v>11</v>
      </c>
      <c r="C10" s="9" t="s">
        <v>18</v>
      </c>
      <c r="D10" s="9" t="s">
        <v>19</v>
      </c>
      <c r="E10" s="9" t="s">
        <v>20</v>
      </c>
      <c r="F10" s="9" t="s">
        <v>75</v>
      </c>
    </row>
    <row r="11" spans="1:7" x14ac:dyDescent="0.25">
      <c r="A11" s="67"/>
      <c r="B11" s="100"/>
      <c r="C11" s="100"/>
      <c r="D11" s="100"/>
      <c r="E11" s="100"/>
      <c r="F11" s="100"/>
    </row>
    <row r="12" spans="1:7" x14ac:dyDescent="0.25">
      <c r="A12" s="10" t="s">
        <v>61</v>
      </c>
      <c r="B12" s="12" t="s">
        <v>26</v>
      </c>
      <c r="C12" s="57">
        <v>90</v>
      </c>
      <c r="E12" s="58">
        <f>105+250</f>
        <v>355</v>
      </c>
      <c r="F12" s="58">
        <f>SUM(C12:E12)</f>
        <v>445</v>
      </c>
    </row>
    <row r="13" spans="1:7" x14ac:dyDescent="0.25">
      <c r="A13" s="10" t="s">
        <v>62</v>
      </c>
      <c r="B13" s="12" t="s">
        <v>26</v>
      </c>
      <c r="C13" s="58">
        <v>14322</v>
      </c>
      <c r="D13" s="58">
        <v>22884</v>
      </c>
      <c r="E13" s="58">
        <v>28839</v>
      </c>
      <c r="F13" s="58">
        <f>SUM(C13:E13)</f>
        <v>66045</v>
      </c>
    </row>
    <row r="14" spans="1:7" x14ac:dyDescent="0.25">
      <c r="A14" s="13"/>
    </row>
    <row r="15" spans="1:7" ht="15.75" thickBot="1" x14ac:dyDescent="0.3">
      <c r="A15" s="14" t="s">
        <v>75</v>
      </c>
      <c r="B15" s="15"/>
      <c r="C15" s="59">
        <f t="shared" ref="C15:E15" si="0">SUM(C12:C14)</f>
        <v>14412</v>
      </c>
      <c r="D15" s="59">
        <f t="shared" si="0"/>
        <v>22884</v>
      </c>
      <c r="E15" s="59">
        <f t="shared" si="0"/>
        <v>29194</v>
      </c>
      <c r="F15" s="59">
        <f>SUM(F12:F14)</f>
        <v>66490</v>
      </c>
    </row>
    <row r="16" spans="1:7" ht="15.75" thickTop="1" x14ac:dyDescent="0.25">
      <c r="A16" s="7" t="s">
        <v>63</v>
      </c>
    </row>
    <row r="17" spans="1:13" x14ac:dyDescent="0.25">
      <c r="A17" s="101" t="s">
        <v>93</v>
      </c>
    </row>
    <row r="18" spans="1:13" x14ac:dyDescent="0.25">
      <c r="A18" s="101" t="s">
        <v>92</v>
      </c>
    </row>
    <row r="20" spans="1:13" x14ac:dyDescent="0.25">
      <c r="A20" s="139" t="s">
        <v>32</v>
      </c>
      <c r="B20" s="139"/>
      <c r="C20" s="139"/>
      <c r="D20" s="139"/>
      <c r="E20" s="139"/>
      <c r="J20" s="20"/>
    </row>
    <row r="21" spans="1:13" x14ac:dyDescent="0.25">
      <c r="A21" s="133" t="s">
        <v>33</v>
      </c>
      <c r="B21" s="133"/>
      <c r="C21" s="133"/>
      <c r="D21" s="133"/>
      <c r="E21" s="133"/>
    </row>
    <row r="22" spans="1:13" x14ac:dyDescent="0.25">
      <c r="A22" s="133" t="s">
        <v>90</v>
      </c>
      <c r="B22" s="133"/>
      <c r="C22" s="133"/>
      <c r="D22" s="133"/>
      <c r="E22" s="133"/>
    </row>
    <row r="24" spans="1:13" ht="15.75" thickBot="1" x14ac:dyDescent="0.3">
      <c r="A24" s="8" t="s">
        <v>10</v>
      </c>
      <c r="B24" s="9" t="s">
        <v>18</v>
      </c>
      <c r="C24" s="9" t="s">
        <v>19</v>
      </c>
      <c r="D24" s="9" t="s">
        <v>20</v>
      </c>
      <c r="E24" s="9" t="s">
        <v>75</v>
      </c>
    </row>
    <row r="25" spans="1:13" x14ac:dyDescent="0.25">
      <c r="A25" s="67"/>
      <c r="B25" s="100"/>
      <c r="C25" s="100"/>
      <c r="D25" s="100"/>
      <c r="E25" s="100"/>
    </row>
    <row r="26" spans="1:13" x14ac:dyDescent="0.25">
      <c r="A26" s="10" t="s">
        <v>61</v>
      </c>
      <c r="B26" s="22"/>
      <c r="C26" s="22">
        <f>247500</f>
        <v>247500</v>
      </c>
      <c r="D26" s="22">
        <v>0</v>
      </c>
      <c r="E26" s="22">
        <f>SUM(B26:D26)</f>
        <v>247500</v>
      </c>
    </row>
    <row r="27" spans="1:13" x14ac:dyDescent="0.25">
      <c r="A27" s="10" t="s">
        <v>62</v>
      </c>
      <c r="B27" s="22">
        <v>754000</v>
      </c>
      <c r="C27" s="22">
        <v>2610000</v>
      </c>
      <c r="D27" s="22">
        <v>0</v>
      </c>
      <c r="E27" s="22">
        <f>SUM(B27:D27)</f>
        <v>3364000</v>
      </c>
    </row>
    <row r="28" spans="1:13" x14ac:dyDescent="0.25">
      <c r="A28" s="18"/>
      <c r="B28" s="17"/>
    </row>
    <row r="29" spans="1:13" ht="15.75" thickBot="1" x14ac:dyDescent="0.3">
      <c r="A29" s="14" t="s">
        <v>75</v>
      </c>
      <c r="B29" s="24">
        <f t="shared" ref="B29:E29" si="1">SUM(B26:B28)</f>
        <v>754000</v>
      </c>
      <c r="C29" s="24">
        <f t="shared" si="1"/>
        <v>2857500</v>
      </c>
      <c r="D29" s="24">
        <f t="shared" si="1"/>
        <v>0</v>
      </c>
      <c r="E29" s="24">
        <f t="shared" si="1"/>
        <v>3611500</v>
      </c>
    </row>
    <row r="30" spans="1:13" ht="15.75" thickTop="1" x14ac:dyDescent="0.25">
      <c r="A30" s="7" t="s">
        <v>64</v>
      </c>
    </row>
    <row r="32" spans="1:13" x14ac:dyDescent="0.25">
      <c r="A32" s="140" t="s">
        <v>37</v>
      </c>
      <c r="B32" s="140"/>
      <c r="C32" s="140"/>
      <c r="D32" s="140"/>
      <c r="E32" s="140"/>
      <c r="M32" s="22"/>
    </row>
    <row r="33" spans="1:13" x14ac:dyDescent="0.25">
      <c r="A33" s="133" t="s">
        <v>33</v>
      </c>
      <c r="B33" s="133"/>
      <c r="C33" s="133"/>
      <c r="D33" s="133"/>
      <c r="E33" s="133"/>
      <c r="M33" s="22"/>
    </row>
    <row r="34" spans="1:13" x14ac:dyDescent="0.25">
      <c r="A34" s="133" t="s">
        <v>90</v>
      </c>
      <c r="B34" s="133"/>
      <c r="C34" s="133"/>
      <c r="D34" s="133"/>
      <c r="E34" s="133"/>
    </row>
    <row r="36" spans="1:13" ht="15.75" thickBot="1" x14ac:dyDescent="0.3">
      <c r="A36" s="8" t="s">
        <v>38</v>
      </c>
      <c r="B36" s="9" t="s">
        <v>18</v>
      </c>
      <c r="C36" s="9" t="s">
        <v>19</v>
      </c>
      <c r="D36" s="9" t="s">
        <v>20</v>
      </c>
      <c r="E36" s="9" t="s">
        <v>75</v>
      </c>
    </row>
    <row r="37" spans="1:13" x14ac:dyDescent="0.25">
      <c r="A37" s="67"/>
      <c r="B37" s="100"/>
      <c r="C37" s="100"/>
      <c r="D37" s="100"/>
      <c r="E37" s="100"/>
    </row>
    <row r="38" spans="1:13" x14ac:dyDescent="0.25">
      <c r="A38" s="7" t="s">
        <v>65</v>
      </c>
      <c r="B38" s="22">
        <v>754000</v>
      </c>
      <c r="C38" s="22">
        <v>2610000</v>
      </c>
      <c r="D38" s="22"/>
      <c r="E38" s="60">
        <f>SUM(B38:D38)</f>
        <v>3364000</v>
      </c>
    </row>
    <row r="39" spans="1:13" x14ac:dyDescent="0.25">
      <c r="A39" s="7" t="s">
        <v>66</v>
      </c>
      <c r="B39" s="22"/>
      <c r="C39" s="22">
        <v>247500</v>
      </c>
      <c r="D39" s="22"/>
      <c r="E39" s="60">
        <f>SUM(B39:D39)</f>
        <v>247500</v>
      </c>
    </row>
    <row r="40" spans="1:13" x14ac:dyDescent="0.25">
      <c r="B40" s="22"/>
    </row>
    <row r="41" spans="1:13" ht="15.75" thickBot="1" x14ac:dyDescent="0.3">
      <c r="A41" s="14" t="s">
        <v>75</v>
      </c>
      <c r="B41" s="25">
        <f t="shared" ref="B41:D41" si="2">SUM(B38:B40)</f>
        <v>754000</v>
      </c>
      <c r="C41" s="25">
        <f t="shared" si="2"/>
        <v>2857500</v>
      </c>
      <c r="D41" s="25">
        <f t="shared" si="2"/>
        <v>0</v>
      </c>
      <c r="E41" s="25">
        <f>SUM(E38:E40)</f>
        <v>3611500</v>
      </c>
    </row>
    <row r="42" spans="1:13" ht="15.75" thickTop="1" x14ac:dyDescent="0.25">
      <c r="A42" s="7" t="s">
        <v>64</v>
      </c>
    </row>
    <row r="44" spans="1:13" x14ac:dyDescent="0.25">
      <c r="A44" s="133" t="s">
        <v>52</v>
      </c>
      <c r="B44" s="133"/>
      <c r="C44" s="133"/>
      <c r="D44" s="133"/>
      <c r="E44" s="133"/>
    </row>
    <row r="45" spans="1:13" x14ac:dyDescent="0.25">
      <c r="A45" s="133" t="s">
        <v>53</v>
      </c>
      <c r="B45" s="133"/>
      <c r="C45" s="133"/>
      <c r="D45" s="133"/>
      <c r="E45" s="133"/>
    </row>
    <row r="46" spans="1:13" x14ac:dyDescent="0.25">
      <c r="A46" s="133" t="s">
        <v>90</v>
      </c>
      <c r="B46" s="133"/>
      <c r="C46" s="133"/>
      <c r="D46" s="133"/>
      <c r="E46" s="133"/>
    </row>
    <row r="48" spans="1:13" ht="15.75" thickBot="1" x14ac:dyDescent="0.3">
      <c r="A48" s="8" t="s">
        <v>38</v>
      </c>
      <c r="B48" s="9" t="s">
        <v>18</v>
      </c>
      <c r="C48" s="9" t="s">
        <v>19</v>
      </c>
      <c r="D48" s="9" t="s">
        <v>20</v>
      </c>
      <c r="E48" s="9" t="s">
        <v>75</v>
      </c>
    </row>
    <row r="49" spans="1:6" x14ac:dyDescent="0.25">
      <c r="A49" s="1" t="s">
        <v>78</v>
      </c>
      <c r="B49" s="22">
        <f>'Campaña 2T'!E54</f>
        <v>747081.48000000045</v>
      </c>
      <c r="C49" s="22">
        <f t="shared" ref="C49:D49" si="3">B54</f>
        <v>-6918.519999999553</v>
      </c>
      <c r="D49" s="22">
        <f t="shared" si="3"/>
        <v>-2864418.5199999996</v>
      </c>
      <c r="E49" s="22">
        <f>B49</f>
        <v>747081.48000000045</v>
      </c>
    </row>
    <row r="50" spans="1:6" x14ac:dyDescent="0.25">
      <c r="A50" s="1" t="s">
        <v>54</v>
      </c>
      <c r="B50" s="17"/>
      <c r="C50" s="17"/>
      <c r="D50" s="22">
        <v>11528525.75</v>
      </c>
      <c r="E50" s="132">
        <f>SUM(B50:D50)</f>
        <v>11528525.75</v>
      </c>
    </row>
    <row r="51" spans="1:6" x14ac:dyDescent="0.25">
      <c r="A51" s="3" t="s">
        <v>55</v>
      </c>
      <c r="B51" s="27">
        <f t="shared" ref="B51:D51" si="4">+B49+B50</f>
        <v>747081.48000000045</v>
      </c>
      <c r="C51" s="27">
        <f t="shared" si="4"/>
        <v>-6918.519999999553</v>
      </c>
      <c r="D51" s="27">
        <f t="shared" si="4"/>
        <v>8664107.2300000004</v>
      </c>
      <c r="E51" s="27">
        <f>+E49+E50</f>
        <v>12275607.23</v>
      </c>
    </row>
    <row r="52" spans="1:6" ht="30" x14ac:dyDescent="0.25">
      <c r="A52" s="29" t="s">
        <v>67</v>
      </c>
      <c r="B52" s="17"/>
      <c r="C52" s="17"/>
      <c r="D52" s="17"/>
      <c r="E52" s="22">
        <f>SUM(B52:D52)</f>
        <v>0</v>
      </c>
    </row>
    <row r="53" spans="1:6" ht="16.5" customHeight="1" x14ac:dyDescent="0.25">
      <c r="A53" s="29" t="s">
        <v>68</v>
      </c>
      <c r="B53" s="21">
        <v>754000</v>
      </c>
      <c r="C53" s="21">
        <v>2857500</v>
      </c>
      <c r="D53" s="63"/>
      <c r="E53" s="22">
        <f>SUM(B53:D53)</f>
        <v>3611500</v>
      </c>
      <c r="F53" s="20"/>
    </row>
    <row r="54" spans="1:6" x14ac:dyDescent="0.25">
      <c r="A54" s="3" t="s">
        <v>58</v>
      </c>
      <c r="B54" s="27">
        <f t="shared" ref="B54:D54" si="5">+B51-B52-B53</f>
        <v>-6918.519999999553</v>
      </c>
      <c r="C54" s="27">
        <f t="shared" si="5"/>
        <v>-2864418.5199999996</v>
      </c>
      <c r="D54" s="27">
        <f t="shared" si="5"/>
        <v>8664107.2300000004</v>
      </c>
      <c r="E54" s="27">
        <f>+E51-E52-E53</f>
        <v>8664107.2300000004</v>
      </c>
    </row>
    <row r="55" spans="1:6" ht="15.75" thickBot="1" x14ac:dyDescent="0.3">
      <c r="A55" s="30"/>
      <c r="B55" s="30"/>
      <c r="C55" s="30"/>
      <c r="D55" s="30"/>
      <c r="E55" s="30"/>
    </row>
    <row r="56" spans="1:6" ht="15.75" thickTop="1" x14ac:dyDescent="0.25">
      <c r="A56" s="31" t="s">
        <v>59</v>
      </c>
    </row>
    <row r="57" spans="1:6" x14ac:dyDescent="0.25">
      <c r="A57" s="1"/>
      <c r="D57" s="20"/>
    </row>
    <row r="58" spans="1:6" x14ac:dyDescent="0.25">
      <c r="D58" s="20"/>
    </row>
    <row r="60" spans="1:6" x14ac:dyDescent="0.25">
      <c r="B60" s="20"/>
      <c r="C60" s="20"/>
    </row>
    <row r="68" spans="1:12" x14ac:dyDescent="0.25">
      <c r="A68" s="1"/>
      <c r="B68" s="20"/>
      <c r="C68" s="20"/>
    </row>
    <row r="75" spans="1:12" x14ac:dyDescent="0.25">
      <c r="A75" s="1"/>
      <c r="E75" s="61"/>
      <c r="F75" s="61"/>
      <c r="G75" s="61"/>
      <c r="H75" s="61"/>
      <c r="I75" s="61"/>
      <c r="J75" s="61"/>
      <c r="K75" s="61"/>
      <c r="L75" s="61"/>
    </row>
    <row r="76" spans="1:12" x14ac:dyDescent="0.25">
      <c r="A76" s="1"/>
      <c r="E76" s="61"/>
      <c r="F76" s="61"/>
      <c r="G76" s="61"/>
      <c r="H76" s="61"/>
      <c r="I76" s="61"/>
      <c r="J76" s="61"/>
      <c r="K76" s="61"/>
      <c r="L76" s="61"/>
    </row>
    <row r="77" spans="1:12" x14ac:dyDescent="0.25">
      <c r="A77" s="1"/>
      <c r="E77" s="61"/>
      <c r="F77" s="61"/>
      <c r="G77" s="61"/>
      <c r="H77" s="61"/>
      <c r="I77" s="61"/>
      <c r="J77" s="61"/>
      <c r="K77" s="61"/>
      <c r="L77" s="61"/>
    </row>
    <row r="78" spans="1:12" x14ac:dyDescent="0.25">
      <c r="A78" s="1"/>
      <c r="E78" s="61"/>
      <c r="F78" s="61"/>
      <c r="G78" s="61"/>
      <c r="H78" s="61"/>
      <c r="I78" s="61"/>
      <c r="J78" s="61"/>
      <c r="K78" s="61"/>
      <c r="L78" s="61"/>
    </row>
    <row r="79" spans="1:12" x14ac:dyDescent="0.25">
      <c r="A79" s="1"/>
      <c r="E79" s="61"/>
      <c r="F79" s="61"/>
      <c r="G79" s="61"/>
      <c r="H79" s="61"/>
      <c r="I79" s="61"/>
      <c r="J79" s="61"/>
      <c r="K79" s="61"/>
      <c r="L79" s="61"/>
    </row>
    <row r="80" spans="1:12" x14ac:dyDescent="0.25">
      <c r="A80" s="1"/>
      <c r="E80" s="61"/>
      <c r="F80" s="61"/>
      <c r="G80" s="61"/>
      <c r="H80" s="61"/>
      <c r="I80" s="61"/>
      <c r="J80" s="61"/>
      <c r="K80" s="61"/>
      <c r="L80" s="61"/>
    </row>
    <row r="81" spans="1:12" x14ac:dyDescent="0.25">
      <c r="A81" s="1"/>
      <c r="E81" s="61"/>
      <c r="F81" s="61"/>
      <c r="G81" s="61"/>
      <c r="H81" s="61"/>
      <c r="I81" s="61"/>
      <c r="J81" s="61"/>
      <c r="K81" s="61"/>
      <c r="L81" s="61"/>
    </row>
    <row r="82" spans="1:12" x14ac:dyDescent="0.25">
      <c r="A82" s="1"/>
      <c r="E82" s="61"/>
      <c r="F82" s="61"/>
      <c r="G82" s="61"/>
      <c r="H82" s="61"/>
      <c r="I82" s="61"/>
      <c r="J82" s="61"/>
      <c r="K82" s="61"/>
      <c r="L82" s="61"/>
    </row>
    <row r="83" spans="1:12" x14ac:dyDescent="0.25">
      <c r="A83" s="1"/>
      <c r="E83" s="61"/>
      <c r="F83" s="61"/>
      <c r="G83" s="61"/>
      <c r="H83" s="61"/>
      <c r="I83" s="61"/>
      <c r="J83" s="61"/>
      <c r="K83" s="61"/>
      <c r="L83" s="61"/>
    </row>
    <row r="84" spans="1:12" x14ac:dyDescent="0.25">
      <c r="A84" s="1"/>
      <c r="E84" s="61"/>
      <c r="F84" s="61"/>
      <c r="G84" s="61"/>
      <c r="H84" s="61"/>
      <c r="I84" s="61"/>
      <c r="J84" s="61"/>
      <c r="K84" s="61"/>
      <c r="L84" s="61"/>
    </row>
    <row r="85" spans="1:12" x14ac:dyDescent="0.25">
      <c r="A85" s="1"/>
      <c r="E85" s="61"/>
      <c r="F85" s="61"/>
      <c r="G85" s="61"/>
      <c r="H85" s="61"/>
      <c r="I85" s="61"/>
      <c r="J85" s="61"/>
      <c r="K85" s="61"/>
      <c r="L85" s="61"/>
    </row>
    <row r="86" spans="1:12" x14ac:dyDescent="0.25">
      <c r="A86" s="1"/>
      <c r="E86" s="61"/>
      <c r="F86" s="61"/>
      <c r="G86" s="61"/>
      <c r="H86" s="61"/>
      <c r="I86" s="61"/>
      <c r="J86" s="61"/>
      <c r="K86" s="61"/>
      <c r="L86" s="61"/>
    </row>
    <row r="87" spans="1:12" x14ac:dyDescent="0.25">
      <c r="A87" s="1"/>
      <c r="E87" s="61"/>
      <c r="F87" s="61"/>
      <c r="G87" s="61"/>
      <c r="H87" s="61"/>
      <c r="I87" s="61"/>
      <c r="J87" s="61"/>
      <c r="K87" s="61"/>
      <c r="L87" s="61"/>
    </row>
    <row r="88" spans="1:12" x14ac:dyDescent="0.25">
      <c r="A88" s="1"/>
      <c r="E88" s="61"/>
      <c r="F88" s="61"/>
      <c r="G88" s="61"/>
      <c r="H88" s="61"/>
      <c r="I88" s="61"/>
      <c r="J88" s="61"/>
      <c r="K88" s="61"/>
      <c r="L88" s="61"/>
    </row>
    <row r="89" spans="1:12" x14ac:dyDescent="0.25">
      <c r="A89" s="1"/>
      <c r="E89" s="61"/>
      <c r="F89" s="61"/>
      <c r="G89" s="61"/>
      <c r="H89" s="61"/>
      <c r="I89" s="61"/>
      <c r="J89" s="61"/>
      <c r="K89" s="61"/>
      <c r="L89" s="61"/>
    </row>
    <row r="90" spans="1:12" x14ac:dyDescent="0.25">
      <c r="A90" s="1"/>
      <c r="E90" s="61"/>
      <c r="F90" s="61"/>
      <c r="G90" s="61"/>
      <c r="H90" s="61"/>
      <c r="I90" s="61"/>
      <c r="J90" s="61"/>
      <c r="K90" s="61"/>
      <c r="L90" s="61"/>
    </row>
    <row r="91" spans="1:12" x14ac:dyDescent="0.25">
      <c r="A91" s="1"/>
      <c r="E91" s="61"/>
      <c r="F91" s="61"/>
      <c r="G91" s="61"/>
      <c r="H91" s="61"/>
      <c r="I91" s="61"/>
      <c r="J91" s="61"/>
      <c r="K91" s="61"/>
      <c r="L91" s="61"/>
    </row>
    <row r="92" spans="1:12" x14ac:dyDescent="0.25">
      <c r="A92" s="1"/>
      <c r="E92" s="61"/>
      <c r="F92" s="61"/>
      <c r="G92" s="61"/>
      <c r="H92" s="61"/>
      <c r="I92" s="61"/>
      <c r="J92" s="61"/>
      <c r="K92" s="61"/>
      <c r="L92" s="61"/>
    </row>
    <row r="93" spans="1:12" x14ac:dyDescent="0.25">
      <c r="A93" s="1"/>
      <c r="E93" s="61"/>
      <c r="F93" s="61"/>
      <c r="G93" s="61"/>
      <c r="H93" s="61"/>
      <c r="I93" s="61"/>
      <c r="J93" s="61"/>
      <c r="K93" s="61"/>
      <c r="L93" s="61"/>
    </row>
    <row r="94" spans="1:12" x14ac:dyDescent="0.25">
      <c r="A94" s="1"/>
      <c r="E94" s="61"/>
      <c r="F94" s="61"/>
      <c r="G94" s="61"/>
      <c r="H94" s="61"/>
      <c r="I94" s="61"/>
      <c r="J94" s="61"/>
      <c r="K94" s="61"/>
      <c r="L94" s="61"/>
    </row>
    <row r="95" spans="1:12" x14ac:dyDescent="0.25">
      <c r="A95" s="1"/>
      <c r="E95" s="61"/>
      <c r="F95" s="61"/>
      <c r="G95" s="61"/>
      <c r="H95" s="61"/>
      <c r="I95" s="61"/>
      <c r="J95" s="61"/>
      <c r="K95" s="61"/>
      <c r="L95" s="61"/>
    </row>
    <row r="96" spans="1:12" x14ac:dyDescent="0.25">
      <c r="A96" s="1"/>
      <c r="E96" s="61"/>
      <c r="F96" s="61"/>
      <c r="G96" s="61"/>
      <c r="H96" s="61"/>
      <c r="I96" s="61"/>
      <c r="J96" s="61"/>
      <c r="K96" s="61"/>
      <c r="L96" s="61"/>
    </row>
    <row r="97" spans="1:12" x14ac:dyDescent="0.25">
      <c r="A97" s="1"/>
      <c r="E97" s="61"/>
      <c r="F97" s="61"/>
      <c r="G97" s="61"/>
      <c r="H97" s="61"/>
      <c r="I97" s="61"/>
      <c r="J97" s="61"/>
      <c r="K97" s="61"/>
      <c r="L97" s="61"/>
    </row>
    <row r="98" spans="1:12" x14ac:dyDescent="0.25">
      <c r="A98" s="1"/>
      <c r="E98" s="61"/>
      <c r="F98" s="61"/>
      <c r="G98" s="61"/>
      <c r="H98" s="61"/>
      <c r="I98" s="61"/>
      <c r="J98" s="61"/>
      <c r="K98" s="61"/>
      <c r="L98" s="61"/>
    </row>
    <row r="99" spans="1:12" x14ac:dyDescent="0.25">
      <c r="A99" s="1"/>
      <c r="E99" s="61"/>
      <c r="F99" s="61"/>
      <c r="G99" s="61"/>
      <c r="H99" s="61"/>
      <c r="I99" s="61"/>
      <c r="J99" s="61"/>
      <c r="K99" s="61"/>
      <c r="L99" s="61"/>
    </row>
    <row r="100" spans="1:12" x14ac:dyDescent="0.25">
      <c r="A100" s="1"/>
      <c r="E100" s="61"/>
      <c r="F100" s="61"/>
      <c r="G100" s="61"/>
      <c r="H100" s="61"/>
      <c r="I100" s="61"/>
      <c r="J100" s="61"/>
      <c r="K100" s="61"/>
      <c r="L100" s="61"/>
    </row>
    <row r="101" spans="1:12" x14ac:dyDescent="0.25">
      <c r="A101" s="1"/>
      <c r="E101" s="61"/>
      <c r="F101" s="61"/>
      <c r="G101" s="61"/>
      <c r="H101" s="61"/>
      <c r="I101" s="61"/>
      <c r="J101" s="61"/>
      <c r="K101" s="61"/>
      <c r="L101" s="61"/>
    </row>
    <row r="102" spans="1:12" x14ac:dyDescent="0.25">
      <c r="A102" s="1"/>
      <c r="E102" s="61"/>
      <c r="F102" s="61"/>
      <c r="G102" s="61"/>
      <c r="H102" s="61"/>
      <c r="I102" s="61"/>
      <c r="J102" s="61"/>
      <c r="K102" s="61"/>
      <c r="L102" s="61"/>
    </row>
    <row r="103" spans="1:12" x14ac:dyDescent="0.25">
      <c r="A103" s="1"/>
      <c r="E103" s="61"/>
      <c r="F103" s="61"/>
      <c r="G103" s="61"/>
      <c r="H103" s="61"/>
      <c r="I103" s="61"/>
      <c r="J103" s="61"/>
      <c r="K103" s="61"/>
      <c r="L103" s="61"/>
    </row>
    <row r="104" spans="1:12" x14ac:dyDescent="0.25">
      <c r="A104" s="1"/>
      <c r="E104" s="61"/>
      <c r="F104" s="61"/>
      <c r="G104" s="61"/>
      <c r="H104" s="61"/>
      <c r="I104" s="61"/>
      <c r="J104" s="61"/>
      <c r="K104" s="61"/>
      <c r="L104" s="61"/>
    </row>
    <row r="105" spans="1:12" x14ac:dyDescent="0.25">
      <c r="A105" s="1"/>
      <c r="E105" s="61"/>
      <c r="F105" s="61"/>
      <c r="G105" s="61"/>
      <c r="H105" s="61"/>
      <c r="I105" s="61"/>
      <c r="J105" s="61"/>
      <c r="K105" s="61"/>
      <c r="L105" s="61"/>
    </row>
    <row r="106" spans="1:12" x14ac:dyDescent="0.25">
      <c r="A106" s="1"/>
      <c r="E106" s="61"/>
      <c r="F106" s="61"/>
      <c r="G106" s="61"/>
      <c r="H106" s="61"/>
      <c r="I106" s="61"/>
      <c r="J106" s="61"/>
      <c r="K106" s="61"/>
      <c r="L106" s="61"/>
    </row>
    <row r="107" spans="1:12" x14ac:dyDescent="0.25">
      <c r="A107" s="1"/>
      <c r="E107" s="61"/>
      <c r="F107" s="61"/>
      <c r="G107" s="61"/>
      <c r="H107" s="61"/>
      <c r="I107" s="61"/>
      <c r="J107" s="61"/>
      <c r="K107" s="61"/>
      <c r="L107" s="61"/>
    </row>
    <row r="108" spans="1:12" x14ac:dyDescent="0.25">
      <c r="A108" s="1"/>
      <c r="E108" s="61"/>
      <c r="F108" s="61"/>
      <c r="G108" s="61"/>
      <c r="H108" s="61"/>
      <c r="I108" s="61"/>
      <c r="J108" s="61"/>
      <c r="K108" s="61"/>
      <c r="L108" s="61"/>
    </row>
    <row r="109" spans="1:12" x14ac:dyDescent="0.25">
      <c r="A109" s="1"/>
      <c r="E109" s="61"/>
      <c r="F109" s="61"/>
      <c r="G109" s="61"/>
      <c r="H109" s="61"/>
      <c r="I109" s="61"/>
      <c r="J109" s="61"/>
      <c r="K109" s="61"/>
      <c r="L109" s="61"/>
    </row>
    <row r="110" spans="1:12" x14ac:dyDescent="0.25">
      <c r="A110" s="1"/>
      <c r="E110" s="61"/>
      <c r="F110" s="61"/>
      <c r="G110" s="61"/>
      <c r="H110" s="61"/>
      <c r="I110" s="61"/>
      <c r="J110" s="61"/>
      <c r="K110" s="61"/>
      <c r="L110" s="61"/>
    </row>
    <row r="111" spans="1:12" x14ac:dyDescent="0.25">
      <c r="A111" s="1"/>
      <c r="E111" s="61"/>
      <c r="F111" s="61"/>
      <c r="G111" s="61"/>
      <c r="H111" s="61"/>
      <c r="I111" s="61"/>
      <c r="J111" s="61"/>
      <c r="K111" s="61"/>
      <c r="L111" s="61"/>
    </row>
    <row r="112" spans="1:12" x14ac:dyDescent="0.25">
      <c r="A112" s="1"/>
      <c r="E112" s="61"/>
      <c r="F112" s="61"/>
      <c r="G112" s="61"/>
      <c r="H112" s="61"/>
      <c r="I112" s="61"/>
      <c r="J112" s="61"/>
      <c r="K112" s="61"/>
      <c r="L112" s="61"/>
    </row>
    <row r="113" spans="1:12" x14ac:dyDescent="0.25">
      <c r="A113" s="1"/>
      <c r="E113" s="61"/>
      <c r="F113" s="61"/>
      <c r="G113" s="61"/>
      <c r="H113" s="61"/>
      <c r="I113" s="61"/>
      <c r="J113" s="61"/>
      <c r="K113" s="61"/>
      <c r="L113" s="61"/>
    </row>
    <row r="114" spans="1:12" x14ac:dyDescent="0.25">
      <c r="A114" s="1"/>
      <c r="E114" s="61"/>
      <c r="F114" s="61"/>
      <c r="G114" s="61"/>
      <c r="H114" s="61"/>
      <c r="I114" s="61"/>
      <c r="J114" s="61"/>
      <c r="K114" s="61"/>
      <c r="L114" s="61"/>
    </row>
    <row r="115" spans="1:12" x14ac:dyDescent="0.25">
      <c r="A115" s="1"/>
      <c r="E115" s="61"/>
      <c r="F115" s="61"/>
      <c r="G115" s="61"/>
      <c r="H115" s="61"/>
      <c r="I115" s="61"/>
      <c r="J115" s="61"/>
      <c r="K115" s="61"/>
      <c r="L115" s="61"/>
    </row>
    <row r="116" spans="1:12" x14ac:dyDescent="0.25">
      <c r="A116" s="1"/>
      <c r="E116" s="61"/>
      <c r="F116" s="61"/>
      <c r="G116" s="61"/>
      <c r="H116" s="61"/>
      <c r="I116" s="61"/>
      <c r="J116" s="61"/>
      <c r="K116" s="61"/>
      <c r="L116" s="61"/>
    </row>
  </sheetData>
  <mergeCells count="12">
    <mergeCell ref="A46:E46"/>
    <mergeCell ref="A33:E33"/>
    <mergeCell ref="A44:E44"/>
    <mergeCell ref="A45:E45"/>
    <mergeCell ref="A1:E1"/>
    <mergeCell ref="A20:E20"/>
    <mergeCell ref="A21:E21"/>
    <mergeCell ref="A32:E32"/>
    <mergeCell ref="A7:F7"/>
    <mergeCell ref="A8:F8"/>
    <mergeCell ref="A22:E22"/>
    <mergeCell ref="A34:E3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31" workbookViewId="0">
      <selection activeCell="E50" sqref="E50"/>
    </sheetView>
  </sheetViews>
  <sheetFormatPr baseColWidth="10" defaultColWidth="12.85546875" defaultRowHeight="15" x14ac:dyDescent="0.25"/>
  <cols>
    <col min="1" max="1" width="42.5703125" style="7" customWidth="1"/>
    <col min="2" max="16384" width="12.85546875" style="1"/>
  </cols>
  <sheetData>
    <row r="1" spans="1:7" x14ac:dyDescent="0.25">
      <c r="A1" s="133" t="s">
        <v>0</v>
      </c>
      <c r="B1" s="133"/>
      <c r="C1" s="133"/>
      <c r="D1" s="133"/>
      <c r="E1" s="133"/>
      <c r="F1" s="64"/>
      <c r="G1" s="64"/>
    </row>
    <row r="2" spans="1:7" x14ac:dyDescent="0.25">
      <c r="A2" s="2" t="s">
        <v>1</v>
      </c>
      <c r="B2" s="3" t="s">
        <v>2</v>
      </c>
      <c r="D2" s="6"/>
      <c r="E2" s="6"/>
    </row>
    <row r="3" spans="1:7" x14ac:dyDescent="0.25">
      <c r="A3" s="2" t="s">
        <v>3</v>
      </c>
      <c r="B3" s="4" t="s">
        <v>4</v>
      </c>
      <c r="C3" s="55"/>
      <c r="D3" s="55"/>
      <c r="E3" s="6"/>
    </row>
    <row r="4" spans="1:7" x14ac:dyDescent="0.25">
      <c r="A4" s="2" t="s">
        <v>5</v>
      </c>
      <c r="B4" s="3" t="s">
        <v>6</v>
      </c>
      <c r="C4" s="55"/>
      <c r="D4" s="55"/>
      <c r="E4" s="6"/>
    </row>
    <row r="5" spans="1:7" x14ac:dyDescent="0.25">
      <c r="A5" s="2" t="s">
        <v>7</v>
      </c>
      <c r="B5" s="5" t="s">
        <v>86</v>
      </c>
    </row>
    <row r="6" spans="1:7" x14ac:dyDescent="0.25">
      <c r="A6" s="2"/>
      <c r="B6" s="5"/>
    </row>
    <row r="7" spans="1:7" x14ac:dyDescent="0.25">
      <c r="A7" s="133" t="s">
        <v>8</v>
      </c>
      <c r="B7" s="133"/>
      <c r="C7" s="133"/>
      <c r="D7" s="133"/>
      <c r="E7" s="133"/>
      <c r="F7" s="133"/>
    </row>
    <row r="8" spans="1:7" x14ac:dyDescent="0.25">
      <c r="A8" s="133" t="s">
        <v>9</v>
      </c>
      <c r="B8" s="133"/>
      <c r="C8" s="133"/>
      <c r="D8" s="133"/>
      <c r="E8" s="133"/>
      <c r="F8" s="133"/>
    </row>
    <row r="10" spans="1:7" ht="15.75" thickBot="1" x14ac:dyDescent="0.3">
      <c r="A10" s="8" t="s">
        <v>10</v>
      </c>
      <c r="B10" s="9" t="s">
        <v>11</v>
      </c>
      <c r="C10" s="9" t="s">
        <v>21</v>
      </c>
      <c r="D10" s="9" t="s">
        <v>60</v>
      </c>
      <c r="E10" s="9" t="s">
        <v>23</v>
      </c>
      <c r="F10" s="9" t="s">
        <v>77</v>
      </c>
    </row>
    <row r="11" spans="1:7" x14ac:dyDescent="0.25">
      <c r="A11" s="67"/>
      <c r="B11" s="100"/>
      <c r="C11" s="100"/>
      <c r="D11" s="100"/>
      <c r="E11" s="100"/>
      <c r="F11" s="100"/>
    </row>
    <row r="12" spans="1:7" x14ac:dyDescent="0.25">
      <c r="A12" s="10" t="s">
        <v>61</v>
      </c>
      <c r="B12" s="12" t="s">
        <v>26</v>
      </c>
      <c r="E12" s="65">
        <v>450</v>
      </c>
      <c r="F12" s="58">
        <f>SUM(C12:E12)</f>
        <v>450</v>
      </c>
    </row>
    <row r="13" spans="1:7" x14ac:dyDescent="0.25">
      <c r="A13" s="10" t="s">
        <v>62</v>
      </c>
      <c r="B13" s="12" t="s">
        <v>26</v>
      </c>
      <c r="C13" s="58">
        <v>29662</v>
      </c>
      <c r="D13" s="58">
        <v>43981</v>
      </c>
      <c r="E13" s="58">
        <v>2743</v>
      </c>
      <c r="F13" s="58">
        <f>SUM(C13:E13)</f>
        <v>76386</v>
      </c>
    </row>
    <row r="14" spans="1:7" x14ac:dyDescent="0.25">
      <c r="A14" s="13"/>
    </row>
    <row r="15" spans="1:7" ht="15.75" thickBot="1" x14ac:dyDescent="0.3">
      <c r="A15" s="14" t="s">
        <v>77</v>
      </c>
      <c r="B15" s="15"/>
      <c r="C15" s="59">
        <f t="shared" ref="C15:E15" si="0">SUM(C12:C14)</f>
        <v>29662</v>
      </c>
      <c r="D15" s="59">
        <f t="shared" si="0"/>
        <v>43981</v>
      </c>
      <c r="E15" s="59">
        <f t="shared" si="0"/>
        <v>3193</v>
      </c>
      <c r="F15" s="59">
        <f>SUM(F12:F14)</f>
        <v>76836</v>
      </c>
    </row>
    <row r="16" spans="1:7" ht="15.75" thickTop="1" x14ac:dyDescent="0.25">
      <c r="A16" s="7" t="s">
        <v>63</v>
      </c>
    </row>
    <row r="17" spans="1:13" x14ac:dyDescent="0.25">
      <c r="A17" s="101" t="s">
        <v>93</v>
      </c>
    </row>
    <row r="18" spans="1:13" x14ac:dyDescent="0.25">
      <c r="A18" s="101" t="s">
        <v>92</v>
      </c>
    </row>
    <row r="20" spans="1:13" x14ac:dyDescent="0.25">
      <c r="A20" s="139" t="s">
        <v>32</v>
      </c>
      <c r="B20" s="139"/>
      <c r="C20" s="139"/>
      <c r="D20" s="139"/>
      <c r="E20" s="139"/>
      <c r="J20" s="20"/>
    </row>
    <row r="21" spans="1:13" x14ac:dyDescent="0.25">
      <c r="A21" s="133" t="s">
        <v>33</v>
      </c>
      <c r="B21" s="133"/>
      <c r="C21" s="133"/>
      <c r="D21" s="133"/>
      <c r="E21" s="133"/>
    </row>
    <row r="22" spans="1:13" x14ac:dyDescent="0.25">
      <c r="A22" s="133" t="s">
        <v>90</v>
      </c>
      <c r="B22" s="133"/>
      <c r="C22" s="133"/>
      <c r="D22" s="133"/>
      <c r="E22" s="133"/>
    </row>
    <row r="24" spans="1:13" ht="15.75" thickBot="1" x14ac:dyDescent="0.3">
      <c r="A24" s="8" t="s">
        <v>10</v>
      </c>
      <c r="B24" s="9" t="s">
        <v>21</v>
      </c>
      <c r="C24" s="9" t="s">
        <v>60</v>
      </c>
      <c r="D24" s="9" t="s">
        <v>23</v>
      </c>
      <c r="E24" s="9" t="s">
        <v>77</v>
      </c>
    </row>
    <row r="25" spans="1:13" x14ac:dyDescent="0.25">
      <c r="A25" s="67"/>
      <c r="B25" s="100"/>
      <c r="C25" s="100"/>
      <c r="D25" s="100"/>
      <c r="E25" s="100"/>
    </row>
    <row r="26" spans="1:13" x14ac:dyDescent="0.25">
      <c r="A26" s="10" t="s">
        <v>61</v>
      </c>
      <c r="B26" s="22">
        <f>41000+400000+511000</f>
        <v>952000</v>
      </c>
      <c r="C26" s="22">
        <f>700000</f>
        <v>700000</v>
      </c>
      <c r="D26" s="22">
        <v>999900</v>
      </c>
      <c r="E26" s="22">
        <f>SUM(B26:D26)</f>
        <v>2651900</v>
      </c>
    </row>
    <row r="27" spans="1:13" x14ac:dyDescent="0.25">
      <c r="A27" s="10" t="s">
        <v>62</v>
      </c>
      <c r="B27" s="22"/>
      <c r="C27" s="22"/>
      <c r="D27" s="22">
        <v>4579914.45</v>
      </c>
      <c r="E27" s="22">
        <f>SUM(B27:D27)</f>
        <v>4579914.45</v>
      </c>
    </row>
    <row r="28" spans="1:13" x14ac:dyDescent="0.25">
      <c r="A28" s="18"/>
    </row>
    <row r="29" spans="1:13" ht="15.75" thickBot="1" x14ac:dyDescent="0.3">
      <c r="A29" s="14" t="s">
        <v>77</v>
      </c>
      <c r="B29" s="24">
        <f t="shared" ref="B29:E29" si="1">SUM(B26:B28)</f>
        <v>952000</v>
      </c>
      <c r="C29" s="24">
        <f t="shared" si="1"/>
        <v>700000</v>
      </c>
      <c r="D29" s="24">
        <f t="shared" si="1"/>
        <v>5579814.4500000002</v>
      </c>
      <c r="E29" s="24">
        <f t="shared" si="1"/>
        <v>7231814.4500000002</v>
      </c>
    </row>
    <row r="30" spans="1:13" ht="15.75" thickTop="1" x14ac:dyDescent="0.25">
      <c r="A30" s="7" t="s">
        <v>64</v>
      </c>
    </row>
    <row r="32" spans="1:13" x14ac:dyDescent="0.25">
      <c r="A32" s="140" t="s">
        <v>37</v>
      </c>
      <c r="B32" s="140"/>
      <c r="C32" s="140"/>
      <c r="D32" s="140"/>
      <c r="E32" s="140"/>
      <c r="M32" s="22"/>
    </row>
    <row r="33" spans="1:13" x14ac:dyDescent="0.25">
      <c r="A33" s="133" t="s">
        <v>33</v>
      </c>
      <c r="B33" s="133"/>
      <c r="C33" s="133"/>
      <c r="D33" s="133"/>
      <c r="E33" s="133"/>
      <c r="M33" s="22"/>
    </row>
    <row r="34" spans="1:13" x14ac:dyDescent="0.25">
      <c r="A34" s="133" t="s">
        <v>90</v>
      </c>
      <c r="B34" s="133"/>
      <c r="C34" s="133"/>
      <c r="D34" s="133"/>
      <c r="E34" s="133"/>
    </row>
    <row r="36" spans="1:13" ht="15.75" thickBot="1" x14ac:dyDescent="0.3">
      <c r="A36" s="8" t="s">
        <v>38</v>
      </c>
      <c r="B36" s="9" t="s">
        <v>21</v>
      </c>
      <c r="C36" s="9" t="s">
        <v>22</v>
      </c>
      <c r="D36" s="9" t="s">
        <v>23</v>
      </c>
      <c r="E36" s="9" t="s">
        <v>77</v>
      </c>
    </row>
    <row r="37" spans="1:13" x14ac:dyDescent="0.25">
      <c r="A37" s="67"/>
      <c r="B37" s="100"/>
      <c r="C37" s="100"/>
      <c r="D37" s="100"/>
      <c r="E37" s="100"/>
    </row>
    <row r="38" spans="1:13" x14ac:dyDescent="0.25">
      <c r="A38" s="7" t="s">
        <v>65</v>
      </c>
      <c r="B38" s="22"/>
      <c r="C38" s="22"/>
      <c r="D38" s="22">
        <v>4579914.45</v>
      </c>
      <c r="E38" s="60">
        <f>SUM(B38:D38)</f>
        <v>4579914.45</v>
      </c>
    </row>
    <row r="39" spans="1:13" x14ac:dyDescent="0.25">
      <c r="A39" s="7" t="s">
        <v>66</v>
      </c>
      <c r="B39" s="22">
        <f>41000+400000+511000</f>
        <v>952000</v>
      </c>
      <c r="C39" s="22">
        <f>700000</f>
        <v>700000</v>
      </c>
      <c r="D39" s="22">
        <f>999900</f>
        <v>999900</v>
      </c>
      <c r="E39" s="60">
        <f>SUM(B39:D39)</f>
        <v>2651900</v>
      </c>
    </row>
    <row r="41" spans="1:13" ht="15.75" thickBot="1" x14ac:dyDescent="0.3">
      <c r="A41" s="14" t="s">
        <v>77</v>
      </c>
      <c r="B41" s="25">
        <f t="shared" ref="B41:D41" si="2">SUM(B38:B40)</f>
        <v>952000</v>
      </c>
      <c r="C41" s="25">
        <f t="shared" si="2"/>
        <v>700000</v>
      </c>
      <c r="D41" s="25">
        <f t="shared" si="2"/>
        <v>5579814.4500000002</v>
      </c>
      <c r="E41" s="25">
        <f>SUM(E38:E40)</f>
        <v>7231814.4500000002</v>
      </c>
    </row>
    <row r="42" spans="1:13" ht="15.75" thickTop="1" x14ac:dyDescent="0.25">
      <c r="A42" s="7" t="s">
        <v>64</v>
      </c>
    </row>
    <row r="44" spans="1:13" x14ac:dyDescent="0.25">
      <c r="A44" s="133" t="s">
        <v>52</v>
      </c>
      <c r="B44" s="133"/>
      <c r="C44" s="133"/>
      <c r="D44" s="133"/>
      <c r="E44" s="133"/>
    </row>
    <row r="45" spans="1:13" x14ac:dyDescent="0.25">
      <c r="A45" s="133" t="s">
        <v>53</v>
      </c>
      <c r="B45" s="133"/>
      <c r="C45" s="133"/>
      <c r="D45" s="133"/>
      <c r="E45" s="133"/>
    </row>
    <row r="46" spans="1:13" x14ac:dyDescent="0.25">
      <c r="A46" s="133" t="s">
        <v>90</v>
      </c>
      <c r="B46" s="133"/>
      <c r="C46" s="133"/>
      <c r="D46" s="133"/>
      <c r="E46" s="133"/>
    </row>
    <row r="48" spans="1:13" ht="15.75" thickBot="1" x14ac:dyDescent="0.3">
      <c r="A48" s="8" t="s">
        <v>38</v>
      </c>
      <c r="B48" s="9" t="s">
        <v>21</v>
      </c>
      <c r="C48" s="9" t="s">
        <v>22</v>
      </c>
      <c r="D48" s="9" t="s">
        <v>23</v>
      </c>
      <c r="E48" s="9" t="s">
        <v>77</v>
      </c>
    </row>
    <row r="49" spans="1:6" x14ac:dyDescent="0.25">
      <c r="A49" s="1" t="s">
        <v>78</v>
      </c>
      <c r="B49" s="20">
        <f>'Campaña 3T'!E54</f>
        <v>8664107.2300000004</v>
      </c>
      <c r="C49" s="20">
        <f>B54</f>
        <v>7712107.2300000004</v>
      </c>
      <c r="D49" s="20">
        <f>C54</f>
        <v>7012107.2300000004</v>
      </c>
      <c r="E49" s="22">
        <f>B49</f>
        <v>8664107.2300000004</v>
      </c>
    </row>
    <row r="50" spans="1:6" x14ac:dyDescent="0.25">
      <c r="A50" s="1" t="s">
        <v>54</v>
      </c>
      <c r="E50" s="17">
        <f>SUM(B50:D50)</f>
        <v>0</v>
      </c>
    </row>
    <row r="51" spans="1:6" x14ac:dyDescent="0.25">
      <c r="A51" s="3" t="s">
        <v>55</v>
      </c>
      <c r="B51" s="27">
        <f t="shared" ref="B51:D51" si="3">+B49+B50</f>
        <v>8664107.2300000004</v>
      </c>
      <c r="C51" s="27">
        <f t="shared" si="3"/>
        <v>7712107.2300000004</v>
      </c>
      <c r="D51" s="27">
        <f t="shared" si="3"/>
        <v>7012107.2300000004</v>
      </c>
      <c r="E51" s="27">
        <f>+E49+E50</f>
        <v>8664107.2300000004</v>
      </c>
    </row>
    <row r="52" spans="1:6" ht="30" x14ac:dyDescent="0.25">
      <c r="A52" s="29" t="s">
        <v>67</v>
      </c>
      <c r="E52" s="22">
        <f>SUM(B52:D52)</f>
        <v>0</v>
      </c>
    </row>
    <row r="53" spans="1:6" ht="16.5" customHeight="1" x14ac:dyDescent="0.25">
      <c r="A53" s="29" t="s">
        <v>68</v>
      </c>
      <c r="B53" s="21">
        <v>952000</v>
      </c>
      <c r="C53" s="21">
        <v>700000</v>
      </c>
      <c r="D53" s="21">
        <v>5579814.4500000002</v>
      </c>
      <c r="E53" s="22">
        <f>SUM(B53:D53)</f>
        <v>7231814.4500000002</v>
      </c>
      <c r="F53" s="20"/>
    </row>
    <row r="54" spans="1:6" x14ac:dyDescent="0.25">
      <c r="A54" s="3" t="s">
        <v>58</v>
      </c>
      <c r="B54" s="27">
        <f t="shared" ref="B54:D54" si="4">+B51-B52-B53</f>
        <v>7712107.2300000004</v>
      </c>
      <c r="C54" s="27">
        <f>+C51-C52-C53</f>
        <v>7012107.2300000004</v>
      </c>
      <c r="D54" s="27">
        <f t="shared" si="4"/>
        <v>1432292.7800000003</v>
      </c>
      <c r="E54" s="27">
        <f>+E51-E52-E53</f>
        <v>1432292.7800000003</v>
      </c>
    </row>
    <row r="55" spans="1:6" ht="15.75" thickBot="1" x14ac:dyDescent="0.3">
      <c r="A55" s="30"/>
      <c r="B55" s="30"/>
      <c r="C55" s="30"/>
      <c r="D55" s="30"/>
      <c r="E55" s="30"/>
    </row>
    <row r="56" spans="1:6" ht="15.75" thickTop="1" x14ac:dyDescent="0.25">
      <c r="A56" s="31" t="s">
        <v>59</v>
      </c>
    </row>
    <row r="57" spans="1:6" x14ac:dyDescent="0.25">
      <c r="A57" s="1"/>
      <c r="D57" s="20"/>
    </row>
    <row r="58" spans="1:6" x14ac:dyDescent="0.25">
      <c r="D58" s="20"/>
    </row>
    <row r="60" spans="1:6" x14ac:dyDescent="0.25">
      <c r="B60" s="20"/>
      <c r="C60" s="20"/>
    </row>
    <row r="68" spans="1:12" x14ac:dyDescent="0.25">
      <c r="A68" s="1"/>
      <c r="B68" s="20"/>
      <c r="C68" s="20"/>
    </row>
    <row r="75" spans="1:12" x14ac:dyDescent="0.25">
      <c r="A75" s="1"/>
      <c r="E75" s="61"/>
      <c r="F75" s="61"/>
      <c r="G75" s="61"/>
      <c r="H75" s="61"/>
      <c r="I75" s="61"/>
      <c r="J75" s="61"/>
      <c r="K75" s="61"/>
      <c r="L75" s="61"/>
    </row>
    <row r="76" spans="1:12" x14ac:dyDescent="0.25">
      <c r="A76" s="1"/>
      <c r="E76" s="61"/>
      <c r="F76" s="61"/>
      <c r="G76" s="61"/>
      <c r="H76" s="61"/>
      <c r="I76" s="61"/>
      <c r="J76" s="61"/>
      <c r="K76" s="61"/>
      <c r="L76" s="61"/>
    </row>
    <row r="77" spans="1:12" x14ac:dyDescent="0.25">
      <c r="A77" s="1"/>
      <c r="E77" s="61"/>
      <c r="F77" s="61"/>
      <c r="G77" s="61"/>
      <c r="H77" s="61"/>
      <c r="I77" s="61"/>
      <c r="J77" s="61"/>
      <c r="K77" s="61"/>
      <c r="L77" s="61"/>
    </row>
    <row r="78" spans="1:12" x14ac:dyDescent="0.25">
      <c r="A78" s="1"/>
      <c r="E78" s="61"/>
      <c r="F78" s="61"/>
      <c r="G78" s="61"/>
      <c r="H78" s="61"/>
      <c r="I78" s="61"/>
      <c r="J78" s="61"/>
      <c r="K78" s="61"/>
      <c r="L78" s="61"/>
    </row>
    <row r="79" spans="1:12" x14ac:dyDescent="0.25">
      <c r="A79" s="1"/>
      <c r="E79" s="61"/>
      <c r="F79" s="61"/>
      <c r="G79" s="61"/>
      <c r="H79" s="61"/>
      <c r="I79" s="61"/>
      <c r="J79" s="61"/>
      <c r="K79" s="61"/>
      <c r="L79" s="61"/>
    </row>
    <row r="80" spans="1:12" x14ac:dyDescent="0.25">
      <c r="A80" s="1"/>
      <c r="E80" s="61"/>
      <c r="F80" s="61"/>
      <c r="G80" s="61"/>
      <c r="H80" s="61"/>
      <c r="I80" s="61"/>
      <c r="J80" s="61"/>
      <c r="K80" s="61"/>
      <c r="L80" s="61"/>
    </row>
    <row r="81" spans="1:12" x14ac:dyDescent="0.25">
      <c r="A81" s="1"/>
      <c r="E81" s="61"/>
      <c r="F81" s="61"/>
      <c r="G81" s="61"/>
      <c r="H81" s="61"/>
      <c r="I81" s="61"/>
      <c r="J81" s="61"/>
      <c r="K81" s="61"/>
      <c r="L81" s="61"/>
    </row>
    <row r="82" spans="1:12" x14ac:dyDescent="0.25">
      <c r="A82" s="1"/>
      <c r="E82" s="61"/>
      <c r="F82" s="61"/>
      <c r="G82" s="61"/>
      <c r="H82" s="61"/>
      <c r="I82" s="61"/>
      <c r="J82" s="61"/>
      <c r="K82" s="61"/>
      <c r="L82" s="61"/>
    </row>
    <row r="83" spans="1:12" x14ac:dyDescent="0.25">
      <c r="A83" s="1"/>
      <c r="E83" s="61"/>
      <c r="F83" s="61"/>
      <c r="G83" s="61"/>
      <c r="H83" s="61"/>
      <c r="I83" s="61"/>
      <c r="J83" s="61"/>
      <c r="K83" s="61"/>
      <c r="L83" s="61"/>
    </row>
    <row r="84" spans="1:12" x14ac:dyDescent="0.25">
      <c r="A84" s="1"/>
      <c r="E84" s="61"/>
      <c r="F84" s="61"/>
      <c r="G84" s="61"/>
      <c r="H84" s="61"/>
      <c r="I84" s="61"/>
      <c r="J84" s="61"/>
      <c r="K84" s="61"/>
      <c r="L84" s="61"/>
    </row>
    <row r="85" spans="1:12" x14ac:dyDescent="0.25">
      <c r="A85" s="1"/>
      <c r="E85" s="61"/>
      <c r="F85" s="61"/>
      <c r="G85" s="61"/>
      <c r="H85" s="61"/>
      <c r="I85" s="61"/>
      <c r="J85" s="61"/>
      <c r="K85" s="61"/>
      <c r="L85" s="61"/>
    </row>
    <row r="86" spans="1:12" x14ac:dyDescent="0.25">
      <c r="A86" s="1"/>
      <c r="E86" s="61"/>
      <c r="F86" s="61"/>
      <c r="G86" s="61"/>
      <c r="H86" s="61"/>
      <c r="I86" s="61"/>
      <c r="J86" s="61"/>
      <c r="K86" s="61"/>
      <c r="L86" s="61"/>
    </row>
    <row r="87" spans="1:12" x14ac:dyDescent="0.25">
      <c r="A87" s="1"/>
      <c r="E87" s="61"/>
      <c r="F87" s="61"/>
      <c r="G87" s="61"/>
      <c r="H87" s="61"/>
      <c r="I87" s="61"/>
      <c r="J87" s="61"/>
      <c r="K87" s="61"/>
      <c r="L87" s="61"/>
    </row>
    <row r="88" spans="1:12" x14ac:dyDescent="0.25">
      <c r="A88" s="1"/>
      <c r="E88" s="61"/>
      <c r="F88" s="61"/>
      <c r="G88" s="61"/>
      <c r="H88" s="61"/>
      <c r="I88" s="61"/>
      <c r="J88" s="61"/>
      <c r="K88" s="61"/>
      <c r="L88" s="61"/>
    </row>
    <row r="89" spans="1:12" x14ac:dyDescent="0.25">
      <c r="A89" s="1"/>
      <c r="E89" s="61"/>
      <c r="F89" s="61"/>
      <c r="G89" s="61"/>
      <c r="H89" s="61"/>
      <c r="I89" s="61"/>
      <c r="J89" s="61"/>
      <c r="K89" s="61"/>
      <c r="L89" s="61"/>
    </row>
    <row r="90" spans="1:12" x14ac:dyDescent="0.25">
      <c r="A90" s="1"/>
      <c r="E90" s="61"/>
      <c r="F90" s="61"/>
      <c r="G90" s="61"/>
      <c r="H90" s="61"/>
      <c r="I90" s="61"/>
      <c r="J90" s="61"/>
      <c r="K90" s="61"/>
      <c r="L90" s="61"/>
    </row>
    <row r="91" spans="1:12" x14ac:dyDescent="0.25">
      <c r="A91" s="1"/>
      <c r="E91" s="61"/>
      <c r="F91" s="61"/>
      <c r="G91" s="61"/>
      <c r="H91" s="61"/>
      <c r="I91" s="61"/>
      <c r="J91" s="61"/>
      <c r="K91" s="61"/>
      <c r="L91" s="61"/>
    </row>
    <row r="92" spans="1:12" x14ac:dyDescent="0.25">
      <c r="A92" s="1"/>
      <c r="E92" s="61"/>
      <c r="F92" s="61"/>
      <c r="G92" s="61"/>
      <c r="H92" s="61"/>
      <c r="I92" s="61"/>
      <c r="J92" s="61"/>
      <c r="K92" s="61"/>
      <c r="L92" s="61"/>
    </row>
    <row r="93" spans="1:12" x14ac:dyDescent="0.25">
      <c r="A93" s="1"/>
      <c r="E93" s="61"/>
      <c r="F93" s="61"/>
      <c r="G93" s="61"/>
      <c r="H93" s="61"/>
      <c r="I93" s="61"/>
      <c r="J93" s="61"/>
      <c r="K93" s="61"/>
      <c r="L93" s="61"/>
    </row>
    <row r="94" spans="1:12" x14ac:dyDescent="0.25">
      <c r="A94" s="1"/>
      <c r="E94" s="61"/>
      <c r="F94" s="61"/>
      <c r="G94" s="61"/>
      <c r="H94" s="61"/>
      <c r="I94" s="61"/>
      <c r="J94" s="61"/>
      <c r="K94" s="61"/>
      <c r="L94" s="61"/>
    </row>
    <row r="95" spans="1:12" x14ac:dyDescent="0.25">
      <c r="A95" s="1"/>
      <c r="E95" s="61"/>
      <c r="F95" s="61"/>
      <c r="G95" s="61"/>
      <c r="H95" s="61"/>
      <c r="I95" s="61"/>
      <c r="J95" s="61"/>
      <c r="K95" s="61"/>
      <c r="L95" s="61"/>
    </row>
    <row r="96" spans="1:12" x14ac:dyDescent="0.25">
      <c r="A96" s="1"/>
      <c r="E96" s="61"/>
      <c r="F96" s="61"/>
      <c r="G96" s="61"/>
      <c r="H96" s="61"/>
      <c r="I96" s="61"/>
      <c r="J96" s="61"/>
      <c r="K96" s="61"/>
      <c r="L96" s="61"/>
    </row>
    <row r="97" spans="1:12" x14ac:dyDescent="0.25">
      <c r="A97" s="1"/>
      <c r="E97" s="61"/>
      <c r="F97" s="61"/>
      <c r="G97" s="61"/>
      <c r="H97" s="61"/>
      <c r="I97" s="61"/>
      <c r="J97" s="61"/>
      <c r="K97" s="61"/>
      <c r="L97" s="61"/>
    </row>
    <row r="98" spans="1:12" x14ac:dyDescent="0.25">
      <c r="A98" s="1"/>
      <c r="E98" s="61"/>
      <c r="F98" s="61"/>
      <c r="G98" s="61"/>
      <c r="H98" s="61"/>
      <c r="I98" s="61"/>
      <c r="J98" s="61"/>
      <c r="K98" s="61"/>
      <c r="L98" s="61"/>
    </row>
    <row r="99" spans="1:12" x14ac:dyDescent="0.25">
      <c r="A99" s="1"/>
      <c r="E99" s="61"/>
      <c r="F99" s="61"/>
      <c r="G99" s="61"/>
      <c r="H99" s="61"/>
      <c r="I99" s="61"/>
      <c r="J99" s="61"/>
      <c r="K99" s="61"/>
      <c r="L99" s="61"/>
    </row>
    <row r="100" spans="1:12" x14ac:dyDescent="0.25">
      <c r="A100" s="1"/>
      <c r="E100" s="61"/>
      <c r="F100" s="61"/>
      <c r="G100" s="61"/>
      <c r="H100" s="61"/>
      <c r="I100" s="61"/>
      <c r="J100" s="61"/>
      <c r="K100" s="61"/>
      <c r="L100" s="61"/>
    </row>
    <row r="101" spans="1:12" x14ac:dyDescent="0.25">
      <c r="A101" s="1"/>
      <c r="E101" s="61"/>
      <c r="F101" s="61"/>
      <c r="G101" s="61"/>
      <c r="H101" s="61"/>
      <c r="I101" s="61"/>
      <c r="J101" s="61"/>
      <c r="K101" s="61"/>
      <c r="L101" s="61"/>
    </row>
    <row r="102" spans="1:12" x14ac:dyDescent="0.25">
      <c r="A102" s="1"/>
      <c r="E102" s="61"/>
      <c r="F102" s="61"/>
      <c r="G102" s="61"/>
      <c r="H102" s="61"/>
      <c r="I102" s="61"/>
      <c r="J102" s="61"/>
      <c r="K102" s="61"/>
      <c r="L102" s="61"/>
    </row>
    <row r="103" spans="1:12" x14ac:dyDescent="0.25">
      <c r="A103" s="1"/>
      <c r="E103" s="61"/>
      <c r="F103" s="61"/>
      <c r="G103" s="61"/>
      <c r="H103" s="61"/>
      <c r="I103" s="61"/>
      <c r="J103" s="61"/>
      <c r="K103" s="61"/>
      <c r="L103" s="61"/>
    </row>
    <row r="104" spans="1:12" x14ac:dyDescent="0.25">
      <c r="A104" s="1"/>
      <c r="E104" s="61"/>
      <c r="F104" s="61"/>
      <c r="G104" s="61"/>
      <c r="H104" s="61"/>
      <c r="I104" s="61"/>
      <c r="J104" s="61"/>
      <c r="K104" s="61"/>
      <c r="L104" s="61"/>
    </row>
    <row r="105" spans="1:12" x14ac:dyDescent="0.25">
      <c r="A105" s="1"/>
      <c r="E105" s="61"/>
      <c r="F105" s="61"/>
      <c r="G105" s="61"/>
      <c r="H105" s="61"/>
      <c r="I105" s="61"/>
      <c r="J105" s="61"/>
      <c r="K105" s="61"/>
      <c r="L105" s="61"/>
    </row>
    <row r="106" spans="1:12" x14ac:dyDescent="0.25">
      <c r="A106" s="1"/>
      <c r="E106" s="61"/>
      <c r="F106" s="61"/>
      <c r="G106" s="61"/>
      <c r="H106" s="61"/>
      <c r="I106" s="61"/>
      <c r="J106" s="61"/>
      <c r="K106" s="61"/>
      <c r="L106" s="61"/>
    </row>
    <row r="107" spans="1:12" x14ac:dyDescent="0.25">
      <c r="A107" s="1"/>
      <c r="E107" s="61"/>
      <c r="F107" s="61"/>
      <c r="G107" s="61"/>
      <c r="H107" s="61"/>
      <c r="I107" s="61"/>
      <c r="J107" s="61"/>
      <c r="K107" s="61"/>
      <c r="L107" s="61"/>
    </row>
    <row r="108" spans="1:12" x14ac:dyDescent="0.25">
      <c r="A108" s="1"/>
      <c r="E108" s="61"/>
      <c r="F108" s="61"/>
      <c r="G108" s="61"/>
      <c r="H108" s="61"/>
      <c r="I108" s="61"/>
      <c r="J108" s="61"/>
      <c r="K108" s="61"/>
      <c r="L108" s="61"/>
    </row>
    <row r="109" spans="1:12" x14ac:dyDescent="0.25">
      <c r="A109" s="1"/>
      <c r="E109" s="61"/>
      <c r="F109" s="61"/>
      <c r="G109" s="61"/>
      <c r="H109" s="61"/>
      <c r="I109" s="61"/>
      <c r="J109" s="61"/>
      <c r="K109" s="61"/>
      <c r="L109" s="61"/>
    </row>
    <row r="110" spans="1:12" x14ac:dyDescent="0.25">
      <c r="A110" s="1"/>
      <c r="E110" s="61"/>
      <c r="F110" s="61"/>
      <c r="G110" s="61"/>
      <c r="H110" s="61"/>
      <c r="I110" s="61"/>
      <c r="J110" s="61"/>
      <c r="K110" s="61"/>
      <c r="L110" s="61"/>
    </row>
    <row r="111" spans="1:12" x14ac:dyDescent="0.25">
      <c r="A111" s="1"/>
      <c r="E111" s="61"/>
      <c r="F111" s="61"/>
      <c r="G111" s="61"/>
      <c r="H111" s="61"/>
      <c r="I111" s="61"/>
      <c r="J111" s="61"/>
      <c r="K111" s="61"/>
      <c r="L111" s="61"/>
    </row>
    <row r="112" spans="1:12" x14ac:dyDescent="0.25">
      <c r="A112" s="1"/>
      <c r="E112" s="61"/>
      <c r="F112" s="61"/>
      <c r="G112" s="61"/>
      <c r="H112" s="61"/>
      <c r="I112" s="61"/>
      <c r="J112" s="61"/>
      <c r="K112" s="61"/>
      <c r="L112" s="61"/>
    </row>
    <row r="113" spans="1:12" x14ac:dyDescent="0.25">
      <c r="A113" s="1"/>
      <c r="E113" s="61"/>
      <c r="F113" s="61"/>
      <c r="G113" s="61"/>
      <c r="H113" s="61"/>
      <c r="I113" s="61"/>
      <c r="J113" s="61"/>
      <c r="K113" s="61"/>
      <c r="L113" s="61"/>
    </row>
    <row r="114" spans="1:12" x14ac:dyDescent="0.25">
      <c r="A114" s="1"/>
      <c r="E114" s="61"/>
      <c r="F114" s="61"/>
      <c r="G114" s="61"/>
      <c r="H114" s="61"/>
      <c r="I114" s="61"/>
      <c r="J114" s="61"/>
      <c r="K114" s="61"/>
      <c r="L114" s="61"/>
    </row>
    <row r="115" spans="1:12" x14ac:dyDescent="0.25">
      <c r="A115" s="1"/>
      <c r="E115" s="61"/>
      <c r="F115" s="61"/>
      <c r="G115" s="61"/>
      <c r="H115" s="61"/>
      <c r="I115" s="61"/>
      <c r="J115" s="61"/>
      <c r="K115" s="61"/>
      <c r="L115" s="61"/>
    </row>
    <row r="116" spans="1:12" x14ac:dyDescent="0.25">
      <c r="A116" s="1"/>
      <c r="E116" s="61"/>
      <c r="F116" s="61"/>
      <c r="G116" s="61"/>
      <c r="H116" s="61"/>
      <c r="I116" s="61"/>
      <c r="J116" s="61"/>
      <c r="K116" s="61"/>
      <c r="L116" s="61"/>
    </row>
  </sheetData>
  <mergeCells count="12">
    <mergeCell ref="A46:E46"/>
    <mergeCell ref="A33:E33"/>
    <mergeCell ref="A44:E44"/>
    <mergeCell ref="A45:E45"/>
    <mergeCell ref="A1:E1"/>
    <mergeCell ref="A20:E20"/>
    <mergeCell ref="A21:E21"/>
    <mergeCell ref="A32:E32"/>
    <mergeCell ref="A8:F8"/>
    <mergeCell ref="A7:F7"/>
    <mergeCell ref="A22:E22"/>
    <mergeCell ref="A34:E3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selection activeCell="A17" sqref="A17:A18"/>
    </sheetView>
  </sheetViews>
  <sheetFormatPr baseColWidth="10" defaultColWidth="12.85546875" defaultRowHeight="15" x14ac:dyDescent="0.25"/>
  <cols>
    <col min="1" max="1" width="42.5703125" style="7" customWidth="1"/>
    <col min="2" max="16384" width="12.85546875" style="1"/>
  </cols>
  <sheetData>
    <row r="1" spans="1:7" x14ac:dyDescent="0.25">
      <c r="A1" s="133" t="s">
        <v>0</v>
      </c>
      <c r="B1" s="133"/>
      <c r="C1" s="133"/>
      <c r="D1" s="133"/>
      <c r="E1" s="133"/>
      <c r="F1" s="64"/>
      <c r="G1" s="64"/>
    </row>
    <row r="2" spans="1:7" x14ac:dyDescent="0.25">
      <c r="A2" s="2" t="s">
        <v>1</v>
      </c>
      <c r="B2" s="3" t="s">
        <v>2</v>
      </c>
      <c r="D2" s="6"/>
      <c r="E2" s="6"/>
    </row>
    <row r="3" spans="1:7" x14ac:dyDescent="0.25">
      <c r="A3" s="2" t="s">
        <v>3</v>
      </c>
      <c r="B3" s="4" t="s">
        <v>4</v>
      </c>
      <c r="C3" s="55"/>
      <c r="D3" s="55"/>
      <c r="E3" s="6"/>
    </row>
    <row r="4" spans="1:7" x14ac:dyDescent="0.25">
      <c r="A4" s="2" t="s">
        <v>5</v>
      </c>
      <c r="B4" s="3" t="s">
        <v>6</v>
      </c>
      <c r="C4" s="55"/>
      <c r="D4" s="55"/>
      <c r="E4" s="6"/>
    </row>
    <row r="5" spans="1:7" x14ac:dyDescent="0.25">
      <c r="A5" s="2" t="s">
        <v>69</v>
      </c>
      <c r="B5" s="5" t="s">
        <v>89</v>
      </c>
    </row>
    <row r="6" spans="1:7" x14ac:dyDescent="0.25">
      <c r="A6" s="2"/>
      <c r="B6" s="5"/>
    </row>
    <row r="7" spans="1:7" x14ac:dyDescent="0.25">
      <c r="A7" s="133" t="s">
        <v>8</v>
      </c>
      <c r="B7" s="133"/>
      <c r="C7" s="133"/>
      <c r="D7" s="133"/>
      <c r="E7" s="133"/>
    </row>
    <row r="8" spans="1:7" x14ac:dyDescent="0.25">
      <c r="A8" s="133" t="s">
        <v>9</v>
      </c>
      <c r="B8" s="133"/>
      <c r="C8" s="133"/>
      <c r="D8" s="133"/>
      <c r="E8" s="133"/>
    </row>
    <row r="10" spans="1:7" ht="15.75" thickBot="1" x14ac:dyDescent="0.3">
      <c r="A10" s="8" t="s">
        <v>10</v>
      </c>
      <c r="B10" s="9" t="s">
        <v>11</v>
      </c>
      <c r="C10" s="9" t="s">
        <v>71</v>
      </c>
      <c r="D10" s="9" t="s">
        <v>73</v>
      </c>
      <c r="E10" s="9" t="s">
        <v>88</v>
      </c>
    </row>
    <row r="11" spans="1:7" x14ac:dyDescent="0.25">
      <c r="A11" s="67"/>
      <c r="B11" s="100"/>
      <c r="C11" s="100"/>
      <c r="D11" s="100"/>
      <c r="E11" s="100"/>
    </row>
    <row r="12" spans="1:7" x14ac:dyDescent="0.25">
      <c r="A12" s="10" t="s">
        <v>61</v>
      </c>
      <c r="B12" s="7"/>
      <c r="C12" s="66">
        <f>'Campaña I T'!F12</f>
        <v>0</v>
      </c>
      <c r="D12" s="66">
        <f>'Campaña 2T'!F12</f>
        <v>0</v>
      </c>
      <c r="E12" s="58">
        <f>SUM(C12:D12)</f>
        <v>0</v>
      </c>
    </row>
    <row r="13" spans="1:7" x14ac:dyDescent="0.25">
      <c r="A13" s="10" t="s">
        <v>62</v>
      </c>
      <c r="B13" s="12" t="s">
        <v>26</v>
      </c>
      <c r="C13" s="66">
        <f>'Campaña I T'!F13</f>
        <v>0</v>
      </c>
      <c r="D13" s="66">
        <f>'Campaña 2T'!F13</f>
        <v>44088</v>
      </c>
      <c r="E13" s="58">
        <f>SUM(C13:D13)</f>
        <v>44088</v>
      </c>
    </row>
    <row r="14" spans="1:7" x14ac:dyDescent="0.25">
      <c r="A14" s="13"/>
    </row>
    <row r="15" spans="1:7" ht="15.75" thickBot="1" x14ac:dyDescent="0.3">
      <c r="A15" s="14" t="s">
        <v>30</v>
      </c>
      <c r="B15" s="15"/>
      <c r="C15" s="59">
        <f t="shared" ref="C15:D15" si="0">SUM(C12:C14)</f>
        <v>0</v>
      </c>
      <c r="D15" s="59">
        <f t="shared" si="0"/>
        <v>44088</v>
      </c>
      <c r="E15" s="59">
        <f>SUM(E12:E14)</f>
        <v>44088</v>
      </c>
    </row>
    <row r="16" spans="1:7" ht="15.75" thickTop="1" x14ac:dyDescent="0.25">
      <c r="A16" s="7" t="s">
        <v>63</v>
      </c>
    </row>
    <row r="17" spans="1:13" x14ac:dyDescent="0.25">
      <c r="A17" s="101" t="s">
        <v>93</v>
      </c>
    </row>
    <row r="18" spans="1:13" x14ac:dyDescent="0.25">
      <c r="A18" s="101" t="s">
        <v>92</v>
      </c>
    </row>
    <row r="20" spans="1:13" x14ac:dyDescent="0.25">
      <c r="A20" s="139" t="s">
        <v>32</v>
      </c>
      <c r="B20" s="139"/>
      <c r="C20" s="139"/>
      <c r="D20" s="139"/>
      <c r="E20" s="139"/>
      <c r="J20" s="20"/>
    </row>
    <row r="21" spans="1:13" x14ac:dyDescent="0.25">
      <c r="A21" s="133" t="s">
        <v>33</v>
      </c>
      <c r="B21" s="133"/>
      <c r="C21" s="133"/>
      <c r="D21" s="133"/>
      <c r="E21" s="133"/>
    </row>
    <row r="22" spans="1:13" x14ac:dyDescent="0.25">
      <c r="A22" s="133" t="s">
        <v>90</v>
      </c>
      <c r="B22" s="133"/>
      <c r="C22" s="133"/>
      <c r="D22" s="133"/>
      <c r="E22" s="17"/>
    </row>
    <row r="24" spans="1:13" ht="15.75" thickBot="1" x14ac:dyDescent="0.3">
      <c r="A24" s="8" t="s">
        <v>10</v>
      </c>
      <c r="B24" s="9" t="s">
        <v>71</v>
      </c>
      <c r="C24" s="9" t="s">
        <v>73</v>
      </c>
      <c r="D24" s="9" t="s">
        <v>88</v>
      </c>
    </row>
    <row r="25" spans="1:13" x14ac:dyDescent="0.25">
      <c r="A25" s="67"/>
      <c r="B25" s="100"/>
      <c r="C25" s="100"/>
      <c r="D25" s="100"/>
    </row>
    <row r="26" spans="1:13" x14ac:dyDescent="0.25">
      <c r="A26" s="10" t="s">
        <v>61</v>
      </c>
      <c r="B26" s="22">
        <f>'Campaña I T'!E26</f>
        <v>0</v>
      </c>
      <c r="C26" s="22">
        <f>'Campaña 2T'!E26</f>
        <v>0</v>
      </c>
      <c r="D26" s="22">
        <f>SUM(B26:C26)</f>
        <v>0</v>
      </c>
    </row>
    <row r="27" spans="1:13" x14ac:dyDescent="0.25">
      <c r="A27" s="10" t="s">
        <v>62</v>
      </c>
      <c r="B27" s="22">
        <f>'Campaña I T'!E27</f>
        <v>0</v>
      </c>
      <c r="C27" s="22">
        <f>'Campaña 2T'!E27</f>
        <v>5652725.75</v>
      </c>
      <c r="D27" s="22">
        <f>SUM(B27:C27)</f>
        <v>5652725.75</v>
      </c>
    </row>
    <row r="28" spans="1:13" x14ac:dyDescent="0.25">
      <c r="A28" s="18"/>
    </row>
    <row r="29" spans="1:13" ht="15.75" thickBot="1" x14ac:dyDescent="0.3">
      <c r="A29" s="14" t="s">
        <v>30</v>
      </c>
      <c r="B29" s="24">
        <f t="shared" ref="B29:D29" si="1">SUM(B26:B28)</f>
        <v>0</v>
      </c>
      <c r="C29" s="24">
        <f t="shared" si="1"/>
        <v>5652725.75</v>
      </c>
      <c r="D29" s="24">
        <f t="shared" si="1"/>
        <v>5652725.75</v>
      </c>
    </row>
    <row r="30" spans="1:13" ht="15.75" thickTop="1" x14ac:dyDescent="0.25">
      <c r="A30" s="7" t="s">
        <v>64</v>
      </c>
    </row>
    <row r="32" spans="1:13" x14ac:dyDescent="0.25">
      <c r="A32" s="140" t="s">
        <v>37</v>
      </c>
      <c r="B32" s="140"/>
      <c r="C32" s="140"/>
      <c r="D32" s="140"/>
      <c r="E32" s="140"/>
      <c r="M32" s="22"/>
    </row>
    <row r="33" spans="1:13" x14ac:dyDescent="0.25">
      <c r="A33" s="133" t="s">
        <v>33</v>
      </c>
      <c r="B33" s="133"/>
      <c r="C33" s="133"/>
      <c r="D33" s="133"/>
      <c r="E33" s="133"/>
      <c r="M33" s="22"/>
    </row>
    <row r="34" spans="1:13" x14ac:dyDescent="0.25">
      <c r="A34" s="133" t="s">
        <v>90</v>
      </c>
      <c r="B34" s="133"/>
      <c r="C34" s="133"/>
      <c r="D34" s="133"/>
      <c r="E34" s="17"/>
    </row>
    <row r="36" spans="1:13" ht="15.75" thickBot="1" x14ac:dyDescent="0.3">
      <c r="A36" s="8" t="s">
        <v>38</v>
      </c>
      <c r="B36" s="9" t="s">
        <v>71</v>
      </c>
      <c r="C36" s="9" t="s">
        <v>73</v>
      </c>
      <c r="D36" s="9" t="s">
        <v>88</v>
      </c>
    </row>
    <row r="37" spans="1:13" x14ac:dyDescent="0.25">
      <c r="A37" s="67"/>
      <c r="B37" s="100"/>
      <c r="C37" s="100"/>
      <c r="D37" s="100"/>
    </row>
    <row r="38" spans="1:13" x14ac:dyDescent="0.25">
      <c r="A38" s="7" t="s">
        <v>65</v>
      </c>
      <c r="B38" s="22">
        <f>'Campaña I T'!E38</f>
        <v>0</v>
      </c>
      <c r="C38" s="22">
        <f>'Campaña 2T'!E38</f>
        <v>5652725.75</v>
      </c>
      <c r="D38" s="60">
        <f>SUM(B38:C38)</f>
        <v>5652725.75</v>
      </c>
    </row>
    <row r="39" spans="1:13" x14ac:dyDescent="0.25">
      <c r="A39" s="7" t="s">
        <v>66</v>
      </c>
      <c r="B39" s="22">
        <f>'Campaña I T'!E39</f>
        <v>0</v>
      </c>
      <c r="C39" s="22">
        <f>'Campaña 2T'!E39</f>
        <v>0</v>
      </c>
      <c r="D39" s="60">
        <f>SUM(B39:C39)</f>
        <v>0</v>
      </c>
    </row>
    <row r="41" spans="1:13" ht="15.75" thickBot="1" x14ac:dyDescent="0.3">
      <c r="A41" s="14" t="s">
        <v>30</v>
      </c>
      <c r="B41" s="25">
        <f t="shared" ref="B41" si="2">SUM(B38:B40)</f>
        <v>0</v>
      </c>
      <c r="C41" s="25">
        <f>SUM(C38:C40)</f>
        <v>5652725.75</v>
      </c>
      <c r="D41" s="25">
        <f>SUM(D38:D40)</f>
        <v>5652725.75</v>
      </c>
    </row>
    <row r="42" spans="1:13" ht="15.75" thickTop="1" x14ac:dyDescent="0.25">
      <c r="A42" s="7" t="s">
        <v>64</v>
      </c>
    </row>
    <row r="44" spans="1:13" x14ac:dyDescent="0.25">
      <c r="A44" s="133" t="s">
        <v>52</v>
      </c>
      <c r="B44" s="133"/>
      <c r="C44" s="133"/>
      <c r="D44" s="133"/>
      <c r="E44" s="133"/>
    </row>
    <row r="45" spans="1:13" x14ac:dyDescent="0.25">
      <c r="A45" s="133" t="s">
        <v>53</v>
      </c>
      <c r="B45" s="133"/>
      <c r="C45" s="133"/>
      <c r="D45" s="133"/>
      <c r="E45" s="133"/>
    </row>
    <row r="46" spans="1:13" x14ac:dyDescent="0.25">
      <c r="A46" s="133" t="s">
        <v>90</v>
      </c>
      <c r="B46" s="133"/>
      <c r="C46" s="133"/>
      <c r="D46" s="133"/>
      <c r="E46" s="17"/>
    </row>
    <row r="48" spans="1:13" ht="15.75" thickBot="1" x14ac:dyDescent="0.3">
      <c r="A48" s="8" t="s">
        <v>38</v>
      </c>
      <c r="B48" s="9" t="s">
        <v>71</v>
      </c>
      <c r="C48" s="9" t="s">
        <v>73</v>
      </c>
      <c r="D48" s="9" t="s">
        <v>88</v>
      </c>
    </row>
    <row r="49" spans="1:5" x14ac:dyDescent="0.25">
      <c r="A49" s="1" t="s">
        <v>78</v>
      </c>
      <c r="B49" s="20">
        <f>'Campaña I T'!E49</f>
        <v>6399863.8300000001</v>
      </c>
      <c r="C49" s="20">
        <f>'Campaña 2T'!E49</f>
        <v>6399807.2300000004</v>
      </c>
      <c r="D49" s="22">
        <f>B49</f>
        <v>6399863.8300000001</v>
      </c>
    </row>
    <row r="50" spans="1:5" x14ac:dyDescent="0.25">
      <c r="A50" s="1" t="s">
        <v>54</v>
      </c>
      <c r="B50" s="20">
        <f>'Campaña I T'!E50</f>
        <v>0</v>
      </c>
      <c r="C50" s="20">
        <f>'Campaña 2T'!E50</f>
        <v>0</v>
      </c>
      <c r="D50" s="17">
        <f>SUM(B50:C50)</f>
        <v>0</v>
      </c>
    </row>
    <row r="51" spans="1:5" x14ac:dyDescent="0.25">
      <c r="A51" s="3" t="s">
        <v>55</v>
      </c>
      <c r="B51" s="20">
        <f>'Campaña I T'!E51</f>
        <v>6399863.8300000001</v>
      </c>
      <c r="C51" s="20">
        <f>'Campaña 2T'!E51</f>
        <v>6399807.2300000004</v>
      </c>
      <c r="D51" s="27">
        <f>+D49+D50</f>
        <v>6399863.8300000001</v>
      </c>
    </row>
    <row r="52" spans="1:5" ht="30" x14ac:dyDescent="0.25">
      <c r="A52" s="29" t="s">
        <v>67</v>
      </c>
      <c r="B52" s="20">
        <f>'Campaña I T'!E52</f>
        <v>0</v>
      </c>
      <c r="C52" s="20">
        <f>'Campaña 2T'!E52</f>
        <v>0</v>
      </c>
      <c r="D52" s="22">
        <f>SUM(B52:C52)</f>
        <v>0</v>
      </c>
    </row>
    <row r="53" spans="1:5" x14ac:dyDescent="0.25">
      <c r="A53" s="29" t="s">
        <v>68</v>
      </c>
      <c r="B53" s="20">
        <f>'Campaña I T'!E53</f>
        <v>56.6</v>
      </c>
      <c r="C53" s="20">
        <f>'Campaña 2T'!E53</f>
        <v>5652725.75</v>
      </c>
      <c r="D53" s="22">
        <f>SUM(B53:C53)</f>
        <v>5652782.3499999996</v>
      </c>
      <c r="E53" s="20"/>
    </row>
    <row r="54" spans="1:5" x14ac:dyDescent="0.25">
      <c r="A54" s="3" t="s">
        <v>58</v>
      </c>
      <c r="B54" s="20">
        <f>'Campaña I T'!E54</f>
        <v>6399807.2300000004</v>
      </c>
      <c r="C54" s="20">
        <f>'Campaña 2T'!E54</f>
        <v>747081.48000000045</v>
      </c>
      <c r="D54" s="27">
        <f>+D51-D52-D53</f>
        <v>747081.48000000045</v>
      </c>
    </row>
    <row r="55" spans="1:5" ht="15.75" thickBot="1" x14ac:dyDescent="0.3">
      <c r="A55" s="30"/>
      <c r="B55" s="30"/>
      <c r="C55" s="30"/>
      <c r="D55" s="30"/>
    </row>
    <row r="56" spans="1:5" ht="15.75" thickTop="1" x14ac:dyDescent="0.25">
      <c r="A56" s="31" t="s">
        <v>59</v>
      </c>
    </row>
    <row r="57" spans="1:5" x14ac:dyDescent="0.25">
      <c r="A57" s="1"/>
      <c r="D57" s="20"/>
    </row>
    <row r="58" spans="1:5" x14ac:dyDescent="0.25">
      <c r="D58" s="20"/>
    </row>
    <row r="60" spans="1:5" x14ac:dyDescent="0.25">
      <c r="B60" s="20"/>
      <c r="C60" s="20"/>
    </row>
    <row r="68" spans="1:12" x14ac:dyDescent="0.25">
      <c r="A68" s="1"/>
      <c r="B68" s="20"/>
      <c r="C68" s="20"/>
    </row>
    <row r="75" spans="1:12" x14ac:dyDescent="0.25">
      <c r="A75" s="1"/>
      <c r="E75" s="61"/>
      <c r="F75" s="61"/>
      <c r="G75" s="61"/>
      <c r="H75" s="61"/>
      <c r="I75" s="61"/>
      <c r="J75" s="61"/>
      <c r="K75" s="61"/>
      <c r="L75" s="61"/>
    </row>
    <row r="76" spans="1:12" x14ac:dyDescent="0.25">
      <c r="A76" s="1"/>
      <c r="E76" s="61"/>
      <c r="F76" s="61"/>
      <c r="G76" s="61"/>
      <c r="H76" s="61"/>
      <c r="I76" s="61"/>
      <c r="J76" s="61"/>
      <c r="K76" s="61"/>
      <c r="L76" s="61"/>
    </row>
    <row r="77" spans="1:12" x14ac:dyDescent="0.25">
      <c r="A77" s="1"/>
      <c r="E77" s="61"/>
      <c r="F77" s="61"/>
      <c r="G77" s="61"/>
      <c r="H77" s="61"/>
      <c r="I77" s="61"/>
      <c r="J77" s="61"/>
      <c r="K77" s="61"/>
      <c r="L77" s="61"/>
    </row>
    <row r="78" spans="1:12" x14ac:dyDescent="0.25">
      <c r="A78" s="1"/>
      <c r="E78" s="61"/>
      <c r="F78" s="61"/>
      <c r="G78" s="61"/>
      <c r="H78" s="61"/>
      <c r="I78" s="61"/>
      <c r="J78" s="61"/>
      <c r="K78" s="61"/>
      <c r="L78" s="61"/>
    </row>
    <row r="79" spans="1:12" x14ac:dyDescent="0.25">
      <c r="A79" s="1"/>
      <c r="E79" s="61"/>
      <c r="F79" s="61"/>
      <c r="G79" s="61"/>
      <c r="H79" s="61"/>
      <c r="I79" s="61"/>
      <c r="J79" s="61"/>
      <c r="K79" s="61"/>
      <c r="L79" s="61"/>
    </row>
    <row r="80" spans="1:12" x14ac:dyDescent="0.25">
      <c r="A80" s="1"/>
      <c r="E80" s="61"/>
      <c r="F80" s="61"/>
      <c r="G80" s="61"/>
      <c r="H80" s="61"/>
      <c r="I80" s="61"/>
      <c r="J80" s="61"/>
      <c r="K80" s="61"/>
      <c r="L80" s="61"/>
    </row>
    <row r="81" spans="1:12" x14ac:dyDescent="0.25">
      <c r="A81" s="1"/>
      <c r="E81" s="61"/>
      <c r="F81" s="61"/>
      <c r="G81" s="61"/>
      <c r="H81" s="61"/>
      <c r="I81" s="61"/>
      <c r="J81" s="61"/>
      <c r="K81" s="61"/>
      <c r="L81" s="61"/>
    </row>
    <row r="82" spans="1:12" x14ac:dyDescent="0.25">
      <c r="A82" s="1"/>
      <c r="E82" s="61"/>
      <c r="F82" s="61"/>
      <c r="G82" s="61"/>
      <c r="H82" s="61"/>
      <c r="I82" s="61"/>
      <c r="J82" s="61"/>
      <c r="K82" s="61"/>
      <c r="L82" s="61"/>
    </row>
    <row r="83" spans="1:12" x14ac:dyDescent="0.25">
      <c r="A83" s="1"/>
      <c r="E83" s="61"/>
      <c r="F83" s="61"/>
      <c r="G83" s="61"/>
      <c r="H83" s="61"/>
      <c r="I83" s="61"/>
      <c r="J83" s="61"/>
      <c r="K83" s="61"/>
      <c r="L83" s="61"/>
    </row>
    <row r="84" spans="1:12" x14ac:dyDescent="0.25">
      <c r="A84" s="1"/>
      <c r="E84" s="61"/>
      <c r="F84" s="61"/>
      <c r="G84" s="61"/>
      <c r="H84" s="61"/>
      <c r="I84" s="61"/>
      <c r="J84" s="61"/>
      <c r="K84" s="61"/>
      <c r="L84" s="61"/>
    </row>
    <row r="85" spans="1:12" x14ac:dyDescent="0.25">
      <c r="A85" s="1"/>
      <c r="E85" s="61"/>
      <c r="F85" s="61"/>
      <c r="G85" s="61"/>
      <c r="H85" s="61"/>
      <c r="I85" s="61"/>
      <c r="J85" s="61"/>
      <c r="K85" s="61"/>
      <c r="L85" s="61"/>
    </row>
    <row r="86" spans="1:12" x14ac:dyDescent="0.25">
      <c r="A86" s="1"/>
      <c r="E86" s="61"/>
      <c r="F86" s="61"/>
      <c r="G86" s="61"/>
      <c r="H86" s="61"/>
      <c r="I86" s="61"/>
      <c r="J86" s="61"/>
      <c r="K86" s="61"/>
      <c r="L86" s="61"/>
    </row>
    <row r="87" spans="1:12" x14ac:dyDescent="0.25">
      <c r="A87" s="1"/>
      <c r="E87" s="61"/>
      <c r="F87" s="61"/>
      <c r="G87" s="61"/>
      <c r="H87" s="61"/>
      <c r="I87" s="61"/>
      <c r="J87" s="61"/>
      <c r="K87" s="61"/>
      <c r="L87" s="61"/>
    </row>
    <row r="88" spans="1:12" x14ac:dyDescent="0.25">
      <c r="A88" s="1"/>
      <c r="E88" s="61"/>
      <c r="F88" s="61"/>
      <c r="G88" s="61"/>
      <c r="H88" s="61"/>
      <c r="I88" s="61"/>
      <c r="J88" s="61"/>
      <c r="K88" s="61"/>
      <c r="L88" s="61"/>
    </row>
    <row r="89" spans="1:12" x14ac:dyDescent="0.25">
      <c r="A89" s="1"/>
      <c r="E89" s="61"/>
      <c r="F89" s="61"/>
      <c r="G89" s="61"/>
      <c r="H89" s="61"/>
      <c r="I89" s="61"/>
      <c r="J89" s="61"/>
      <c r="K89" s="61"/>
      <c r="L89" s="61"/>
    </row>
    <row r="90" spans="1:12" x14ac:dyDescent="0.25">
      <c r="A90" s="1"/>
      <c r="E90" s="61"/>
      <c r="F90" s="61"/>
      <c r="G90" s="61"/>
      <c r="H90" s="61"/>
      <c r="I90" s="61"/>
      <c r="J90" s="61"/>
      <c r="K90" s="61"/>
      <c r="L90" s="61"/>
    </row>
    <row r="91" spans="1:12" x14ac:dyDescent="0.25">
      <c r="A91" s="1"/>
      <c r="E91" s="61"/>
      <c r="F91" s="61"/>
      <c r="G91" s="61"/>
      <c r="H91" s="61"/>
      <c r="I91" s="61"/>
      <c r="J91" s="61"/>
      <c r="K91" s="61"/>
      <c r="L91" s="61"/>
    </row>
    <row r="92" spans="1:12" x14ac:dyDescent="0.25">
      <c r="A92" s="1"/>
      <c r="E92" s="61"/>
      <c r="F92" s="61"/>
      <c r="G92" s="61"/>
      <c r="H92" s="61"/>
      <c r="I92" s="61"/>
      <c r="J92" s="61"/>
      <c r="K92" s="61"/>
      <c r="L92" s="61"/>
    </row>
    <row r="93" spans="1:12" x14ac:dyDescent="0.25">
      <c r="A93" s="1"/>
      <c r="E93" s="61"/>
      <c r="F93" s="61"/>
      <c r="G93" s="61"/>
      <c r="H93" s="61"/>
      <c r="I93" s="61"/>
      <c r="J93" s="61"/>
      <c r="K93" s="61"/>
      <c r="L93" s="61"/>
    </row>
    <row r="94" spans="1:12" x14ac:dyDescent="0.25">
      <c r="A94" s="1"/>
      <c r="E94" s="61"/>
      <c r="F94" s="61"/>
      <c r="G94" s="61"/>
      <c r="H94" s="61"/>
      <c r="I94" s="61"/>
      <c r="J94" s="61"/>
      <c r="K94" s="61"/>
      <c r="L94" s="61"/>
    </row>
    <row r="95" spans="1:12" x14ac:dyDescent="0.25">
      <c r="A95" s="1"/>
      <c r="E95" s="61"/>
      <c r="F95" s="61"/>
      <c r="G95" s="61"/>
      <c r="H95" s="61"/>
      <c r="I95" s="61"/>
      <c r="J95" s="61"/>
      <c r="K95" s="61"/>
      <c r="L95" s="61"/>
    </row>
    <row r="96" spans="1:12" x14ac:dyDescent="0.25">
      <c r="A96" s="1"/>
      <c r="E96" s="61"/>
      <c r="F96" s="61"/>
      <c r="G96" s="61"/>
      <c r="H96" s="61"/>
      <c r="I96" s="61"/>
      <c r="J96" s="61"/>
      <c r="K96" s="61"/>
      <c r="L96" s="61"/>
    </row>
    <row r="97" spans="1:12" x14ac:dyDescent="0.25">
      <c r="A97" s="1"/>
      <c r="E97" s="61"/>
      <c r="F97" s="61"/>
      <c r="G97" s="61"/>
      <c r="H97" s="61"/>
      <c r="I97" s="61"/>
      <c r="J97" s="61"/>
      <c r="K97" s="61"/>
      <c r="L97" s="61"/>
    </row>
    <row r="98" spans="1:12" x14ac:dyDescent="0.25">
      <c r="A98" s="1"/>
      <c r="E98" s="61"/>
      <c r="F98" s="61"/>
      <c r="G98" s="61"/>
      <c r="H98" s="61"/>
      <c r="I98" s="61"/>
      <c r="J98" s="61"/>
      <c r="K98" s="61"/>
      <c r="L98" s="61"/>
    </row>
    <row r="99" spans="1:12" x14ac:dyDescent="0.25">
      <c r="A99" s="1"/>
      <c r="E99" s="61"/>
      <c r="F99" s="61"/>
      <c r="G99" s="61"/>
      <c r="H99" s="61"/>
      <c r="I99" s="61"/>
      <c r="J99" s="61"/>
      <c r="K99" s="61"/>
      <c r="L99" s="61"/>
    </row>
    <row r="100" spans="1:12" x14ac:dyDescent="0.25">
      <c r="A100" s="1"/>
      <c r="E100" s="61"/>
      <c r="F100" s="61"/>
      <c r="G100" s="61"/>
      <c r="H100" s="61"/>
      <c r="I100" s="61"/>
      <c r="J100" s="61"/>
      <c r="K100" s="61"/>
      <c r="L100" s="61"/>
    </row>
    <row r="101" spans="1:12" x14ac:dyDescent="0.25">
      <c r="A101" s="1"/>
      <c r="E101" s="61"/>
      <c r="F101" s="61"/>
      <c r="G101" s="61"/>
      <c r="H101" s="61"/>
      <c r="I101" s="61"/>
      <c r="J101" s="61"/>
      <c r="K101" s="61"/>
      <c r="L101" s="61"/>
    </row>
    <row r="102" spans="1:12" x14ac:dyDescent="0.25">
      <c r="A102" s="1"/>
      <c r="E102" s="61"/>
      <c r="F102" s="61"/>
      <c r="G102" s="61"/>
      <c r="H102" s="61"/>
      <c r="I102" s="61"/>
      <c r="J102" s="61"/>
      <c r="K102" s="61"/>
      <c r="L102" s="61"/>
    </row>
    <row r="103" spans="1:12" x14ac:dyDescent="0.25">
      <c r="A103" s="1"/>
      <c r="E103" s="61"/>
      <c r="F103" s="61"/>
      <c r="G103" s="61"/>
      <c r="H103" s="61"/>
      <c r="I103" s="61"/>
      <c r="J103" s="61"/>
      <c r="K103" s="61"/>
      <c r="L103" s="61"/>
    </row>
    <row r="104" spans="1:12" x14ac:dyDescent="0.25">
      <c r="A104" s="1"/>
      <c r="E104" s="61"/>
      <c r="F104" s="61"/>
      <c r="G104" s="61"/>
      <c r="H104" s="61"/>
      <c r="I104" s="61"/>
      <c r="J104" s="61"/>
      <c r="K104" s="61"/>
      <c r="L104" s="61"/>
    </row>
    <row r="105" spans="1:12" x14ac:dyDescent="0.25">
      <c r="A105" s="1"/>
      <c r="E105" s="61"/>
      <c r="F105" s="61"/>
      <c r="G105" s="61"/>
      <c r="H105" s="61"/>
      <c r="I105" s="61"/>
      <c r="J105" s="61"/>
      <c r="K105" s="61"/>
      <c r="L105" s="61"/>
    </row>
    <row r="106" spans="1:12" x14ac:dyDescent="0.25">
      <c r="A106" s="1"/>
      <c r="E106" s="61"/>
      <c r="F106" s="61"/>
      <c r="G106" s="61"/>
      <c r="H106" s="61"/>
      <c r="I106" s="61"/>
      <c r="J106" s="61"/>
      <c r="K106" s="61"/>
      <c r="L106" s="61"/>
    </row>
    <row r="107" spans="1:12" x14ac:dyDescent="0.25">
      <c r="A107" s="1"/>
      <c r="E107" s="61"/>
      <c r="F107" s="61"/>
      <c r="G107" s="61"/>
      <c r="H107" s="61"/>
      <c r="I107" s="61"/>
      <c r="J107" s="61"/>
      <c r="K107" s="61"/>
      <c r="L107" s="61"/>
    </row>
    <row r="108" spans="1:12" x14ac:dyDescent="0.25">
      <c r="A108" s="1"/>
      <c r="E108" s="61"/>
      <c r="F108" s="61"/>
      <c r="G108" s="61"/>
      <c r="H108" s="61"/>
      <c r="I108" s="61"/>
      <c r="J108" s="61"/>
      <c r="K108" s="61"/>
      <c r="L108" s="61"/>
    </row>
    <row r="109" spans="1:12" x14ac:dyDescent="0.25">
      <c r="A109" s="1"/>
      <c r="E109" s="61"/>
      <c r="F109" s="61"/>
      <c r="G109" s="61"/>
      <c r="H109" s="61"/>
      <c r="I109" s="61"/>
      <c r="J109" s="61"/>
      <c r="K109" s="61"/>
      <c r="L109" s="61"/>
    </row>
    <row r="110" spans="1:12" x14ac:dyDescent="0.25">
      <c r="A110" s="1"/>
      <c r="E110" s="61"/>
      <c r="F110" s="61"/>
      <c r="G110" s="61"/>
      <c r="H110" s="61"/>
      <c r="I110" s="61"/>
      <c r="J110" s="61"/>
      <c r="K110" s="61"/>
      <c r="L110" s="61"/>
    </row>
    <row r="111" spans="1:12" x14ac:dyDescent="0.25">
      <c r="A111" s="1"/>
      <c r="E111" s="61"/>
      <c r="F111" s="61"/>
      <c r="G111" s="61"/>
      <c r="H111" s="61"/>
      <c r="I111" s="61"/>
      <c r="J111" s="61"/>
      <c r="K111" s="61"/>
      <c r="L111" s="61"/>
    </row>
    <row r="112" spans="1:12" x14ac:dyDescent="0.25">
      <c r="A112" s="1"/>
      <c r="E112" s="61"/>
      <c r="F112" s="61"/>
      <c r="G112" s="61"/>
      <c r="H112" s="61"/>
      <c r="I112" s="61"/>
      <c r="J112" s="61"/>
      <c r="K112" s="61"/>
      <c r="L112" s="61"/>
    </row>
    <row r="113" spans="1:12" x14ac:dyDescent="0.25">
      <c r="A113" s="1"/>
      <c r="E113" s="61"/>
      <c r="F113" s="61"/>
      <c r="G113" s="61"/>
      <c r="H113" s="61"/>
      <c r="I113" s="61"/>
      <c r="J113" s="61"/>
      <c r="K113" s="61"/>
      <c r="L113" s="61"/>
    </row>
    <row r="114" spans="1:12" x14ac:dyDescent="0.25">
      <c r="A114" s="1"/>
      <c r="E114" s="61"/>
      <c r="F114" s="61"/>
      <c r="G114" s="61"/>
      <c r="H114" s="61"/>
      <c r="I114" s="61"/>
      <c r="J114" s="61"/>
      <c r="K114" s="61"/>
      <c r="L114" s="61"/>
    </row>
    <row r="115" spans="1:12" x14ac:dyDescent="0.25">
      <c r="A115" s="1"/>
      <c r="E115" s="61"/>
      <c r="F115" s="61"/>
      <c r="G115" s="61"/>
      <c r="H115" s="61"/>
      <c r="I115" s="61"/>
      <c r="J115" s="61"/>
      <c r="K115" s="61"/>
      <c r="L115" s="61"/>
    </row>
    <row r="116" spans="1:12" x14ac:dyDescent="0.25">
      <c r="A116" s="1"/>
      <c r="E116" s="61"/>
      <c r="F116" s="61"/>
      <c r="G116" s="61"/>
      <c r="H116" s="61"/>
      <c r="I116" s="61"/>
      <c r="J116" s="61"/>
      <c r="K116" s="61"/>
      <c r="L116" s="61"/>
    </row>
  </sheetData>
  <mergeCells count="12">
    <mergeCell ref="A46:D46"/>
    <mergeCell ref="A33:E33"/>
    <mergeCell ref="A44:E44"/>
    <mergeCell ref="A45:E45"/>
    <mergeCell ref="A1:E1"/>
    <mergeCell ref="A7:E7"/>
    <mergeCell ref="A8:E8"/>
    <mergeCell ref="A20:E20"/>
    <mergeCell ref="A21:E21"/>
    <mergeCell ref="A32:E32"/>
    <mergeCell ref="A22:D22"/>
    <mergeCell ref="A34:D3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selection activeCell="A17" sqref="A17:A18"/>
    </sheetView>
  </sheetViews>
  <sheetFormatPr baseColWidth="10" defaultColWidth="12.85546875" defaultRowHeight="15" x14ac:dyDescent="0.25"/>
  <cols>
    <col min="1" max="1" width="42.5703125" style="7" customWidth="1"/>
    <col min="2" max="16384" width="12.85546875" style="1"/>
  </cols>
  <sheetData>
    <row r="1" spans="1:7" x14ac:dyDescent="0.25">
      <c r="A1" s="133" t="s">
        <v>0</v>
      </c>
      <c r="B1" s="133"/>
      <c r="C1" s="133"/>
      <c r="D1" s="133"/>
      <c r="E1" s="133"/>
      <c r="F1" s="64"/>
      <c r="G1" s="64"/>
    </row>
    <row r="2" spans="1:7" x14ac:dyDescent="0.25">
      <c r="A2" s="2" t="s">
        <v>1</v>
      </c>
      <c r="B2" s="3" t="s">
        <v>2</v>
      </c>
      <c r="D2" s="6"/>
      <c r="E2" s="6"/>
    </row>
    <row r="3" spans="1:7" x14ac:dyDescent="0.25">
      <c r="A3" s="2" t="s">
        <v>3</v>
      </c>
      <c r="B3" s="4" t="s">
        <v>4</v>
      </c>
      <c r="C3" s="55"/>
      <c r="D3" s="55"/>
      <c r="E3" s="6"/>
    </row>
    <row r="4" spans="1:7" x14ac:dyDescent="0.25">
      <c r="A4" s="2" t="s">
        <v>5</v>
      </c>
      <c r="B4" s="3" t="s">
        <v>6</v>
      </c>
      <c r="C4" s="55"/>
      <c r="D4" s="55"/>
      <c r="E4" s="6"/>
    </row>
    <row r="5" spans="1:7" x14ac:dyDescent="0.25">
      <c r="A5" s="2" t="s">
        <v>69</v>
      </c>
      <c r="B5" s="5" t="s">
        <v>87</v>
      </c>
    </row>
    <row r="6" spans="1:7" x14ac:dyDescent="0.25">
      <c r="A6" s="2"/>
      <c r="B6" s="5"/>
    </row>
    <row r="7" spans="1:7" x14ac:dyDescent="0.25">
      <c r="A7" s="133" t="s">
        <v>8</v>
      </c>
      <c r="B7" s="133"/>
      <c r="C7" s="133"/>
      <c r="D7" s="133"/>
      <c r="E7" s="133"/>
    </row>
    <row r="8" spans="1:7" x14ac:dyDescent="0.25">
      <c r="A8" s="133" t="s">
        <v>9</v>
      </c>
      <c r="B8" s="133"/>
      <c r="C8" s="133"/>
      <c r="D8" s="133"/>
      <c r="E8" s="133"/>
    </row>
    <row r="10" spans="1:7" ht="15.75" thickBot="1" x14ac:dyDescent="0.3">
      <c r="A10" s="8" t="s">
        <v>10</v>
      </c>
      <c r="B10" s="9" t="s">
        <v>11</v>
      </c>
      <c r="C10" s="9" t="s">
        <v>71</v>
      </c>
      <c r="D10" s="9" t="s">
        <v>73</v>
      </c>
      <c r="E10" s="9" t="s">
        <v>75</v>
      </c>
      <c r="F10" s="9" t="s">
        <v>85</v>
      </c>
    </row>
    <row r="11" spans="1:7" x14ac:dyDescent="0.25">
      <c r="A11" s="67"/>
      <c r="B11" s="100"/>
      <c r="C11" s="100"/>
      <c r="D11" s="100"/>
      <c r="E11" s="100"/>
      <c r="F11" s="100"/>
    </row>
    <row r="12" spans="1:7" x14ac:dyDescent="0.25">
      <c r="A12" s="10" t="s">
        <v>61</v>
      </c>
      <c r="B12" s="7"/>
      <c r="C12" s="66">
        <f>'Campaña I T'!F12</f>
        <v>0</v>
      </c>
      <c r="D12" s="66">
        <f>'Campaña 2T'!F12</f>
        <v>0</v>
      </c>
      <c r="E12" s="66">
        <f>'Campaña 3T'!F12</f>
        <v>445</v>
      </c>
      <c r="F12" s="58">
        <f>SUM(C12:E12)</f>
        <v>445</v>
      </c>
    </row>
    <row r="13" spans="1:7" x14ac:dyDescent="0.25">
      <c r="A13" s="10" t="s">
        <v>62</v>
      </c>
      <c r="B13" s="12" t="s">
        <v>26</v>
      </c>
      <c r="C13" s="66">
        <f>'Campaña I T'!F13</f>
        <v>0</v>
      </c>
      <c r="D13" s="66">
        <f>'Campaña 2T'!F13</f>
        <v>44088</v>
      </c>
      <c r="E13" s="66">
        <f>'Campaña 3T'!F13</f>
        <v>66045</v>
      </c>
      <c r="F13" s="58">
        <f>SUM(C13:E13)</f>
        <v>110133</v>
      </c>
    </row>
    <row r="14" spans="1:7" x14ac:dyDescent="0.25">
      <c r="A14" s="13"/>
    </row>
    <row r="15" spans="1:7" ht="15.75" thickBot="1" x14ac:dyDescent="0.3">
      <c r="A15" s="14" t="s">
        <v>30</v>
      </c>
      <c r="B15" s="15"/>
      <c r="C15" s="59">
        <f t="shared" ref="C15:E15" si="0">SUM(C12:C14)</f>
        <v>0</v>
      </c>
      <c r="D15" s="59">
        <f t="shared" si="0"/>
        <v>44088</v>
      </c>
      <c r="E15" s="59">
        <f t="shared" si="0"/>
        <v>66490</v>
      </c>
      <c r="F15" s="59">
        <f>SUM(F12:F14)</f>
        <v>110578</v>
      </c>
    </row>
    <row r="16" spans="1:7" ht="15.75" thickTop="1" x14ac:dyDescent="0.25">
      <c r="A16" s="7" t="s">
        <v>63</v>
      </c>
    </row>
    <row r="17" spans="1:13" x14ac:dyDescent="0.25">
      <c r="A17" s="101" t="s">
        <v>93</v>
      </c>
    </row>
    <row r="18" spans="1:13" x14ac:dyDescent="0.25">
      <c r="A18" s="101" t="s">
        <v>92</v>
      </c>
    </row>
    <row r="20" spans="1:13" x14ac:dyDescent="0.25">
      <c r="A20" s="139" t="s">
        <v>32</v>
      </c>
      <c r="B20" s="139"/>
      <c r="C20" s="139"/>
      <c r="D20" s="139"/>
      <c r="E20" s="139"/>
      <c r="J20" s="20"/>
    </row>
    <row r="21" spans="1:13" x14ac:dyDescent="0.25">
      <c r="A21" s="133" t="s">
        <v>33</v>
      </c>
      <c r="B21" s="133"/>
      <c r="C21" s="133"/>
      <c r="D21" s="133"/>
      <c r="E21" s="133"/>
    </row>
    <row r="22" spans="1:13" x14ac:dyDescent="0.25">
      <c r="A22" s="133" t="s">
        <v>90</v>
      </c>
      <c r="B22" s="133"/>
      <c r="C22" s="133"/>
      <c r="D22" s="133"/>
      <c r="E22" s="133"/>
    </row>
    <row r="24" spans="1:13" ht="15.75" thickBot="1" x14ac:dyDescent="0.3">
      <c r="A24" s="8" t="s">
        <v>10</v>
      </c>
      <c r="B24" s="9" t="s">
        <v>71</v>
      </c>
      <c r="C24" s="9" t="s">
        <v>73</v>
      </c>
      <c r="D24" s="9" t="s">
        <v>75</v>
      </c>
      <c r="E24" s="9" t="s">
        <v>85</v>
      </c>
    </row>
    <row r="25" spans="1:13" x14ac:dyDescent="0.25">
      <c r="A25" s="67"/>
      <c r="B25" s="100"/>
      <c r="C25" s="100"/>
      <c r="D25" s="100"/>
      <c r="E25" s="100"/>
    </row>
    <row r="26" spans="1:13" x14ac:dyDescent="0.25">
      <c r="A26" s="10" t="s">
        <v>61</v>
      </c>
      <c r="B26" s="22">
        <f>'Campaña I T'!E26</f>
        <v>0</v>
      </c>
      <c r="C26" s="22">
        <f>'Campaña 2T'!E26</f>
        <v>0</v>
      </c>
      <c r="D26" s="22">
        <f>'Campaña 3T'!E26</f>
        <v>247500</v>
      </c>
      <c r="E26" s="22">
        <f>SUM(B26:D26)</f>
        <v>247500</v>
      </c>
    </row>
    <row r="27" spans="1:13" x14ac:dyDescent="0.25">
      <c r="A27" s="10" t="s">
        <v>62</v>
      </c>
      <c r="B27" s="22">
        <f>'Campaña I T'!E27</f>
        <v>0</v>
      </c>
      <c r="C27" s="22">
        <f>'Campaña 2T'!E27</f>
        <v>5652725.75</v>
      </c>
      <c r="D27" s="22">
        <f>'Campaña 3T'!E27</f>
        <v>3364000</v>
      </c>
      <c r="E27" s="22">
        <f>SUM(B27:D27)</f>
        <v>9016725.75</v>
      </c>
    </row>
    <row r="28" spans="1:13" x14ac:dyDescent="0.25">
      <c r="A28" s="18"/>
    </row>
    <row r="29" spans="1:13" ht="15.75" thickBot="1" x14ac:dyDescent="0.3">
      <c r="A29" s="14" t="s">
        <v>30</v>
      </c>
      <c r="B29" s="24">
        <f t="shared" ref="B29:E29" si="1">SUM(B26:B28)</f>
        <v>0</v>
      </c>
      <c r="C29" s="24">
        <f t="shared" si="1"/>
        <v>5652725.75</v>
      </c>
      <c r="D29" s="24">
        <f t="shared" si="1"/>
        <v>3611500</v>
      </c>
      <c r="E29" s="24">
        <f t="shared" si="1"/>
        <v>9264225.75</v>
      </c>
    </row>
    <row r="30" spans="1:13" ht="15.75" thickTop="1" x14ac:dyDescent="0.25">
      <c r="A30" s="7" t="s">
        <v>64</v>
      </c>
    </row>
    <row r="32" spans="1:13" x14ac:dyDescent="0.25">
      <c r="A32" s="140" t="s">
        <v>37</v>
      </c>
      <c r="B32" s="140"/>
      <c r="C32" s="140"/>
      <c r="D32" s="140"/>
      <c r="E32" s="140"/>
      <c r="M32" s="22"/>
    </row>
    <row r="33" spans="1:13" x14ac:dyDescent="0.25">
      <c r="A33" s="133" t="s">
        <v>33</v>
      </c>
      <c r="B33" s="133"/>
      <c r="C33" s="133"/>
      <c r="D33" s="133"/>
      <c r="E33" s="133"/>
      <c r="M33" s="22"/>
    </row>
    <row r="34" spans="1:13" x14ac:dyDescent="0.25">
      <c r="A34" s="133" t="s">
        <v>90</v>
      </c>
      <c r="B34" s="133"/>
      <c r="C34" s="133"/>
      <c r="D34" s="133"/>
      <c r="E34" s="133"/>
    </row>
    <row r="36" spans="1:13" ht="15.75" thickBot="1" x14ac:dyDescent="0.3">
      <c r="A36" s="8" t="s">
        <v>38</v>
      </c>
      <c r="B36" s="9" t="s">
        <v>71</v>
      </c>
      <c r="C36" s="9" t="s">
        <v>73</v>
      </c>
      <c r="D36" s="9" t="s">
        <v>75</v>
      </c>
      <c r="E36" s="9" t="s">
        <v>85</v>
      </c>
    </row>
    <row r="37" spans="1:13" x14ac:dyDescent="0.25">
      <c r="A37" s="67"/>
      <c r="B37" s="100"/>
      <c r="C37" s="100"/>
      <c r="D37" s="100"/>
      <c r="E37" s="100"/>
    </row>
    <row r="38" spans="1:13" x14ac:dyDescent="0.25">
      <c r="A38" s="7" t="s">
        <v>65</v>
      </c>
      <c r="B38" s="22">
        <f>'Campaña I T'!E38</f>
        <v>0</v>
      </c>
      <c r="C38" s="22">
        <f>'Campaña 2T'!E38</f>
        <v>5652725.75</v>
      </c>
      <c r="D38" s="22">
        <f>'Campaña 3T'!E38</f>
        <v>3364000</v>
      </c>
      <c r="E38" s="60">
        <f>SUM(B38:D38)</f>
        <v>9016725.75</v>
      </c>
    </row>
    <row r="39" spans="1:13" x14ac:dyDescent="0.25">
      <c r="A39" s="7" t="s">
        <v>66</v>
      </c>
      <c r="B39" s="22">
        <f>'Campaña I T'!E39</f>
        <v>0</v>
      </c>
      <c r="C39" s="22">
        <f>'Campaña 2T'!E39</f>
        <v>0</v>
      </c>
      <c r="D39" s="22">
        <f>'Campaña 3T'!E39</f>
        <v>247500</v>
      </c>
      <c r="E39" s="60">
        <f>SUM(B39:D39)</f>
        <v>247500</v>
      </c>
    </row>
    <row r="41" spans="1:13" ht="15.75" thickBot="1" x14ac:dyDescent="0.3">
      <c r="A41" s="14" t="s">
        <v>30</v>
      </c>
      <c r="B41" s="25">
        <f t="shared" ref="B41:D41" si="2">SUM(B38:B40)</f>
        <v>0</v>
      </c>
      <c r="C41" s="25">
        <f>SUM(C38:C40)</f>
        <v>5652725.75</v>
      </c>
      <c r="D41" s="25">
        <f t="shared" si="2"/>
        <v>3611500</v>
      </c>
      <c r="E41" s="25">
        <f>SUM(E38:E40)</f>
        <v>9264225.75</v>
      </c>
    </row>
    <row r="42" spans="1:13" ht="15.75" thickTop="1" x14ac:dyDescent="0.25">
      <c r="A42" s="7" t="s">
        <v>64</v>
      </c>
    </row>
    <row r="44" spans="1:13" x14ac:dyDescent="0.25">
      <c r="A44" s="133" t="s">
        <v>52</v>
      </c>
      <c r="B44" s="133"/>
      <c r="C44" s="133"/>
      <c r="D44" s="133"/>
      <c r="E44" s="133"/>
    </row>
    <row r="45" spans="1:13" x14ac:dyDescent="0.25">
      <c r="A45" s="133" t="s">
        <v>53</v>
      </c>
      <c r="B45" s="133"/>
      <c r="C45" s="133"/>
      <c r="D45" s="133"/>
      <c r="E45" s="133"/>
    </row>
    <row r="46" spans="1:13" x14ac:dyDescent="0.25">
      <c r="A46" s="133" t="s">
        <v>90</v>
      </c>
      <c r="B46" s="133"/>
      <c r="C46" s="133"/>
      <c r="D46" s="133"/>
      <c r="E46" s="133"/>
    </row>
    <row r="48" spans="1:13" ht="15.75" thickBot="1" x14ac:dyDescent="0.3">
      <c r="A48" s="8" t="s">
        <v>38</v>
      </c>
      <c r="B48" s="9" t="s">
        <v>71</v>
      </c>
      <c r="C48" s="9" t="s">
        <v>73</v>
      </c>
      <c r="D48" s="9" t="s">
        <v>75</v>
      </c>
      <c r="E48" s="9" t="s">
        <v>85</v>
      </c>
    </row>
    <row r="49" spans="1:6" x14ac:dyDescent="0.25">
      <c r="A49" s="1" t="s">
        <v>78</v>
      </c>
      <c r="B49" s="20">
        <f>'Campaña I T'!E49</f>
        <v>6399863.8300000001</v>
      </c>
      <c r="C49" s="20">
        <f>'Campaña 2T'!E49</f>
        <v>6399807.2300000004</v>
      </c>
      <c r="D49" s="20">
        <f>'Campaña 3T'!E49</f>
        <v>747081.48000000045</v>
      </c>
      <c r="E49" s="22">
        <f>B49</f>
        <v>6399863.8300000001</v>
      </c>
    </row>
    <row r="50" spans="1:6" x14ac:dyDescent="0.25">
      <c r="A50" s="1" t="s">
        <v>54</v>
      </c>
      <c r="B50" s="20">
        <f>'Campaña I T'!E50</f>
        <v>0</v>
      </c>
      <c r="C50" s="20">
        <f>'Campaña 2T'!E50</f>
        <v>0</v>
      </c>
      <c r="D50" s="20">
        <f>'Campaña 3T'!E50</f>
        <v>11528525.75</v>
      </c>
      <c r="E50" s="17">
        <f>SUM(B50:D50)</f>
        <v>11528525.75</v>
      </c>
    </row>
    <row r="51" spans="1:6" x14ac:dyDescent="0.25">
      <c r="A51" s="3" t="s">
        <v>55</v>
      </c>
      <c r="B51" s="20">
        <f>'Campaña I T'!E51</f>
        <v>6399863.8300000001</v>
      </c>
      <c r="C51" s="20">
        <f>'Campaña 2T'!E51</f>
        <v>6399807.2300000004</v>
      </c>
      <c r="D51" s="20">
        <f>'Campaña 3T'!E51</f>
        <v>12275607.23</v>
      </c>
      <c r="E51" s="27">
        <f>+E49+E50</f>
        <v>17928389.579999998</v>
      </c>
    </row>
    <row r="52" spans="1:6" ht="30" x14ac:dyDescent="0.25">
      <c r="A52" s="29" t="s">
        <v>67</v>
      </c>
      <c r="B52" s="20">
        <f>'Campaña I T'!E52</f>
        <v>0</v>
      </c>
      <c r="C52" s="20">
        <f>'Campaña 2T'!E52</f>
        <v>0</v>
      </c>
      <c r="D52" s="20">
        <f>'Campaña 3T'!E52</f>
        <v>0</v>
      </c>
      <c r="E52" s="22">
        <f>SUM(B52:D52)</f>
        <v>0</v>
      </c>
    </row>
    <row r="53" spans="1:6" x14ac:dyDescent="0.25">
      <c r="A53" s="29" t="s">
        <v>68</v>
      </c>
      <c r="B53" s="20">
        <f>'Campaña I T'!E53</f>
        <v>56.6</v>
      </c>
      <c r="C53" s="20">
        <f>'Campaña 2T'!E53</f>
        <v>5652725.75</v>
      </c>
      <c r="D53" s="20">
        <f>'Campaña 3T'!E53</f>
        <v>3611500</v>
      </c>
      <c r="E53" s="22">
        <f>SUM(B53:D53)</f>
        <v>9264282.3499999996</v>
      </c>
      <c r="F53" s="20"/>
    </row>
    <row r="54" spans="1:6" x14ac:dyDescent="0.25">
      <c r="A54" s="3" t="s">
        <v>58</v>
      </c>
      <c r="B54" s="20">
        <f>'Campaña I T'!E54</f>
        <v>6399807.2300000004</v>
      </c>
      <c r="C54" s="20">
        <f>'Campaña 2T'!E54</f>
        <v>747081.48000000045</v>
      </c>
      <c r="D54" s="20">
        <f>'Campaña 3T'!E54</f>
        <v>8664107.2300000004</v>
      </c>
      <c r="E54" s="27">
        <f>+E51-E52-E53</f>
        <v>8664107.2299999986</v>
      </c>
    </row>
    <row r="55" spans="1:6" ht="15.75" thickBot="1" x14ac:dyDescent="0.3">
      <c r="A55" s="30"/>
      <c r="B55" s="30"/>
      <c r="C55" s="30"/>
      <c r="D55" s="30"/>
      <c r="E55" s="30"/>
    </row>
    <row r="56" spans="1:6" ht="15.75" thickTop="1" x14ac:dyDescent="0.25">
      <c r="A56" s="31" t="s">
        <v>59</v>
      </c>
    </row>
    <row r="57" spans="1:6" x14ac:dyDescent="0.25">
      <c r="A57" s="1"/>
      <c r="D57" s="20"/>
    </row>
    <row r="58" spans="1:6" x14ac:dyDescent="0.25">
      <c r="D58" s="20"/>
    </row>
    <row r="60" spans="1:6" x14ac:dyDescent="0.25">
      <c r="B60" s="20"/>
      <c r="C60" s="20"/>
    </row>
    <row r="68" spans="1:12" x14ac:dyDescent="0.25">
      <c r="A68" s="1"/>
      <c r="B68" s="20"/>
      <c r="C68" s="20"/>
    </row>
    <row r="75" spans="1:12" x14ac:dyDescent="0.25">
      <c r="A75" s="1"/>
      <c r="E75" s="61"/>
      <c r="F75" s="61"/>
      <c r="G75" s="61"/>
      <c r="H75" s="61"/>
      <c r="I75" s="61"/>
      <c r="J75" s="61"/>
      <c r="K75" s="61"/>
      <c r="L75" s="61"/>
    </row>
    <row r="76" spans="1:12" x14ac:dyDescent="0.25">
      <c r="A76" s="1"/>
      <c r="E76" s="61"/>
      <c r="F76" s="61"/>
      <c r="G76" s="61"/>
      <c r="H76" s="61"/>
      <c r="I76" s="61"/>
      <c r="J76" s="61"/>
      <c r="K76" s="61"/>
      <c r="L76" s="61"/>
    </row>
    <row r="77" spans="1:12" x14ac:dyDescent="0.25">
      <c r="A77" s="1"/>
      <c r="E77" s="61"/>
      <c r="F77" s="61"/>
      <c r="G77" s="61"/>
      <c r="H77" s="61"/>
      <c r="I77" s="61"/>
      <c r="J77" s="61"/>
      <c r="K77" s="61"/>
      <c r="L77" s="61"/>
    </row>
    <row r="78" spans="1:12" x14ac:dyDescent="0.25">
      <c r="A78" s="1"/>
      <c r="E78" s="61"/>
      <c r="F78" s="61"/>
      <c r="G78" s="61"/>
      <c r="H78" s="61"/>
      <c r="I78" s="61"/>
      <c r="J78" s="61"/>
      <c r="K78" s="61"/>
      <c r="L78" s="61"/>
    </row>
    <row r="79" spans="1:12" x14ac:dyDescent="0.25">
      <c r="A79" s="1"/>
      <c r="E79" s="61"/>
      <c r="F79" s="61"/>
      <c r="G79" s="61"/>
      <c r="H79" s="61"/>
      <c r="I79" s="61"/>
      <c r="J79" s="61"/>
      <c r="K79" s="61"/>
      <c r="L79" s="61"/>
    </row>
    <row r="80" spans="1:12" x14ac:dyDescent="0.25">
      <c r="A80" s="1"/>
      <c r="E80" s="61"/>
      <c r="F80" s="61"/>
      <c r="G80" s="61"/>
      <c r="H80" s="61"/>
      <c r="I80" s="61"/>
      <c r="J80" s="61"/>
      <c r="K80" s="61"/>
      <c r="L80" s="61"/>
    </row>
    <row r="81" spans="1:12" x14ac:dyDescent="0.25">
      <c r="A81" s="1"/>
      <c r="E81" s="61"/>
      <c r="F81" s="61"/>
      <c r="G81" s="61"/>
      <c r="H81" s="61"/>
      <c r="I81" s="61"/>
      <c r="J81" s="61"/>
      <c r="K81" s="61"/>
      <c r="L81" s="61"/>
    </row>
    <row r="82" spans="1:12" x14ac:dyDescent="0.25">
      <c r="A82" s="1"/>
      <c r="E82" s="61"/>
      <c r="F82" s="61"/>
      <c r="G82" s="61"/>
      <c r="H82" s="61"/>
      <c r="I82" s="61"/>
      <c r="J82" s="61"/>
      <c r="K82" s="61"/>
      <c r="L82" s="61"/>
    </row>
    <row r="83" spans="1:12" x14ac:dyDescent="0.25">
      <c r="A83" s="1"/>
      <c r="E83" s="61"/>
      <c r="F83" s="61"/>
      <c r="G83" s="61"/>
      <c r="H83" s="61"/>
      <c r="I83" s="61"/>
      <c r="J83" s="61"/>
      <c r="K83" s="61"/>
      <c r="L83" s="61"/>
    </row>
    <row r="84" spans="1:12" x14ac:dyDescent="0.25">
      <c r="A84" s="1"/>
      <c r="E84" s="61"/>
      <c r="F84" s="61"/>
      <c r="G84" s="61"/>
      <c r="H84" s="61"/>
      <c r="I84" s="61"/>
      <c r="J84" s="61"/>
      <c r="K84" s="61"/>
      <c r="L84" s="61"/>
    </row>
    <row r="85" spans="1:12" x14ac:dyDescent="0.25">
      <c r="A85" s="1"/>
      <c r="E85" s="61"/>
      <c r="F85" s="61"/>
      <c r="G85" s="61"/>
      <c r="H85" s="61"/>
      <c r="I85" s="61"/>
      <c r="J85" s="61"/>
      <c r="K85" s="61"/>
      <c r="L85" s="61"/>
    </row>
    <row r="86" spans="1:12" x14ac:dyDescent="0.25">
      <c r="A86" s="1"/>
      <c r="E86" s="61"/>
      <c r="F86" s="61"/>
      <c r="G86" s="61"/>
      <c r="H86" s="61"/>
      <c r="I86" s="61"/>
      <c r="J86" s="61"/>
      <c r="K86" s="61"/>
      <c r="L86" s="61"/>
    </row>
    <row r="87" spans="1:12" x14ac:dyDescent="0.25">
      <c r="A87" s="1"/>
      <c r="E87" s="61"/>
      <c r="F87" s="61"/>
      <c r="G87" s="61"/>
      <c r="H87" s="61"/>
      <c r="I87" s="61"/>
      <c r="J87" s="61"/>
      <c r="K87" s="61"/>
      <c r="L87" s="61"/>
    </row>
    <row r="88" spans="1:12" x14ac:dyDescent="0.25">
      <c r="A88" s="1"/>
      <c r="E88" s="61"/>
      <c r="F88" s="61"/>
      <c r="G88" s="61"/>
      <c r="H88" s="61"/>
      <c r="I88" s="61"/>
      <c r="J88" s="61"/>
      <c r="K88" s="61"/>
      <c r="L88" s="61"/>
    </row>
    <row r="89" spans="1:12" x14ac:dyDescent="0.25">
      <c r="A89" s="1"/>
      <c r="E89" s="61"/>
      <c r="F89" s="61"/>
      <c r="G89" s="61"/>
      <c r="H89" s="61"/>
      <c r="I89" s="61"/>
      <c r="J89" s="61"/>
      <c r="K89" s="61"/>
      <c r="L89" s="61"/>
    </row>
    <row r="90" spans="1:12" x14ac:dyDescent="0.25">
      <c r="A90" s="1"/>
      <c r="E90" s="61"/>
      <c r="F90" s="61"/>
      <c r="G90" s="61"/>
      <c r="H90" s="61"/>
      <c r="I90" s="61"/>
      <c r="J90" s="61"/>
      <c r="K90" s="61"/>
      <c r="L90" s="61"/>
    </row>
    <row r="91" spans="1:12" x14ac:dyDescent="0.25">
      <c r="A91" s="1"/>
      <c r="E91" s="61"/>
      <c r="F91" s="61"/>
      <c r="G91" s="61"/>
      <c r="H91" s="61"/>
      <c r="I91" s="61"/>
      <c r="J91" s="61"/>
      <c r="K91" s="61"/>
      <c r="L91" s="61"/>
    </row>
    <row r="92" spans="1:12" x14ac:dyDescent="0.25">
      <c r="A92" s="1"/>
      <c r="E92" s="61"/>
      <c r="F92" s="61"/>
      <c r="G92" s="61"/>
      <c r="H92" s="61"/>
      <c r="I92" s="61"/>
      <c r="J92" s="61"/>
      <c r="K92" s="61"/>
      <c r="L92" s="61"/>
    </row>
    <row r="93" spans="1:12" x14ac:dyDescent="0.25">
      <c r="A93" s="1"/>
      <c r="E93" s="61"/>
      <c r="F93" s="61"/>
      <c r="G93" s="61"/>
      <c r="H93" s="61"/>
      <c r="I93" s="61"/>
      <c r="J93" s="61"/>
      <c r="K93" s="61"/>
      <c r="L93" s="61"/>
    </row>
    <row r="94" spans="1:12" x14ac:dyDescent="0.25">
      <c r="A94" s="1"/>
      <c r="E94" s="61"/>
      <c r="F94" s="61"/>
      <c r="G94" s="61"/>
      <c r="H94" s="61"/>
      <c r="I94" s="61"/>
      <c r="J94" s="61"/>
      <c r="K94" s="61"/>
      <c r="L94" s="61"/>
    </row>
    <row r="95" spans="1:12" x14ac:dyDescent="0.25">
      <c r="A95" s="1"/>
      <c r="E95" s="61"/>
      <c r="F95" s="61"/>
      <c r="G95" s="61"/>
      <c r="H95" s="61"/>
      <c r="I95" s="61"/>
      <c r="J95" s="61"/>
      <c r="K95" s="61"/>
      <c r="L95" s="61"/>
    </row>
    <row r="96" spans="1:12" x14ac:dyDescent="0.25">
      <c r="A96" s="1"/>
      <c r="E96" s="61"/>
      <c r="F96" s="61"/>
      <c r="G96" s="61"/>
      <c r="H96" s="61"/>
      <c r="I96" s="61"/>
      <c r="J96" s="61"/>
      <c r="K96" s="61"/>
      <c r="L96" s="61"/>
    </row>
    <row r="97" spans="1:12" x14ac:dyDescent="0.25">
      <c r="A97" s="1"/>
      <c r="E97" s="61"/>
      <c r="F97" s="61"/>
      <c r="G97" s="61"/>
      <c r="H97" s="61"/>
      <c r="I97" s="61"/>
      <c r="J97" s="61"/>
      <c r="K97" s="61"/>
      <c r="L97" s="61"/>
    </row>
    <row r="98" spans="1:12" x14ac:dyDescent="0.25">
      <c r="A98" s="1"/>
      <c r="E98" s="61"/>
      <c r="F98" s="61"/>
      <c r="G98" s="61"/>
      <c r="H98" s="61"/>
      <c r="I98" s="61"/>
      <c r="J98" s="61"/>
      <c r="K98" s="61"/>
      <c r="L98" s="61"/>
    </row>
    <row r="99" spans="1:12" x14ac:dyDescent="0.25">
      <c r="A99" s="1"/>
      <c r="E99" s="61"/>
      <c r="F99" s="61"/>
      <c r="G99" s="61"/>
      <c r="H99" s="61"/>
      <c r="I99" s="61"/>
      <c r="J99" s="61"/>
      <c r="K99" s="61"/>
      <c r="L99" s="61"/>
    </row>
    <row r="100" spans="1:12" x14ac:dyDescent="0.25">
      <c r="A100" s="1"/>
      <c r="E100" s="61"/>
      <c r="F100" s="61"/>
      <c r="G100" s="61"/>
      <c r="H100" s="61"/>
      <c r="I100" s="61"/>
      <c r="J100" s="61"/>
      <c r="K100" s="61"/>
      <c r="L100" s="61"/>
    </row>
    <row r="101" spans="1:12" x14ac:dyDescent="0.25">
      <c r="A101" s="1"/>
      <c r="E101" s="61"/>
      <c r="F101" s="61"/>
      <c r="G101" s="61"/>
      <c r="H101" s="61"/>
      <c r="I101" s="61"/>
      <c r="J101" s="61"/>
      <c r="K101" s="61"/>
      <c r="L101" s="61"/>
    </row>
    <row r="102" spans="1:12" x14ac:dyDescent="0.25">
      <c r="A102" s="1"/>
      <c r="E102" s="61"/>
      <c r="F102" s="61"/>
      <c r="G102" s="61"/>
      <c r="H102" s="61"/>
      <c r="I102" s="61"/>
      <c r="J102" s="61"/>
      <c r="K102" s="61"/>
      <c r="L102" s="61"/>
    </row>
    <row r="103" spans="1:12" x14ac:dyDescent="0.25">
      <c r="A103" s="1"/>
      <c r="E103" s="61"/>
      <c r="F103" s="61"/>
      <c r="G103" s="61"/>
      <c r="H103" s="61"/>
      <c r="I103" s="61"/>
      <c r="J103" s="61"/>
      <c r="K103" s="61"/>
      <c r="L103" s="61"/>
    </row>
    <row r="104" spans="1:12" x14ac:dyDescent="0.25">
      <c r="A104" s="1"/>
      <c r="E104" s="61"/>
      <c r="F104" s="61"/>
      <c r="G104" s="61"/>
      <c r="H104" s="61"/>
      <c r="I104" s="61"/>
      <c r="J104" s="61"/>
      <c r="K104" s="61"/>
      <c r="L104" s="61"/>
    </row>
    <row r="105" spans="1:12" x14ac:dyDescent="0.25">
      <c r="A105" s="1"/>
      <c r="E105" s="61"/>
      <c r="F105" s="61"/>
      <c r="G105" s="61"/>
      <c r="H105" s="61"/>
      <c r="I105" s="61"/>
      <c r="J105" s="61"/>
      <c r="K105" s="61"/>
      <c r="L105" s="61"/>
    </row>
    <row r="106" spans="1:12" x14ac:dyDescent="0.25">
      <c r="A106" s="1"/>
      <c r="E106" s="61"/>
      <c r="F106" s="61"/>
      <c r="G106" s="61"/>
      <c r="H106" s="61"/>
      <c r="I106" s="61"/>
      <c r="J106" s="61"/>
      <c r="K106" s="61"/>
      <c r="L106" s="61"/>
    </row>
    <row r="107" spans="1:12" x14ac:dyDescent="0.25">
      <c r="A107" s="1"/>
      <c r="E107" s="61"/>
      <c r="F107" s="61"/>
      <c r="G107" s="61"/>
      <c r="H107" s="61"/>
      <c r="I107" s="61"/>
      <c r="J107" s="61"/>
      <c r="K107" s="61"/>
      <c r="L107" s="61"/>
    </row>
    <row r="108" spans="1:12" x14ac:dyDescent="0.25">
      <c r="A108" s="1"/>
      <c r="E108" s="61"/>
      <c r="F108" s="61"/>
      <c r="G108" s="61"/>
      <c r="H108" s="61"/>
      <c r="I108" s="61"/>
      <c r="J108" s="61"/>
      <c r="K108" s="61"/>
      <c r="L108" s="61"/>
    </row>
    <row r="109" spans="1:12" x14ac:dyDescent="0.25">
      <c r="A109" s="1"/>
      <c r="E109" s="61"/>
      <c r="F109" s="61"/>
      <c r="G109" s="61"/>
      <c r="H109" s="61"/>
      <c r="I109" s="61"/>
      <c r="J109" s="61"/>
      <c r="K109" s="61"/>
      <c r="L109" s="61"/>
    </row>
    <row r="110" spans="1:12" x14ac:dyDescent="0.25">
      <c r="A110" s="1"/>
      <c r="E110" s="61"/>
      <c r="F110" s="61"/>
      <c r="G110" s="61"/>
      <c r="H110" s="61"/>
      <c r="I110" s="61"/>
      <c r="J110" s="61"/>
      <c r="K110" s="61"/>
      <c r="L110" s="61"/>
    </row>
    <row r="111" spans="1:12" x14ac:dyDescent="0.25">
      <c r="A111" s="1"/>
      <c r="E111" s="61"/>
      <c r="F111" s="61"/>
      <c r="G111" s="61"/>
      <c r="H111" s="61"/>
      <c r="I111" s="61"/>
      <c r="J111" s="61"/>
      <c r="K111" s="61"/>
      <c r="L111" s="61"/>
    </row>
    <row r="112" spans="1:12" x14ac:dyDescent="0.25">
      <c r="A112" s="1"/>
      <c r="E112" s="61"/>
      <c r="F112" s="61"/>
      <c r="G112" s="61"/>
      <c r="H112" s="61"/>
      <c r="I112" s="61"/>
      <c r="J112" s="61"/>
      <c r="K112" s="61"/>
      <c r="L112" s="61"/>
    </row>
    <row r="113" spans="1:12" x14ac:dyDescent="0.25">
      <c r="A113" s="1"/>
      <c r="E113" s="61"/>
      <c r="F113" s="61"/>
      <c r="G113" s="61"/>
      <c r="H113" s="61"/>
      <c r="I113" s="61"/>
      <c r="J113" s="61"/>
      <c r="K113" s="61"/>
      <c r="L113" s="61"/>
    </row>
    <row r="114" spans="1:12" x14ac:dyDescent="0.25">
      <c r="A114" s="1"/>
      <c r="E114" s="61"/>
      <c r="F114" s="61"/>
      <c r="G114" s="61"/>
      <c r="H114" s="61"/>
      <c r="I114" s="61"/>
      <c r="J114" s="61"/>
      <c r="K114" s="61"/>
      <c r="L114" s="61"/>
    </row>
    <row r="115" spans="1:12" x14ac:dyDescent="0.25">
      <c r="A115" s="1"/>
      <c r="E115" s="61"/>
      <c r="F115" s="61"/>
      <c r="G115" s="61"/>
      <c r="H115" s="61"/>
      <c r="I115" s="61"/>
      <c r="J115" s="61"/>
      <c r="K115" s="61"/>
      <c r="L115" s="61"/>
    </row>
    <row r="116" spans="1:12" x14ac:dyDescent="0.25">
      <c r="A116" s="1"/>
      <c r="E116" s="61"/>
      <c r="F116" s="61"/>
      <c r="G116" s="61"/>
      <c r="H116" s="61"/>
      <c r="I116" s="61"/>
      <c r="J116" s="61"/>
      <c r="K116" s="61"/>
      <c r="L116" s="61"/>
    </row>
  </sheetData>
  <mergeCells count="12">
    <mergeCell ref="A1:E1"/>
    <mergeCell ref="A7:E7"/>
    <mergeCell ref="A8:E8"/>
    <mergeCell ref="A20:E20"/>
    <mergeCell ref="A21:E21"/>
    <mergeCell ref="A46:E46"/>
    <mergeCell ref="A34:E34"/>
    <mergeCell ref="A22:E22"/>
    <mergeCell ref="A33:E33"/>
    <mergeCell ref="A44:E44"/>
    <mergeCell ref="A45:E45"/>
    <mergeCell ref="A32:E3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28" workbookViewId="0">
      <selection activeCell="F54" sqref="F54"/>
    </sheetView>
  </sheetViews>
  <sheetFormatPr baseColWidth="10" defaultColWidth="12.85546875" defaultRowHeight="15" x14ac:dyDescent="0.25"/>
  <cols>
    <col min="1" max="1" width="42.5703125" style="114" customWidth="1"/>
    <col min="2" max="3" width="13.140625" style="87" bestFit="1" customWidth="1"/>
    <col min="4" max="4" width="14.140625" style="87" bestFit="1" customWidth="1"/>
    <col min="5" max="5" width="13.140625" style="87" bestFit="1" customWidth="1"/>
    <col min="6" max="6" width="14.140625" style="87" bestFit="1" customWidth="1"/>
    <col min="7" max="8" width="13" style="87" bestFit="1" customWidth="1"/>
    <col min="9" max="16384" width="12.85546875" style="87"/>
  </cols>
  <sheetData>
    <row r="1" spans="1:7" x14ac:dyDescent="0.25">
      <c r="A1" s="137" t="s">
        <v>0</v>
      </c>
      <c r="B1" s="137"/>
      <c r="C1" s="137"/>
      <c r="D1" s="137"/>
      <c r="E1" s="137"/>
      <c r="F1" s="126"/>
      <c r="G1" s="126"/>
    </row>
    <row r="2" spans="1:7" x14ac:dyDescent="0.25">
      <c r="A2" s="107" t="s">
        <v>1</v>
      </c>
      <c r="B2" s="108" t="s">
        <v>2</v>
      </c>
      <c r="D2" s="127"/>
      <c r="E2" s="127"/>
    </row>
    <row r="3" spans="1:7" x14ac:dyDescent="0.25">
      <c r="A3" s="107" t="s">
        <v>3</v>
      </c>
      <c r="B3" s="109" t="s">
        <v>4</v>
      </c>
      <c r="C3" s="128"/>
      <c r="D3" s="128"/>
      <c r="E3" s="127"/>
    </row>
    <row r="4" spans="1:7" x14ac:dyDescent="0.25">
      <c r="A4" s="107" t="s">
        <v>5</v>
      </c>
      <c r="B4" s="108" t="s">
        <v>6</v>
      </c>
      <c r="C4" s="128"/>
      <c r="D4" s="128"/>
      <c r="E4" s="127"/>
    </row>
    <row r="5" spans="1:7" x14ac:dyDescent="0.25">
      <c r="A5" s="107" t="s">
        <v>69</v>
      </c>
      <c r="B5" s="110" t="s">
        <v>82</v>
      </c>
    </row>
    <row r="6" spans="1:7" x14ac:dyDescent="0.25">
      <c r="A6" s="107"/>
      <c r="B6" s="110"/>
    </row>
    <row r="7" spans="1:7" x14ac:dyDescent="0.25">
      <c r="A7" s="137" t="s">
        <v>8</v>
      </c>
      <c r="B7" s="137"/>
      <c r="C7" s="137"/>
      <c r="D7" s="137"/>
      <c r="E7" s="137"/>
      <c r="F7" s="137"/>
      <c r="G7" s="137"/>
    </row>
    <row r="8" spans="1:7" x14ac:dyDescent="0.25">
      <c r="A8" s="137" t="s">
        <v>9</v>
      </c>
      <c r="B8" s="137"/>
      <c r="C8" s="137"/>
      <c r="D8" s="137"/>
      <c r="E8" s="137"/>
      <c r="F8" s="137"/>
      <c r="G8" s="137"/>
    </row>
    <row r="10" spans="1:7" ht="15.75" thickBot="1" x14ac:dyDescent="0.3">
      <c r="A10" s="111" t="s">
        <v>10</v>
      </c>
      <c r="B10" s="112" t="s">
        <v>11</v>
      </c>
      <c r="C10" s="112" t="s">
        <v>71</v>
      </c>
      <c r="D10" s="112" t="s">
        <v>73</v>
      </c>
      <c r="E10" s="112" t="s">
        <v>75</v>
      </c>
      <c r="F10" s="112" t="s">
        <v>77</v>
      </c>
      <c r="G10" s="112" t="s">
        <v>83</v>
      </c>
    </row>
    <row r="11" spans="1:7" x14ac:dyDescent="0.25">
      <c r="A11" s="129"/>
      <c r="B11" s="130"/>
      <c r="C11" s="130"/>
      <c r="D11" s="130"/>
      <c r="E11" s="130"/>
      <c r="F11" s="130"/>
      <c r="G11" s="130"/>
    </row>
    <row r="12" spans="1:7" x14ac:dyDescent="0.25">
      <c r="A12" s="113" t="s">
        <v>61</v>
      </c>
      <c r="B12" s="114"/>
      <c r="C12" s="87">
        <f>'Campaña I T'!F12</f>
        <v>0</v>
      </c>
      <c r="D12" s="87">
        <f>'Campaña 2T'!F12</f>
        <v>0</v>
      </c>
      <c r="E12" s="87">
        <f>'Campaña 3T'!F12</f>
        <v>445</v>
      </c>
      <c r="F12" s="89">
        <f>'Campaña 4T'!F12</f>
        <v>450</v>
      </c>
      <c r="G12" s="89">
        <f>SUM(C12:F12)</f>
        <v>895</v>
      </c>
    </row>
    <row r="13" spans="1:7" x14ac:dyDescent="0.25">
      <c r="A13" s="113" t="s">
        <v>62</v>
      </c>
      <c r="B13" s="95" t="s">
        <v>26</v>
      </c>
      <c r="C13" s="87">
        <f>'Campaña I T'!F13</f>
        <v>0</v>
      </c>
      <c r="D13" s="87">
        <f>'Campaña 2T'!F13</f>
        <v>44088</v>
      </c>
      <c r="E13" s="87">
        <f>'Campaña 3T'!F13</f>
        <v>66045</v>
      </c>
      <c r="F13" s="89">
        <f>'Campaña 4T'!F13</f>
        <v>76386</v>
      </c>
      <c r="G13" s="89">
        <f>SUM(C13:F13)</f>
        <v>186519</v>
      </c>
    </row>
    <row r="14" spans="1:7" x14ac:dyDescent="0.25">
      <c r="A14" s="116"/>
    </row>
    <row r="15" spans="1:7" ht="15.75" thickBot="1" x14ac:dyDescent="0.3">
      <c r="A15" s="117" t="s">
        <v>30</v>
      </c>
      <c r="B15" s="90"/>
      <c r="C15" s="91">
        <f t="shared" ref="C15:F15" si="0">SUM(C12:C14)</f>
        <v>0</v>
      </c>
      <c r="D15" s="91">
        <f t="shared" si="0"/>
        <v>44088</v>
      </c>
      <c r="E15" s="91">
        <f t="shared" si="0"/>
        <v>66490</v>
      </c>
      <c r="F15" s="91">
        <f t="shared" si="0"/>
        <v>76836</v>
      </c>
      <c r="G15" s="91">
        <f>SUM(G12:G14)</f>
        <v>187414</v>
      </c>
    </row>
    <row r="16" spans="1:7" ht="15.75" thickTop="1" x14ac:dyDescent="0.25">
      <c r="A16" s="114" t="s">
        <v>63</v>
      </c>
    </row>
    <row r="17" spans="1:13" x14ac:dyDescent="0.25">
      <c r="A17" s="131" t="s">
        <v>93</v>
      </c>
    </row>
    <row r="18" spans="1:13" x14ac:dyDescent="0.25">
      <c r="A18" s="131" t="s">
        <v>92</v>
      </c>
    </row>
    <row r="20" spans="1:13" x14ac:dyDescent="0.25">
      <c r="A20" s="141" t="s">
        <v>32</v>
      </c>
      <c r="B20" s="141"/>
      <c r="C20" s="141"/>
      <c r="D20" s="141"/>
      <c r="E20" s="141"/>
      <c r="F20" s="141"/>
    </row>
    <row r="21" spans="1:13" x14ac:dyDescent="0.25">
      <c r="A21" s="137" t="s">
        <v>33</v>
      </c>
      <c r="B21" s="137"/>
      <c r="C21" s="137"/>
      <c r="D21" s="137"/>
      <c r="E21" s="137"/>
      <c r="F21" s="137"/>
    </row>
    <row r="22" spans="1:13" x14ac:dyDescent="0.25">
      <c r="A22" s="137" t="s">
        <v>90</v>
      </c>
      <c r="B22" s="137"/>
      <c r="C22" s="137"/>
      <c r="D22" s="137"/>
      <c r="E22" s="137"/>
      <c r="F22" s="137"/>
    </row>
    <row r="24" spans="1:13" ht="15.75" thickBot="1" x14ac:dyDescent="0.3">
      <c r="A24" s="111" t="s">
        <v>10</v>
      </c>
      <c r="B24" s="112" t="s">
        <v>71</v>
      </c>
      <c r="C24" s="112" t="s">
        <v>73</v>
      </c>
      <c r="D24" s="112" t="s">
        <v>75</v>
      </c>
      <c r="E24" s="112" t="s">
        <v>77</v>
      </c>
      <c r="F24" s="112" t="s">
        <v>83</v>
      </c>
    </row>
    <row r="25" spans="1:13" x14ac:dyDescent="0.25">
      <c r="A25" s="129"/>
      <c r="B25" s="130"/>
      <c r="C25" s="130"/>
      <c r="D25" s="130"/>
      <c r="E25" s="130"/>
      <c r="F25" s="130"/>
    </row>
    <row r="26" spans="1:13" x14ac:dyDescent="0.25">
      <c r="A26" s="113" t="s">
        <v>61</v>
      </c>
      <c r="B26" s="89">
        <f>'Campaña I T'!E26</f>
        <v>0</v>
      </c>
      <c r="C26" s="89">
        <f>'Campaña 2T'!E26</f>
        <v>0</v>
      </c>
      <c r="D26" s="89">
        <f>'Campaña 3T'!E26</f>
        <v>247500</v>
      </c>
      <c r="E26" s="89">
        <f>'Campaña 4T'!E26</f>
        <v>2651900</v>
      </c>
      <c r="F26" s="89">
        <f>SUM(B26:E26)</f>
        <v>2899400</v>
      </c>
    </row>
    <row r="27" spans="1:13" x14ac:dyDescent="0.25">
      <c r="A27" s="113" t="s">
        <v>62</v>
      </c>
      <c r="B27" s="89">
        <f>'Campaña I T'!E27</f>
        <v>0</v>
      </c>
      <c r="C27" s="89">
        <f>'Campaña 2T'!E27</f>
        <v>5652725.75</v>
      </c>
      <c r="D27" s="89">
        <f>'Campaña 3T'!E27</f>
        <v>3364000</v>
      </c>
      <c r="E27" s="89">
        <f>'Campaña 4T'!E27</f>
        <v>4579914.45</v>
      </c>
      <c r="F27" s="89">
        <f>SUM(B27:E27)</f>
        <v>13596640.199999999</v>
      </c>
    </row>
    <row r="28" spans="1:13" x14ac:dyDescent="0.25">
      <c r="A28" s="120"/>
    </row>
    <row r="29" spans="1:13" ht="15.75" thickBot="1" x14ac:dyDescent="0.3">
      <c r="A29" s="117" t="s">
        <v>30</v>
      </c>
      <c r="B29" s="91">
        <f t="shared" ref="B29:F29" si="1">SUM(B26:B28)</f>
        <v>0</v>
      </c>
      <c r="C29" s="91">
        <f t="shared" si="1"/>
        <v>5652725.75</v>
      </c>
      <c r="D29" s="91">
        <f t="shared" si="1"/>
        <v>3611500</v>
      </c>
      <c r="E29" s="91">
        <f t="shared" si="1"/>
        <v>7231814.4500000002</v>
      </c>
      <c r="F29" s="91">
        <f t="shared" si="1"/>
        <v>16496040.199999999</v>
      </c>
    </row>
    <row r="30" spans="1:13" ht="15.75" thickTop="1" x14ac:dyDescent="0.25">
      <c r="A30" s="114" t="s">
        <v>64</v>
      </c>
    </row>
    <row r="32" spans="1:13" x14ac:dyDescent="0.25">
      <c r="A32" s="142" t="s">
        <v>37</v>
      </c>
      <c r="B32" s="142"/>
      <c r="C32" s="142"/>
      <c r="D32" s="142"/>
      <c r="E32" s="142"/>
      <c r="F32" s="142"/>
      <c r="M32" s="89"/>
    </row>
    <row r="33" spans="1:13" x14ac:dyDescent="0.25">
      <c r="A33" s="137" t="s">
        <v>33</v>
      </c>
      <c r="B33" s="137"/>
      <c r="C33" s="137"/>
      <c r="D33" s="137"/>
      <c r="E33" s="137"/>
      <c r="F33" s="137"/>
      <c r="M33" s="89"/>
    </row>
    <row r="34" spans="1:13" x14ac:dyDescent="0.25">
      <c r="A34" s="137" t="s">
        <v>90</v>
      </c>
      <c r="B34" s="137"/>
      <c r="C34" s="137"/>
      <c r="D34" s="137"/>
      <c r="E34" s="137"/>
      <c r="F34" s="137"/>
    </row>
    <row r="36" spans="1:13" ht="15.75" thickBot="1" x14ac:dyDescent="0.3">
      <c r="A36" s="111" t="s">
        <v>38</v>
      </c>
      <c r="B36" s="112" t="s">
        <v>71</v>
      </c>
      <c r="C36" s="112" t="s">
        <v>73</v>
      </c>
      <c r="D36" s="112" t="s">
        <v>75</v>
      </c>
      <c r="E36" s="112" t="s">
        <v>77</v>
      </c>
      <c r="F36" s="112" t="s">
        <v>83</v>
      </c>
    </row>
    <row r="37" spans="1:13" x14ac:dyDescent="0.25">
      <c r="A37" s="129"/>
      <c r="B37" s="130"/>
      <c r="C37" s="130"/>
      <c r="D37" s="130"/>
      <c r="E37" s="130"/>
      <c r="F37" s="130"/>
    </row>
    <row r="38" spans="1:13" x14ac:dyDescent="0.25">
      <c r="A38" s="114" t="s">
        <v>65</v>
      </c>
      <c r="B38" s="89">
        <f>'Campaña I T'!E38</f>
        <v>0</v>
      </c>
      <c r="C38" s="89">
        <f>'Campaña 2T'!E38</f>
        <v>5652725.75</v>
      </c>
      <c r="D38" s="89">
        <f>'Campaña 3T'!E38</f>
        <v>3364000</v>
      </c>
      <c r="E38" s="89">
        <f>'Campaña 4T'!E38</f>
        <v>4579914.45</v>
      </c>
      <c r="F38" s="95">
        <f>SUM(B38:E38)</f>
        <v>13596640.199999999</v>
      </c>
    </row>
    <row r="39" spans="1:13" x14ac:dyDescent="0.25">
      <c r="A39" s="114" t="s">
        <v>66</v>
      </c>
      <c r="B39" s="89">
        <f>'Campaña I T'!E39</f>
        <v>0</v>
      </c>
      <c r="C39" s="89">
        <f>'Campaña 2T'!E39</f>
        <v>0</v>
      </c>
      <c r="D39" s="89">
        <f>'Campaña 3T'!E39</f>
        <v>247500</v>
      </c>
      <c r="E39" s="89">
        <f>'Campaña 4T'!E39</f>
        <v>2651900</v>
      </c>
      <c r="F39" s="95">
        <f>SUM(B39:E39)</f>
        <v>2899400</v>
      </c>
    </row>
    <row r="41" spans="1:13" ht="15.75" thickBot="1" x14ac:dyDescent="0.3">
      <c r="A41" s="117" t="s">
        <v>30</v>
      </c>
      <c r="B41" s="92">
        <f t="shared" ref="B41:E41" si="2">SUM(B38:B40)</f>
        <v>0</v>
      </c>
      <c r="C41" s="92">
        <f>SUM(C38:C40)</f>
        <v>5652725.75</v>
      </c>
      <c r="D41" s="92">
        <f t="shared" si="2"/>
        <v>3611500</v>
      </c>
      <c r="E41" s="92">
        <f t="shared" si="2"/>
        <v>7231814.4500000002</v>
      </c>
      <c r="F41" s="92">
        <f>SUM(F38:F40)</f>
        <v>16496040.199999999</v>
      </c>
    </row>
    <row r="42" spans="1:13" ht="15.75" thickTop="1" x14ac:dyDescent="0.25">
      <c r="A42" s="114" t="s">
        <v>64</v>
      </c>
    </row>
    <row r="44" spans="1:13" x14ac:dyDescent="0.25">
      <c r="A44" s="137" t="s">
        <v>52</v>
      </c>
      <c r="B44" s="137"/>
      <c r="C44" s="137"/>
      <c r="D44" s="137"/>
      <c r="E44" s="137"/>
      <c r="F44" s="137"/>
    </row>
    <row r="45" spans="1:13" x14ac:dyDescent="0.25">
      <c r="A45" s="137" t="s">
        <v>53</v>
      </c>
      <c r="B45" s="137"/>
      <c r="C45" s="137"/>
      <c r="D45" s="137"/>
      <c r="E45" s="137"/>
      <c r="F45" s="137"/>
    </row>
    <row r="46" spans="1:13" x14ac:dyDescent="0.25">
      <c r="A46" s="137" t="s">
        <v>90</v>
      </c>
      <c r="B46" s="137"/>
      <c r="C46" s="137"/>
      <c r="D46" s="137"/>
      <c r="E46" s="137"/>
      <c r="F46" s="137"/>
    </row>
    <row r="48" spans="1:13" ht="15.75" thickBot="1" x14ac:dyDescent="0.3">
      <c r="A48" s="111" t="s">
        <v>38</v>
      </c>
      <c r="B48" s="112" t="s">
        <v>71</v>
      </c>
      <c r="C48" s="112" t="s">
        <v>73</v>
      </c>
      <c r="D48" s="112" t="s">
        <v>75</v>
      </c>
      <c r="E48" s="112" t="s">
        <v>77</v>
      </c>
      <c r="F48" s="112" t="s">
        <v>83</v>
      </c>
    </row>
    <row r="49" spans="1:8" x14ac:dyDescent="0.25">
      <c r="A49" s="87" t="s">
        <v>78</v>
      </c>
      <c r="B49" s="87">
        <f>'Campaña I T'!E49</f>
        <v>6399863.8300000001</v>
      </c>
      <c r="C49" s="87">
        <f>'Campaña 2T'!E49</f>
        <v>6399807.2300000004</v>
      </c>
      <c r="D49" s="87">
        <f>'Campaña 3T'!E49</f>
        <v>747081.48000000045</v>
      </c>
      <c r="E49" s="87">
        <f>'Campaña 4T'!E49</f>
        <v>8664107.2300000004</v>
      </c>
      <c r="F49" s="89">
        <f>B49</f>
        <v>6399863.8300000001</v>
      </c>
      <c r="H49" s="87">
        <f>F49/1000000</f>
        <v>6.3998638300000001</v>
      </c>
    </row>
    <row r="50" spans="1:8" x14ac:dyDescent="0.25">
      <c r="A50" s="87" t="s">
        <v>54</v>
      </c>
      <c r="B50" s="87">
        <f>'Campaña I T'!E50</f>
        <v>0</v>
      </c>
      <c r="C50" s="87">
        <f>'Campaña 2T'!E50</f>
        <v>0</v>
      </c>
      <c r="D50" s="87">
        <f>'Campaña 3T'!E50</f>
        <v>11528525.75</v>
      </c>
      <c r="E50" s="87">
        <f>'Campaña 4T'!E50</f>
        <v>0</v>
      </c>
      <c r="F50" s="89">
        <f>SUM(B50:E50)</f>
        <v>11528525.75</v>
      </c>
      <c r="H50" s="87">
        <f t="shared" ref="H50:H54" si="3">F50/1000000</f>
        <v>11.52852575</v>
      </c>
    </row>
    <row r="51" spans="1:8" x14ac:dyDescent="0.25">
      <c r="A51" s="108" t="s">
        <v>55</v>
      </c>
      <c r="B51" s="87">
        <f>'Campaña I T'!E51</f>
        <v>6399863.8300000001</v>
      </c>
      <c r="C51" s="87">
        <f>'Campaña 2T'!E51</f>
        <v>6399807.2300000004</v>
      </c>
      <c r="D51" s="87">
        <f>'Campaña 3T'!E51</f>
        <v>12275607.23</v>
      </c>
      <c r="E51" s="87">
        <f>'Campaña 4T'!E51</f>
        <v>8664107.2300000004</v>
      </c>
      <c r="F51" s="93">
        <f>+F49+F50</f>
        <v>17928389.579999998</v>
      </c>
      <c r="H51" s="87">
        <f t="shared" si="3"/>
        <v>17.928389579999997</v>
      </c>
    </row>
    <row r="52" spans="1:8" ht="30" x14ac:dyDescent="0.25">
      <c r="A52" s="124" t="s">
        <v>67</v>
      </c>
      <c r="B52" s="87">
        <f>'Campaña I T'!E52</f>
        <v>0</v>
      </c>
      <c r="C52" s="87">
        <f>'Campaña 2T'!E52</f>
        <v>0</v>
      </c>
      <c r="D52" s="87">
        <f>'Campaña 3T'!E52</f>
        <v>0</v>
      </c>
      <c r="E52" s="87">
        <f>'Campaña 4T'!E52</f>
        <v>0</v>
      </c>
      <c r="F52" s="89">
        <f>SUM(B52:E52)</f>
        <v>0</v>
      </c>
      <c r="H52" s="87">
        <f t="shared" si="3"/>
        <v>0</v>
      </c>
    </row>
    <row r="53" spans="1:8" x14ac:dyDescent="0.25">
      <c r="A53" s="124" t="s">
        <v>68</v>
      </c>
      <c r="B53" s="87">
        <f>'Campaña I T'!E53</f>
        <v>56.6</v>
      </c>
      <c r="C53" s="87">
        <f>'Campaña 2T'!E53</f>
        <v>5652725.75</v>
      </c>
      <c r="D53" s="87">
        <f>'Campaña 3T'!E53</f>
        <v>3611500</v>
      </c>
      <c r="E53" s="87">
        <f>'Campaña 4T'!E53</f>
        <v>7231814.4500000002</v>
      </c>
      <c r="F53" s="89">
        <f>SUM(B53:E53)</f>
        <v>16496096.800000001</v>
      </c>
      <c r="H53" s="87">
        <f t="shared" si="3"/>
        <v>16.4960968</v>
      </c>
    </row>
    <row r="54" spans="1:8" x14ac:dyDescent="0.25">
      <c r="A54" s="108" t="s">
        <v>58</v>
      </c>
      <c r="B54" s="87">
        <f>'Campaña I T'!E54</f>
        <v>6399807.2300000004</v>
      </c>
      <c r="C54" s="87">
        <f>'Campaña 2T'!E54</f>
        <v>747081.48000000045</v>
      </c>
      <c r="D54" s="87">
        <f>'Campaña 3T'!E54</f>
        <v>8664107.2300000004</v>
      </c>
      <c r="E54" s="87">
        <f>'Campaña 4T'!E54</f>
        <v>1432292.7800000003</v>
      </c>
      <c r="F54" s="93">
        <f>+F51-F52-F53</f>
        <v>1432292.7799999975</v>
      </c>
      <c r="H54" s="87">
        <f t="shared" si="3"/>
        <v>1.4322927799999974</v>
      </c>
    </row>
    <row r="55" spans="1:8" ht="15.75" thickBot="1" x14ac:dyDescent="0.3">
      <c r="A55" s="125"/>
      <c r="B55" s="125"/>
      <c r="C55" s="125"/>
      <c r="D55" s="125"/>
      <c r="E55" s="125"/>
      <c r="F55" s="125"/>
    </row>
    <row r="56" spans="1:8" ht="15.75" thickTop="1" x14ac:dyDescent="0.25">
      <c r="A56" s="118" t="s">
        <v>59</v>
      </c>
    </row>
    <row r="57" spans="1:8" x14ac:dyDescent="0.25">
      <c r="A57" s="87"/>
    </row>
    <row r="68" spans="1:1" x14ac:dyDescent="0.25">
      <c r="A68" s="87"/>
    </row>
    <row r="75" spans="1:1" x14ac:dyDescent="0.25">
      <c r="A75" s="87"/>
    </row>
    <row r="76" spans="1:1" x14ac:dyDescent="0.25">
      <c r="A76" s="87"/>
    </row>
    <row r="77" spans="1:1" x14ac:dyDescent="0.25">
      <c r="A77" s="87"/>
    </row>
    <row r="78" spans="1:1" x14ac:dyDescent="0.25">
      <c r="A78" s="87"/>
    </row>
    <row r="79" spans="1:1" x14ac:dyDescent="0.25">
      <c r="A79" s="87"/>
    </row>
    <row r="80" spans="1:1" x14ac:dyDescent="0.25">
      <c r="A80" s="87"/>
    </row>
    <row r="81" spans="1:1" x14ac:dyDescent="0.25">
      <c r="A81" s="87"/>
    </row>
    <row r="82" spans="1:1" x14ac:dyDescent="0.25">
      <c r="A82" s="87"/>
    </row>
    <row r="83" spans="1:1" x14ac:dyDescent="0.25">
      <c r="A83" s="87"/>
    </row>
    <row r="84" spans="1:1" x14ac:dyDescent="0.25">
      <c r="A84" s="87"/>
    </row>
    <row r="85" spans="1:1" x14ac:dyDescent="0.25">
      <c r="A85" s="87"/>
    </row>
    <row r="86" spans="1:1" x14ac:dyDescent="0.25">
      <c r="A86" s="87"/>
    </row>
    <row r="87" spans="1:1" x14ac:dyDescent="0.25">
      <c r="A87" s="87"/>
    </row>
    <row r="88" spans="1:1" x14ac:dyDescent="0.25">
      <c r="A88" s="87"/>
    </row>
    <row r="89" spans="1:1" x14ac:dyDescent="0.25">
      <c r="A89" s="87"/>
    </row>
    <row r="90" spans="1:1" x14ac:dyDescent="0.25">
      <c r="A90" s="87"/>
    </row>
    <row r="91" spans="1:1" x14ac:dyDescent="0.25">
      <c r="A91" s="87"/>
    </row>
    <row r="92" spans="1:1" x14ac:dyDescent="0.25">
      <c r="A92" s="87"/>
    </row>
    <row r="93" spans="1:1" x14ac:dyDescent="0.25">
      <c r="A93" s="87"/>
    </row>
    <row r="94" spans="1:1" x14ac:dyDescent="0.25">
      <c r="A94" s="87"/>
    </row>
    <row r="95" spans="1:1" x14ac:dyDescent="0.25">
      <c r="A95" s="87"/>
    </row>
    <row r="96" spans="1:1" x14ac:dyDescent="0.25">
      <c r="A96" s="87"/>
    </row>
    <row r="97" spans="1:1" x14ac:dyDescent="0.25">
      <c r="A97" s="87"/>
    </row>
    <row r="98" spans="1:1" x14ac:dyDescent="0.25">
      <c r="A98" s="87"/>
    </row>
    <row r="99" spans="1:1" x14ac:dyDescent="0.25">
      <c r="A99" s="87"/>
    </row>
    <row r="100" spans="1:1" x14ac:dyDescent="0.25">
      <c r="A100" s="87"/>
    </row>
    <row r="101" spans="1:1" x14ac:dyDescent="0.25">
      <c r="A101" s="87"/>
    </row>
    <row r="102" spans="1:1" x14ac:dyDescent="0.25">
      <c r="A102" s="87"/>
    </row>
    <row r="103" spans="1:1" x14ac:dyDescent="0.25">
      <c r="A103" s="87"/>
    </row>
    <row r="104" spans="1:1" x14ac:dyDescent="0.25">
      <c r="A104" s="87"/>
    </row>
    <row r="105" spans="1:1" x14ac:dyDescent="0.25">
      <c r="A105" s="87"/>
    </row>
    <row r="106" spans="1:1" x14ac:dyDescent="0.25">
      <c r="A106" s="87"/>
    </row>
    <row r="107" spans="1:1" x14ac:dyDescent="0.25">
      <c r="A107" s="87"/>
    </row>
    <row r="108" spans="1:1" x14ac:dyDescent="0.25">
      <c r="A108" s="87"/>
    </row>
    <row r="109" spans="1:1" x14ac:dyDescent="0.25">
      <c r="A109" s="87"/>
    </row>
    <row r="110" spans="1:1" x14ac:dyDescent="0.25">
      <c r="A110" s="87"/>
    </row>
    <row r="111" spans="1:1" x14ac:dyDescent="0.25">
      <c r="A111" s="87"/>
    </row>
    <row r="112" spans="1:1" x14ac:dyDescent="0.25">
      <c r="A112" s="87"/>
    </row>
    <row r="113" spans="1:1" x14ac:dyDescent="0.25">
      <c r="A113" s="87"/>
    </row>
    <row r="114" spans="1:1" x14ac:dyDescent="0.25">
      <c r="A114" s="87"/>
    </row>
    <row r="115" spans="1:1" x14ac:dyDescent="0.25">
      <c r="A115" s="87"/>
    </row>
    <row r="116" spans="1:1" x14ac:dyDescent="0.25">
      <c r="A116" s="87"/>
    </row>
  </sheetData>
  <mergeCells count="12">
    <mergeCell ref="A34:F34"/>
    <mergeCell ref="A44:F44"/>
    <mergeCell ref="A45:F45"/>
    <mergeCell ref="A46:F46"/>
    <mergeCell ref="A1:E1"/>
    <mergeCell ref="A8:G8"/>
    <mergeCell ref="A7:G7"/>
    <mergeCell ref="A22:F22"/>
    <mergeCell ref="A20:F20"/>
    <mergeCell ref="A21:F21"/>
    <mergeCell ref="A32:F32"/>
    <mergeCell ref="A33:F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A43" workbookViewId="0">
      <selection activeCell="E63" sqref="E63"/>
    </sheetView>
  </sheetViews>
  <sheetFormatPr baseColWidth="10" defaultColWidth="11.5703125" defaultRowHeight="15" x14ac:dyDescent="0.25"/>
  <cols>
    <col min="1" max="1" width="40" style="37" customWidth="1"/>
    <col min="2" max="2" width="14" style="32" customWidth="1"/>
    <col min="3" max="5" width="14.140625" style="32" bestFit="1" customWidth="1"/>
    <col min="6" max="6" width="11.42578125" style="32" bestFit="1" customWidth="1"/>
    <col min="7" max="7" width="11.5703125" style="32" bestFit="1" customWidth="1"/>
    <col min="8" max="8" width="10.7109375" style="32" customWidth="1"/>
    <col min="9" max="10" width="11.5703125" style="32" bestFit="1" customWidth="1"/>
    <col min="11" max="11" width="11.140625" style="32" customWidth="1"/>
    <col min="12" max="13" width="12.28515625" style="32" bestFit="1" customWidth="1"/>
    <col min="14" max="15" width="12.5703125" style="32" bestFit="1" customWidth="1"/>
    <col min="16" max="16384" width="11.5703125" style="32"/>
  </cols>
  <sheetData>
    <row r="1" spans="1:6" x14ac:dyDescent="0.25">
      <c r="A1" s="135" t="s">
        <v>0</v>
      </c>
      <c r="B1" s="135"/>
      <c r="C1" s="135"/>
      <c r="D1" s="135"/>
      <c r="E1" s="135"/>
      <c r="F1" s="135"/>
    </row>
    <row r="2" spans="1:6" x14ac:dyDescent="0.25">
      <c r="A2" s="33" t="s">
        <v>1</v>
      </c>
      <c r="B2" s="34" t="s">
        <v>2</v>
      </c>
      <c r="C2" s="34"/>
      <c r="D2" s="34"/>
      <c r="E2" s="34"/>
      <c r="F2" s="34"/>
    </row>
    <row r="3" spans="1:6" x14ac:dyDescent="0.25">
      <c r="A3" s="33" t="s">
        <v>3</v>
      </c>
      <c r="B3" s="35" t="s">
        <v>4</v>
      </c>
      <c r="C3" s="34"/>
      <c r="D3" s="34"/>
      <c r="E3" s="34"/>
      <c r="F3" s="34"/>
    </row>
    <row r="4" spans="1:6" x14ac:dyDescent="0.25">
      <c r="A4" s="33" t="s">
        <v>5</v>
      </c>
      <c r="B4" s="34" t="s">
        <v>6</v>
      </c>
      <c r="C4" s="34"/>
      <c r="D4" s="34"/>
      <c r="E4" s="34"/>
      <c r="F4" s="34"/>
    </row>
    <row r="5" spans="1:6" x14ac:dyDescent="0.25">
      <c r="A5" s="33" t="s">
        <v>69</v>
      </c>
      <c r="B5" s="36" t="s">
        <v>72</v>
      </c>
      <c r="C5" s="34"/>
      <c r="D5" s="34"/>
      <c r="E5" s="34"/>
      <c r="F5" s="34"/>
    </row>
    <row r="6" spans="1:6" x14ac:dyDescent="0.25">
      <c r="A6" s="33"/>
      <c r="B6" s="36"/>
      <c r="C6" s="34"/>
      <c r="D6" s="34"/>
      <c r="E6" s="34"/>
      <c r="F6" s="34"/>
    </row>
    <row r="7" spans="1:6" x14ac:dyDescent="0.25">
      <c r="A7" s="135" t="s">
        <v>8</v>
      </c>
      <c r="B7" s="135"/>
      <c r="C7" s="135"/>
      <c r="D7" s="135"/>
      <c r="E7" s="135"/>
      <c r="F7" s="135"/>
    </row>
    <row r="8" spans="1:6" x14ac:dyDescent="0.25">
      <c r="A8" s="135" t="s">
        <v>9</v>
      </c>
      <c r="B8" s="135"/>
      <c r="C8" s="135"/>
      <c r="D8" s="135"/>
      <c r="E8" s="135"/>
      <c r="F8" s="135"/>
    </row>
    <row r="10" spans="1:6" ht="15.75" thickBot="1" x14ac:dyDescent="0.3">
      <c r="A10" s="38" t="s">
        <v>10</v>
      </c>
      <c r="B10" s="39" t="s">
        <v>11</v>
      </c>
      <c r="C10" s="39" t="s">
        <v>15</v>
      </c>
      <c r="D10" s="39" t="s">
        <v>16</v>
      </c>
      <c r="E10" s="39" t="s">
        <v>17</v>
      </c>
      <c r="F10" s="39" t="s">
        <v>73</v>
      </c>
    </row>
    <row r="11" spans="1:6" x14ac:dyDescent="0.25">
      <c r="A11" s="40" t="s">
        <v>24</v>
      </c>
      <c r="B11" s="37"/>
      <c r="C11" s="37"/>
      <c r="D11" s="37"/>
      <c r="E11" s="37"/>
      <c r="F11" s="37"/>
    </row>
    <row r="12" spans="1:6" x14ac:dyDescent="0.25">
      <c r="A12" s="11" t="s">
        <v>94</v>
      </c>
      <c r="B12" s="37" t="s">
        <v>26</v>
      </c>
      <c r="C12" s="41">
        <v>16</v>
      </c>
      <c r="D12" s="41">
        <v>16</v>
      </c>
      <c r="E12" s="42">
        <v>17</v>
      </c>
      <c r="F12" s="76">
        <f>SUM(C12:E12)</f>
        <v>49</v>
      </c>
    </row>
    <row r="13" spans="1:6" x14ac:dyDescent="0.25">
      <c r="A13" s="11" t="s">
        <v>95</v>
      </c>
      <c r="B13" s="37" t="s">
        <v>26</v>
      </c>
      <c r="C13" s="41">
        <v>19</v>
      </c>
      <c r="D13" s="41">
        <v>17</v>
      </c>
      <c r="E13" s="42">
        <v>13</v>
      </c>
      <c r="F13" s="76">
        <f>SUM(C13:E13)</f>
        <v>49</v>
      </c>
    </row>
    <row r="14" spans="1:6" x14ac:dyDescent="0.25">
      <c r="A14" s="11" t="s">
        <v>96</v>
      </c>
      <c r="B14" s="37" t="s">
        <v>26</v>
      </c>
      <c r="C14" s="41">
        <v>18</v>
      </c>
      <c r="D14" s="41">
        <v>17</v>
      </c>
      <c r="E14" s="42">
        <v>21</v>
      </c>
      <c r="F14" s="76">
        <v>21</v>
      </c>
    </row>
    <row r="15" spans="1:6" x14ac:dyDescent="0.25">
      <c r="A15" s="40" t="s">
        <v>29</v>
      </c>
      <c r="B15" s="37" t="s">
        <v>26</v>
      </c>
      <c r="C15" s="41">
        <v>0</v>
      </c>
      <c r="D15" s="41">
        <v>0</v>
      </c>
      <c r="E15" s="41">
        <v>0</v>
      </c>
      <c r="F15" s="75">
        <f t="shared" ref="F15" si="0">AVERAGE(C15:E15)</f>
        <v>0</v>
      </c>
    </row>
    <row r="16" spans="1:6" x14ac:dyDescent="0.25">
      <c r="A16" s="43"/>
      <c r="F16" s="77"/>
    </row>
    <row r="17" spans="1:6" ht="15.75" thickBot="1" x14ac:dyDescent="0.3">
      <c r="A17" s="44" t="s">
        <v>30</v>
      </c>
      <c r="B17" s="45"/>
      <c r="C17" s="46">
        <f>+C12+C15</f>
        <v>16</v>
      </c>
      <c r="D17" s="46">
        <f>+D12+D15</f>
        <v>16</v>
      </c>
      <c r="E17" s="46">
        <f>+E12+E15</f>
        <v>17</v>
      </c>
      <c r="F17" s="46">
        <f>+F12+F15</f>
        <v>49</v>
      </c>
    </row>
    <row r="18" spans="1:6" ht="15.75" thickTop="1" x14ac:dyDescent="0.25">
      <c r="A18" s="74" t="s">
        <v>97</v>
      </c>
      <c r="B18" s="78"/>
      <c r="C18" s="79"/>
      <c r="D18" s="79"/>
      <c r="E18" s="79"/>
      <c r="F18" s="80"/>
    </row>
    <row r="19" spans="1:6" x14ac:dyDescent="0.25">
      <c r="A19" s="37" t="s">
        <v>31</v>
      </c>
    </row>
    <row r="21" spans="1:6" x14ac:dyDescent="0.25">
      <c r="A21" s="136" t="s">
        <v>32</v>
      </c>
      <c r="B21" s="136"/>
      <c r="C21" s="136"/>
      <c r="D21" s="136"/>
      <c r="E21" s="136"/>
    </row>
    <row r="22" spans="1:6" x14ac:dyDescent="0.25">
      <c r="A22" s="135" t="s">
        <v>33</v>
      </c>
      <c r="B22" s="135"/>
      <c r="C22" s="135"/>
      <c r="D22" s="135"/>
      <c r="E22" s="135"/>
    </row>
    <row r="23" spans="1:6" x14ac:dyDescent="0.25">
      <c r="A23" s="33" t="s">
        <v>34</v>
      </c>
      <c r="B23" s="36" t="s">
        <v>35</v>
      </c>
      <c r="C23" s="42"/>
      <c r="D23" s="42"/>
      <c r="E23" s="42"/>
    </row>
    <row r="25" spans="1:6" ht="15.75" thickBot="1" x14ac:dyDescent="0.3">
      <c r="A25" s="38" t="s">
        <v>10</v>
      </c>
      <c r="B25" s="39" t="s">
        <v>15</v>
      </c>
      <c r="C25" s="39" t="s">
        <v>16</v>
      </c>
      <c r="D25" s="39" t="s">
        <v>17</v>
      </c>
      <c r="E25" s="39" t="s">
        <v>73</v>
      </c>
    </row>
    <row r="26" spans="1:6" x14ac:dyDescent="0.25">
      <c r="A26" s="47" t="s">
        <v>24</v>
      </c>
    </row>
    <row r="27" spans="1:6" x14ac:dyDescent="0.25">
      <c r="A27" s="48" t="s">
        <v>25</v>
      </c>
      <c r="B27" s="83">
        <v>1018827.5</v>
      </c>
      <c r="C27" s="82">
        <v>881417.5</v>
      </c>
      <c r="D27" s="82">
        <v>777780</v>
      </c>
      <c r="E27" s="83">
        <f>SUM(B27:D27)</f>
        <v>2678025</v>
      </c>
    </row>
    <row r="28" spans="1:6" x14ac:dyDescent="0.25">
      <c r="A28" s="48" t="s">
        <v>27</v>
      </c>
      <c r="B28" s="83"/>
      <c r="C28" s="82"/>
      <c r="D28" s="82"/>
      <c r="E28" s="83">
        <f>SUM(B28:D28)</f>
        <v>0</v>
      </c>
    </row>
    <row r="29" spans="1:6" x14ac:dyDescent="0.25">
      <c r="A29" s="48" t="s">
        <v>28</v>
      </c>
      <c r="B29" s="83">
        <v>1800000</v>
      </c>
      <c r="C29" s="82">
        <v>380000</v>
      </c>
      <c r="D29" s="82">
        <v>1585000</v>
      </c>
      <c r="E29" s="83">
        <f>SUM(B29:D29)</f>
        <v>3765000</v>
      </c>
    </row>
    <row r="30" spans="1:6" x14ac:dyDescent="0.25">
      <c r="A30" s="47" t="s">
        <v>29</v>
      </c>
      <c r="B30" s="83"/>
      <c r="C30" s="81"/>
      <c r="D30" s="81"/>
      <c r="E30" s="83">
        <f>SUM(B30:D30)</f>
        <v>0</v>
      </c>
    </row>
    <row r="31" spans="1:6" x14ac:dyDescent="0.25">
      <c r="A31" s="47"/>
      <c r="B31" s="83"/>
      <c r="C31" s="81"/>
      <c r="D31" s="81"/>
      <c r="E31" s="83"/>
    </row>
    <row r="32" spans="1:6" ht="15.75" thickBot="1" x14ac:dyDescent="0.3">
      <c r="A32" s="44" t="s">
        <v>30</v>
      </c>
      <c r="B32" s="86">
        <f>AVERAGE(B27:B30)</f>
        <v>1409413.75</v>
      </c>
      <c r="C32" s="84">
        <f t="shared" ref="C32:D32" si="1">SUM(C27:C31)</f>
        <v>1261417.5</v>
      </c>
      <c r="D32" s="84">
        <f t="shared" si="1"/>
        <v>2362780</v>
      </c>
      <c r="E32" s="85">
        <f>SUM(E27:E30)</f>
        <v>6443025</v>
      </c>
      <c r="F32" s="49"/>
    </row>
    <row r="33" spans="1:7" ht="15.75" thickTop="1" x14ac:dyDescent="0.25">
      <c r="A33" s="37" t="s">
        <v>36</v>
      </c>
    </row>
    <row r="35" spans="1:7" x14ac:dyDescent="0.25">
      <c r="A35" s="135" t="s">
        <v>37</v>
      </c>
      <c r="B35" s="135"/>
      <c r="C35" s="135"/>
      <c r="D35" s="135"/>
      <c r="E35" s="135"/>
    </row>
    <row r="36" spans="1:7" x14ac:dyDescent="0.25">
      <c r="A36" s="135" t="s">
        <v>33</v>
      </c>
      <c r="B36" s="135"/>
      <c r="C36" s="135"/>
      <c r="D36" s="135"/>
      <c r="E36" s="135"/>
      <c r="G36" s="49"/>
    </row>
    <row r="37" spans="1:7" x14ac:dyDescent="0.25">
      <c r="A37" s="33" t="s">
        <v>34</v>
      </c>
      <c r="B37" s="34" t="s">
        <v>35</v>
      </c>
      <c r="C37" s="42"/>
      <c r="D37" s="42"/>
      <c r="E37" s="42"/>
    </row>
    <row r="39" spans="1:7" ht="15.75" thickBot="1" x14ac:dyDescent="0.3">
      <c r="A39" s="38" t="s">
        <v>38</v>
      </c>
      <c r="B39" s="39" t="s">
        <v>15</v>
      </c>
      <c r="C39" s="39" t="s">
        <v>16</v>
      </c>
      <c r="D39" s="39" t="s">
        <v>17</v>
      </c>
      <c r="E39" s="39" t="s">
        <v>73</v>
      </c>
    </row>
    <row r="40" spans="1:7" x14ac:dyDescent="0.25">
      <c r="A40" s="37" t="s">
        <v>39</v>
      </c>
      <c r="B40" s="81">
        <v>1018827.5</v>
      </c>
      <c r="C40" s="82">
        <v>881417.5</v>
      </c>
      <c r="D40" s="82">
        <v>758405</v>
      </c>
      <c r="E40" s="81">
        <f t="shared" ref="E40:E52" si="2">SUM(B40:D40)</f>
        <v>2658650</v>
      </c>
    </row>
    <row r="41" spans="1:7" x14ac:dyDescent="0.25">
      <c r="A41" s="37" t="s">
        <v>40</v>
      </c>
      <c r="B41" s="81">
        <v>1800000</v>
      </c>
      <c r="C41" s="82">
        <v>380000</v>
      </c>
      <c r="D41" s="82">
        <v>1585000</v>
      </c>
      <c r="E41" s="81">
        <f t="shared" si="2"/>
        <v>3765000</v>
      </c>
    </row>
    <row r="42" spans="1:7" x14ac:dyDescent="0.25">
      <c r="A42" s="37" t="s">
        <v>41</v>
      </c>
      <c r="B42" s="81"/>
      <c r="C42" s="82"/>
      <c r="D42" s="82"/>
      <c r="E42" s="81">
        <f t="shared" si="2"/>
        <v>0</v>
      </c>
    </row>
    <row r="43" spans="1:7" x14ac:dyDescent="0.25">
      <c r="A43" s="37" t="s">
        <v>42</v>
      </c>
      <c r="B43" s="81"/>
      <c r="C43" s="82"/>
      <c r="D43" s="82"/>
      <c r="E43" s="81">
        <f t="shared" si="2"/>
        <v>0</v>
      </c>
    </row>
    <row r="44" spans="1:7" x14ac:dyDescent="0.25">
      <c r="A44" s="37" t="s">
        <v>43</v>
      </c>
      <c r="B44" s="81"/>
      <c r="C44" s="82"/>
      <c r="D44" s="82">
        <v>19375</v>
      </c>
      <c r="E44" s="81">
        <f t="shared" si="2"/>
        <v>19375</v>
      </c>
    </row>
    <row r="45" spans="1:7" x14ac:dyDescent="0.25">
      <c r="A45" s="37" t="s">
        <v>44</v>
      </c>
      <c r="B45" s="81"/>
      <c r="C45" s="81"/>
      <c r="D45" s="81"/>
      <c r="E45" s="81">
        <f t="shared" si="2"/>
        <v>0</v>
      </c>
    </row>
    <row r="46" spans="1:7" x14ac:dyDescent="0.25">
      <c r="A46" s="37" t="s">
        <v>45</v>
      </c>
      <c r="B46" s="81"/>
      <c r="C46" s="81"/>
      <c r="D46" s="81"/>
      <c r="E46" s="81">
        <f t="shared" si="2"/>
        <v>0</v>
      </c>
    </row>
    <row r="47" spans="1:7" x14ac:dyDescent="0.25">
      <c r="A47" s="37" t="s">
        <v>46</v>
      </c>
      <c r="B47" s="81"/>
      <c r="C47" s="81"/>
      <c r="D47" s="81"/>
      <c r="E47" s="81">
        <f t="shared" si="2"/>
        <v>0</v>
      </c>
    </row>
    <row r="48" spans="1:7" x14ac:dyDescent="0.25">
      <c r="A48" s="37" t="s">
        <v>47</v>
      </c>
      <c r="B48" s="81"/>
      <c r="C48" s="81"/>
      <c r="D48" s="81"/>
      <c r="E48" s="81">
        <f t="shared" si="2"/>
        <v>0</v>
      </c>
    </row>
    <row r="49" spans="1:5" x14ac:dyDescent="0.25">
      <c r="A49" s="37" t="s">
        <v>48</v>
      </c>
      <c r="B49" s="81"/>
      <c r="C49" s="81"/>
      <c r="D49" s="81"/>
      <c r="E49" s="81">
        <f t="shared" si="2"/>
        <v>0</v>
      </c>
    </row>
    <row r="50" spans="1:5" x14ac:dyDescent="0.25">
      <c r="A50" s="37" t="s">
        <v>49</v>
      </c>
      <c r="B50" s="81"/>
      <c r="C50" s="81"/>
      <c r="D50" s="81"/>
      <c r="E50" s="81">
        <f t="shared" si="2"/>
        <v>0</v>
      </c>
    </row>
    <row r="51" spans="1:5" x14ac:dyDescent="0.25">
      <c r="A51" s="37" t="s">
        <v>50</v>
      </c>
      <c r="B51" s="81"/>
      <c r="C51" s="81"/>
      <c r="D51" s="81"/>
      <c r="E51" s="81">
        <f t="shared" si="2"/>
        <v>0</v>
      </c>
    </row>
    <row r="52" spans="1:5" x14ac:dyDescent="0.25">
      <c r="A52" s="37" t="s">
        <v>51</v>
      </c>
      <c r="B52" s="81"/>
      <c r="C52" s="81"/>
      <c r="D52" s="81"/>
      <c r="E52" s="81">
        <f t="shared" si="2"/>
        <v>0</v>
      </c>
    </row>
    <row r="53" spans="1:5" x14ac:dyDescent="0.25">
      <c r="B53" s="81"/>
      <c r="C53" s="81"/>
      <c r="D53" s="81"/>
      <c r="E53" s="83"/>
    </row>
    <row r="54" spans="1:5" ht="15.75" thickBot="1" x14ac:dyDescent="0.3">
      <c r="A54" s="44" t="s">
        <v>30</v>
      </c>
      <c r="B54" s="84">
        <f>SUM(B40:B53)</f>
        <v>2818827.5</v>
      </c>
      <c r="C54" s="84">
        <f>SUM(C40:C53)</f>
        <v>1261417.5</v>
      </c>
      <c r="D54" s="84">
        <f>SUM(D40:D53)</f>
        <v>2362780</v>
      </c>
      <c r="E54" s="85">
        <f>SUM(E40:E53)</f>
        <v>6443025</v>
      </c>
    </row>
    <row r="55" spans="1:5" ht="15.75" thickTop="1" x14ac:dyDescent="0.25">
      <c r="A55" s="37" t="s">
        <v>36</v>
      </c>
    </row>
    <row r="57" spans="1:5" x14ac:dyDescent="0.25">
      <c r="A57" s="135" t="s">
        <v>52</v>
      </c>
      <c r="B57" s="135"/>
      <c r="C57" s="135"/>
      <c r="D57" s="135"/>
      <c r="E57" s="135"/>
    </row>
    <row r="58" spans="1:5" x14ac:dyDescent="0.25">
      <c r="A58" s="135" t="s">
        <v>53</v>
      </c>
      <c r="B58" s="135"/>
      <c r="C58" s="135"/>
      <c r="D58" s="135"/>
      <c r="E58" s="135"/>
    </row>
    <row r="59" spans="1:5" x14ac:dyDescent="0.25">
      <c r="A59" s="33" t="s">
        <v>34</v>
      </c>
      <c r="B59" s="50" t="s">
        <v>35</v>
      </c>
      <c r="C59" s="42"/>
      <c r="D59" s="42"/>
      <c r="E59" s="42"/>
    </row>
    <row r="61" spans="1:5" ht="15.75" thickBot="1" x14ac:dyDescent="0.3">
      <c r="A61" s="38" t="s">
        <v>38</v>
      </c>
      <c r="B61" s="39" t="s">
        <v>15</v>
      </c>
      <c r="C61" s="39" t="s">
        <v>16</v>
      </c>
      <c r="D61" s="39" t="s">
        <v>17</v>
      </c>
      <c r="E61" s="39" t="s">
        <v>73</v>
      </c>
    </row>
    <row r="62" spans="1:5" x14ac:dyDescent="0.25">
      <c r="A62" s="32" t="s">
        <v>79</v>
      </c>
      <c r="B62" s="103">
        <f>'Centro 1T'!E67</f>
        <v>8692566.9000000004</v>
      </c>
      <c r="C62" s="103">
        <f>B67</f>
        <v>5873739.4000000004</v>
      </c>
      <c r="D62" s="103">
        <f>C67</f>
        <v>14254701.9</v>
      </c>
      <c r="E62" s="104">
        <f>B62</f>
        <v>8692566.9000000004</v>
      </c>
    </row>
    <row r="63" spans="1:5" x14ac:dyDescent="0.25">
      <c r="A63" s="32" t="s">
        <v>54</v>
      </c>
      <c r="B63" s="103"/>
      <c r="C63" s="103">
        <v>9642380</v>
      </c>
      <c r="D63" s="103">
        <v>1583333.33</v>
      </c>
      <c r="E63" s="104">
        <f>SUM(B63:D63)</f>
        <v>11225713.33</v>
      </c>
    </row>
    <row r="64" spans="1:5" x14ac:dyDescent="0.25">
      <c r="A64" s="34" t="s">
        <v>55</v>
      </c>
      <c r="B64" s="105">
        <f t="shared" ref="B64" si="3">B63+B62</f>
        <v>8692566.9000000004</v>
      </c>
      <c r="C64" s="105">
        <f t="shared" ref="C64" si="4">C63+C62</f>
        <v>15516119.4</v>
      </c>
      <c r="D64" s="105">
        <f t="shared" ref="D64" si="5">D63+D62</f>
        <v>15838035.23</v>
      </c>
      <c r="E64" s="105">
        <f t="shared" ref="E64" si="6">E63+E62</f>
        <v>19918280.23</v>
      </c>
    </row>
    <row r="65" spans="1:14" x14ac:dyDescent="0.25">
      <c r="A65" s="51" t="s">
        <v>56</v>
      </c>
      <c r="B65" s="106">
        <f>B54</f>
        <v>2818827.5</v>
      </c>
      <c r="C65" s="106">
        <f t="shared" ref="C65:D65" si="7">C54</f>
        <v>1261417.5</v>
      </c>
      <c r="D65" s="106">
        <f t="shared" si="7"/>
        <v>2362780</v>
      </c>
      <c r="E65" s="104">
        <f>SUM(B65:D65)</f>
        <v>6443025</v>
      </c>
    </row>
    <row r="66" spans="1:14" x14ac:dyDescent="0.25">
      <c r="A66" s="52" t="s">
        <v>57</v>
      </c>
      <c r="B66" s="103"/>
      <c r="C66" s="103"/>
      <c r="D66" s="103">
        <v>13331239.4</v>
      </c>
      <c r="E66" s="104">
        <f>SUM(B66:D66)</f>
        <v>13331239.4</v>
      </c>
    </row>
    <row r="67" spans="1:14" x14ac:dyDescent="0.25">
      <c r="A67" s="34" t="s">
        <v>58</v>
      </c>
      <c r="B67" s="105">
        <f t="shared" ref="B67:D67" si="8">+B64-B65-B66</f>
        <v>5873739.4000000004</v>
      </c>
      <c r="C67" s="105">
        <f t="shared" si="8"/>
        <v>14254701.9</v>
      </c>
      <c r="D67" s="105">
        <f t="shared" si="8"/>
        <v>144015.83000000007</v>
      </c>
      <c r="E67" s="105">
        <f>+E64-E65-E66</f>
        <v>144015.83000000007</v>
      </c>
    </row>
    <row r="68" spans="1:14" ht="15.75" thickBot="1" x14ac:dyDescent="0.3">
      <c r="A68" s="53"/>
      <c r="B68" s="53"/>
      <c r="C68" s="53"/>
      <c r="D68" s="53"/>
      <c r="E68" s="53"/>
    </row>
    <row r="69" spans="1:14" ht="15.75" thickTop="1" x14ac:dyDescent="0.25">
      <c r="A69" s="54" t="s">
        <v>59</v>
      </c>
    </row>
    <row r="70" spans="1:14" x14ac:dyDescent="0.25">
      <c r="A70" s="32"/>
      <c r="D70" s="49"/>
      <c r="L70" s="49"/>
      <c r="M70" s="49"/>
      <c r="N70" s="49"/>
    </row>
    <row r="71" spans="1:14" x14ac:dyDescent="0.25">
      <c r="D71" s="49"/>
    </row>
    <row r="73" spans="1:14" x14ac:dyDescent="0.25">
      <c r="B73" s="49"/>
    </row>
  </sheetData>
  <mergeCells count="9">
    <mergeCell ref="A36:E36"/>
    <mergeCell ref="A57:E57"/>
    <mergeCell ref="A58:E58"/>
    <mergeCell ref="A1:F1"/>
    <mergeCell ref="A7:F7"/>
    <mergeCell ref="A8:F8"/>
    <mergeCell ref="A21:E21"/>
    <mergeCell ref="A22:E22"/>
    <mergeCell ref="A35:E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A43" workbookViewId="0">
      <selection activeCell="E63" sqref="E63"/>
    </sheetView>
  </sheetViews>
  <sheetFormatPr baseColWidth="10" defaultColWidth="11.5703125" defaultRowHeight="15" x14ac:dyDescent="0.25"/>
  <cols>
    <col min="1" max="1" width="40" style="7" customWidth="1"/>
    <col min="2" max="2" width="14" style="1" customWidth="1"/>
    <col min="3" max="5" width="14.140625" style="1" bestFit="1" customWidth="1"/>
    <col min="6" max="6" width="11.4257812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133" t="s">
        <v>0</v>
      </c>
      <c r="B1" s="133"/>
      <c r="C1" s="133"/>
      <c r="D1" s="133"/>
      <c r="E1" s="133"/>
      <c r="F1" s="133"/>
    </row>
    <row r="2" spans="1:6" x14ac:dyDescent="0.25">
      <c r="A2" s="2" t="s">
        <v>1</v>
      </c>
      <c r="B2" s="3" t="s">
        <v>2</v>
      </c>
      <c r="C2" s="3"/>
      <c r="D2" s="3"/>
      <c r="E2" s="3"/>
      <c r="F2" s="3"/>
    </row>
    <row r="3" spans="1:6" x14ac:dyDescent="0.25">
      <c r="A3" s="2" t="s">
        <v>3</v>
      </c>
      <c r="B3" s="4" t="s">
        <v>4</v>
      </c>
      <c r="C3" s="3"/>
      <c r="D3" s="3"/>
      <c r="E3" s="3"/>
      <c r="F3" s="3"/>
    </row>
    <row r="4" spans="1:6" x14ac:dyDescent="0.25">
      <c r="A4" s="2" t="s">
        <v>5</v>
      </c>
      <c r="B4" s="3" t="s">
        <v>6</v>
      </c>
      <c r="C4" s="3"/>
      <c r="D4" s="3"/>
      <c r="E4" s="3"/>
      <c r="F4" s="3"/>
    </row>
    <row r="5" spans="1:6" x14ac:dyDescent="0.25">
      <c r="A5" s="2" t="s">
        <v>69</v>
      </c>
      <c r="B5" s="5" t="s">
        <v>76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133" t="s">
        <v>8</v>
      </c>
      <c r="B7" s="133"/>
      <c r="C7" s="133"/>
      <c r="D7" s="133"/>
      <c r="E7" s="133"/>
      <c r="F7" s="133"/>
    </row>
    <row r="8" spans="1:6" x14ac:dyDescent="0.25">
      <c r="A8" s="133" t="s">
        <v>9</v>
      </c>
      <c r="B8" s="133"/>
      <c r="C8" s="133"/>
      <c r="D8" s="133"/>
      <c r="E8" s="133"/>
      <c r="F8" s="133"/>
    </row>
    <row r="10" spans="1:6" ht="15.75" thickBot="1" x14ac:dyDescent="0.3">
      <c r="A10" s="8" t="s">
        <v>10</v>
      </c>
      <c r="B10" s="9" t="s">
        <v>11</v>
      </c>
      <c r="C10" s="9" t="s">
        <v>18</v>
      </c>
      <c r="D10" s="9" t="s">
        <v>19</v>
      </c>
      <c r="E10" s="9" t="s">
        <v>74</v>
      </c>
      <c r="F10" s="9" t="s">
        <v>75</v>
      </c>
    </row>
    <row r="11" spans="1:6" x14ac:dyDescent="0.25">
      <c r="A11" s="10" t="s">
        <v>24</v>
      </c>
      <c r="B11" s="7"/>
      <c r="C11" s="7"/>
      <c r="D11" s="7"/>
      <c r="E11" s="7"/>
      <c r="F11" s="7"/>
    </row>
    <row r="12" spans="1:6" x14ac:dyDescent="0.25">
      <c r="A12" s="11" t="s">
        <v>94</v>
      </c>
      <c r="B12" s="7" t="s">
        <v>26</v>
      </c>
      <c r="C12" s="12">
        <v>9</v>
      </c>
      <c r="D12" s="12">
        <v>6</v>
      </c>
      <c r="E12" s="17">
        <v>16</v>
      </c>
      <c r="F12" s="12">
        <f>SUM(C12:E12)</f>
        <v>31</v>
      </c>
    </row>
    <row r="13" spans="1:6" x14ac:dyDescent="0.25">
      <c r="A13" s="11" t="s">
        <v>95</v>
      </c>
      <c r="B13" s="7" t="s">
        <v>26</v>
      </c>
      <c r="C13" s="12">
        <v>8</v>
      </c>
      <c r="D13" s="12">
        <v>8</v>
      </c>
      <c r="E13" s="17">
        <v>18</v>
      </c>
      <c r="F13" s="12">
        <f>SUM(C13:E13)</f>
        <v>34</v>
      </c>
    </row>
    <row r="14" spans="1:6" x14ac:dyDescent="0.25">
      <c r="A14" s="11" t="s">
        <v>96</v>
      </c>
      <c r="B14" s="7" t="s">
        <v>26</v>
      </c>
      <c r="C14" s="12">
        <v>22</v>
      </c>
      <c r="D14" s="12">
        <v>20</v>
      </c>
      <c r="E14" s="17">
        <v>18</v>
      </c>
      <c r="F14" s="12">
        <v>18</v>
      </c>
    </row>
    <row r="15" spans="1:6" x14ac:dyDescent="0.25">
      <c r="A15" s="10" t="s">
        <v>29</v>
      </c>
      <c r="B15" s="7" t="s">
        <v>26</v>
      </c>
      <c r="C15" s="12">
        <v>0</v>
      </c>
      <c r="D15" s="12">
        <v>0</v>
      </c>
      <c r="E15" s="12">
        <v>0</v>
      </c>
      <c r="F15" s="12">
        <f t="shared" ref="F15" si="0">AVERAGE(C15:E15)</f>
        <v>0</v>
      </c>
    </row>
    <row r="16" spans="1:6" x14ac:dyDescent="0.25">
      <c r="A16" s="13"/>
      <c r="F16" s="12"/>
    </row>
    <row r="17" spans="1:6" ht="15.75" thickBot="1" x14ac:dyDescent="0.3">
      <c r="A17" s="14" t="s">
        <v>30</v>
      </c>
      <c r="B17" s="15"/>
      <c r="C17" s="16">
        <f>+C12+C15</f>
        <v>9</v>
      </c>
      <c r="D17" s="16">
        <f>+D12+D15</f>
        <v>6</v>
      </c>
      <c r="E17" s="16">
        <f>+E12+E15</f>
        <v>16</v>
      </c>
      <c r="F17" s="16">
        <f>+F12+F15</f>
        <v>31</v>
      </c>
    </row>
    <row r="18" spans="1:6" ht="15.75" thickTop="1" x14ac:dyDescent="0.25">
      <c r="A18" s="74" t="s">
        <v>97</v>
      </c>
      <c r="B18" s="71"/>
      <c r="C18" s="72"/>
      <c r="D18" s="72"/>
      <c r="E18" s="72"/>
      <c r="F18" s="72"/>
    </row>
    <row r="19" spans="1:6" x14ac:dyDescent="0.25">
      <c r="A19" s="7" t="s">
        <v>31</v>
      </c>
    </row>
    <row r="21" spans="1:6" x14ac:dyDescent="0.25">
      <c r="A21" s="134" t="s">
        <v>32</v>
      </c>
      <c r="B21" s="134"/>
      <c r="C21" s="134"/>
      <c r="D21" s="134"/>
      <c r="E21" s="134"/>
    </row>
    <row r="22" spans="1:6" x14ac:dyDescent="0.25">
      <c r="A22" s="133" t="s">
        <v>33</v>
      </c>
      <c r="B22" s="133"/>
      <c r="C22" s="133"/>
      <c r="D22" s="133"/>
      <c r="E22" s="133"/>
    </row>
    <row r="23" spans="1:6" x14ac:dyDescent="0.25">
      <c r="A23" s="2" t="s">
        <v>34</v>
      </c>
      <c r="B23" s="5" t="s">
        <v>35</v>
      </c>
      <c r="C23" s="17"/>
      <c r="D23" s="17"/>
      <c r="E23" s="17"/>
    </row>
    <row r="25" spans="1:6" ht="15.75" thickBot="1" x14ac:dyDescent="0.3">
      <c r="A25" s="8" t="s">
        <v>10</v>
      </c>
      <c r="B25" s="9" t="s">
        <v>18</v>
      </c>
      <c r="C25" s="9" t="s">
        <v>19</v>
      </c>
      <c r="D25" s="9" t="s">
        <v>74</v>
      </c>
      <c r="E25" s="9" t="s">
        <v>75</v>
      </c>
    </row>
    <row r="26" spans="1:6" x14ac:dyDescent="0.25">
      <c r="A26" s="18" t="s">
        <v>24</v>
      </c>
    </row>
    <row r="27" spans="1:6" x14ac:dyDescent="0.25">
      <c r="A27" s="19" t="s">
        <v>25</v>
      </c>
      <c r="B27" s="87">
        <v>17437.5</v>
      </c>
      <c r="C27" s="88">
        <v>2593105</v>
      </c>
      <c r="D27" s="88">
        <v>1311492.5</v>
      </c>
      <c r="E27" s="87">
        <f>SUM(B27:D27)</f>
        <v>3922035</v>
      </c>
    </row>
    <row r="28" spans="1:6" x14ac:dyDescent="0.25">
      <c r="A28" s="19" t="s">
        <v>27</v>
      </c>
      <c r="B28" s="87"/>
      <c r="C28" s="88">
        <v>5260000</v>
      </c>
      <c r="D28" s="88">
        <v>1550000</v>
      </c>
      <c r="E28" s="87">
        <f>SUM(B28:D28)</f>
        <v>6810000</v>
      </c>
    </row>
    <row r="29" spans="1:6" x14ac:dyDescent="0.25">
      <c r="A29" s="19" t="s">
        <v>28</v>
      </c>
      <c r="B29" s="87"/>
      <c r="C29" s="88"/>
      <c r="D29" s="88"/>
      <c r="E29" s="87">
        <f>SUM(B29:D29)</f>
        <v>0</v>
      </c>
    </row>
    <row r="30" spans="1:6" x14ac:dyDescent="0.25">
      <c r="A30" s="18" t="s">
        <v>29</v>
      </c>
      <c r="B30" s="87"/>
      <c r="C30" s="89"/>
      <c r="D30" s="89"/>
      <c r="E30" s="87">
        <f>SUM(B30:D30)</f>
        <v>0</v>
      </c>
    </row>
    <row r="31" spans="1:6" x14ac:dyDescent="0.25">
      <c r="A31" s="18"/>
      <c r="B31" s="87"/>
      <c r="C31" s="89"/>
      <c r="D31" s="89"/>
      <c r="E31" s="87"/>
    </row>
    <row r="32" spans="1:6" ht="15.75" thickBot="1" x14ac:dyDescent="0.3">
      <c r="A32" s="14" t="s">
        <v>30</v>
      </c>
      <c r="B32" s="90">
        <f>SUM(B27:B30)</f>
        <v>17437.5</v>
      </c>
      <c r="C32" s="91">
        <f t="shared" ref="C32:D32" si="1">SUM(C27:C31)</f>
        <v>7853105</v>
      </c>
      <c r="D32" s="91">
        <f t="shared" si="1"/>
        <v>2861492.5</v>
      </c>
      <c r="E32" s="92">
        <f>SUM(E27:E30)</f>
        <v>10732035</v>
      </c>
      <c r="F32" s="20"/>
    </row>
    <row r="33" spans="1:7" ht="15.75" thickTop="1" x14ac:dyDescent="0.25">
      <c r="A33" s="7" t="s">
        <v>36</v>
      </c>
    </row>
    <row r="35" spans="1:7" x14ac:dyDescent="0.25">
      <c r="A35" s="133" t="s">
        <v>37</v>
      </c>
      <c r="B35" s="133"/>
      <c r="C35" s="133"/>
      <c r="D35" s="133"/>
      <c r="E35" s="133"/>
    </row>
    <row r="36" spans="1:7" x14ac:dyDescent="0.25">
      <c r="A36" s="133" t="s">
        <v>33</v>
      </c>
      <c r="B36" s="133"/>
      <c r="C36" s="133"/>
      <c r="D36" s="133"/>
      <c r="E36" s="133"/>
      <c r="G36" s="20"/>
    </row>
    <row r="37" spans="1:7" x14ac:dyDescent="0.25">
      <c r="A37" s="133" t="s">
        <v>90</v>
      </c>
      <c r="B37" s="133"/>
      <c r="C37" s="133"/>
      <c r="D37" s="133"/>
      <c r="E37" s="133"/>
    </row>
    <row r="39" spans="1:7" ht="15.75" thickBot="1" x14ac:dyDescent="0.3">
      <c r="A39" s="8" t="s">
        <v>38</v>
      </c>
      <c r="B39" s="9" t="s">
        <v>18</v>
      </c>
      <c r="C39" s="9" t="s">
        <v>19</v>
      </c>
      <c r="D39" s="9" t="s">
        <v>74</v>
      </c>
      <c r="E39" s="9" t="s">
        <v>75</v>
      </c>
    </row>
    <row r="40" spans="1:7" x14ac:dyDescent="0.25">
      <c r="A40" s="7" t="s">
        <v>39</v>
      </c>
      <c r="B40" s="89"/>
      <c r="C40" s="88">
        <v>1888105</v>
      </c>
      <c r="D40" s="88">
        <v>1066492.5</v>
      </c>
      <c r="E40" s="89">
        <f t="shared" ref="E40:E52" si="2">SUM(B40:D40)</f>
        <v>2954597.5</v>
      </c>
    </row>
    <row r="41" spans="1:7" x14ac:dyDescent="0.25">
      <c r="A41" s="7" t="s">
        <v>40</v>
      </c>
      <c r="B41" s="89"/>
      <c r="C41" s="88">
        <v>5260000</v>
      </c>
      <c r="D41" s="88">
        <v>1550000</v>
      </c>
      <c r="E41" s="89">
        <f t="shared" si="2"/>
        <v>6810000</v>
      </c>
    </row>
    <row r="42" spans="1:7" x14ac:dyDescent="0.25">
      <c r="A42" s="7" t="s">
        <v>41</v>
      </c>
      <c r="B42" s="89"/>
      <c r="C42" s="88">
        <v>705000</v>
      </c>
      <c r="D42" s="88">
        <v>245000</v>
      </c>
      <c r="E42" s="89">
        <f t="shared" si="2"/>
        <v>950000</v>
      </c>
    </row>
    <row r="43" spans="1:7" x14ac:dyDescent="0.25">
      <c r="A43" s="7" t="s">
        <v>42</v>
      </c>
      <c r="B43" s="89"/>
      <c r="C43" s="88"/>
      <c r="D43" s="88"/>
      <c r="E43" s="89">
        <f t="shared" si="2"/>
        <v>0</v>
      </c>
    </row>
    <row r="44" spans="1:7" x14ac:dyDescent="0.25">
      <c r="A44" s="7" t="s">
        <v>43</v>
      </c>
      <c r="B44" s="89">
        <v>17437.5</v>
      </c>
      <c r="C44" s="88"/>
      <c r="D44" s="88"/>
      <c r="E44" s="89">
        <f t="shared" si="2"/>
        <v>17437.5</v>
      </c>
    </row>
    <row r="45" spans="1:7" x14ac:dyDescent="0.25">
      <c r="A45" s="7" t="s">
        <v>44</v>
      </c>
      <c r="B45" s="89"/>
      <c r="C45" s="89"/>
      <c r="D45" s="89"/>
      <c r="E45" s="89">
        <f t="shared" si="2"/>
        <v>0</v>
      </c>
    </row>
    <row r="46" spans="1:7" x14ac:dyDescent="0.25">
      <c r="A46" s="7" t="s">
        <v>45</v>
      </c>
      <c r="B46" s="89"/>
      <c r="C46" s="89"/>
      <c r="D46" s="89"/>
      <c r="E46" s="89">
        <f t="shared" si="2"/>
        <v>0</v>
      </c>
    </row>
    <row r="47" spans="1:7" x14ac:dyDescent="0.25">
      <c r="A47" s="7" t="s">
        <v>46</v>
      </c>
      <c r="B47" s="89"/>
      <c r="C47" s="89"/>
      <c r="D47" s="89"/>
      <c r="E47" s="89">
        <f t="shared" si="2"/>
        <v>0</v>
      </c>
    </row>
    <row r="48" spans="1:7" x14ac:dyDescent="0.25">
      <c r="A48" s="7" t="s">
        <v>47</v>
      </c>
      <c r="B48" s="89"/>
      <c r="C48" s="89"/>
      <c r="D48" s="89"/>
      <c r="E48" s="89">
        <f t="shared" si="2"/>
        <v>0</v>
      </c>
    </row>
    <row r="49" spans="1:5" x14ac:dyDescent="0.25">
      <c r="A49" s="7" t="s">
        <v>48</v>
      </c>
      <c r="B49" s="89"/>
      <c r="C49" s="89"/>
      <c r="D49" s="89"/>
      <c r="E49" s="89">
        <f t="shared" si="2"/>
        <v>0</v>
      </c>
    </row>
    <row r="50" spans="1:5" x14ac:dyDescent="0.25">
      <c r="A50" s="7" t="s">
        <v>49</v>
      </c>
      <c r="B50" s="89"/>
      <c r="C50" s="89"/>
      <c r="D50" s="89"/>
      <c r="E50" s="89">
        <f t="shared" si="2"/>
        <v>0</v>
      </c>
    </row>
    <row r="51" spans="1:5" x14ac:dyDescent="0.25">
      <c r="A51" s="7" t="s">
        <v>50</v>
      </c>
      <c r="B51" s="89"/>
      <c r="C51" s="89"/>
      <c r="D51" s="89"/>
      <c r="E51" s="89">
        <f t="shared" si="2"/>
        <v>0</v>
      </c>
    </row>
    <row r="52" spans="1:5" x14ac:dyDescent="0.25">
      <c r="A52" s="7" t="s">
        <v>51</v>
      </c>
      <c r="B52" s="89"/>
      <c r="C52" s="89"/>
      <c r="D52" s="89"/>
      <c r="E52" s="89">
        <f t="shared" si="2"/>
        <v>0</v>
      </c>
    </row>
    <row r="53" spans="1:5" x14ac:dyDescent="0.25">
      <c r="B53" s="89"/>
      <c r="C53" s="89"/>
      <c r="D53" s="89"/>
      <c r="E53" s="87"/>
    </row>
    <row r="54" spans="1:5" ht="15.75" thickBot="1" x14ac:dyDescent="0.3">
      <c r="A54" s="14" t="s">
        <v>30</v>
      </c>
      <c r="B54" s="91">
        <f>SUM(B40:B53)</f>
        <v>17437.5</v>
      </c>
      <c r="C54" s="91">
        <f>SUM(C40:C53)</f>
        <v>7853105</v>
      </c>
      <c r="D54" s="91">
        <f>SUM(D40:D53)</f>
        <v>2861492.5</v>
      </c>
      <c r="E54" s="92">
        <f>SUM(E40:E53)</f>
        <v>10732035</v>
      </c>
    </row>
    <row r="55" spans="1:5" ht="15.75" thickTop="1" x14ac:dyDescent="0.25">
      <c r="A55" s="7" t="s">
        <v>36</v>
      </c>
    </row>
    <row r="57" spans="1:5" x14ac:dyDescent="0.25">
      <c r="A57" s="133" t="s">
        <v>52</v>
      </c>
      <c r="B57" s="133"/>
      <c r="C57" s="133"/>
      <c r="D57" s="133"/>
      <c r="E57" s="133"/>
    </row>
    <row r="58" spans="1:5" x14ac:dyDescent="0.25">
      <c r="A58" s="133" t="s">
        <v>53</v>
      </c>
      <c r="B58" s="133"/>
      <c r="C58" s="133"/>
      <c r="D58" s="133"/>
      <c r="E58" s="133"/>
    </row>
    <row r="59" spans="1:5" x14ac:dyDescent="0.25">
      <c r="A59" s="133" t="s">
        <v>90</v>
      </c>
      <c r="B59" s="133"/>
      <c r="C59" s="133"/>
      <c r="D59" s="133"/>
      <c r="E59" s="133"/>
    </row>
    <row r="61" spans="1:5" ht="15.75" thickBot="1" x14ac:dyDescent="0.3">
      <c r="A61" s="8" t="s">
        <v>38</v>
      </c>
      <c r="B61" s="9" t="s">
        <v>18</v>
      </c>
      <c r="C61" s="9" t="s">
        <v>19</v>
      </c>
      <c r="D61" s="9" t="s">
        <v>74</v>
      </c>
      <c r="E61" s="9" t="s">
        <v>75</v>
      </c>
    </row>
    <row r="62" spans="1:5" x14ac:dyDescent="0.25">
      <c r="A62" s="1" t="s">
        <v>78</v>
      </c>
      <c r="B62" s="89">
        <f>'Centro 2T'!E67</f>
        <v>144015.83000000007</v>
      </c>
      <c r="C62" s="89">
        <f>B67</f>
        <v>126578.33000000007</v>
      </c>
      <c r="D62" s="89">
        <f>C67</f>
        <v>23155796.68</v>
      </c>
      <c r="E62" s="87">
        <f>B62</f>
        <v>144015.83000000007</v>
      </c>
    </row>
    <row r="63" spans="1:5" x14ac:dyDescent="0.25">
      <c r="A63" s="1" t="s">
        <v>54</v>
      </c>
      <c r="B63" s="89"/>
      <c r="C63" s="89">
        <v>30882323.350000001</v>
      </c>
      <c r="D63" s="89"/>
      <c r="E63" s="87">
        <f>SUM(B63:D63)</f>
        <v>30882323.350000001</v>
      </c>
    </row>
    <row r="64" spans="1:5" x14ac:dyDescent="0.25">
      <c r="A64" s="3" t="s">
        <v>55</v>
      </c>
      <c r="B64" s="93">
        <f t="shared" ref="B64" si="3">B63+B62</f>
        <v>144015.83000000007</v>
      </c>
      <c r="C64" s="93">
        <f t="shared" ref="C64" si="4">C63+C62</f>
        <v>31008901.68</v>
      </c>
      <c r="D64" s="93">
        <f t="shared" ref="D64" si="5">D63+D62</f>
        <v>23155796.68</v>
      </c>
      <c r="E64" s="93">
        <f t="shared" ref="E64" si="6">E63+E62</f>
        <v>31026339.18</v>
      </c>
    </row>
    <row r="65" spans="1:14" x14ac:dyDescent="0.25">
      <c r="A65" s="28" t="s">
        <v>56</v>
      </c>
      <c r="B65" s="94">
        <f>B54</f>
        <v>17437.5</v>
      </c>
      <c r="C65" s="94">
        <f t="shared" ref="C65:D65" si="7">C54</f>
        <v>7853105</v>
      </c>
      <c r="D65" s="94">
        <f t="shared" si="7"/>
        <v>2861492.5</v>
      </c>
      <c r="E65" s="87">
        <f>SUM(B65:D65)</f>
        <v>10732035</v>
      </c>
    </row>
    <row r="66" spans="1:14" x14ac:dyDescent="0.25">
      <c r="A66" s="29" t="s">
        <v>57</v>
      </c>
      <c r="B66" s="89"/>
      <c r="C66" s="89"/>
      <c r="D66" s="89"/>
      <c r="E66" s="87">
        <f>SUM(B66:D66)</f>
        <v>0</v>
      </c>
    </row>
    <row r="67" spans="1:14" x14ac:dyDescent="0.25">
      <c r="A67" s="3" t="s">
        <v>58</v>
      </c>
      <c r="B67" s="93">
        <f t="shared" ref="B67:D67" si="8">+B64-B65-B66</f>
        <v>126578.33000000007</v>
      </c>
      <c r="C67" s="93">
        <f t="shared" si="8"/>
        <v>23155796.68</v>
      </c>
      <c r="D67" s="93">
        <f t="shared" si="8"/>
        <v>20294304.18</v>
      </c>
      <c r="E67" s="93">
        <f>+E64-E65-E66</f>
        <v>20294304.18</v>
      </c>
    </row>
    <row r="68" spans="1:14" ht="15.75" thickBot="1" x14ac:dyDescent="0.3">
      <c r="A68" s="30"/>
      <c r="B68" s="30"/>
      <c r="C68" s="30"/>
      <c r="D68" s="30"/>
      <c r="E68" s="30"/>
    </row>
    <row r="69" spans="1:14" ht="15.75" thickTop="1" x14ac:dyDescent="0.25">
      <c r="A69" s="31" t="s">
        <v>59</v>
      </c>
    </row>
    <row r="70" spans="1:14" x14ac:dyDescent="0.25">
      <c r="A70" s="1"/>
      <c r="D70" s="20"/>
      <c r="L70" s="20"/>
      <c r="M70" s="20"/>
      <c r="N70" s="20"/>
    </row>
    <row r="71" spans="1:14" x14ac:dyDescent="0.25">
      <c r="D71" s="20"/>
    </row>
    <row r="73" spans="1:14" x14ac:dyDescent="0.25">
      <c r="B73" s="20"/>
    </row>
  </sheetData>
  <mergeCells count="11">
    <mergeCell ref="A1:F1"/>
    <mergeCell ref="A8:F8"/>
    <mergeCell ref="A22:E22"/>
    <mergeCell ref="A7:F7"/>
    <mergeCell ref="A21:E21"/>
    <mergeCell ref="A59:E59"/>
    <mergeCell ref="A35:E35"/>
    <mergeCell ref="A36:E36"/>
    <mergeCell ref="A37:E37"/>
    <mergeCell ref="A57:E57"/>
    <mergeCell ref="A58:E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A40" workbookViewId="0">
      <selection activeCell="F16" sqref="F16"/>
    </sheetView>
  </sheetViews>
  <sheetFormatPr baseColWidth="10" defaultColWidth="11.5703125" defaultRowHeight="15" x14ac:dyDescent="0.25"/>
  <cols>
    <col min="1" max="1" width="40" style="7" customWidth="1"/>
    <col min="2" max="2" width="14" style="1" customWidth="1"/>
    <col min="3" max="5" width="14.140625" style="1" bestFit="1" customWidth="1"/>
    <col min="6" max="6" width="11.4257812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133" t="s">
        <v>0</v>
      </c>
      <c r="B1" s="133"/>
      <c r="C1" s="133"/>
      <c r="D1" s="133"/>
      <c r="E1" s="133"/>
      <c r="F1" s="133"/>
    </row>
    <row r="2" spans="1:6" x14ac:dyDescent="0.25">
      <c r="A2" s="2" t="s">
        <v>1</v>
      </c>
      <c r="B2" s="3" t="s">
        <v>2</v>
      </c>
      <c r="C2" s="3"/>
      <c r="D2" s="3"/>
      <c r="E2" s="3"/>
      <c r="F2" s="3"/>
    </row>
    <row r="3" spans="1:6" x14ac:dyDescent="0.25">
      <c r="A3" s="2" t="s">
        <v>3</v>
      </c>
      <c r="B3" s="4" t="s">
        <v>4</v>
      </c>
      <c r="C3" s="3"/>
      <c r="D3" s="3"/>
      <c r="E3" s="3"/>
      <c r="F3" s="3"/>
    </row>
    <row r="4" spans="1:6" x14ac:dyDescent="0.25">
      <c r="A4" s="2" t="s">
        <v>5</v>
      </c>
      <c r="B4" s="3" t="s">
        <v>6</v>
      </c>
      <c r="C4" s="3"/>
      <c r="D4" s="3"/>
      <c r="E4" s="3"/>
      <c r="F4" s="3"/>
    </row>
    <row r="5" spans="1:6" x14ac:dyDescent="0.25">
      <c r="A5" s="2" t="s">
        <v>69</v>
      </c>
      <c r="B5" s="5" t="s">
        <v>86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133" t="s">
        <v>8</v>
      </c>
      <c r="B7" s="133"/>
      <c r="C7" s="133"/>
      <c r="D7" s="133"/>
      <c r="E7" s="133"/>
      <c r="F7" s="133"/>
    </row>
    <row r="8" spans="1:6" x14ac:dyDescent="0.25">
      <c r="A8" s="133" t="s">
        <v>9</v>
      </c>
      <c r="B8" s="133"/>
      <c r="C8" s="133"/>
      <c r="D8" s="133"/>
      <c r="E8" s="133"/>
      <c r="F8" s="133"/>
    </row>
    <row r="10" spans="1:6" ht="15.75" thickBot="1" x14ac:dyDescent="0.3">
      <c r="A10" s="8" t="s">
        <v>10</v>
      </c>
      <c r="B10" s="9" t="s">
        <v>11</v>
      </c>
      <c r="C10" s="9" t="s">
        <v>21</v>
      </c>
      <c r="D10" s="9" t="s">
        <v>22</v>
      </c>
      <c r="E10" s="9" t="s">
        <v>23</v>
      </c>
      <c r="F10" s="9" t="s">
        <v>77</v>
      </c>
    </row>
    <row r="11" spans="1:6" x14ac:dyDescent="0.25">
      <c r="A11" s="10" t="s">
        <v>24</v>
      </c>
      <c r="B11" s="7"/>
    </row>
    <row r="12" spans="1:6" x14ac:dyDescent="0.25">
      <c r="A12" s="11" t="s">
        <v>94</v>
      </c>
      <c r="B12" s="7" t="s">
        <v>26</v>
      </c>
      <c r="C12" s="17">
        <v>16</v>
      </c>
      <c r="D12" s="17">
        <v>9</v>
      </c>
      <c r="E12" s="17">
        <v>0</v>
      </c>
      <c r="F12" s="1">
        <f>SUM(C12:E12)</f>
        <v>25</v>
      </c>
    </row>
    <row r="13" spans="1:6" x14ac:dyDescent="0.25">
      <c r="A13" s="11" t="s">
        <v>95</v>
      </c>
      <c r="B13" s="7" t="s">
        <v>26</v>
      </c>
      <c r="C13" s="17">
        <v>12</v>
      </c>
      <c r="D13" s="17">
        <v>7</v>
      </c>
      <c r="E13" s="17">
        <v>1</v>
      </c>
      <c r="F13" s="1">
        <f>SUM(C13:E13)</f>
        <v>20</v>
      </c>
    </row>
    <row r="14" spans="1:6" x14ac:dyDescent="0.25">
      <c r="A14" s="11" t="s">
        <v>96</v>
      </c>
      <c r="B14" s="7" t="s">
        <v>26</v>
      </c>
      <c r="C14" s="17">
        <v>22</v>
      </c>
      <c r="D14" s="17">
        <v>24</v>
      </c>
      <c r="E14" s="17">
        <v>23</v>
      </c>
      <c r="F14" s="1">
        <v>23</v>
      </c>
    </row>
    <row r="15" spans="1:6" x14ac:dyDescent="0.25">
      <c r="A15" s="10" t="s">
        <v>29</v>
      </c>
      <c r="B15" s="7" t="s">
        <v>26</v>
      </c>
      <c r="C15" s="17">
        <v>0</v>
      </c>
      <c r="D15" s="17">
        <v>0</v>
      </c>
      <c r="E15" s="17">
        <v>9</v>
      </c>
      <c r="F15" s="1">
        <v>9</v>
      </c>
    </row>
    <row r="16" spans="1:6" x14ac:dyDescent="0.25">
      <c r="A16" s="13"/>
    </row>
    <row r="17" spans="1:6" ht="15.75" thickBot="1" x14ac:dyDescent="0.3">
      <c r="A17" s="14" t="s">
        <v>30</v>
      </c>
      <c r="B17" s="15"/>
      <c r="C17" s="16">
        <f t="shared" ref="C17:F17" si="0">+C12+C15</f>
        <v>16</v>
      </c>
      <c r="D17" s="16">
        <f t="shared" si="0"/>
        <v>9</v>
      </c>
      <c r="E17" s="16">
        <f t="shared" si="0"/>
        <v>9</v>
      </c>
      <c r="F17" s="16">
        <f t="shared" si="0"/>
        <v>34</v>
      </c>
    </row>
    <row r="18" spans="1:6" ht="15.75" thickTop="1" x14ac:dyDescent="0.25">
      <c r="A18" s="74" t="s">
        <v>97</v>
      </c>
      <c r="B18" s="71"/>
      <c r="C18" s="72"/>
      <c r="D18" s="72"/>
      <c r="E18" s="72"/>
      <c r="F18" s="72"/>
    </row>
    <row r="19" spans="1:6" x14ac:dyDescent="0.25">
      <c r="A19" s="7" t="s">
        <v>31</v>
      </c>
    </row>
    <row r="21" spans="1:6" x14ac:dyDescent="0.25">
      <c r="A21" s="134" t="s">
        <v>32</v>
      </c>
      <c r="B21" s="134"/>
      <c r="C21" s="134"/>
      <c r="D21" s="134"/>
      <c r="E21" s="134"/>
    </row>
    <row r="22" spans="1:6" x14ac:dyDescent="0.25">
      <c r="A22" s="133" t="s">
        <v>33</v>
      </c>
      <c r="B22" s="133"/>
      <c r="C22" s="133"/>
      <c r="D22" s="133"/>
      <c r="E22" s="133"/>
    </row>
    <row r="23" spans="1:6" x14ac:dyDescent="0.25">
      <c r="A23" s="133" t="s">
        <v>90</v>
      </c>
      <c r="B23" s="133"/>
      <c r="C23" s="133"/>
      <c r="D23" s="133"/>
      <c r="E23" s="133"/>
    </row>
    <row r="25" spans="1:6" ht="15.75" thickBot="1" x14ac:dyDescent="0.3">
      <c r="A25" s="8" t="s">
        <v>10</v>
      </c>
      <c r="B25" s="9" t="s">
        <v>21</v>
      </c>
      <c r="C25" s="9" t="s">
        <v>22</v>
      </c>
      <c r="D25" s="9" t="s">
        <v>23</v>
      </c>
      <c r="E25" s="9" t="s">
        <v>77</v>
      </c>
    </row>
    <row r="26" spans="1:6" x14ac:dyDescent="0.25">
      <c r="A26" s="18" t="s">
        <v>24</v>
      </c>
    </row>
    <row r="27" spans="1:6" x14ac:dyDescent="0.25">
      <c r="A27" s="19" t="s">
        <v>25</v>
      </c>
      <c r="B27" s="89">
        <v>350000</v>
      </c>
      <c r="C27" s="89">
        <f>1887882.5+557055+1698500+410000</f>
        <v>4553437.5</v>
      </c>
      <c r="D27" s="89">
        <v>8181479.5599999996</v>
      </c>
      <c r="E27" s="87">
        <f>SUM(B27:D27)</f>
        <v>13084917.059999999</v>
      </c>
    </row>
    <row r="28" spans="1:6" x14ac:dyDescent="0.25">
      <c r="A28" s="19" t="s">
        <v>27</v>
      </c>
      <c r="B28" s="89"/>
      <c r="C28" s="89"/>
      <c r="D28" s="88">
        <f>215466.25</f>
        <v>215466.25</v>
      </c>
      <c r="E28" s="87">
        <f>SUM(B28:D28)</f>
        <v>215466.25</v>
      </c>
    </row>
    <row r="29" spans="1:6" x14ac:dyDescent="0.25">
      <c r="A29" s="19" t="s">
        <v>28</v>
      </c>
      <c r="B29" s="89"/>
      <c r="C29" s="89">
        <v>3845000</v>
      </c>
      <c r="D29" s="88">
        <f>3575000+480000</f>
        <v>4055000</v>
      </c>
      <c r="E29" s="87">
        <f>SUM(B29:D29)</f>
        <v>7900000</v>
      </c>
    </row>
    <row r="30" spans="1:6" x14ac:dyDescent="0.25">
      <c r="A30" s="18" t="s">
        <v>29</v>
      </c>
      <c r="B30" s="89"/>
      <c r="C30" s="89"/>
      <c r="D30" s="88">
        <f>103250+126320</f>
        <v>229570</v>
      </c>
      <c r="E30" s="87">
        <f>SUM(B30:D30)</f>
        <v>229570</v>
      </c>
    </row>
    <row r="31" spans="1:6" x14ac:dyDescent="0.25">
      <c r="A31" s="18"/>
      <c r="B31" s="87"/>
      <c r="C31" s="87"/>
      <c r="D31" s="87"/>
      <c r="E31" s="87"/>
    </row>
    <row r="32" spans="1:6" ht="15.75" thickBot="1" x14ac:dyDescent="0.3">
      <c r="A32" s="14" t="s">
        <v>30</v>
      </c>
      <c r="B32" s="92">
        <f t="shared" ref="B32:D32" si="1">SUM(B27:B30)</f>
        <v>350000</v>
      </c>
      <c r="C32" s="92">
        <f t="shared" si="1"/>
        <v>8398437.5</v>
      </c>
      <c r="D32" s="92">
        <f t="shared" si="1"/>
        <v>12681515.809999999</v>
      </c>
      <c r="E32" s="92">
        <f>SUM(E27:E30)</f>
        <v>21429953.309999999</v>
      </c>
      <c r="F32" s="20"/>
    </row>
    <row r="33" spans="1:7" ht="15.75" thickTop="1" x14ac:dyDescent="0.25">
      <c r="A33" s="7" t="s">
        <v>36</v>
      </c>
    </row>
    <row r="35" spans="1:7" x14ac:dyDescent="0.25">
      <c r="A35" s="133" t="s">
        <v>37</v>
      </c>
      <c r="B35" s="133"/>
      <c r="C35" s="133"/>
      <c r="D35" s="133"/>
      <c r="E35" s="133"/>
    </row>
    <row r="36" spans="1:7" x14ac:dyDescent="0.25">
      <c r="A36" s="133" t="s">
        <v>33</v>
      </c>
      <c r="B36" s="133"/>
      <c r="C36" s="133"/>
      <c r="D36" s="133"/>
      <c r="E36" s="133"/>
      <c r="G36" s="20"/>
    </row>
    <row r="37" spans="1:7" x14ac:dyDescent="0.25">
      <c r="A37" s="133" t="s">
        <v>90</v>
      </c>
      <c r="B37" s="133"/>
      <c r="C37" s="133"/>
      <c r="D37" s="133"/>
      <c r="E37" s="133"/>
    </row>
    <row r="39" spans="1:7" ht="15.75" thickBot="1" x14ac:dyDescent="0.3">
      <c r="A39" s="8" t="s">
        <v>38</v>
      </c>
      <c r="B39" s="9" t="s">
        <v>21</v>
      </c>
      <c r="C39" s="9" t="s">
        <v>22</v>
      </c>
      <c r="D39" s="9" t="s">
        <v>23</v>
      </c>
      <c r="E39" s="9" t="s">
        <v>77</v>
      </c>
    </row>
    <row r="40" spans="1:7" x14ac:dyDescent="0.25">
      <c r="A40" s="7" t="s">
        <v>39</v>
      </c>
      <c r="B40" s="89"/>
      <c r="C40" s="88">
        <v>1887882.5</v>
      </c>
      <c r="D40" s="89">
        <v>2267917.5</v>
      </c>
      <c r="E40" s="89">
        <f t="shared" ref="E40:E52" si="2">SUM(B40:D40)</f>
        <v>4155800</v>
      </c>
    </row>
    <row r="41" spans="1:7" x14ac:dyDescent="0.25">
      <c r="A41" s="7" t="s">
        <v>40</v>
      </c>
      <c r="B41" s="89"/>
      <c r="C41" s="88">
        <v>3845000</v>
      </c>
      <c r="D41" s="89">
        <v>3575000</v>
      </c>
      <c r="E41" s="89">
        <f t="shared" si="2"/>
        <v>7420000</v>
      </c>
    </row>
    <row r="42" spans="1:7" x14ac:dyDescent="0.25">
      <c r="A42" s="7" t="s">
        <v>41</v>
      </c>
      <c r="B42" s="89">
        <v>350000</v>
      </c>
      <c r="C42" s="88">
        <v>410000</v>
      </c>
      <c r="D42" s="89">
        <v>1138820</v>
      </c>
      <c r="E42" s="89">
        <f t="shared" si="2"/>
        <v>1898820</v>
      </c>
    </row>
    <row r="43" spans="1:7" x14ac:dyDescent="0.25">
      <c r="A43" s="7" t="s">
        <v>42</v>
      </c>
      <c r="B43" s="89"/>
      <c r="C43" s="88"/>
      <c r="D43" s="89">
        <v>480000</v>
      </c>
      <c r="E43" s="89">
        <f t="shared" si="2"/>
        <v>480000</v>
      </c>
    </row>
    <row r="44" spans="1:7" x14ac:dyDescent="0.25">
      <c r="A44" s="7" t="s">
        <v>43</v>
      </c>
      <c r="B44" s="89"/>
      <c r="C44" s="88">
        <v>557055</v>
      </c>
      <c r="D44" s="89">
        <v>698000</v>
      </c>
      <c r="E44" s="89">
        <f t="shared" si="2"/>
        <v>1255055</v>
      </c>
    </row>
    <row r="45" spans="1:7" x14ac:dyDescent="0.25">
      <c r="A45" s="7" t="s">
        <v>44</v>
      </c>
      <c r="B45" s="89"/>
      <c r="C45" s="88"/>
      <c r="D45" s="89">
        <v>103250</v>
      </c>
      <c r="E45" s="89">
        <f t="shared" si="2"/>
        <v>103250</v>
      </c>
    </row>
    <row r="46" spans="1:7" x14ac:dyDescent="0.25">
      <c r="A46" s="7" t="s">
        <v>45</v>
      </c>
      <c r="B46" s="89"/>
      <c r="C46" s="88"/>
      <c r="D46" s="89">
        <v>215466.25</v>
      </c>
      <c r="E46" s="89">
        <f t="shared" si="2"/>
        <v>215466.25</v>
      </c>
    </row>
    <row r="47" spans="1:7" x14ac:dyDescent="0.25">
      <c r="A47" s="7" t="s">
        <v>46</v>
      </c>
      <c r="B47" s="89"/>
      <c r="C47" s="88"/>
      <c r="D47" s="89">
        <v>1493850</v>
      </c>
      <c r="E47" s="89">
        <f t="shared" si="2"/>
        <v>1493850</v>
      </c>
    </row>
    <row r="48" spans="1:7" x14ac:dyDescent="0.25">
      <c r="A48" s="7" t="s">
        <v>47</v>
      </c>
      <c r="B48" s="89"/>
      <c r="C48" s="88"/>
      <c r="D48" s="89">
        <v>525943.06000000006</v>
      </c>
      <c r="E48" s="89">
        <f t="shared" si="2"/>
        <v>525943.06000000006</v>
      </c>
    </row>
    <row r="49" spans="1:5" x14ac:dyDescent="0.25">
      <c r="A49" s="7" t="s">
        <v>48</v>
      </c>
      <c r="B49" s="89"/>
      <c r="C49" s="88">
        <v>518500</v>
      </c>
      <c r="D49" s="89">
        <v>2985240</v>
      </c>
      <c r="E49" s="89">
        <f t="shared" si="2"/>
        <v>3503740</v>
      </c>
    </row>
    <row r="50" spans="1:5" x14ac:dyDescent="0.25">
      <c r="A50" s="7" t="s">
        <v>49</v>
      </c>
      <c r="B50" s="89"/>
      <c r="C50" s="89"/>
      <c r="D50" s="89">
        <v>46020</v>
      </c>
      <c r="E50" s="89">
        <f t="shared" si="2"/>
        <v>46020</v>
      </c>
    </row>
    <row r="51" spans="1:5" x14ac:dyDescent="0.25">
      <c r="A51" s="7" t="s">
        <v>50</v>
      </c>
      <c r="B51" s="89"/>
      <c r="C51" s="89"/>
      <c r="D51" s="89"/>
      <c r="E51" s="89">
        <f t="shared" si="2"/>
        <v>0</v>
      </c>
    </row>
    <row r="52" spans="1:5" x14ac:dyDescent="0.25">
      <c r="A52" s="7" t="s">
        <v>51</v>
      </c>
      <c r="B52" s="89"/>
      <c r="C52" s="89"/>
      <c r="D52" s="89">
        <v>332009</v>
      </c>
      <c r="E52" s="89">
        <f t="shared" si="2"/>
        <v>332009</v>
      </c>
    </row>
    <row r="53" spans="1:5" x14ac:dyDescent="0.25">
      <c r="B53" s="87"/>
      <c r="C53" s="87"/>
      <c r="D53" s="87"/>
      <c r="E53" s="87"/>
    </row>
    <row r="54" spans="1:5" ht="15.75" thickBot="1" x14ac:dyDescent="0.3">
      <c r="A54" s="14" t="s">
        <v>30</v>
      </c>
      <c r="B54" s="92">
        <f t="shared" ref="B54:D54" si="3">SUM(B40:B53)</f>
        <v>350000</v>
      </c>
      <c r="C54" s="92">
        <f t="shared" si="3"/>
        <v>7218437.5</v>
      </c>
      <c r="D54" s="92">
        <f t="shared" si="3"/>
        <v>13861515.810000001</v>
      </c>
      <c r="E54" s="92">
        <f>SUM(E40:E53)</f>
        <v>21429953.309999999</v>
      </c>
    </row>
    <row r="55" spans="1:5" ht="15.75" thickTop="1" x14ac:dyDescent="0.25">
      <c r="A55" s="7" t="s">
        <v>36</v>
      </c>
    </row>
    <row r="57" spans="1:5" x14ac:dyDescent="0.25">
      <c r="A57" s="133" t="s">
        <v>52</v>
      </c>
      <c r="B57" s="133"/>
      <c r="C57" s="133"/>
      <c r="D57" s="133"/>
      <c r="E57" s="133"/>
    </row>
    <row r="58" spans="1:5" x14ac:dyDescent="0.25">
      <c r="A58" s="133" t="s">
        <v>53</v>
      </c>
      <c r="B58" s="133"/>
      <c r="C58" s="133"/>
      <c r="D58" s="133"/>
      <c r="E58" s="133"/>
    </row>
    <row r="59" spans="1:5" x14ac:dyDescent="0.25">
      <c r="A59" s="133" t="s">
        <v>90</v>
      </c>
      <c r="B59" s="133"/>
      <c r="C59" s="133"/>
      <c r="D59" s="133"/>
      <c r="E59" s="133"/>
    </row>
    <row r="61" spans="1:5" ht="15.75" thickBot="1" x14ac:dyDescent="0.3">
      <c r="A61" s="8" t="s">
        <v>38</v>
      </c>
      <c r="B61" s="9" t="s">
        <v>21</v>
      </c>
      <c r="C61" s="9" t="s">
        <v>22</v>
      </c>
      <c r="D61" s="9" t="s">
        <v>23</v>
      </c>
      <c r="E61" s="9" t="s">
        <v>77</v>
      </c>
    </row>
    <row r="62" spans="1:5" x14ac:dyDescent="0.25">
      <c r="A62" s="1" t="s">
        <v>78</v>
      </c>
      <c r="B62" s="89">
        <f>'Centro 3T'!E67</f>
        <v>20294304.18</v>
      </c>
      <c r="C62" s="89">
        <f>B67</f>
        <v>19944304.18</v>
      </c>
      <c r="D62" s="89">
        <f>C67</f>
        <v>12725866.68</v>
      </c>
      <c r="E62" s="87">
        <f>B62</f>
        <v>20294304.18</v>
      </c>
    </row>
    <row r="63" spans="1:5" x14ac:dyDescent="0.25">
      <c r="A63" s="1" t="s">
        <v>54</v>
      </c>
      <c r="B63" s="89"/>
      <c r="C63" s="89"/>
      <c r="D63" s="89">
        <v>9130523.3000000007</v>
      </c>
      <c r="E63" s="87">
        <f>SUM(B63:D63)</f>
        <v>9130523.3000000007</v>
      </c>
    </row>
    <row r="64" spans="1:5" x14ac:dyDescent="0.25">
      <c r="A64" s="3" t="s">
        <v>55</v>
      </c>
      <c r="B64" s="93">
        <f t="shared" ref="B64" si="4">B63+B62</f>
        <v>20294304.18</v>
      </c>
      <c r="C64" s="93">
        <f t="shared" ref="C64" si="5">C63+C62</f>
        <v>19944304.18</v>
      </c>
      <c r="D64" s="93">
        <f t="shared" ref="D64" si="6">D63+D62</f>
        <v>21856389.98</v>
      </c>
      <c r="E64" s="93">
        <f t="shared" ref="E64" si="7">E63+E62</f>
        <v>29424827.48</v>
      </c>
    </row>
    <row r="65" spans="1:14" x14ac:dyDescent="0.25">
      <c r="A65" s="28" t="s">
        <v>56</v>
      </c>
      <c r="B65" s="94">
        <f>B54</f>
        <v>350000</v>
      </c>
      <c r="C65" s="94">
        <f t="shared" ref="C65:D65" si="8">C54</f>
        <v>7218437.5</v>
      </c>
      <c r="D65" s="94">
        <f t="shared" si="8"/>
        <v>13861515.810000001</v>
      </c>
      <c r="E65" s="87">
        <f>SUM(B65:D65)</f>
        <v>21429953.310000002</v>
      </c>
    </row>
    <row r="66" spans="1:14" x14ac:dyDescent="0.25">
      <c r="A66" s="29" t="s">
        <v>57</v>
      </c>
      <c r="B66" s="89"/>
      <c r="C66" s="89"/>
      <c r="D66" s="89">
        <v>167.03</v>
      </c>
      <c r="E66" s="87">
        <f>SUM(B66:D66)</f>
        <v>167.03</v>
      </c>
    </row>
    <row r="67" spans="1:14" x14ac:dyDescent="0.25">
      <c r="A67" s="3" t="s">
        <v>58</v>
      </c>
      <c r="B67" s="93">
        <f t="shared" ref="B67:D67" si="9">+B64-B65-B66</f>
        <v>19944304.18</v>
      </c>
      <c r="C67" s="93">
        <f t="shared" si="9"/>
        <v>12725866.68</v>
      </c>
      <c r="D67" s="93">
        <f t="shared" si="9"/>
        <v>7994707.1399999997</v>
      </c>
      <c r="E67" s="93">
        <f>+E64-E65-E66</f>
        <v>7994707.1399999978</v>
      </c>
    </row>
    <row r="68" spans="1:14" ht="15.75" thickBot="1" x14ac:dyDescent="0.3">
      <c r="A68" s="30"/>
      <c r="B68" s="30"/>
      <c r="C68" s="30"/>
      <c r="D68" s="30"/>
      <c r="E68" s="30"/>
    </row>
    <row r="69" spans="1:14" ht="15.75" thickTop="1" x14ac:dyDescent="0.25">
      <c r="A69" s="31" t="s">
        <v>59</v>
      </c>
    </row>
    <row r="70" spans="1:14" x14ac:dyDescent="0.25">
      <c r="A70" s="1"/>
      <c r="D70" s="20"/>
      <c r="L70" s="20"/>
      <c r="M70" s="20"/>
      <c r="N70" s="20"/>
    </row>
    <row r="71" spans="1:14" x14ac:dyDescent="0.25">
      <c r="D71" s="20"/>
    </row>
    <row r="73" spans="1:14" x14ac:dyDescent="0.25">
      <c r="B73" s="20"/>
    </row>
  </sheetData>
  <mergeCells count="12">
    <mergeCell ref="A59:E59"/>
    <mergeCell ref="A36:E36"/>
    <mergeCell ref="A57:E57"/>
    <mergeCell ref="A58:E58"/>
    <mergeCell ref="A1:F1"/>
    <mergeCell ref="A7:F7"/>
    <mergeCell ref="A8:F8"/>
    <mergeCell ref="A21:E21"/>
    <mergeCell ref="A22:E22"/>
    <mergeCell ref="A35:E35"/>
    <mergeCell ref="A23:E23"/>
    <mergeCell ref="A37:E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workbookViewId="0">
      <selection activeCell="D17" sqref="D17:E17"/>
    </sheetView>
  </sheetViews>
  <sheetFormatPr baseColWidth="10" defaultColWidth="11.5703125" defaultRowHeight="15" x14ac:dyDescent="0.25"/>
  <cols>
    <col min="1" max="1" width="40" style="7" customWidth="1"/>
    <col min="2" max="2" width="14" style="1" customWidth="1"/>
    <col min="3" max="5" width="14.140625" style="1" bestFit="1" customWidth="1"/>
    <col min="6" max="6" width="11.4257812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133" t="s">
        <v>0</v>
      </c>
      <c r="B1" s="133"/>
      <c r="C1" s="133"/>
      <c r="D1" s="133"/>
      <c r="E1" s="133"/>
      <c r="F1" s="133"/>
    </row>
    <row r="2" spans="1:6" x14ac:dyDescent="0.25">
      <c r="A2" s="2" t="s">
        <v>1</v>
      </c>
      <c r="B2" s="3" t="s">
        <v>2</v>
      </c>
      <c r="C2" s="3"/>
      <c r="D2" s="3"/>
      <c r="E2" s="3"/>
      <c r="F2" s="3"/>
    </row>
    <row r="3" spans="1:6" x14ac:dyDescent="0.25">
      <c r="A3" s="2" t="s">
        <v>3</v>
      </c>
      <c r="B3" s="4" t="s">
        <v>4</v>
      </c>
      <c r="C3" s="3"/>
      <c r="D3" s="3"/>
      <c r="E3" s="3"/>
      <c r="F3" s="3"/>
    </row>
    <row r="4" spans="1:6" x14ac:dyDescent="0.25">
      <c r="A4" s="2" t="s">
        <v>5</v>
      </c>
      <c r="B4" s="3" t="s">
        <v>6</v>
      </c>
      <c r="C4" s="3"/>
      <c r="D4" s="3"/>
      <c r="E4" s="3"/>
      <c r="F4" s="3"/>
    </row>
    <row r="5" spans="1:6" x14ac:dyDescent="0.25">
      <c r="A5" s="2" t="s">
        <v>69</v>
      </c>
      <c r="B5" s="5" t="s">
        <v>81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133" t="s">
        <v>8</v>
      </c>
      <c r="B7" s="133"/>
      <c r="C7" s="133"/>
      <c r="D7" s="133"/>
      <c r="E7" s="133"/>
    </row>
    <row r="8" spans="1:6" x14ac:dyDescent="0.25">
      <c r="A8" s="133" t="s">
        <v>9</v>
      </c>
      <c r="B8" s="133"/>
      <c r="C8" s="133"/>
      <c r="D8" s="133"/>
      <c r="E8" s="133"/>
    </row>
    <row r="10" spans="1:6" ht="15.75" thickBot="1" x14ac:dyDescent="0.3">
      <c r="A10" s="8" t="s">
        <v>10</v>
      </c>
      <c r="B10" s="9" t="s">
        <v>11</v>
      </c>
      <c r="C10" s="9" t="s">
        <v>71</v>
      </c>
      <c r="D10" s="9" t="s">
        <v>73</v>
      </c>
      <c r="E10" s="9" t="s">
        <v>80</v>
      </c>
    </row>
    <row r="11" spans="1:6" x14ac:dyDescent="0.25">
      <c r="A11" s="10" t="s">
        <v>24</v>
      </c>
      <c r="B11" s="7"/>
      <c r="C11" s="7"/>
      <c r="D11" s="7"/>
      <c r="E11" s="7"/>
    </row>
    <row r="12" spans="1:6" x14ac:dyDescent="0.25">
      <c r="A12" s="11" t="s">
        <v>94</v>
      </c>
      <c r="B12" s="7" t="s">
        <v>26</v>
      </c>
      <c r="C12" s="95">
        <f>'Centro 1T'!F12</f>
        <v>52</v>
      </c>
      <c r="D12" s="95">
        <f>'Centro 2T'!F12</f>
        <v>49</v>
      </c>
      <c r="E12" s="95">
        <f>SUM(C12:D12)</f>
        <v>101</v>
      </c>
    </row>
    <row r="13" spans="1:6" x14ac:dyDescent="0.25">
      <c r="A13" s="11" t="s">
        <v>95</v>
      </c>
      <c r="B13" s="7" t="s">
        <v>26</v>
      </c>
      <c r="C13" s="95">
        <f>'Centro 1T'!F13</f>
        <v>31</v>
      </c>
      <c r="D13" s="95">
        <f>'Centro 2T'!F13</f>
        <v>49</v>
      </c>
      <c r="E13" s="95">
        <f>SUM(C13:D13)</f>
        <v>80</v>
      </c>
    </row>
    <row r="14" spans="1:6" x14ac:dyDescent="0.25">
      <c r="A14" s="11" t="s">
        <v>96</v>
      </c>
      <c r="B14" s="7" t="s">
        <v>26</v>
      </c>
      <c r="C14" s="95">
        <f>'Centro 1T'!F14</f>
        <v>21</v>
      </c>
      <c r="D14" s="95">
        <f>'Centro 2T'!F14</f>
        <v>21</v>
      </c>
      <c r="E14" s="95">
        <v>21</v>
      </c>
    </row>
    <row r="15" spans="1:6" x14ac:dyDescent="0.25">
      <c r="A15" s="10" t="s">
        <v>29</v>
      </c>
      <c r="B15" s="7" t="s">
        <v>26</v>
      </c>
      <c r="C15" s="95">
        <f>'Centro 1T'!F15</f>
        <v>0</v>
      </c>
      <c r="D15" s="95">
        <f>'Centro 2T'!F15</f>
        <v>0</v>
      </c>
      <c r="E15" s="95">
        <f t="shared" ref="E15" si="0">AVERAGE(C15:D15)</f>
        <v>0</v>
      </c>
    </row>
    <row r="16" spans="1:6" x14ac:dyDescent="0.25">
      <c r="A16" s="13"/>
      <c r="C16" s="95"/>
      <c r="D16" s="89"/>
      <c r="E16" s="95"/>
    </row>
    <row r="17" spans="1:5" ht="15.75" thickBot="1" x14ac:dyDescent="0.3">
      <c r="A17" s="14" t="s">
        <v>30</v>
      </c>
      <c r="B17" s="15"/>
      <c r="C17" s="91">
        <f>'Centro 1T'!F17</f>
        <v>52</v>
      </c>
      <c r="D17" s="91">
        <f>+D12+D15</f>
        <v>49</v>
      </c>
      <c r="E17" s="91">
        <f>+E12+E15</f>
        <v>101</v>
      </c>
    </row>
    <row r="18" spans="1:5" ht="15.75" thickTop="1" x14ac:dyDescent="0.25">
      <c r="A18" s="74" t="s">
        <v>97</v>
      </c>
      <c r="B18" s="71"/>
      <c r="C18" s="96"/>
      <c r="D18" s="96"/>
      <c r="E18" s="96"/>
    </row>
    <row r="19" spans="1:5" x14ac:dyDescent="0.25">
      <c r="A19" s="7" t="s">
        <v>31</v>
      </c>
    </row>
    <row r="21" spans="1:5" x14ac:dyDescent="0.25">
      <c r="A21" s="134" t="s">
        <v>32</v>
      </c>
      <c r="B21" s="134"/>
      <c r="C21" s="134"/>
      <c r="D21" s="134"/>
      <c r="E21" s="134"/>
    </row>
    <row r="22" spans="1:5" x14ac:dyDescent="0.25">
      <c r="A22" s="133" t="s">
        <v>33</v>
      </c>
      <c r="B22" s="133"/>
      <c r="C22" s="133"/>
      <c r="D22" s="133"/>
      <c r="E22" s="133"/>
    </row>
    <row r="23" spans="1:5" x14ac:dyDescent="0.25">
      <c r="A23" s="133" t="s">
        <v>90</v>
      </c>
      <c r="B23" s="133"/>
      <c r="C23" s="133"/>
      <c r="D23" s="133"/>
      <c r="E23" s="17"/>
    </row>
    <row r="25" spans="1:5" ht="15.75" thickBot="1" x14ac:dyDescent="0.3">
      <c r="A25" s="8" t="s">
        <v>10</v>
      </c>
      <c r="B25" s="9" t="s">
        <v>71</v>
      </c>
      <c r="C25" s="9" t="s">
        <v>73</v>
      </c>
      <c r="D25" s="9" t="s">
        <v>80</v>
      </c>
    </row>
    <row r="26" spans="1:5" x14ac:dyDescent="0.25">
      <c r="A26" s="18" t="s">
        <v>24</v>
      </c>
    </row>
    <row r="27" spans="1:5" x14ac:dyDescent="0.25">
      <c r="A27" s="19" t="s">
        <v>25</v>
      </c>
      <c r="B27" s="87">
        <f>'Centro 1T'!E27</f>
        <v>2528672.5</v>
      </c>
      <c r="C27" s="97">
        <f>'Centro 2T'!E27</f>
        <v>2678025</v>
      </c>
      <c r="D27" s="87">
        <f>SUM(B27:C27)</f>
        <v>5206697.5</v>
      </c>
    </row>
    <row r="28" spans="1:5" x14ac:dyDescent="0.25">
      <c r="A28" s="19" t="s">
        <v>27</v>
      </c>
      <c r="B28" s="87">
        <f>'Centro 1T'!E28</f>
        <v>0</v>
      </c>
      <c r="C28" s="97">
        <f>'Centro 2T'!E28</f>
        <v>0</v>
      </c>
      <c r="D28" s="87">
        <f>SUM(B28:C28)</f>
        <v>0</v>
      </c>
    </row>
    <row r="29" spans="1:5" x14ac:dyDescent="0.25">
      <c r="A29" s="19" t="s">
        <v>28</v>
      </c>
      <c r="B29" s="87">
        <f>'Centro 1T'!E29</f>
        <v>2110000</v>
      </c>
      <c r="C29" s="97">
        <f>'Centro 2T'!E29</f>
        <v>3765000</v>
      </c>
      <c r="D29" s="87">
        <f>SUM(B29:C29)</f>
        <v>5875000</v>
      </c>
    </row>
    <row r="30" spans="1:5" x14ac:dyDescent="0.25">
      <c r="A30" s="18" t="s">
        <v>29</v>
      </c>
      <c r="B30" s="87">
        <f>'Centro 1T'!E30</f>
        <v>0</v>
      </c>
      <c r="C30" s="97">
        <f>'Centro 2T'!E30</f>
        <v>0</v>
      </c>
      <c r="D30" s="87">
        <f>SUM(B30:C30)</f>
        <v>0</v>
      </c>
    </row>
    <row r="31" spans="1:5" x14ac:dyDescent="0.25">
      <c r="A31" s="18"/>
      <c r="B31" s="87"/>
      <c r="C31" s="89"/>
      <c r="D31" s="87"/>
    </row>
    <row r="32" spans="1:5" ht="15.75" thickBot="1" x14ac:dyDescent="0.3">
      <c r="A32" s="14" t="s">
        <v>30</v>
      </c>
      <c r="B32" s="91">
        <f t="shared" ref="B32:C32" si="1">SUM(B27:B31)</f>
        <v>4638672.5</v>
      </c>
      <c r="C32" s="91">
        <f t="shared" si="1"/>
        <v>6443025</v>
      </c>
      <c r="D32" s="92">
        <f>SUM(D27:D30)</f>
        <v>11081697.5</v>
      </c>
      <c r="E32" s="20"/>
    </row>
    <row r="33" spans="1:7" ht="15.75" thickTop="1" x14ac:dyDescent="0.25">
      <c r="A33" s="7" t="s">
        <v>36</v>
      </c>
    </row>
    <row r="35" spans="1:7" x14ac:dyDescent="0.25">
      <c r="A35" s="133" t="s">
        <v>37</v>
      </c>
      <c r="B35" s="133"/>
      <c r="C35" s="133"/>
      <c r="D35" s="133"/>
      <c r="E35" s="133"/>
    </row>
    <row r="36" spans="1:7" x14ac:dyDescent="0.25">
      <c r="A36" s="133" t="s">
        <v>33</v>
      </c>
      <c r="B36" s="133"/>
      <c r="C36" s="133"/>
      <c r="D36" s="133"/>
      <c r="E36" s="133"/>
      <c r="G36" s="20"/>
    </row>
    <row r="37" spans="1:7" x14ac:dyDescent="0.25">
      <c r="A37" s="133" t="s">
        <v>90</v>
      </c>
      <c r="B37" s="133"/>
      <c r="C37" s="133"/>
      <c r="D37" s="133"/>
      <c r="E37" s="17"/>
    </row>
    <row r="39" spans="1:7" ht="15.75" thickBot="1" x14ac:dyDescent="0.3">
      <c r="A39" s="8" t="s">
        <v>38</v>
      </c>
      <c r="B39" s="9" t="s">
        <v>71</v>
      </c>
      <c r="C39" s="9" t="s">
        <v>73</v>
      </c>
      <c r="D39" s="9" t="s">
        <v>80</v>
      </c>
    </row>
    <row r="40" spans="1:7" x14ac:dyDescent="0.25">
      <c r="A40" s="7" t="s">
        <v>39</v>
      </c>
      <c r="B40" s="89">
        <f>'Centro 1T'!E40</f>
        <v>2268672.5</v>
      </c>
      <c r="C40" s="88">
        <f>'Centro 2T'!E40</f>
        <v>2658650</v>
      </c>
      <c r="D40" s="89">
        <f t="shared" ref="D40:D52" si="2">SUM(B40:C40)</f>
        <v>4927322.5</v>
      </c>
    </row>
    <row r="41" spans="1:7" x14ac:dyDescent="0.25">
      <c r="A41" s="7" t="s">
        <v>40</v>
      </c>
      <c r="B41" s="89">
        <f>'Centro 1T'!E41</f>
        <v>2110000</v>
      </c>
      <c r="C41" s="88">
        <f>'Centro 2T'!E41</f>
        <v>3765000</v>
      </c>
      <c r="D41" s="89">
        <f t="shared" si="2"/>
        <v>5875000</v>
      </c>
    </row>
    <row r="42" spans="1:7" x14ac:dyDescent="0.25">
      <c r="A42" s="7" t="s">
        <v>41</v>
      </c>
      <c r="B42" s="89">
        <f>'Centro 1T'!E42</f>
        <v>260000</v>
      </c>
      <c r="C42" s="88">
        <f>'Centro 2T'!E42</f>
        <v>0</v>
      </c>
      <c r="D42" s="89">
        <f t="shared" si="2"/>
        <v>260000</v>
      </c>
    </row>
    <row r="43" spans="1:7" x14ac:dyDescent="0.25">
      <c r="A43" s="7" t="s">
        <v>42</v>
      </c>
      <c r="B43" s="89">
        <f>'Centro 1T'!E43</f>
        <v>0</v>
      </c>
      <c r="C43" s="88">
        <f>'Centro 2T'!E43</f>
        <v>0</v>
      </c>
      <c r="D43" s="89">
        <f t="shared" si="2"/>
        <v>0</v>
      </c>
    </row>
    <row r="44" spans="1:7" x14ac:dyDescent="0.25">
      <c r="A44" s="7" t="s">
        <v>43</v>
      </c>
      <c r="B44" s="89">
        <f>'Centro 1T'!E44</f>
        <v>0</v>
      </c>
      <c r="C44" s="88">
        <f>'Centro 2T'!E44</f>
        <v>19375</v>
      </c>
      <c r="D44" s="89">
        <f t="shared" si="2"/>
        <v>19375</v>
      </c>
    </row>
    <row r="45" spans="1:7" x14ac:dyDescent="0.25">
      <c r="A45" s="7" t="s">
        <v>44</v>
      </c>
      <c r="B45" s="89">
        <f>'Centro 1T'!E45</f>
        <v>0</v>
      </c>
      <c r="C45" s="88">
        <f>'Centro 2T'!E45</f>
        <v>0</v>
      </c>
      <c r="D45" s="89">
        <f t="shared" si="2"/>
        <v>0</v>
      </c>
    </row>
    <row r="46" spans="1:7" x14ac:dyDescent="0.25">
      <c r="A46" s="7" t="s">
        <v>45</v>
      </c>
      <c r="B46" s="89">
        <f>'Centro 1T'!E46</f>
        <v>0</v>
      </c>
      <c r="C46" s="88">
        <f>'Centro 2T'!E46</f>
        <v>0</v>
      </c>
      <c r="D46" s="89">
        <f t="shared" si="2"/>
        <v>0</v>
      </c>
    </row>
    <row r="47" spans="1:7" x14ac:dyDescent="0.25">
      <c r="A47" s="7" t="s">
        <v>46</v>
      </c>
      <c r="B47" s="89">
        <f>'Centro 1T'!E47</f>
        <v>0</v>
      </c>
      <c r="C47" s="88">
        <f>'Centro 2T'!E47</f>
        <v>0</v>
      </c>
      <c r="D47" s="89">
        <f t="shared" si="2"/>
        <v>0</v>
      </c>
    </row>
    <row r="48" spans="1:7" x14ac:dyDescent="0.25">
      <c r="A48" s="7" t="s">
        <v>47</v>
      </c>
      <c r="B48" s="89">
        <f>'Centro 1T'!E48</f>
        <v>0</v>
      </c>
      <c r="C48" s="88">
        <f>'Centro 2T'!E48</f>
        <v>0</v>
      </c>
      <c r="D48" s="89">
        <f t="shared" si="2"/>
        <v>0</v>
      </c>
    </row>
    <row r="49" spans="1:5" x14ac:dyDescent="0.25">
      <c r="A49" s="7" t="s">
        <v>48</v>
      </c>
      <c r="B49" s="89">
        <f>'Centro 1T'!E49</f>
        <v>0</v>
      </c>
      <c r="C49" s="88">
        <f>'Centro 2T'!E49</f>
        <v>0</v>
      </c>
      <c r="D49" s="89">
        <f t="shared" si="2"/>
        <v>0</v>
      </c>
    </row>
    <row r="50" spans="1:5" x14ac:dyDescent="0.25">
      <c r="A50" s="7" t="s">
        <v>49</v>
      </c>
      <c r="B50" s="89">
        <f>'Centro 1T'!E50</f>
        <v>0</v>
      </c>
      <c r="C50" s="88">
        <f>'Centro 2T'!E50</f>
        <v>0</v>
      </c>
      <c r="D50" s="89">
        <f t="shared" si="2"/>
        <v>0</v>
      </c>
    </row>
    <row r="51" spans="1:5" x14ac:dyDescent="0.25">
      <c r="A51" s="7" t="s">
        <v>50</v>
      </c>
      <c r="B51" s="89">
        <f>'Centro 1T'!E51</f>
        <v>0</v>
      </c>
      <c r="C51" s="88">
        <f>'Centro 2T'!E51</f>
        <v>0</v>
      </c>
      <c r="D51" s="89">
        <f t="shared" si="2"/>
        <v>0</v>
      </c>
    </row>
    <row r="52" spans="1:5" x14ac:dyDescent="0.25">
      <c r="A52" s="7" t="s">
        <v>51</v>
      </c>
      <c r="B52" s="89">
        <f>'Centro 1T'!E52</f>
        <v>0</v>
      </c>
      <c r="C52" s="88">
        <f>'Centro 2T'!E52</f>
        <v>0</v>
      </c>
      <c r="D52" s="89">
        <f t="shared" si="2"/>
        <v>0</v>
      </c>
    </row>
    <row r="53" spans="1:5" x14ac:dyDescent="0.25">
      <c r="B53" s="89"/>
      <c r="C53" s="89"/>
      <c r="D53" s="87"/>
    </row>
    <row r="54" spans="1:5" ht="15.75" thickBot="1" x14ac:dyDescent="0.3">
      <c r="A54" s="14" t="s">
        <v>30</v>
      </c>
      <c r="B54" s="91">
        <f>SUM(B40:B53)</f>
        <v>4638672.5</v>
      </c>
      <c r="C54" s="91">
        <f>SUM(C40:C53)</f>
        <v>6443025</v>
      </c>
      <c r="D54" s="92">
        <f>SUM(D40:D53)</f>
        <v>11081697.5</v>
      </c>
    </row>
    <row r="55" spans="1:5" ht="15.75" thickTop="1" x14ac:dyDescent="0.25">
      <c r="A55" s="7" t="s">
        <v>36</v>
      </c>
    </row>
    <row r="57" spans="1:5" x14ac:dyDescent="0.25">
      <c r="A57" s="133" t="s">
        <v>52</v>
      </c>
      <c r="B57" s="133"/>
      <c r="C57" s="133"/>
      <c r="D57" s="133"/>
      <c r="E57" s="133"/>
    </row>
    <row r="58" spans="1:5" x14ac:dyDescent="0.25">
      <c r="A58" s="133" t="s">
        <v>53</v>
      </c>
      <c r="B58" s="133"/>
      <c r="C58" s="133"/>
      <c r="D58" s="133"/>
      <c r="E58" s="133"/>
    </row>
    <row r="59" spans="1:5" x14ac:dyDescent="0.25">
      <c r="A59" s="133" t="s">
        <v>90</v>
      </c>
      <c r="B59" s="133"/>
      <c r="C59" s="133"/>
      <c r="D59" s="133"/>
      <c r="E59" s="17"/>
    </row>
    <row r="61" spans="1:5" ht="15.75" thickBot="1" x14ac:dyDescent="0.3">
      <c r="A61" s="8" t="s">
        <v>38</v>
      </c>
      <c r="B61" s="9" t="s">
        <v>71</v>
      </c>
      <c r="C61" s="9" t="s">
        <v>73</v>
      </c>
      <c r="D61" s="9" t="s">
        <v>80</v>
      </c>
    </row>
    <row r="62" spans="1:5" x14ac:dyDescent="0.25">
      <c r="A62" s="1" t="s">
        <v>78</v>
      </c>
      <c r="B62" s="89">
        <f>'Centro 1T'!E62</f>
        <v>13331239.4</v>
      </c>
      <c r="C62" s="89">
        <f>'Centro 2T'!E62</f>
        <v>8692566.9000000004</v>
      </c>
      <c r="D62" s="87">
        <f>B62</f>
        <v>13331239.4</v>
      </c>
    </row>
    <row r="63" spans="1:5" x14ac:dyDescent="0.25">
      <c r="A63" s="1" t="s">
        <v>54</v>
      </c>
      <c r="B63" s="89">
        <f>'Centro 1T'!E63</f>
        <v>0</v>
      </c>
      <c r="C63" s="89">
        <f>'Centro 2T'!E63</f>
        <v>11225713.33</v>
      </c>
      <c r="D63" s="87">
        <f>SUM(B63:C63)</f>
        <v>11225713.33</v>
      </c>
    </row>
    <row r="64" spans="1:5" x14ac:dyDescent="0.25">
      <c r="A64" s="3" t="s">
        <v>55</v>
      </c>
      <c r="B64" s="89">
        <f>'Centro 1T'!E64</f>
        <v>13331239.4</v>
      </c>
      <c r="C64" s="89">
        <f>'Centro 2T'!E64</f>
        <v>19918280.23</v>
      </c>
      <c r="D64" s="93">
        <f t="shared" ref="D64" si="3">D63+D62</f>
        <v>24556952.73</v>
      </c>
    </row>
    <row r="65" spans="1:14" x14ac:dyDescent="0.25">
      <c r="A65" s="28" t="s">
        <v>56</v>
      </c>
      <c r="B65" s="89">
        <f>'Centro 1T'!E65</f>
        <v>4638672.5</v>
      </c>
      <c r="C65" s="89">
        <f>'Centro 2T'!E65</f>
        <v>6443025</v>
      </c>
      <c r="D65" s="87">
        <f>SUM(B65:C65)</f>
        <v>11081697.5</v>
      </c>
    </row>
    <row r="66" spans="1:14" x14ac:dyDescent="0.25">
      <c r="A66" s="29" t="s">
        <v>57</v>
      </c>
      <c r="B66" s="89">
        <f>'Centro 1T'!E66</f>
        <v>0</v>
      </c>
      <c r="C66" s="89">
        <f>'Centro 2T'!E66</f>
        <v>13331239.4</v>
      </c>
      <c r="D66" s="87">
        <f>SUM(B66:C66)</f>
        <v>13331239.4</v>
      </c>
    </row>
    <row r="67" spans="1:14" x14ac:dyDescent="0.25">
      <c r="A67" s="3" t="s">
        <v>58</v>
      </c>
      <c r="B67" s="89">
        <f>'Centro 1T'!E67</f>
        <v>8692566.9000000004</v>
      </c>
      <c r="C67" s="89">
        <f>'Centro 2T'!E67</f>
        <v>144015.83000000007</v>
      </c>
      <c r="D67" s="93">
        <f>+D64-D65-D66</f>
        <v>144015.83000000007</v>
      </c>
    </row>
    <row r="68" spans="1:14" ht="15.75" thickBot="1" x14ac:dyDescent="0.3">
      <c r="A68" s="30"/>
      <c r="B68" s="30"/>
      <c r="C68" s="30"/>
      <c r="D68" s="30"/>
      <c r="E68" s="30"/>
    </row>
    <row r="69" spans="1:14" ht="15.75" thickTop="1" x14ac:dyDescent="0.25">
      <c r="A69" s="31" t="s">
        <v>59</v>
      </c>
    </row>
    <row r="70" spans="1:14" x14ac:dyDescent="0.25">
      <c r="A70" s="1"/>
      <c r="D70" s="20"/>
      <c r="L70" s="20"/>
      <c r="M70" s="20"/>
      <c r="N70" s="20"/>
    </row>
    <row r="71" spans="1:14" x14ac:dyDescent="0.25">
      <c r="D71" s="20"/>
    </row>
    <row r="73" spans="1:14" x14ac:dyDescent="0.25">
      <c r="B73" s="20"/>
    </row>
  </sheetData>
  <mergeCells count="12">
    <mergeCell ref="A23:D23"/>
    <mergeCell ref="A37:D37"/>
    <mergeCell ref="A1:F1"/>
    <mergeCell ref="A7:E7"/>
    <mergeCell ref="A8:E8"/>
    <mergeCell ref="A21:E21"/>
    <mergeCell ref="A22:E22"/>
    <mergeCell ref="A59:D59"/>
    <mergeCell ref="A35:E35"/>
    <mergeCell ref="A36:E36"/>
    <mergeCell ref="A57:E57"/>
    <mergeCell ref="A58:E5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workbookViewId="0">
      <selection activeCell="F17" sqref="F17"/>
    </sheetView>
  </sheetViews>
  <sheetFormatPr baseColWidth="10" defaultColWidth="11.5703125" defaultRowHeight="15" x14ac:dyDescent="0.25"/>
  <cols>
    <col min="1" max="1" width="40" style="7" customWidth="1"/>
    <col min="2" max="2" width="14" style="1" customWidth="1"/>
    <col min="3" max="5" width="14.140625" style="1" bestFit="1" customWidth="1"/>
    <col min="6" max="6" width="12.7109375" style="1" bestFit="1" customWidth="1"/>
    <col min="7" max="7" width="11.5703125" style="1" bestFit="1" customWidth="1"/>
    <col min="8" max="8" width="10.7109375" style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133" t="s">
        <v>0</v>
      </c>
      <c r="B1" s="133"/>
      <c r="C1" s="133"/>
      <c r="D1" s="133"/>
      <c r="E1" s="133"/>
      <c r="F1" s="133"/>
    </row>
    <row r="2" spans="1:6" x14ac:dyDescent="0.25">
      <c r="A2" s="2" t="s">
        <v>1</v>
      </c>
      <c r="B2" s="3" t="s">
        <v>2</v>
      </c>
      <c r="C2" s="3"/>
      <c r="D2" s="3"/>
      <c r="E2" s="3"/>
      <c r="F2" s="3"/>
    </row>
    <row r="3" spans="1:6" x14ac:dyDescent="0.25">
      <c r="A3" s="2" t="s">
        <v>3</v>
      </c>
      <c r="B3" s="4" t="s">
        <v>4</v>
      </c>
      <c r="C3" s="3"/>
      <c r="D3" s="3"/>
      <c r="E3" s="3"/>
      <c r="F3" s="3"/>
    </row>
    <row r="4" spans="1:6" x14ac:dyDescent="0.25">
      <c r="A4" s="2" t="s">
        <v>5</v>
      </c>
      <c r="B4" s="3" t="s">
        <v>6</v>
      </c>
      <c r="C4" s="3"/>
      <c r="D4" s="3"/>
      <c r="E4" s="3"/>
      <c r="F4" s="3"/>
    </row>
    <row r="5" spans="1:6" x14ac:dyDescent="0.25">
      <c r="A5" s="2" t="s">
        <v>69</v>
      </c>
      <c r="B5" s="5" t="s">
        <v>84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133" t="s">
        <v>8</v>
      </c>
      <c r="B7" s="133"/>
      <c r="C7" s="133"/>
      <c r="D7" s="133"/>
      <c r="E7" s="133"/>
    </row>
    <row r="8" spans="1:6" x14ac:dyDescent="0.25">
      <c r="A8" s="133" t="s">
        <v>9</v>
      </c>
      <c r="B8" s="133"/>
      <c r="C8" s="133"/>
      <c r="D8" s="133"/>
      <c r="E8" s="133"/>
    </row>
    <row r="10" spans="1:6" ht="15.75" thickBot="1" x14ac:dyDescent="0.3">
      <c r="A10" s="8" t="s">
        <v>10</v>
      </c>
      <c r="B10" s="9" t="s">
        <v>11</v>
      </c>
      <c r="C10" s="9" t="s">
        <v>71</v>
      </c>
      <c r="D10" s="9" t="s">
        <v>73</v>
      </c>
      <c r="E10" s="9" t="s">
        <v>75</v>
      </c>
      <c r="F10" s="9" t="s">
        <v>85</v>
      </c>
    </row>
    <row r="11" spans="1:6" x14ac:dyDescent="0.25">
      <c r="A11" s="10" t="s">
        <v>24</v>
      </c>
      <c r="B11" s="7"/>
      <c r="C11" s="7"/>
      <c r="D11" s="7"/>
      <c r="E11" s="7"/>
      <c r="F11" s="7"/>
    </row>
    <row r="12" spans="1:6" x14ac:dyDescent="0.25">
      <c r="A12" s="11" t="s">
        <v>94</v>
      </c>
      <c r="B12" s="7" t="s">
        <v>26</v>
      </c>
      <c r="C12" s="69">
        <f>'Centro 1T'!F12</f>
        <v>52</v>
      </c>
      <c r="D12" s="69">
        <f>'Centro 2T'!F12</f>
        <v>49</v>
      </c>
      <c r="E12" s="12">
        <f>'Centro 3T'!F12</f>
        <v>31</v>
      </c>
      <c r="F12" s="69">
        <f>SUM(C12:E12)</f>
        <v>132</v>
      </c>
    </row>
    <row r="13" spans="1:6" x14ac:dyDescent="0.25">
      <c r="A13" s="11" t="s">
        <v>95</v>
      </c>
      <c r="B13" s="7" t="s">
        <v>26</v>
      </c>
      <c r="C13" s="69">
        <f>'Centro 1T'!F13</f>
        <v>31</v>
      </c>
      <c r="D13" s="69">
        <f>'Centro 2T'!F13</f>
        <v>49</v>
      </c>
      <c r="E13" s="12">
        <f>'Centro 3T'!F13</f>
        <v>34</v>
      </c>
      <c r="F13" s="69">
        <f>SUM(C13:E13)</f>
        <v>114</v>
      </c>
    </row>
    <row r="14" spans="1:6" x14ac:dyDescent="0.25">
      <c r="A14" s="11" t="s">
        <v>96</v>
      </c>
      <c r="B14" s="7" t="s">
        <v>26</v>
      </c>
      <c r="C14" s="69">
        <f>'Centro 1T'!F14</f>
        <v>21</v>
      </c>
      <c r="D14" s="69">
        <f>'Centro 2T'!F14</f>
        <v>21</v>
      </c>
      <c r="E14" s="12">
        <f>'Centro 3T'!F14</f>
        <v>18</v>
      </c>
      <c r="F14" s="69">
        <f>E14</f>
        <v>18</v>
      </c>
    </row>
    <row r="15" spans="1:6" x14ac:dyDescent="0.25">
      <c r="A15" s="10" t="s">
        <v>29</v>
      </c>
      <c r="B15" s="7" t="s">
        <v>26</v>
      </c>
      <c r="C15" s="69">
        <f>'Centro 1T'!F15</f>
        <v>0</v>
      </c>
      <c r="D15" s="69">
        <f>'Centro 2T'!F15</f>
        <v>0</v>
      </c>
      <c r="E15" s="12">
        <f>'Centro 3T'!F15</f>
        <v>0</v>
      </c>
      <c r="F15" s="69">
        <f t="shared" ref="F15" si="0">AVERAGE(C15:E15)</f>
        <v>0</v>
      </c>
    </row>
    <row r="16" spans="1:6" x14ac:dyDescent="0.25">
      <c r="A16" s="13"/>
      <c r="C16" s="68"/>
      <c r="D16" s="68"/>
      <c r="F16" s="68"/>
    </row>
    <row r="17" spans="1:6" ht="15.75" thickBot="1" x14ac:dyDescent="0.3">
      <c r="A17" s="14" t="s">
        <v>30</v>
      </c>
      <c r="B17" s="15"/>
      <c r="C17" s="70">
        <f>'Centro 1T'!F17</f>
        <v>52</v>
      </c>
      <c r="D17" s="70">
        <f>+D12+D15</f>
        <v>49</v>
      </c>
      <c r="E17" s="16">
        <f t="shared" ref="E17:F17" si="1">+E12+E15</f>
        <v>31</v>
      </c>
      <c r="F17" s="16">
        <f t="shared" si="1"/>
        <v>132</v>
      </c>
    </row>
    <row r="18" spans="1:6" ht="15.75" thickTop="1" x14ac:dyDescent="0.25">
      <c r="A18" s="74" t="s">
        <v>97</v>
      </c>
      <c r="B18" s="71"/>
      <c r="C18" s="69"/>
      <c r="D18" s="73"/>
      <c r="E18" s="72"/>
      <c r="F18" s="69"/>
    </row>
    <row r="19" spans="1:6" x14ac:dyDescent="0.25">
      <c r="A19" s="7" t="s">
        <v>31</v>
      </c>
    </row>
    <row r="21" spans="1:6" x14ac:dyDescent="0.25">
      <c r="A21" s="134" t="s">
        <v>32</v>
      </c>
      <c r="B21" s="134"/>
      <c r="C21" s="134"/>
      <c r="D21" s="134"/>
      <c r="E21" s="134"/>
    </row>
    <row r="22" spans="1:6" x14ac:dyDescent="0.25">
      <c r="A22" s="133" t="s">
        <v>33</v>
      </c>
      <c r="B22" s="133"/>
      <c r="C22" s="133"/>
      <c r="D22" s="133"/>
      <c r="E22" s="133"/>
    </row>
    <row r="23" spans="1:6" x14ac:dyDescent="0.25">
      <c r="A23" s="133" t="s">
        <v>90</v>
      </c>
      <c r="B23" s="133"/>
      <c r="C23" s="133"/>
      <c r="D23" s="133"/>
      <c r="E23" s="133"/>
    </row>
    <row r="25" spans="1:6" ht="15.75" thickBot="1" x14ac:dyDescent="0.3">
      <c r="A25" s="8" t="s">
        <v>10</v>
      </c>
      <c r="B25" s="9" t="s">
        <v>71</v>
      </c>
      <c r="C25" s="9" t="s">
        <v>73</v>
      </c>
      <c r="D25" s="9" t="s">
        <v>75</v>
      </c>
      <c r="E25" s="9" t="s">
        <v>85</v>
      </c>
    </row>
    <row r="26" spans="1:6" x14ac:dyDescent="0.25">
      <c r="A26" s="18" t="s">
        <v>24</v>
      </c>
    </row>
    <row r="27" spans="1:6" x14ac:dyDescent="0.25">
      <c r="A27" s="19" t="s">
        <v>25</v>
      </c>
      <c r="B27" s="20">
        <f>'Centro 1T'!E27</f>
        <v>2528672.5</v>
      </c>
      <c r="C27" s="62">
        <f>'Centro 2T'!E27</f>
        <v>2678025</v>
      </c>
      <c r="D27" s="62">
        <f>'Centro 3T'!E27</f>
        <v>3922035</v>
      </c>
      <c r="E27" s="20">
        <f>SUM(B27:D27)</f>
        <v>9128732.5</v>
      </c>
    </row>
    <row r="28" spans="1:6" x14ac:dyDescent="0.25">
      <c r="A28" s="19" t="s">
        <v>27</v>
      </c>
      <c r="B28" s="20">
        <f>'Centro 1T'!E28</f>
        <v>0</v>
      </c>
      <c r="C28" s="62">
        <f>'Centro 2T'!E28</f>
        <v>0</v>
      </c>
      <c r="D28" s="62">
        <f>'Centro 3T'!E28</f>
        <v>6810000</v>
      </c>
      <c r="E28" s="20">
        <f>SUM(B28:D28)</f>
        <v>6810000</v>
      </c>
    </row>
    <row r="29" spans="1:6" x14ac:dyDescent="0.25">
      <c r="A29" s="19" t="s">
        <v>28</v>
      </c>
      <c r="B29" s="20">
        <f>'Centro 1T'!E29</f>
        <v>2110000</v>
      </c>
      <c r="C29" s="62">
        <f>'Centro 2T'!E29</f>
        <v>3765000</v>
      </c>
      <c r="D29" s="62">
        <f>'Centro 3T'!E29</f>
        <v>0</v>
      </c>
      <c r="E29" s="20">
        <f>SUM(B29:D29)</f>
        <v>5875000</v>
      </c>
    </row>
    <row r="30" spans="1:6" x14ac:dyDescent="0.25">
      <c r="A30" s="18" t="s">
        <v>29</v>
      </c>
      <c r="B30" s="20">
        <f>'Centro 1T'!E30</f>
        <v>0</v>
      </c>
      <c r="C30" s="62">
        <f>'Centro 2T'!E30</f>
        <v>0</v>
      </c>
      <c r="D30" s="62">
        <f>'Centro 3T'!E30</f>
        <v>0</v>
      </c>
      <c r="E30" s="20">
        <f>SUM(B30:D30)</f>
        <v>0</v>
      </c>
    </row>
    <row r="31" spans="1:6" x14ac:dyDescent="0.25">
      <c r="A31" s="18"/>
      <c r="C31" s="17"/>
      <c r="D31" s="17"/>
    </row>
    <row r="32" spans="1:6" ht="15.75" thickBot="1" x14ac:dyDescent="0.3">
      <c r="A32" s="14" t="s">
        <v>30</v>
      </c>
      <c r="B32" s="24">
        <f t="shared" ref="B32:D32" si="2">SUM(B27:B31)</f>
        <v>4638672.5</v>
      </c>
      <c r="C32" s="24">
        <f>SUM(C27:C31)</f>
        <v>6443025</v>
      </c>
      <c r="D32" s="24">
        <f t="shared" si="2"/>
        <v>10732035</v>
      </c>
      <c r="E32" s="25">
        <f>SUM(E27:E30)</f>
        <v>21813732.5</v>
      </c>
      <c r="F32" s="20"/>
    </row>
    <row r="33" spans="1:7" ht="15.75" thickTop="1" x14ac:dyDescent="0.25">
      <c r="A33" s="7" t="s">
        <v>36</v>
      </c>
    </row>
    <row r="35" spans="1:7" x14ac:dyDescent="0.25">
      <c r="A35" s="133" t="s">
        <v>37</v>
      </c>
      <c r="B35" s="133"/>
      <c r="C35" s="133"/>
      <c r="D35" s="133"/>
      <c r="E35" s="133"/>
    </row>
    <row r="36" spans="1:7" x14ac:dyDescent="0.25">
      <c r="A36" s="133" t="s">
        <v>33</v>
      </c>
      <c r="B36" s="133"/>
      <c r="C36" s="133"/>
      <c r="D36" s="133"/>
      <c r="E36" s="133"/>
      <c r="G36" s="20"/>
    </row>
    <row r="37" spans="1:7" x14ac:dyDescent="0.25">
      <c r="A37" s="133" t="s">
        <v>90</v>
      </c>
      <c r="B37" s="133"/>
      <c r="C37" s="133"/>
      <c r="D37" s="133"/>
      <c r="E37" s="133"/>
    </row>
    <row r="39" spans="1:7" ht="15.75" thickBot="1" x14ac:dyDescent="0.3">
      <c r="A39" s="8" t="s">
        <v>38</v>
      </c>
      <c r="B39" s="9" t="s">
        <v>71</v>
      </c>
      <c r="C39" s="9" t="s">
        <v>73</v>
      </c>
      <c r="D39" s="9" t="s">
        <v>75</v>
      </c>
      <c r="E39" s="9" t="s">
        <v>85</v>
      </c>
    </row>
    <row r="40" spans="1:7" x14ac:dyDescent="0.25">
      <c r="A40" s="7" t="s">
        <v>39</v>
      </c>
      <c r="B40" s="22">
        <f>'Centro 1T'!E40</f>
        <v>2268672.5</v>
      </c>
      <c r="C40" s="21">
        <f>'Centro 2T'!E40</f>
        <v>2658650</v>
      </c>
      <c r="D40" s="21">
        <f>'Centro 3T'!E40</f>
        <v>2954597.5</v>
      </c>
      <c r="E40" s="22">
        <f t="shared" ref="E40:E52" si="3">SUM(B40:D40)</f>
        <v>7881920</v>
      </c>
    </row>
    <row r="41" spans="1:7" x14ac:dyDescent="0.25">
      <c r="A41" s="7" t="s">
        <v>40</v>
      </c>
      <c r="B41" s="22">
        <f>'Centro 1T'!E41</f>
        <v>2110000</v>
      </c>
      <c r="C41" s="21">
        <f>'Centro 2T'!E41</f>
        <v>3765000</v>
      </c>
      <c r="D41" s="21">
        <f>'Centro 3T'!E41</f>
        <v>6810000</v>
      </c>
      <c r="E41" s="22">
        <f t="shared" si="3"/>
        <v>12685000</v>
      </c>
    </row>
    <row r="42" spans="1:7" x14ac:dyDescent="0.25">
      <c r="A42" s="7" t="s">
        <v>41</v>
      </c>
      <c r="B42" s="22">
        <f>'Centro 1T'!E42</f>
        <v>260000</v>
      </c>
      <c r="C42" s="21">
        <f>'Centro 2T'!E42</f>
        <v>0</v>
      </c>
      <c r="D42" s="21">
        <f>'Centro 3T'!E42</f>
        <v>950000</v>
      </c>
      <c r="E42" s="22">
        <f t="shared" si="3"/>
        <v>1210000</v>
      </c>
    </row>
    <row r="43" spans="1:7" x14ac:dyDescent="0.25">
      <c r="A43" s="7" t="s">
        <v>42</v>
      </c>
      <c r="B43" s="22">
        <f>'Centro 1T'!E43</f>
        <v>0</v>
      </c>
      <c r="C43" s="21">
        <f>'Centro 2T'!E43</f>
        <v>0</v>
      </c>
      <c r="D43" s="21">
        <f>'Centro 3T'!E43</f>
        <v>0</v>
      </c>
      <c r="E43" s="22">
        <f t="shared" si="3"/>
        <v>0</v>
      </c>
    </row>
    <row r="44" spans="1:7" x14ac:dyDescent="0.25">
      <c r="A44" s="7" t="s">
        <v>43</v>
      </c>
      <c r="B44" s="22">
        <f>'Centro 1T'!E44</f>
        <v>0</v>
      </c>
      <c r="C44" s="21">
        <f>'Centro 2T'!E44</f>
        <v>19375</v>
      </c>
      <c r="D44" s="21">
        <f>'Centro 3T'!E44</f>
        <v>17437.5</v>
      </c>
      <c r="E44" s="22">
        <f t="shared" si="3"/>
        <v>36812.5</v>
      </c>
    </row>
    <row r="45" spans="1:7" x14ac:dyDescent="0.25">
      <c r="A45" s="7" t="s">
        <v>44</v>
      </c>
      <c r="B45" s="22">
        <f>'Centro 1T'!E45</f>
        <v>0</v>
      </c>
      <c r="C45" s="21">
        <f>'Centro 2T'!E45</f>
        <v>0</v>
      </c>
      <c r="D45" s="21">
        <f>'Centro 3T'!E45</f>
        <v>0</v>
      </c>
      <c r="E45" s="22">
        <f t="shared" si="3"/>
        <v>0</v>
      </c>
    </row>
    <row r="46" spans="1:7" x14ac:dyDescent="0.25">
      <c r="A46" s="7" t="s">
        <v>45</v>
      </c>
      <c r="B46" s="22">
        <f>'Centro 1T'!E46</f>
        <v>0</v>
      </c>
      <c r="C46" s="21">
        <f>'Centro 2T'!E46</f>
        <v>0</v>
      </c>
      <c r="D46" s="21">
        <f>'Centro 3T'!E46</f>
        <v>0</v>
      </c>
      <c r="E46" s="22">
        <f t="shared" si="3"/>
        <v>0</v>
      </c>
    </row>
    <row r="47" spans="1:7" x14ac:dyDescent="0.25">
      <c r="A47" s="7" t="s">
        <v>46</v>
      </c>
      <c r="B47" s="22">
        <f>'Centro 1T'!E47</f>
        <v>0</v>
      </c>
      <c r="C47" s="21">
        <f>'Centro 2T'!E47</f>
        <v>0</v>
      </c>
      <c r="D47" s="21">
        <f>'Centro 3T'!E47</f>
        <v>0</v>
      </c>
      <c r="E47" s="22">
        <f t="shared" si="3"/>
        <v>0</v>
      </c>
    </row>
    <row r="48" spans="1:7" x14ac:dyDescent="0.25">
      <c r="A48" s="7" t="s">
        <v>47</v>
      </c>
      <c r="B48" s="22">
        <f>'Centro 1T'!E48</f>
        <v>0</v>
      </c>
      <c r="C48" s="21">
        <f>'Centro 2T'!E48</f>
        <v>0</v>
      </c>
      <c r="D48" s="21">
        <f>'Centro 3T'!E48</f>
        <v>0</v>
      </c>
      <c r="E48" s="22">
        <f t="shared" si="3"/>
        <v>0</v>
      </c>
    </row>
    <row r="49" spans="1:5" x14ac:dyDescent="0.25">
      <c r="A49" s="7" t="s">
        <v>48</v>
      </c>
      <c r="B49" s="22">
        <f>'Centro 1T'!E49</f>
        <v>0</v>
      </c>
      <c r="C49" s="21">
        <f>'Centro 2T'!E49</f>
        <v>0</v>
      </c>
      <c r="D49" s="21">
        <f>'Centro 3T'!E49</f>
        <v>0</v>
      </c>
      <c r="E49" s="22">
        <f t="shared" si="3"/>
        <v>0</v>
      </c>
    </row>
    <row r="50" spans="1:5" x14ac:dyDescent="0.25">
      <c r="A50" s="7" t="s">
        <v>49</v>
      </c>
      <c r="B50" s="22">
        <f>'Centro 1T'!E50</f>
        <v>0</v>
      </c>
      <c r="C50" s="21">
        <f>'Centro 2T'!E50</f>
        <v>0</v>
      </c>
      <c r="D50" s="21">
        <f>'Centro 3T'!E50</f>
        <v>0</v>
      </c>
      <c r="E50" s="22">
        <f t="shared" si="3"/>
        <v>0</v>
      </c>
    </row>
    <row r="51" spans="1:5" x14ac:dyDescent="0.25">
      <c r="A51" s="7" t="s">
        <v>50</v>
      </c>
      <c r="B51" s="22">
        <f>'Centro 1T'!E51</f>
        <v>0</v>
      </c>
      <c r="C51" s="21">
        <f>'Centro 2T'!E51</f>
        <v>0</v>
      </c>
      <c r="D51" s="21">
        <f>'Centro 3T'!E51</f>
        <v>0</v>
      </c>
      <c r="E51" s="22">
        <f t="shared" si="3"/>
        <v>0</v>
      </c>
    </row>
    <row r="52" spans="1:5" x14ac:dyDescent="0.25">
      <c r="A52" s="7" t="s">
        <v>51</v>
      </c>
      <c r="B52" s="22">
        <f>'Centro 1T'!E52</f>
        <v>0</v>
      </c>
      <c r="C52" s="21">
        <f>'Centro 2T'!E52</f>
        <v>0</v>
      </c>
      <c r="D52" s="21">
        <f>'Centro 3T'!E52</f>
        <v>0</v>
      </c>
      <c r="E52" s="22">
        <f t="shared" si="3"/>
        <v>0</v>
      </c>
    </row>
    <row r="53" spans="1:5" x14ac:dyDescent="0.25">
      <c r="B53" s="17"/>
      <c r="C53" s="22"/>
      <c r="D53" s="22"/>
    </row>
    <row r="54" spans="1:5" ht="15.75" thickBot="1" x14ac:dyDescent="0.3">
      <c r="A54" s="14" t="s">
        <v>30</v>
      </c>
      <c r="B54" s="24">
        <f>SUM(B40:B53)</f>
        <v>4638672.5</v>
      </c>
      <c r="C54" s="24">
        <f>SUM(C40:C53)</f>
        <v>6443025</v>
      </c>
      <c r="D54" s="24">
        <f t="shared" ref="D54" si="4">SUM(D40:D53)</f>
        <v>10732035</v>
      </c>
      <c r="E54" s="25">
        <f>SUM(E40:E53)</f>
        <v>21813732.5</v>
      </c>
    </row>
    <row r="55" spans="1:5" ht="15.75" thickTop="1" x14ac:dyDescent="0.25">
      <c r="A55" s="7" t="s">
        <v>36</v>
      </c>
    </row>
    <row r="57" spans="1:5" x14ac:dyDescent="0.25">
      <c r="A57" s="133" t="s">
        <v>52</v>
      </c>
      <c r="B57" s="133"/>
      <c r="C57" s="133"/>
      <c r="D57" s="133"/>
      <c r="E57" s="133"/>
    </row>
    <row r="58" spans="1:5" x14ac:dyDescent="0.25">
      <c r="A58" s="133" t="s">
        <v>53</v>
      </c>
      <c r="B58" s="133"/>
      <c r="C58" s="133"/>
      <c r="D58" s="133"/>
      <c r="E58" s="133"/>
    </row>
    <row r="59" spans="1:5" x14ac:dyDescent="0.25">
      <c r="A59" s="133" t="s">
        <v>90</v>
      </c>
      <c r="B59" s="133"/>
      <c r="C59" s="133"/>
      <c r="D59" s="133"/>
      <c r="E59" s="133"/>
    </row>
    <row r="61" spans="1:5" ht="15.75" thickBot="1" x14ac:dyDescent="0.3">
      <c r="A61" s="8" t="s">
        <v>38</v>
      </c>
      <c r="B61" s="9" t="s">
        <v>71</v>
      </c>
      <c r="C61" s="9" t="s">
        <v>73</v>
      </c>
      <c r="D61" s="9" t="s">
        <v>75</v>
      </c>
      <c r="E61" s="9" t="s">
        <v>85</v>
      </c>
    </row>
    <row r="62" spans="1:5" x14ac:dyDescent="0.25">
      <c r="A62" s="1" t="s">
        <v>78</v>
      </c>
      <c r="B62" s="22">
        <f>'Centro 1T'!E62</f>
        <v>13331239.4</v>
      </c>
      <c r="C62" s="22">
        <f>'Centro 2T'!E62</f>
        <v>8692566.9000000004</v>
      </c>
      <c r="D62" s="20">
        <f>'Centro 3T'!E62</f>
        <v>144015.83000000007</v>
      </c>
      <c r="E62" s="20">
        <f>B62</f>
        <v>13331239.4</v>
      </c>
    </row>
    <row r="63" spans="1:5" x14ac:dyDescent="0.25">
      <c r="A63" s="1" t="s">
        <v>54</v>
      </c>
      <c r="B63" s="22">
        <f>'Centro 1T'!E63</f>
        <v>0</v>
      </c>
      <c r="C63" s="22">
        <f>'Centro 2T'!E63</f>
        <v>11225713.33</v>
      </c>
      <c r="D63" s="20">
        <f>'Centro 3T'!E63</f>
        <v>30882323.350000001</v>
      </c>
      <c r="E63" s="20">
        <f>SUM(B63:D63)</f>
        <v>42108036.68</v>
      </c>
    </row>
    <row r="64" spans="1:5" x14ac:dyDescent="0.25">
      <c r="A64" s="3" t="s">
        <v>55</v>
      </c>
      <c r="B64" s="22">
        <f>'Centro 1T'!E64</f>
        <v>13331239.4</v>
      </c>
      <c r="C64" s="22">
        <f>'Centro 2T'!E64</f>
        <v>19918280.23</v>
      </c>
      <c r="D64" s="20">
        <f>'Centro 3T'!E64</f>
        <v>31026339.18</v>
      </c>
      <c r="E64" s="27">
        <f t="shared" ref="E64" si="5">E63+E62</f>
        <v>55439276.079999998</v>
      </c>
    </row>
    <row r="65" spans="1:14" x14ac:dyDescent="0.25">
      <c r="A65" s="28" t="s">
        <v>56</v>
      </c>
      <c r="B65" s="22">
        <f>'Centro 1T'!E65</f>
        <v>4638672.5</v>
      </c>
      <c r="C65" s="22">
        <f>'Centro 2T'!E65</f>
        <v>6443025</v>
      </c>
      <c r="D65" s="20">
        <f>'Centro 3T'!E65</f>
        <v>10732035</v>
      </c>
      <c r="E65" s="20">
        <f>SUM(B65:D65)</f>
        <v>21813732.5</v>
      </c>
    </row>
    <row r="66" spans="1:14" x14ac:dyDescent="0.25">
      <c r="A66" s="29" t="s">
        <v>57</v>
      </c>
      <c r="B66" s="22">
        <f>'Centro 1T'!E66</f>
        <v>0</v>
      </c>
      <c r="C66" s="22">
        <f>'Centro 2T'!E66</f>
        <v>13331239.4</v>
      </c>
      <c r="D66" s="20">
        <f>'Centro 3T'!E66</f>
        <v>0</v>
      </c>
      <c r="E66" s="20">
        <f>SUM(B66:D66)</f>
        <v>13331239.4</v>
      </c>
    </row>
    <row r="67" spans="1:14" x14ac:dyDescent="0.25">
      <c r="A67" s="3" t="s">
        <v>58</v>
      </c>
      <c r="B67" s="22">
        <f>'Centro 1T'!E67</f>
        <v>8692566.9000000004</v>
      </c>
      <c r="C67" s="22">
        <f>'Centro 2T'!E67</f>
        <v>144015.83000000007</v>
      </c>
      <c r="D67" s="20">
        <f>'Centro 3T'!E67</f>
        <v>20294304.18</v>
      </c>
      <c r="E67" s="27">
        <f>+E64-E65-E66</f>
        <v>20294304.18</v>
      </c>
    </row>
    <row r="68" spans="1:14" ht="15.75" thickBot="1" x14ac:dyDescent="0.3">
      <c r="A68" s="30"/>
      <c r="B68" s="30"/>
      <c r="C68" s="30"/>
      <c r="D68" s="30"/>
      <c r="E68" s="30"/>
    </row>
    <row r="69" spans="1:14" ht="15.75" thickTop="1" x14ac:dyDescent="0.25">
      <c r="A69" s="31" t="s">
        <v>59</v>
      </c>
    </row>
    <row r="70" spans="1:14" x14ac:dyDescent="0.25">
      <c r="A70" s="1"/>
      <c r="D70" s="20"/>
      <c r="L70" s="20"/>
      <c r="M70" s="20"/>
      <c r="N70" s="20"/>
    </row>
    <row r="71" spans="1:14" x14ac:dyDescent="0.25">
      <c r="D71" s="20"/>
    </row>
    <row r="73" spans="1:14" x14ac:dyDescent="0.25">
      <c r="B73" s="20"/>
    </row>
  </sheetData>
  <mergeCells count="12">
    <mergeCell ref="A59:E59"/>
    <mergeCell ref="A36:E36"/>
    <mergeCell ref="A57:E57"/>
    <mergeCell ref="A58:E58"/>
    <mergeCell ref="A1:F1"/>
    <mergeCell ref="A7:E7"/>
    <mergeCell ref="A8:E8"/>
    <mergeCell ref="A21:E21"/>
    <mergeCell ref="A22:E22"/>
    <mergeCell ref="A35:E35"/>
    <mergeCell ref="A23:E23"/>
    <mergeCell ref="A37:E3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47" workbookViewId="0">
      <selection activeCell="F67" sqref="F67"/>
    </sheetView>
  </sheetViews>
  <sheetFormatPr baseColWidth="10" defaultColWidth="11.5703125" defaultRowHeight="15" x14ac:dyDescent="0.25"/>
  <cols>
    <col min="1" max="1" width="40" style="114" customWidth="1"/>
    <col min="2" max="2" width="14" style="87" customWidth="1"/>
    <col min="3" max="5" width="14.28515625" style="87" bestFit="1" customWidth="1"/>
    <col min="6" max="6" width="14.140625" style="87" bestFit="1" customWidth="1"/>
    <col min="7" max="7" width="11.7109375" style="87" bestFit="1" customWidth="1"/>
    <col min="8" max="8" width="10.7109375" style="87" customWidth="1"/>
    <col min="9" max="10" width="11.7109375" style="87" bestFit="1" customWidth="1"/>
    <col min="11" max="11" width="11.140625" style="87" customWidth="1"/>
    <col min="12" max="13" width="12.28515625" style="87" bestFit="1" customWidth="1"/>
    <col min="14" max="15" width="12.5703125" style="87" bestFit="1" customWidth="1"/>
    <col min="16" max="16384" width="11.5703125" style="87"/>
  </cols>
  <sheetData>
    <row r="1" spans="1:7" x14ac:dyDescent="0.25">
      <c r="A1" s="137" t="s">
        <v>0</v>
      </c>
      <c r="B1" s="137"/>
      <c r="C1" s="137"/>
      <c r="D1" s="137"/>
      <c r="E1" s="137"/>
      <c r="F1" s="137"/>
    </row>
    <row r="2" spans="1:7" x14ac:dyDescent="0.25">
      <c r="A2" s="107" t="s">
        <v>1</v>
      </c>
      <c r="B2" s="108" t="s">
        <v>2</v>
      </c>
      <c r="C2" s="108"/>
      <c r="D2" s="108"/>
      <c r="E2" s="108"/>
      <c r="F2" s="108"/>
    </row>
    <row r="3" spans="1:7" x14ac:dyDescent="0.25">
      <c r="A3" s="107" t="s">
        <v>3</v>
      </c>
      <c r="B3" s="109" t="s">
        <v>4</v>
      </c>
      <c r="C3" s="108"/>
      <c r="D3" s="108"/>
      <c r="E3" s="108"/>
      <c r="F3" s="108"/>
    </row>
    <row r="4" spans="1:7" x14ac:dyDescent="0.25">
      <c r="A4" s="107" t="s">
        <v>5</v>
      </c>
      <c r="B4" s="108" t="s">
        <v>6</v>
      </c>
      <c r="C4" s="108"/>
      <c r="D4" s="108"/>
      <c r="E4" s="108"/>
      <c r="F4" s="108"/>
    </row>
    <row r="5" spans="1:7" x14ac:dyDescent="0.25">
      <c r="A5" s="107" t="s">
        <v>69</v>
      </c>
      <c r="B5" s="110" t="s">
        <v>82</v>
      </c>
      <c r="C5" s="108"/>
      <c r="D5" s="108"/>
      <c r="E5" s="108"/>
      <c r="F5" s="108"/>
    </row>
    <row r="6" spans="1:7" x14ac:dyDescent="0.25">
      <c r="A6" s="107"/>
      <c r="B6" s="110"/>
      <c r="C6" s="108"/>
      <c r="D6" s="108"/>
      <c r="E6" s="108"/>
      <c r="F6" s="108"/>
    </row>
    <row r="7" spans="1:7" x14ac:dyDescent="0.25">
      <c r="A7" s="137" t="s">
        <v>8</v>
      </c>
      <c r="B7" s="137"/>
      <c r="C7" s="137"/>
      <c r="D7" s="137"/>
      <c r="E7" s="137"/>
      <c r="F7" s="137"/>
      <c r="G7" s="137"/>
    </row>
    <row r="8" spans="1:7" x14ac:dyDescent="0.25">
      <c r="A8" s="137" t="s">
        <v>9</v>
      </c>
      <c r="B8" s="137"/>
      <c r="C8" s="137"/>
      <c r="D8" s="137"/>
      <c r="E8" s="137"/>
      <c r="F8" s="137"/>
      <c r="G8" s="137"/>
    </row>
    <row r="10" spans="1:7" ht="15.75" thickBot="1" x14ac:dyDescent="0.3">
      <c r="A10" s="111" t="s">
        <v>10</v>
      </c>
      <c r="B10" s="112" t="s">
        <v>11</v>
      </c>
      <c r="C10" s="112" t="s">
        <v>71</v>
      </c>
      <c r="D10" s="112" t="s">
        <v>73</v>
      </c>
      <c r="E10" s="112" t="s">
        <v>75</v>
      </c>
      <c r="F10" s="112" t="s">
        <v>77</v>
      </c>
      <c r="G10" s="112" t="s">
        <v>83</v>
      </c>
    </row>
    <row r="11" spans="1:7" x14ac:dyDescent="0.25">
      <c r="A11" s="113" t="s">
        <v>24</v>
      </c>
      <c r="B11" s="114"/>
      <c r="C11" s="114"/>
      <c r="D11" s="114"/>
      <c r="E11" s="114"/>
      <c r="F11" s="114"/>
      <c r="G11" s="114"/>
    </row>
    <row r="12" spans="1:7" x14ac:dyDescent="0.25">
      <c r="A12" s="115" t="s">
        <v>94</v>
      </c>
      <c r="B12" s="114" t="s">
        <v>26</v>
      </c>
      <c r="C12" s="95">
        <f>'Centro 1T'!F12</f>
        <v>52</v>
      </c>
      <c r="D12" s="95">
        <f>'Centro 2T'!F12</f>
        <v>49</v>
      </c>
      <c r="E12" s="95">
        <f>'Centro 3T'!F12</f>
        <v>31</v>
      </c>
      <c r="F12" s="95">
        <f>'Centro 4T'!F12</f>
        <v>25</v>
      </c>
      <c r="G12" s="95">
        <f>SUM(C12:F12)</f>
        <v>157</v>
      </c>
    </row>
    <row r="13" spans="1:7" x14ac:dyDescent="0.25">
      <c r="A13" s="115" t="s">
        <v>95</v>
      </c>
      <c r="B13" s="114" t="s">
        <v>26</v>
      </c>
      <c r="C13" s="95">
        <f>'Centro 1T'!F13</f>
        <v>31</v>
      </c>
      <c r="D13" s="95">
        <f>'Centro 2T'!F13</f>
        <v>49</v>
      </c>
      <c r="E13" s="95">
        <f>'Centro 3T'!F13</f>
        <v>34</v>
      </c>
      <c r="F13" s="95">
        <f>'Centro 4T'!F13</f>
        <v>20</v>
      </c>
      <c r="G13" s="95">
        <f>SUM(C13:F13)</f>
        <v>134</v>
      </c>
    </row>
    <row r="14" spans="1:7" x14ac:dyDescent="0.25">
      <c r="A14" s="115" t="s">
        <v>96</v>
      </c>
      <c r="B14" s="114" t="s">
        <v>26</v>
      </c>
      <c r="C14" s="95">
        <f>'Centro 1T'!F14</f>
        <v>21</v>
      </c>
      <c r="D14" s="95">
        <f>'Centro 2T'!F14</f>
        <v>21</v>
      </c>
      <c r="E14" s="95">
        <f>'Centro 3T'!F14</f>
        <v>18</v>
      </c>
      <c r="F14" s="95">
        <f>'Centro 4T'!F14</f>
        <v>23</v>
      </c>
      <c r="G14" s="95">
        <f>F14</f>
        <v>23</v>
      </c>
    </row>
    <row r="15" spans="1:7" x14ac:dyDescent="0.25">
      <c r="A15" s="113" t="s">
        <v>29</v>
      </c>
      <c r="B15" s="114" t="s">
        <v>26</v>
      </c>
      <c r="C15" s="95">
        <f>'Centro 1T'!F15</f>
        <v>0</v>
      </c>
      <c r="D15" s="95">
        <f>'Centro 2T'!F15</f>
        <v>0</v>
      </c>
      <c r="E15" s="95">
        <f>'Centro 3T'!F15</f>
        <v>0</v>
      </c>
      <c r="F15" s="95">
        <f>'Centro 4T'!F15</f>
        <v>9</v>
      </c>
      <c r="G15" s="95">
        <v>9</v>
      </c>
    </row>
    <row r="16" spans="1:7" x14ac:dyDescent="0.25">
      <c r="A16" s="116"/>
      <c r="C16" s="95"/>
      <c r="G16" s="95"/>
    </row>
    <row r="17" spans="1:7" ht="15.75" thickBot="1" x14ac:dyDescent="0.3">
      <c r="A17" s="117" t="s">
        <v>30</v>
      </c>
      <c r="B17" s="90"/>
      <c r="C17" s="91">
        <f>'Centro 1T'!F17</f>
        <v>52</v>
      </c>
      <c r="D17" s="91">
        <f>+D12+D15</f>
        <v>49</v>
      </c>
      <c r="E17" s="91">
        <f t="shared" ref="E17:G17" si="0">+E12+E15</f>
        <v>31</v>
      </c>
      <c r="F17" s="91">
        <f t="shared" si="0"/>
        <v>34</v>
      </c>
      <c r="G17" s="91">
        <f t="shared" si="0"/>
        <v>166</v>
      </c>
    </row>
    <row r="18" spans="1:7" ht="15.75" thickTop="1" x14ac:dyDescent="0.25">
      <c r="A18" s="118" t="s">
        <v>97</v>
      </c>
      <c r="B18" s="119"/>
      <c r="C18" s="96"/>
      <c r="D18" s="96"/>
      <c r="E18" s="96"/>
      <c r="F18" s="96"/>
      <c r="G18" s="96"/>
    </row>
    <row r="19" spans="1:7" x14ac:dyDescent="0.25">
      <c r="A19" s="114" t="s">
        <v>31</v>
      </c>
    </row>
    <row r="21" spans="1:7" x14ac:dyDescent="0.25">
      <c r="A21" s="138" t="s">
        <v>32</v>
      </c>
      <c r="B21" s="138"/>
      <c r="C21" s="138"/>
      <c r="D21" s="138"/>
      <c r="E21" s="138"/>
      <c r="F21" s="138"/>
    </row>
    <row r="22" spans="1:7" x14ac:dyDescent="0.25">
      <c r="A22" s="137" t="s">
        <v>33</v>
      </c>
      <c r="B22" s="137"/>
      <c r="C22" s="137"/>
      <c r="D22" s="137"/>
      <c r="E22" s="137"/>
      <c r="F22" s="137"/>
    </row>
    <row r="23" spans="1:7" x14ac:dyDescent="0.25">
      <c r="A23" s="137" t="s">
        <v>90</v>
      </c>
      <c r="B23" s="137"/>
      <c r="C23" s="137"/>
      <c r="D23" s="137"/>
      <c r="E23" s="137"/>
      <c r="F23" s="137"/>
    </row>
    <row r="25" spans="1:7" ht="15.75" thickBot="1" x14ac:dyDescent="0.3">
      <c r="A25" s="111" t="s">
        <v>10</v>
      </c>
      <c r="B25" s="112" t="s">
        <v>71</v>
      </c>
      <c r="C25" s="112" t="s">
        <v>73</v>
      </c>
      <c r="D25" s="112" t="s">
        <v>75</v>
      </c>
      <c r="E25" s="112" t="s">
        <v>77</v>
      </c>
      <c r="F25" s="112" t="s">
        <v>83</v>
      </c>
    </row>
    <row r="26" spans="1:7" x14ac:dyDescent="0.25">
      <c r="A26" s="120" t="s">
        <v>24</v>
      </c>
    </row>
    <row r="27" spans="1:7" x14ac:dyDescent="0.25">
      <c r="A27" s="121" t="s">
        <v>25</v>
      </c>
      <c r="B27" s="87">
        <f>'Centro 1T'!E27</f>
        <v>2528672.5</v>
      </c>
      <c r="C27" s="97">
        <f>'Centro 2T'!E27</f>
        <v>2678025</v>
      </c>
      <c r="D27" s="97">
        <f>'Centro 3T'!E27</f>
        <v>3922035</v>
      </c>
      <c r="E27" s="97">
        <f>'Centro 4T'!E27</f>
        <v>13084917.059999999</v>
      </c>
      <c r="F27" s="87">
        <f>SUM(B27:E27)</f>
        <v>22213649.559999999</v>
      </c>
    </row>
    <row r="28" spans="1:7" x14ac:dyDescent="0.25">
      <c r="A28" s="121" t="s">
        <v>27</v>
      </c>
      <c r="B28" s="87">
        <f>'Centro 1T'!E28</f>
        <v>0</v>
      </c>
      <c r="C28" s="97">
        <f>'Centro 2T'!E28</f>
        <v>0</v>
      </c>
      <c r="D28" s="97">
        <f>'Centro 3T'!E28</f>
        <v>6810000</v>
      </c>
      <c r="E28" s="97">
        <f>'Centro 4T'!E28</f>
        <v>215466.25</v>
      </c>
      <c r="F28" s="87">
        <f t="shared" ref="F28:F30" si="1">SUM(B28:E28)</f>
        <v>7025466.25</v>
      </c>
    </row>
    <row r="29" spans="1:7" x14ac:dyDescent="0.25">
      <c r="A29" s="121" t="s">
        <v>28</v>
      </c>
      <c r="B29" s="87">
        <f>'Centro 1T'!E29</f>
        <v>2110000</v>
      </c>
      <c r="C29" s="97">
        <f>'Centro 2T'!E29</f>
        <v>3765000</v>
      </c>
      <c r="D29" s="97">
        <f>'Centro 3T'!E29</f>
        <v>0</v>
      </c>
      <c r="E29" s="97">
        <f>'Centro 4T'!E29</f>
        <v>7900000</v>
      </c>
      <c r="F29" s="87">
        <f t="shared" si="1"/>
        <v>13775000</v>
      </c>
    </row>
    <row r="30" spans="1:7" x14ac:dyDescent="0.25">
      <c r="A30" s="120" t="s">
        <v>29</v>
      </c>
      <c r="B30" s="87">
        <f>'Centro 1T'!E30</f>
        <v>0</v>
      </c>
      <c r="C30" s="97">
        <f>'Centro 2T'!E30</f>
        <v>0</v>
      </c>
      <c r="D30" s="97">
        <f>'Centro 3T'!E30</f>
        <v>0</v>
      </c>
      <c r="E30" s="97">
        <f>'Centro 4T'!E30</f>
        <v>229570</v>
      </c>
      <c r="F30" s="87">
        <f t="shared" si="1"/>
        <v>229570</v>
      </c>
    </row>
    <row r="31" spans="1:7" x14ac:dyDescent="0.25">
      <c r="A31" s="120"/>
      <c r="C31" s="89"/>
      <c r="D31" s="89"/>
      <c r="E31" s="89"/>
    </row>
    <row r="32" spans="1:7" ht="15.75" thickBot="1" x14ac:dyDescent="0.3">
      <c r="A32" s="117" t="s">
        <v>30</v>
      </c>
      <c r="B32" s="91">
        <f t="shared" ref="B32:E32" si="2">SUM(B27:B31)</f>
        <v>4638672.5</v>
      </c>
      <c r="C32" s="91">
        <f>SUM(C27:C31)</f>
        <v>6443025</v>
      </c>
      <c r="D32" s="91">
        <f t="shared" si="2"/>
        <v>10732035</v>
      </c>
      <c r="E32" s="91">
        <f t="shared" si="2"/>
        <v>21429953.309999999</v>
      </c>
      <c r="F32" s="92">
        <f>SUM(F27:F30)</f>
        <v>43243685.810000002</v>
      </c>
    </row>
    <row r="33" spans="1:6" ht="15.75" thickTop="1" x14ac:dyDescent="0.25">
      <c r="A33" s="114" t="s">
        <v>36</v>
      </c>
    </row>
    <row r="35" spans="1:6" x14ac:dyDescent="0.25">
      <c r="A35" s="137" t="s">
        <v>37</v>
      </c>
      <c r="B35" s="137"/>
      <c r="C35" s="137"/>
      <c r="D35" s="137"/>
      <c r="E35" s="137"/>
      <c r="F35" s="137"/>
    </row>
    <row r="36" spans="1:6" x14ac:dyDescent="0.25">
      <c r="A36" s="137" t="s">
        <v>33</v>
      </c>
      <c r="B36" s="137"/>
      <c r="C36" s="137"/>
      <c r="D36" s="137"/>
      <c r="E36" s="137"/>
      <c r="F36" s="137"/>
    </row>
    <row r="37" spans="1:6" x14ac:dyDescent="0.25">
      <c r="A37" s="137" t="s">
        <v>90</v>
      </c>
      <c r="B37" s="137"/>
      <c r="C37" s="137"/>
      <c r="D37" s="137"/>
      <c r="E37" s="137"/>
      <c r="F37" s="137"/>
    </row>
    <row r="39" spans="1:6" ht="15.75" thickBot="1" x14ac:dyDescent="0.3">
      <c r="A39" s="111" t="s">
        <v>38</v>
      </c>
      <c r="B39" s="112" t="s">
        <v>71</v>
      </c>
      <c r="C39" s="112" t="s">
        <v>73</v>
      </c>
      <c r="D39" s="112" t="s">
        <v>75</v>
      </c>
      <c r="E39" s="112" t="s">
        <v>77</v>
      </c>
      <c r="F39" s="112" t="s">
        <v>83</v>
      </c>
    </row>
    <row r="40" spans="1:6" x14ac:dyDescent="0.25">
      <c r="A40" s="114" t="s">
        <v>39</v>
      </c>
      <c r="B40" s="89">
        <f>'Centro 1T'!E40</f>
        <v>2268672.5</v>
      </c>
      <c r="C40" s="88">
        <f>'Centro 2T'!E40</f>
        <v>2658650</v>
      </c>
      <c r="D40" s="88">
        <f>'Centro 3T'!E40</f>
        <v>2954597.5</v>
      </c>
      <c r="E40" s="88">
        <f>'Centro 4T'!E40</f>
        <v>4155800</v>
      </c>
      <c r="F40" s="89">
        <f>SUM(B40:E40)</f>
        <v>12037720</v>
      </c>
    </row>
    <row r="41" spans="1:6" x14ac:dyDescent="0.25">
      <c r="A41" s="114" t="s">
        <v>40</v>
      </c>
      <c r="B41" s="89">
        <f>'Centro 1T'!E41</f>
        <v>2110000</v>
      </c>
      <c r="C41" s="88">
        <f>'Centro 2T'!E41</f>
        <v>3765000</v>
      </c>
      <c r="D41" s="88">
        <f>'Centro 3T'!E41</f>
        <v>6810000</v>
      </c>
      <c r="E41" s="88">
        <f>'Centro 4T'!E41</f>
        <v>7420000</v>
      </c>
      <c r="F41" s="89">
        <f t="shared" ref="F41:F52" si="3">SUM(B41:E41)</f>
        <v>20105000</v>
      </c>
    </row>
    <row r="42" spans="1:6" x14ac:dyDescent="0.25">
      <c r="A42" s="114" t="s">
        <v>41</v>
      </c>
      <c r="B42" s="89">
        <f>'Centro 1T'!E42</f>
        <v>260000</v>
      </c>
      <c r="C42" s="88">
        <f>'Centro 2T'!E42</f>
        <v>0</v>
      </c>
      <c r="D42" s="88">
        <f>'Centro 3T'!E42</f>
        <v>950000</v>
      </c>
      <c r="E42" s="88">
        <f>'Centro 4T'!E42</f>
        <v>1898820</v>
      </c>
      <c r="F42" s="89">
        <f t="shared" si="3"/>
        <v>3108820</v>
      </c>
    </row>
    <row r="43" spans="1:6" x14ac:dyDescent="0.25">
      <c r="A43" s="114" t="s">
        <v>42</v>
      </c>
      <c r="B43" s="89">
        <f>'Centro 1T'!E43</f>
        <v>0</v>
      </c>
      <c r="C43" s="88">
        <f>'Centro 2T'!E43</f>
        <v>0</v>
      </c>
      <c r="D43" s="88">
        <f>'Centro 3T'!E43</f>
        <v>0</v>
      </c>
      <c r="E43" s="88">
        <f>'Centro 4T'!E43</f>
        <v>480000</v>
      </c>
      <c r="F43" s="89">
        <f t="shared" si="3"/>
        <v>480000</v>
      </c>
    </row>
    <row r="44" spans="1:6" x14ac:dyDescent="0.25">
      <c r="A44" s="114" t="s">
        <v>43</v>
      </c>
      <c r="B44" s="89">
        <f>'Centro 1T'!E44</f>
        <v>0</v>
      </c>
      <c r="C44" s="88">
        <f>'Centro 2T'!E44</f>
        <v>19375</v>
      </c>
      <c r="D44" s="88">
        <f>'Centro 3T'!E44</f>
        <v>17437.5</v>
      </c>
      <c r="E44" s="88">
        <f>'Centro 4T'!E44</f>
        <v>1255055</v>
      </c>
      <c r="F44" s="89">
        <f t="shared" si="3"/>
        <v>1291867.5</v>
      </c>
    </row>
    <row r="45" spans="1:6" x14ac:dyDescent="0.25">
      <c r="A45" s="114" t="s">
        <v>44</v>
      </c>
      <c r="B45" s="89">
        <f>'Centro 1T'!E45</f>
        <v>0</v>
      </c>
      <c r="C45" s="88">
        <f>'Centro 2T'!E45</f>
        <v>0</v>
      </c>
      <c r="D45" s="88">
        <f>'Centro 3T'!E45</f>
        <v>0</v>
      </c>
      <c r="E45" s="88">
        <f>'Centro 4T'!E45</f>
        <v>103250</v>
      </c>
      <c r="F45" s="89">
        <f t="shared" si="3"/>
        <v>103250</v>
      </c>
    </row>
    <row r="46" spans="1:6" x14ac:dyDescent="0.25">
      <c r="A46" s="114" t="s">
        <v>45</v>
      </c>
      <c r="B46" s="89">
        <f>'Centro 1T'!E46</f>
        <v>0</v>
      </c>
      <c r="C46" s="88">
        <f>'Centro 2T'!E46</f>
        <v>0</v>
      </c>
      <c r="D46" s="88">
        <f>'Centro 3T'!E46</f>
        <v>0</v>
      </c>
      <c r="E46" s="88">
        <f>'Centro 4T'!E46</f>
        <v>215466.25</v>
      </c>
      <c r="F46" s="89">
        <f t="shared" si="3"/>
        <v>215466.25</v>
      </c>
    </row>
    <row r="47" spans="1:6" x14ac:dyDescent="0.25">
      <c r="A47" s="114" t="s">
        <v>46</v>
      </c>
      <c r="B47" s="89">
        <f>'Centro 1T'!E47</f>
        <v>0</v>
      </c>
      <c r="C47" s="88">
        <f>'Centro 2T'!E47</f>
        <v>0</v>
      </c>
      <c r="D47" s="88">
        <f>'Centro 3T'!E47</f>
        <v>0</v>
      </c>
      <c r="E47" s="88">
        <f>'Centro 4T'!E47</f>
        <v>1493850</v>
      </c>
      <c r="F47" s="89">
        <f t="shared" si="3"/>
        <v>1493850</v>
      </c>
    </row>
    <row r="48" spans="1:6" x14ac:dyDescent="0.25">
      <c r="A48" s="114" t="s">
        <v>47</v>
      </c>
      <c r="B48" s="89">
        <f>'Centro 1T'!E48</f>
        <v>0</v>
      </c>
      <c r="C48" s="88">
        <f>'Centro 2T'!E48</f>
        <v>0</v>
      </c>
      <c r="D48" s="88">
        <f>'Centro 3T'!E48</f>
        <v>0</v>
      </c>
      <c r="E48" s="88">
        <f>'Centro 4T'!E48</f>
        <v>525943.06000000006</v>
      </c>
      <c r="F48" s="89">
        <f t="shared" si="3"/>
        <v>525943.06000000006</v>
      </c>
    </row>
    <row r="49" spans="1:10" x14ac:dyDescent="0.25">
      <c r="A49" s="114" t="s">
        <v>48</v>
      </c>
      <c r="B49" s="89">
        <f>'Centro 1T'!E49</f>
        <v>0</v>
      </c>
      <c r="C49" s="88">
        <f>'Centro 2T'!E49</f>
        <v>0</v>
      </c>
      <c r="D49" s="88">
        <f>'Centro 3T'!E49</f>
        <v>0</v>
      </c>
      <c r="E49" s="88">
        <f>'Centro 4T'!E49</f>
        <v>3503740</v>
      </c>
      <c r="F49" s="89">
        <f t="shared" si="3"/>
        <v>3503740</v>
      </c>
    </row>
    <row r="50" spans="1:10" x14ac:dyDescent="0.25">
      <c r="A50" s="114" t="s">
        <v>49</v>
      </c>
      <c r="B50" s="89">
        <f>'Centro 1T'!E50</f>
        <v>0</v>
      </c>
      <c r="C50" s="88">
        <f>'Centro 2T'!E50</f>
        <v>0</v>
      </c>
      <c r="D50" s="88">
        <f>'Centro 3T'!E50</f>
        <v>0</v>
      </c>
      <c r="E50" s="88">
        <f>'Centro 4T'!E50</f>
        <v>46020</v>
      </c>
      <c r="F50" s="89">
        <f t="shared" si="3"/>
        <v>46020</v>
      </c>
    </row>
    <row r="51" spans="1:10" x14ac:dyDescent="0.25">
      <c r="A51" s="114" t="s">
        <v>50</v>
      </c>
      <c r="B51" s="89">
        <f>'Centro 1T'!E51</f>
        <v>0</v>
      </c>
      <c r="C51" s="88">
        <f>'Centro 2T'!E51</f>
        <v>0</v>
      </c>
      <c r="D51" s="88">
        <f>'Centro 3T'!E51</f>
        <v>0</v>
      </c>
      <c r="E51" s="88">
        <f>'Centro 4T'!E51</f>
        <v>0</v>
      </c>
      <c r="F51" s="89">
        <f t="shared" si="3"/>
        <v>0</v>
      </c>
    </row>
    <row r="52" spans="1:10" x14ac:dyDescent="0.25">
      <c r="A52" s="114" t="s">
        <v>51</v>
      </c>
      <c r="B52" s="89">
        <f>'Centro 1T'!E52</f>
        <v>0</v>
      </c>
      <c r="C52" s="88">
        <f>'Centro 2T'!E52</f>
        <v>0</v>
      </c>
      <c r="D52" s="88">
        <f>'Centro 3T'!E52</f>
        <v>0</v>
      </c>
      <c r="E52" s="88">
        <f>'Centro 4T'!E52</f>
        <v>332009</v>
      </c>
      <c r="F52" s="89">
        <f t="shared" si="3"/>
        <v>332009</v>
      </c>
    </row>
    <row r="53" spans="1:10" x14ac:dyDescent="0.25">
      <c r="B53" s="89"/>
      <c r="C53" s="89"/>
      <c r="D53" s="89"/>
      <c r="E53" s="89"/>
    </row>
    <row r="54" spans="1:10" ht="15.75" thickBot="1" x14ac:dyDescent="0.3">
      <c r="A54" s="117" t="s">
        <v>30</v>
      </c>
      <c r="B54" s="91">
        <f>SUM(B40:B53)</f>
        <v>4638672.5</v>
      </c>
      <c r="C54" s="91">
        <f>SUM(C40:C53)</f>
        <v>6443025</v>
      </c>
      <c r="D54" s="91">
        <f t="shared" ref="D54:E54" si="4">SUM(D40:D53)</f>
        <v>10732035</v>
      </c>
      <c r="E54" s="91">
        <f t="shared" si="4"/>
        <v>21429953.309999999</v>
      </c>
      <c r="F54" s="92">
        <f>SUM(F40:F53)</f>
        <v>43243685.810000002</v>
      </c>
    </row>
    <row r="55" spans="1:10" ht="15.75" thickTop="1" x14ac:dyDescent="0.25">
      <c r="A55" s="114" t="s">
        <v>36</v>
      </c>
    </row>
    <row r="57" spans="1:10" x14ac:dyDescent="0.25">
      <c r="A57" s="137" t="s">
        <v>52</v>
      </c>
      <c r="B57" s="137"/>
      <c r="C57" s="137"/>
      <c r="D57" s="137"/>
      <c r="E57" s="137"/>
      <c r="F57" s="137"/>
    </row>
    <row r="58" spans="1:10" x14ac:dyDescent="0.25">
      <c r="A58" s="137" t="s">
        <v>53</v>
      </c>
      <c r="B58" s="137"/>
      <c r="C58" s="137"/>
      <c r="D58" s="137"/>
      <c r="E58" s="137"/>
      <c r="F58" s="137"/>
    </row>
    <row r="59" spans="1:10" x14ac:dyDescent="0.25">
      <c r="A59" s="137" t="s">
        <v>90</v>
      </c>
      <c r="B59" s="137"/>
      <c r="C59" s="137"/>
      <c r="D59" s="137"/>
      <c r="E59" s="137"/>
      <c r="F59" s="137"/>
    </row>
    <row r="61" spans="1:10" ht="15.75" thickBot="1" x14ac:dyDescent="0.3">
      <c r="A61" s="111" t="s">
        <v>38</v>
      </c>
      <c r="B61" s="112" t="s">
        <v>71</v>
      </c>
      <c r="C61" s="112" t="s">
        <v>73</v>
      </c>
      <c r="D61" s="112" t="s">
        <v>75</v>
      </c>
      <c r="E61" s="112" t="s">
        <v>77</v>
      </c>
      <c r="F61" s="112" t="s">
        <v>83</v>
      </c>
    </row>
    <row r="62" spans="1:10" x14ac:dyDescent="0.25">
      <c r="A62" s="87" t="s">
        <v>78</v>
      </c>
      <c r="B62" s="89">
        <f>'Centro 1T'!E62</f>
        <v>13331239.4</v>
      </c>
      <c r="C62" s="89">
        <f>'Centro 2T'!E62</f>
        <v>8692566.9000000004</v>
      </c>
      <c r="D62" s="87">
        <f>'Centro 3T'!E62</f>
        <v>144015.83000000007</v>
      </c>
      <c r="E62" s="89">
        <f>'Centro 4T'!E62</f>
        <v>20294304.18</v>
      </c>
      <c r="F62" s="87">
        <f>B62</f>
        <v>13331239.4</v>
      </c>
      <c r="H62" s="122">
        <f>F62/1000000</f>
        <v>13.331239400000001</v>
      </c>
      <c r="I62" s="87">
        <v>6.3998638300000001</v>
      </c>
      <c r="J62" s="87">
        <f>I62</f>
        <v>6.3998638300000001</v>
      </c>
    </row>
    <row r="63" spans="1:10" x14ac:dyDescent="0.25">
      <c r="A63" s="87" t="s">
        <v>54</v>
      </c>
      <c r="B63" s="89">
        <f>'Centro 1T'!E63</f>
        <v>0</v>
      </c>
      <c r="C63" s="89">
        <f>'Centro 2T'!E63</f>
        <v>11225713.33</v>
      </c>
      <c r="D63" s="87">
        <f>'Centro 3T'!E63</f>
        <v>30882323.350000001</v>
      </c>
      <c r="E63" s="89">
        <f>'Centro 4T'!E63</f>
        <v>9130523.3000000007</v>
      </c>
      <c r="F63" s="87">
        <f>SUM(B63:E63)</f>
        <v>51238559.980000004</v>
      </c>
      <c r="H63" s="87">
        <f t="shared" ref="H63:H67" si="5">F63/1000000</f>
        <v>51.238559980000005</v>
      </c>
      <c r="I63" s="87">
        <v>11.52852575</v>
      </c>
      <c r="J63" s="87">
        <f>SUM(H63:I63)</f>
        <v>62.767085730000005</v>
      </c>
    </row>
    <row r="64" spans="1:10" x14ac:dyDescent="0.25">
      <c r="A64" s="108" t="s">
        <v>55</v>
      </c>
      <c r="B64" s="89">
        <f>'Centro 1T'!E64</f>
        <v>13331239.4</v>
      </c>
      <c r="C64" s="89">
        <f>'Centro 2T'!E64</f>
        <v>19918280.23</v>
      </c>
      <c r="D64" s="87">
        <f>'Centro 3T'!E64</f>
        <v>31026339.18</v>
      </c>
      <c r="E64" s="89">
        <f>'Centro 4T'!E64</f>
        <v>29424827.48</v>
      </c>
      <c r="F64" s="93">
        <f t="shared" ref="F64" si="6">F63+F62</f>
        <v>64569799.380000003</v>
      </c>
      <c r="H64" s="87">
        <f t="shared" si="5"/>
        <v>64.569799380000006</v>
      </c>
      <c r="I64" s="87">
        <v>17.928389579999997</v>
      </c>
    </row>
    <row r="65" spans="1:10" x14ac:dyDescent="0.25">
      <c r="A65" s="123" t="s">
        <v>56</v>
      </c>
      <c r="B65" s="89">
        <f>'Centro 1T'!E65</f>
        <v>4638672.5</v>
      </c>
      <c r="C65" s="89">
        <f>'Centro 2T'!E65</f>
        <v>6443025</v>
      </c>
      <c r="D65" s="87">
        <f>'Centro 3T'!E65</f>
        <v>10732035</v>
      </c>
      <c r="E65" s="89">
        <f>'Centro 4T'!E65</f>
        <v>21429953.310000002</v>
      </c>
      <c r="F65" s="87">
        <f>SUM(B65:E65)</f>
        <v>43243685.810000002</v>
      </c>
      <c r="H65" s="87">
        <f t="shared" si="5"/>
        <v>43.243685810000002</v>
      </c>
      <c r="I65" s="87">
        <v>16.4960968</v>
      </c>
      <c r="J65" s="87">
        <f>SUM(H65:I65)</f>
        <v>59.739782610000006</v>
      </c>
    </row>
    <row r="66" spans="1:10" x14ac:dyDescent="0.25">
      <c r="A66" s="124" t="s">
        <v>57</v>
      </c>
      <c r="B66" s="89">
        <f>'Centro 1T'!E66</f>
        <v>0</v>
      </c>
      <c r="C66" s="89">
        <f>'Centro 2T'!E66</f>
        <v>13331239.4</v>
      </c>
      <c r="D66" s="87">
        <f>'Centro 3T'!E66</f>
        <v>0</v>
      </c>
      <c r="E66" s="89">
        <f>'Centro 4T'!E66</f>
        <v>167.03</v>
      </c>
      <c r="F66" s="87">
        <f>SUM(B66:E66)</f>
        <v>13331406.43</v>
      </c>
      <c r="H66" s="122">
        <f t="shared" si="5"/>
        <v>13.331406429999999</v>
      </c>
    </row>
    <row r="67" spans="1:10" x14ac:dyDescent="0.25">
      <c r="A67" s="108" t="s">
        <v>58</v>
      </c>
      <c r="B67" s="89">
        <f>'Centro 1T'!E67</f>
        <v>8692566.9000000004</v>
      </c>
      <c r="C67" s="89">
        <f>'Centro 2T'!E67</f>
        <v>144015.83000000007</v>
      </c>
      <c r="D67" s="87">
        <f>'Centro 3T'!E67</f>
        <v>20294304.18</v>
      </c>
      <c r="E67" s="89">
        <f>'Centro 4T'!E67</f>
        <v>7994707.1399999978</v>
      </c>
      <c r="F67" s="93">
        <f>+F64-F65-F66</f>
        <v>7994707.1400000006</v>
      </c>
      <c r="H67" s="87">
        <f t="shared" si="5"/>
        <v>7.9947071400000009</v>
      </c>
      <c r="I67" s="87">
        <v>1.4322927799999974</v>
      </c>
      <c r="J67" s="87">
        <f>SUM(H67:I67)</f>
        <v>9.4269999199999983</v>
      </c>
    </row>
    <row r="68" spans="1:10" ht="15.75" thickBot="1" x14ac:dyDescent="0.3">
      <c r="A68" s="125"/>
      <c r="B68" s="125"/>
      <c r="C68" s="125"/>
      <c r="D68" s="125"/>
      <c r="E68" s="125"/>
      <c r="F68" s="125"/>
    </row>
    <row r="69" spans="1:10" ht="15.75" thickTop="1" x14ac:dyDescent="0.25">
      <c r="A69" s="118" t="s">
        <v>59</v>
      </c>
    </row>
    <row r="70" spans="1:10" x14ac:dyDescent="0.25">
      <c r="A70" s="87"/>
    </row>
  </sheetData>
  <mergeCells count="12">
    <mergeCell ref="A58:F58"/>
    <mergeCell ref="A59:F59"/>
    <mergeCell ref="A1:F1"/>
    <mergeCell ref="A23:F23"/>
    <mergeCell ref="A22:F22"/>
    <mergeCell ref="A21:F21"/>
    <mergeCell ref="A35:F35"/>
    <mergeCell ref="A36:F36"/>
    <mergeCell ref="A37:F37"/>
    <mergeCell ref="A57:F57"/>
    <mergeCell ref="A8:G8"/>
    <mergeCell ref="A7:G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31" workbookViewId="0">
      <selection activeCell="B49" sqref="B49"/>
    </sheetView>
  </sheetViews>
  <sheetFormatPr baseColWidth="10" defaultColWidth="12.85546875" defaultRowHeight="15" x14ac:dyDescent="0.25"/>
  <cols>
    <col min="1" max="1" width="42.5703125" style="7" customWidth="1"/>
    <col min="2" max="16384" width="12.85546875" style="1"/>
  </cols>
  <sheetData>
    <row r="1" spans="1:7" x14ac:dyDescent="0.25">
      <c r="A1" s="133" t="s">
        <v>0</v>
      </c>
      <c r="B1" s="133"/>
      <c r="C1" s="133"/>
      <c r="D1" s="133"/>
      <c r="E1" s="133"/>
      <c r="F1" s="64"/>
      <c r="G1" s="64"/>
    </row>
    <row r="2" spans="1:7" x14ac:dyDescent="0.25">
      <c r="A2" s="2" t="s">
        <v>1</v>
      </c>
      <c r="B2" s="3" t="s">
        <v>2</v>
      </c>
      <c r="D2" s="6"/>
      <c r="E2" s="6"/>
    </row>
    <row r="3" spans="1:7" x14ac:dyDescent="0.25">
      <c r="A3" s="2" t="s">
        <v>3</v>
      </c>
      <c r="B3" s="4" t="s">
        <v>4</v>
      </c>
      <c r="C3" s="55"/>
      <c r="D3" s="55"/>
      <c r="E3" s="6"/>
    </row>
    <row r="4" spans="1:7" x14ac:dyDescent="0.25">
      <c r="A4" s="2" t="s">
        <v>5</v>
      </c>
      <c r="B4" s="3" t="s">
        <v>6</v>
      </c>
      <c r="C4" s="55"/>
      <c r="D4" s="55"/>
      <c r="E4" s="6"/>
    </row>
    <row r="5" spans="1:7" x14ac:dyDescent="0.25">
      <c r="A5" s="2" t="s">
        <v>7</v>
      </c>
      <c r="B5" s="5" t="s">
        <v>70</v>
      </c>
    </row>
    <row r="6" spans="1:7" x14ac:dyDescent="0.25">
      <c r="A6" s="2"/>
      <c r="B6" s="5"/>
    </row>
    <row r="7" spans="1:7" x14ac:dyDescent="0.25">
      <c r="A7" s="133" t="s">
        <v>8</v>
      </c>
      <c r="B7" s="133"/>
      <c r="C7" s="133"/>
      <c r="D7" s="133"/>
      <c r="E7" s="133"/>
      <c r="F7" s="133"/>
    </row>
    <row r="8" spans="1:7" x14ac:dyDescent="0.25">
      <c r="A8" s="133" t="s">
        <v>9</v>
      </c>
      <c r="B8" s="133"/>
      <c r="C8" s="133"/>
      <c r="D8" s="133"/>
      <c r="E8" s="133"/>
      <c r="F8" s="133"/>
    </row>
    <row r="10" spans="1:7" ht="15.75" thickBot="1" x14ac:dyDescent="0.3">
      <c r="A10" s="8" t="s">
        <v>10</v>
      </c>
      <c r="B10" s="9" t="s">
        <v>11</v>
      </c>
      <c r="C10" s="9" t="s">
        <v>12</v>
      </c>
      <c r="D10" s="9" t="s">
        <v>13</v>
      </c>
      <c r="E10" s="9" t="s">
        <v>14</v>
      </c>
      <c r="F10" s="9" t="s">
        <v>71</v>
      </c>
    </row>
    <row r="11" spans="1:7" x14ac:dyDescent="0.25">
      <c r="A11" s="67"/>
      <c r="B11" s="100"/>
      <c r="C11" s="100"/>
      <c r="D11" s="100"/>
      <c r="E11" s="100"/>
      <c r="F11" s="100"/>
    </row>
    <row r="12" spans="1:7" x14ac:dyDescent="0.25">
      <c r="A12" s="10" t="s">
        <v>61</v>
      </c>
      <c r="B12" s="12" t="s">
        <v>26</v>
      </c>
      <c r="C12" s="56">
        <v>0</v>
      </c>
      <c r="D12" s="56">
        <v>0</v>
      </c>
      <c r="E12" s="56">
        <v>0</v>
      </c>
      <c r="F12" s="58">
        <f>SUM(C12:E12)</f>
        <v>0</v>
      </c>
    </row>
    <row r="13" spans="1:7" x14ac:dyDescent="0.25">
      <c r="A13" s="10" t="s">
        <v>62</v>
      </c>
      <c r="B13" s="12" t="s">
        <v>26</v>
      </c>
      <c r="C13" s="56"/>
      <c r="D13" s="56"/>
      <c r="E13" s="56"/>
      <c r="F13" s="58">
        <f>SUM(C13:E13)</f>
        <v>0</v>
      </c>
    </row>
    <row r="14" spans="1:7" x14ac:dyDescent="0.25">
      <c r="A14" s="13"/>
    </row>
    <row r="15" spans="1:7" ht="15.75" thickBot="1" x14ac:dyDescent="0.3">
      <c r="A15" s="14" t="s">
        <v>30</v>
      </c>
      <c r="B15" s="15"/>
      <c r="C15" s="59">
        <f>SUM(C12:C14)</f>
        <v>0</v>
      </c>
      <c r="D15" s="59">
        <f t="shared" ref="D15:E15" si="0">SUM(D12:D14)</f>
        <v>0</v>
      </c>
      <c r="E15" s="59">
        <f t="shared" si="0"/>
        <v>0</v>
      </c>
      <c r="F15" s="59">
        <f>SUM(F12:F14)</f>
        <v>0</v>
      </c>
    </row>
    <row r="16" spans="1:7" ht="15.75" thickTop="1" x14ac:dyDescent="0.25">
      <c r="A16" s="7" t="s">
        <v>63</v>
      </c>
    </row>
    <row r="17" spans="1:13" x14ac:dyDescent="0.25">
      <c r="A17" s="101" t="s">
        <v>93</v>
      </c>
    </row>
    <row r="18" spans="1:13" x14ac:dyDescent="0.25">
      <c r="A18" s="101" t="s">
        <v>92</v>
      </c>
    </row>
    <row r="20" spans="1:13" x14ac:dyDescent="0.25">
      <c r="A20" s="139" t="s">
        <v>32</v>
      </c>
      <c r="B20" s="139"/>
      <c r="C20" s="139"/>
      <c r="D20" s="139"/>
      <c r="E20" s="139"/>
      <c r="J20" s="20"/>
    </row>
    <row r="21" spans="1:13" x14ac:dyDescent="0.25">
      <c r="A21" s="133" t="s">
        <v>33</v>
      </c>
      <c r="B21" s="133"/>
      <c r="C21" s="133"/>
      <c r="D21" s="133"/>
      <c r="E21" s="133"/>
    </row>
    <row r="22" spans="1:13" x14ac:dyDescent="0.25">
      <c r="A22" s="133" t="s">
        <v>90</v>
      </c>
      <c r="B22" s="133"/>
      <c r="C22" s="133"/>
      <c r="D22" s="133"/>
      <c r="E22" s="133"/>
    </row>
    <row r="24" spans="1:13" ht="15.75" thickBot="1" x14ac:dyDescent="0.3">
      <c r="A24" s="8" t="s">
        <v>10</v>
      </c>
      <c r="B24" s="9" t="s">
        <v>12</v>
      </c>
      <c r="C24" s="9" t="s">
        <v>13</v>
      </c>
      <c r="D24" s="9" t="s">
        <v>14</v>
      </c>
      <c r="E24" s="9" t="s">
        <v>71</v>
      </c>
    </row>
    <row r="25" spans="1:13" x14ac:dyDescent="0.25">
      <c r="A25" s="67"/>
      <c r="B25" s="100"/>
      <c r="C25" s="100"/>
      <c r="D25" s="100"/>
      <c r="E25" s="100"/>
    </row>
    <row r="26" spans="1:13" x14ac:dyDescent="0.25">
      <c r="A26" s="10" t="s">
        <v>61</v>
      </c>
      <c r="B26" s="22">
        <v>0</v>
      </c>
      <c r="C26" s="22">
        <v>0</v>
      </c>
      <c r="D26" s="22">
        <v>0</v>
      </c>
      <c r="E26" s="22">
        <f>SUM(B26:D26)</f>
        <v>0</v>
      </c>
    </row>
    <row r="27" spans="1:13" x14ac:dyDescent="0.25">
      <c r="A27" s="10" t="s">
        <v>62</v>
      </c>
      <c r="B27" s="22">
        <v>0</v>
      </c>
      <c r="C27" s="22">
        <v>0</v>
      </c>
      <c r="D27" s="22">
        <v>0</v>
      </c>
      <c r="E27" s="22">
        <f>SUM(B27:D27)</f>
        <v>0</v>
      </c>
    </row>
    <row r="28" spans="1:13" x14ac:dyDescent="0.25">
      <c r="A28" s="18"/>
      <c r="B28" s="17"/>
      <c r="C28" s="17"/>
      <c r="D28" s="17"/>
    </row>
    <row r="29" spans="1:13" ht="15.75" thickBot="1" x14ac:dyDescent="0.3">
      <c r="A29" s="14" t="s">
        <v>30</v>
      </c>
      <c r="B29" s="24">
        <f>SUM(B26:B28)</f>
        <v>0</v>
      </c>
      <c r="C29" s="24">
        <f t="shared" ref="C29:E29" si="1">SUM(C26:C28)</f>
        <v>0</v>
      </c>
      <c r="D29" s="24">
        <f t="shared" si="1"/>
        <v>0</v>
      </c>
      <c r="E29" s="24">
        <f t="shared" si="1"/>
        <v>0</v>
      </c>
    </row>
    <row r="30" spans="1:13" ht="15.75" thickTop="1" x14ac:dyDescent="0.25">
      <c r="A30" s="7" t="s">
        <v>64</v>
      </c>
    </row>
    <row r="32" spans="1:13" x14ac:dyDescent="0.25">
      <c r="A32" s="140" t="s">
        <v>37</v>
      </c>
      <c r="B32" s="140"/>
      <c r="C32" s="140"/>
      <c r="D32" s="140"/>
      <c r="E32" s="140"/>
      <c r="M32" s="22"/>
    </row>
    <row r="33" spans="1:13" x14ac:dyDescent="0.25">
      <c r="A33" s="133" t="s">
        <v>33</v>
      </c>
      <c r="B33" s="133"/>
      <c r="C33" s="133"/>
      <c r="D33" s="133"/>
      <c r="E33" s="133"/>
      <c r="M33" s="22"/>
    </row>
    <row r="34" spans="1:13" x14ac:dyDescent="0.25">
      <c r="A34" s="133" t="s">
        <v>90</v>
      </c>
      <c r="B34" s="133"/>
      <c r="C34" s="133"/>
      <c r="D34" s="133"/>
      <c r="E34" s="133"/>
    </row>
    <row r="36" spans="1:13" ht="15.75" thickBot="1" x14ac:dyDescent="0.3">
      <c r="A36" s="8" t="s">
        <v>38</v>
      </c>
      <c r="B36" s="9" t="s">
        <v>12</v>
      </c>
      <c r="C36" s="9" t="s">
        <v>13</v>
      </c>
      <c r="D36" s="9" t="s">
        <v>14</v>
      </c>
      <c r="E36" s="9" t="s">
        <v>71</v>
      </c>
    </row>
    <row r="37" spans="1:13" x14ac:dyDescent="0.25">
      <c r="A37" s="67"/>
      <c r="B37" s="100"/>
      <c r="C37" s="100"/>
      <c r="D37" s="100"/>
      <c r="E37" s="100"/>
    </row>
    <row r="38" spans="1:13" x14ac:dyDescent="0.25">
      <c r="A38" s="7" t="s">
        <v>65</v>
      </c>
      <c r="B38" s="22">
        <v>0</v>
      </c>
      <c r="C38" s="22">
        <v>0</v>
      </c>
      <c r="D38" s="22">
        <v>0</v>
      </c>
      <c r="E38" s="60">
        <f>SUM(B38:D38)</f>
        <v>0</v>
      </c>
    </row>
    <row r="39" spans="1:13" x14ac:dyDescent="0.25">
      <c r="A39" s="7" t="s">
        <v>66</v>
      </c>
      <c r="B39" s="22">
        <v>0</v>
      </c>
      <c r="C39" s="22">
        <v>0</v>
      </c>
      <c r="D39" s="22">
        <v>0</v>
      </c>
      <c r="E39" s="60">
        <f>SUM(B39:D39)</f>
        <v>0</v>
      </c>
    </row>
    <row r="40" spans="1:13" x14ac:dyDescent="0.25">
      <c r="B40" s="17"/>
      <c r="C40" s="17"/>
      <c r="D40" s="22"/>
    </row>
    <row r="41" spans="1:13" ht="15.75" thickBot="1" x14ac:dyDescent="0.3">
      <c r="A41" s="14" t="s">
        <v>30</v>
      </c>
      <c r="B41" s="24">
        <f t="shared" ref="B41:D41" si="2">SUM(B38:B40)</f>
        <v>0</v>
      </c>
      <c r="C41" s="24">
        <f t="shared" si="2"/>
        <v>0</v>
      </c>
      <c r="D41" s="24">
        <f t="shared" si="2"/>
        <v>0</v>
      </c>
      <c r="E41" s="25">
        <f>SUM(E38:E40)</f>
        <v>0</v>
      </c>
    </row>
    <row r="42" spans="1:13" ht="15.75" thickTop="1" x14ac:dyDescent="0.25">
      <c r="A42" s="7" t="s">
        <v>64</v>
      </c>
    </row>
    <row r="44" spans="1:13" x14ac:dyDescent="0.25">
      <c r="A44" s="133" t="s">
        <v>52</v>
      </c>
      <c r="B44" s="133"/>
      <c r="C44" s="133"/>
      <c r="D44" s="133"/>
      <c r="E44" s="133"/>
    </row>
    <row r="45" spans="1:13" x14ac:dyDescent="0.25">
      <c r="A45" s="133" t="s">
        <v>53</v>
      </c>
      <c r="B45" s="133"/>
      <c r="C45" s="133"/>
      <c r="D45" s="133"/>
      <c r="E45" s="133"/>
    </row>
    <row r="46" spans="1:13" x14ac:dyDescent="0.25">
      <c r="A46" s="133" t="s">
        <v>90</v>
      </c>
      <c r="B46" s="133"/>
      <c r="C46" s="133"/>
      <c r="D46" s="133"/>
      <c r="E46" s="133"/>
    </row>
    <row r="48" spans="1:13" ht="15.75" thickBot="1" x14ac:dyDescent="0.3">
      <c r="A48" s="8" t="s">
        <v>38</v>
      </c>
      <c r="B48" s="9" t="s">
        <v>12</v>
      </c>
      <c r="C48" s="9" t="s">
        <v>13</v>
      </c>
      <c r="D48" s="9" t="s">
        <v>14</v>
      </c>
      <c r="E48" s="9" t="s">
        <v>71</v>
      </c>
    </row>
    <row r="49" spans="1:6" x14ac:dyDescent="0.25">
      <c r="A49" s="1" t="s">
        <v>78</v>
      </c>
      <c r="B49" s="22">
        <v>6399863.8300000001</v>
      </c>
      <c r="C49" s="22">
        <f>+B54</f>
        <v>6399807.2300000004</v>
      </c>
      <c r="D49" s="22">
        <f>+C54</f>
        <v>6399807.2300000004</v>
      </c>
      <c r="E49" s="22">
        <f>B49</f>
        <v>6399863.8300000001</v>
      </c>
    </row>
    <row r="50" spans="1:6" x14ac:dyDescent="0.25">
      <c r="A50" s="1" t="s">
        <v>54</v>
      </c>
      <c r="B50" s="22"/>
      <c r="C50" s="22"/>
      <c r="D50" s="22"/>
      <c r="E50" s="22">
        <f>SUM(B50:D50)</f>
        <v>0</v>
      </c>
    </row>
    <row r="51" spans="1:6" x14ac:dyDescent="0.25">
      <c r="A51" s="3" t="s">
        <v>55</v>
      </c>
      <c r="B51" s="27">
        <f>+B49+B50</f>
        <v>6399863.8300000001</v>
      </c>
      <c r="C51" s="27">
        <f>+C49+C50</f>
        <v>6399807.2300000004</v>
      </c>
      <c r="D51" s="27">
        <f>+D49+D50</f>
        <v>6399807.2300000004</v>
      </c>
      <c r="E51" s="27">
        <f>+E49+E50</f>
        <v>6399863.8300000001</v>
      </c>
    </row>
    <row r="52" spans="1:6" ht="30" x14ac:dyDescent="0.25">
      <c r="A52" s="29" t="s">
        <v>67</v>
      </c>
      <c r="B52" s="22"/>
      <c r="C52" s="22"/>
      <c r="D52" s="22"/>
      <c r="E52" s="22">
        <f>SUM(B52:D52)</f>
        <v>0</v>
      </c>
    </row>
    <row r="53" spans="1:6" ht="16.5" customHeight="1" x14ac:dyDescent="0.25">
      <c r="A53" s="29" t="s">
        <v>68</v>
      </c>
      <c r="B53" s="21">
        <v>56.6</v>
      </c>
      <c r="C53" s="21"/>
      <c r="D53" s="21"/>
      <c r="E53" s="22">
        <f>SUM(B53:D53)</f>
        <v>56.6</v>
      </c>
      <c r="F53" s="20"/>
    </row>
    <row r="54" spans="1:6" x14ac:dyDescent="0.25">
      <c r="A54" s="3" t="s">
        <v>58</v>
      </c>
      <c r="B54" s="27">
        <f>+B51-B52-B53</f>
        <v>6399807.2300000004</v>
      </c>
      <c r="C54" s="27">
        <f t="shared" ref="C54:D54" si="3">+C51-C52-C53</f>
        <v>6399807.2300000004</v>
      </c>
      <c r="D54" s="27">
        <f t="shared" si="3"/>
        <v>6399807.2300000004</v>
      </c>
      <c r="E54" s="27">
        <f>+E51-E52-E53</f>
        <v>6399807.2300000004</v>
      </c>
    </row>
    <row r="55" spans="1:6" ht="15.75" thickBot="1" x14ac:dyDescent="0.3">
      <c r="A55" s="30"/>
      <c r="B55" s="30"/>
      <c r="C55" s="30"/>
      <c r="D55" s="30"/>
      <c r="E55" s="30"/>
    </row>
    <row r="56" spans="1:6" ht="15.75" thickTop="1" x14ac:dyDescent="0.25">
      <c r="A56" s="31" t="s">
        <v>59</v>
      </c>
    </row>
    <row r="57" spans="1:6" x14ac:dyDescent="0.25">
      <c r="A57" s="1"/>
      <c r="D57" s="20"/>
    </row>
    <row r="58" spans="1:6" x14ac:dyDescent="0.25">
      <c r="D58" s="20"/>
    </row>
    <row r="60" spans="1:6" x14ac:dyDescent="0.25">
      <c r="B60" s="20"/>
      <c r="C60" s="20"/>
    </row>
    <row r="68" spans="1:12" x14ac:dyDescent="0.25">
      <c r="A68" s="1"/>
      <c r="B68" s="20"/>
      <c r="C68" s="20"/>
    </row>
    <row r="75" spans="1:12" x14ac:dyDescent="0.25">
      <c r="A75" s="1"/>
      <c r="E75" s="61"/>
      <c r="F75" s="61"/>
      <c r="G75" s="61"/>
      <c r="H75" s="61"/>
      <c r="I75" s="61"/>
      <c r="J75" s="61"/>
      <c r="K75" s="61"/>
      <c r="L75" s="61"/>
    </row>
    <row r="76" spans="1:12" x14ac:dyDescent="0.25">
      <c r="A76" s="1"/>
      <c r="E76" s="61"/>
      <c r="F76" s="61"/>
      <c r="G76" s="61"/>
      <c r="H76" s="61"/>
      <c r="I76" s="61"/>
      <c r="J76" s="61"/>
      <c r="K76" s="61"/>
      <c r="L76" s="61"/>
    </row>
    <row r="77" spans="1:12" x14ac:dyDescent="0.25">
      <c r="A77" s="1"/>
      <c r="E77" s="61"/>
      <c r="F77" s="61"/>
      <c r="G77" s="61"/>
      <c r="H77" s="61"/>
      <c r="I77" s="61"/>
      <c r="J77" s="61"/>
      <c r="K77" s="61"/>
      <c r="L77" s="61"/>
    </row>
    <row r="78" spans="1:12" x14ac:dyDescent="0.25">
      <c r="A78" s="1"/>
      <c r="E78" s="61"/>
      <c r="F78" s="61"/>
      <c r="G78" s="61"/>
      <c r="H78" s="61"/>
      <c r="I78" s="61"/>
      <c r="J78" s="61"/>
      <c r="K78" s="61"/>
      <c r="L78" s="61"/>
    </row>
    <row r="79" spans="1:12" x14ac:dyDescent="0.25">
      <c r="A79" s="1"/>
      <c r="E79" s="61"/>
      <c r="F79" s="61"/>
      <c r="G79" s="61"/>
      <c r="H79" s="61"/>
      <c r="I79" s="61"/>
      <c r="J79" s="61"/>
      <c r="K79" s="61"/>
      <c r="L79" s="61"/>
    </row>
    <row r="80" spans="1:12" x14ac:dyDescent="0.25">
      <c r="A80" s="1"/>
      <c r="E80" s="61"/>
      <c r="F80" s="61"/>
      <c r="G80" s="61"/>
      <c r="H80" s="61"/>
      <c r="I80" s="61"/>
      <c r="J80" s="61"/>
      <c r="K80" s="61"/>
      <c r="L80" s="61"/>
    </row>
    <row r="81" spans="1:12" x14ac:dyDescent="0.25">
      <c r="A81" s="1"/>
      <c r="E81" s="61"/>
      <c r="F81" s="61"/>
      <c r="G81" s="61"/>
      <c r="H81" s="61"/>
      <c r="I81" s="61"/>
      <c r="J81" s="61"/>
      <c r="K81" s="61"/>
      <c r="L81" s="61"/>
    </row>
    <row r="82" spans="1:12" x14ac:dyDescent="0.25">
      <c r="A82" s="1"/>
      <c r="E82" s="61"/>
      <c r="F82" s="61"/>
      <c r="G82" s="61"/>
      <c r="H82" s="61"/>
      <c r="I82" s="61"/>
      <c r="J82" s="61"/>
      <c r="K82" s="61"/>
      <c r="L82" s="61"/>
    </row>
    <row r="83" spans="1:12" x14ac:dyDescent="0.25">
      <c r="A83" s="1"/>
      <c r="E83" s="61"/>
      <c r="F83" s="61"/>
      <c r="G83" s="61"/>
      <c r="H83" s="61"/>
      <c r="I83" s="61"/>
      <c r="J83" s="61"/>
      <c r="K83" s="61"/>
      <c r="L83" s="61"/>
    </row>
    <row r="84" spans="1:12" x14ac:dyDescent="0.25">
      <c r="A84" s="1"/>
      <c r="E84" s="61"/>
      <c r="F84" s="61"/>
      <c r="G84" s="61"/>
      <c r="H84" s="61"/>
      <c r="I84" s="61"/>
      <c r="J84" s="61"/>
      <c r="K84" s="61"/>
      <c r="L84" s="61"/>
    </row>
    <row r="85" spans="1:12" x14ac:dyDescent="0.25">
      <c r="A85" s="1"/>
      <c r="E85" s="61"/>
      <c r="F85" s="61"/>
      <c r="G85" s="61"/>
      <c r="H85" s="61"/>
      <c r="I85" s="61"/>
      <c r="J85" s="61"/>
      <c r="K85" s="61"/>
      <c r="L85" s="61"/>
    </row>
    <row r="86" spans="1:12" x14ac:dyDescent="0.25">
      <c r="A86" s="1"/>
      <c r="E86" s="61"/>
      <c r="F86" s="61"/>
      <c r="G86" s="61"/>
      <c r="H86" s="61"/>
      <c r="I86" s="61"/>
      <c r="J86" s="61"/>
      <c r="K86" s="61"/>
      <c r="L86" s="61"/>
    </row>
    <row r="87" spans="1:12" x14ac:dyDescent="0.25">
      <c r="A87" s="1"/>
      <c r="E87" s="61"/>
      <c r="F87" s="61"/>
      <c r="G87" s="61"/>
      <c r="H87" s="61"/>
      <c r="I87" s="61"/>
      <c r="J87" s="61"/>
      <c r="K87" s="61"/>
      <c r="L87" s="61"/>
    </row>
    <row r="88" spans="1:12" x14ac:dyDescent="0.25">
      <c r="A88" s="1"/>
      <c r="E88" s="61"/>
      <c r="F88" s="61"/>
      <c r="G88" s="61"/>
      <c r="H88" s="61"/>
      <c r="I88" s="61"/>
      <c r="J88" s="61"/>
      <c r="K88" s="61"/>
      <c r="L88" s="61"/>
    </row>
    <row r="89" spans="1:12" x14ac:dyDescent="0.25">
      <c r="A89" s="1"/>
      <c r="E89" s="61"/>
      <c r="F89" s="61"/>
      <c r="G89" s="61"/>
      <c r="H89" s="61"/>
      <c r="I89" s="61"/>
      <c r="J89" s="61"/>
      <c r="K89" s="61"/>
      <c r="L89" s="61"/>
    </row>
    <row r="90" spans="1:12" x14ac:dyDescent="0.25">
      <c r="A90" s="1"/>
      <c r="E90" s="61"/>
      <c r="F90" s="61"/>
      <c r="G90" s="61"/>
      <c r="H90" s="61"/>
      <c r="I90" s="61"/>
      <c r="J90" s="61"/>
      <c r="K90" s="61"/>
      <c r="L90" s="61"/>
    </row>
    <row r="91" spans="1:12" x14ac:dyDescent="0.25">
      <c r="A91" s="1"/>
      <c r="E91" s="61"/>
      <c r="F91" s="61"/>
      <c r="G91" s="61"/>
      <c r="H91" s="61"/>
      <c r="I91" s="61"/>
      <c r="J91" s="61"/>
      <c r="K91" s="61"/>
      <c r="L91" s="61"/>
    </row>
    <row r="92" spans="1:12" x14ac:dyDescent="0.25">
      <c r="A92" s="1"/>
      <c r="E92" s="61"/>
      <c r="F92" s="61"/>
      <c r="G92" s="61"/>
      <c r="H92" s="61"/>
      <c r="I92" s="61"/>
      <c r="J92" s="61"/>
      <c r="K92" s="61"/>
      <c r="L92" s="61"/>
    </row>
    <row r="93" spans="1:12" x14ac:dyDescent="0.25">
      <c r="A93" s="1"/>
      <c r="E93" s="61"/>
      <c r="F93" s="61"/>
      <c r="G93" s="61"/>
      <c r="H93" s="61"/>
      <c r="I93" s="61"/>
      <c r="J93" s="61"/>
      <c r="K93" s="61"/>
      <c r="L93" s="61"/>
    </row>
    <row r="94" spans="1:12" x14ac:dyDescent="0.25">
      <c r="A94" s="1"/>
      <c r="E94" s="61"/>
      <c r="F94" s="61"/>
      <c r="G94" s="61"/>
      <c r="H94" s="61"/>
      <c r="I94" s="61"/>
      <c r="J94" s="61"/>
      <c r="K94" s="61"/>
      <c r="L94" s="61"/>
    </row>
    <row r="95" spans="1:12" x14ac:dyDescent="0.25">
      <c r="A95" s="1"/>
      <c r="E95" s="61"/>
      <c r="F95" s="61"/>
      <c r="G95" s="61"/>
      <c r="H95" s="61"/>
      <c r="I95" s="61"/>
      <c r="J95" s="61"/>
      <c r="K95" s="61"/>
      <c r="L95" s="61"/>
    </row>
    <row r="96" spans="1:12" x14ac:dyDescent="0.25">
      <c r="A96" s="1"/>
      <c r="E96" s="61"/>
      <c r="F96" s="61"/>
      <c r="G96" s="61"/>
      <c r="H96" s="61"/>
      <c r="I96" s="61"/>
      <c r="J96" s="61"/>
      <c r="K96" s="61"/>
      <c r="L96" s="61"/>
    </row>
    <row r="97" spans="1:12" x14ac:dyDescent="0.25">
      <c r="A97" s="1"/>
      <c r="E97" s="61"/>
      <c r="F97" s="61"/>
      <c r="G97" s="61"/>
      <c r="H97" s="61"/>
      <c r="I97" s="61"/>
      <c r="J97" s="61"/>
      <c r="K97" s="61"/>
      <c r="L97" s="61"/>
    </row>
    <row r="98" spans="1:12" x14ac:dyDescent="0.25">
      <c r="A98" s="1"/>
      <c r="E98" s="61"/>
      <c r="F98" s="61"/>
      <c r="G98" s="61"/>
      <c r="H98" s="61"/>
      <c r="I98" s="61"/>
      <c r="J98" s="61"/>
      <c r="K98" s="61"/>
      <c r="L98" s="61"/>
    </row>
    <row r="99" spans="1:12" x14ac:dyDescent="0.25">
      <c r="A99" s="1"/>
      <c r="E99" s="61"/>
      <c r="F99" s="61"/>
      <c r="G99" s="61"/>
      <c r="H99" s="61"/>
      <c r="I99" s="61"/>
      <c r="J99" s="61"/>
      <c r="K99" s="61"/>
      <c r="L99" s="61"/>
    </row>
    <row r="100" spans="1:12" x14ac:dyDescent="0.25">
      <c r="A100" s="1"/>
      <c r="E100" s="61"/>
      <c r="F100" s="61"/>
      <c r="G100" s="61"/>
      <c r="H100" s="61"/>
      <c r="I100" s="61"/>
      <c r="J100" s="61"/>
      <c r="K100" s="61"/>
      <c r="L100" s="61"/>
    </row>
    <row r="101" spans="1:12" x14ac:dyDescent="0.25">
      <c r="A101" s="1"/>
      <c r="E101" s="61"/>
      <c r="F101" s="61"/>
      <c r="G101" s="61"/>
      <c r="H101" s="61"/>
      <c r="I101" s="61"/>
      <c r="J101" s="61"/>
      <c r="K101" s="61"/>
      <c r="L101" s="61"/>
    </row>
    <row r="102" spans="1:12" x14ac:dyDescent="0.25">
      <c r="A102" s="1"/>
      <c r="E102" s="61"/>
      <c r="F102" s="61"/>
      <c r="G102" s="61"/>
      <c r="H102" s="61"/>
      <c r="I102" s="61"/>
      <c r="J102" s="61"/>
      <c r="K102" s="61"/>
      <c r="L102" s="61"/>
    </row>
    <row r="103" spans="1:12" x14ac:dyDescent="0.25">
      <c r="A103" s="1"/>
      <c r="E103" s="61"/>
      <c r="F103" s="61"/>
      <c r="G103" s="61"/>
      <c r="H103" s="61"/>
      <c r="I103" s="61"/>
      <c r="J103" s="61"/>
      <c r="K103" s="61"/>
      <c r="L103" s="61"/>
    </row>
    <row r="104" spans="1:12" x14ac:dyDescent="0.25">
      <c r="A104" s="1"/>
      <c r="E104" s="61"/>
      <c r="F104" s="61"/>
      <c r="G104" s="61"/>
      <c r="H104" s="61"/>
      <c r="I104" s="61"/>
      <c r="J104" s="61"/>
      <c r="K104" s="61"/>
      <c r="L104" s="61"/>
    </row>
    <row r="105" spans="1:12" x14ac:dyDescent="0.25">
      <c r="A105" s="1"/>
      <c r="E105" s="61"/>
      <c r="F105" s="61"/>
      <c r="G105" s="61"/>
      <c r="H105" s="61"/>
      <c r="I105" s="61"/>
      <c r="J105" s="61"/>
      <c r="K105" s="61"/>
      <c r="L105" s="61"/>
    </row>
    <row r="106" spans="1:12" x14ac:dyDescent="0.25">
      <c r="A106" s="1"/>
      <c r="E106" s="61"/>
      <c r="F106" s="61"/>
      <c r="G106" s="61"/>
      <c r="H106" s="61"/>
      <c r="I106" s="61"/>
      <c r="J106" s="61"/>
      <c r="K106" s="61"/>
      <c r="L106" s="61"/>
    </row>
    <row r="107" spans="1:12" x14ac:dyDescent="0.25">
      <c r="A107" s="1"/>
      <c r="E107" s="61"/>
      <c r="F107" s="61"/>
      <c r="G107" s="61"/>
      <c r="H107" s="61"/>
      <c r="I107" s="61"/>
      <c r="J107" s="61"/>
      <c r="K107" s="61"/>
      <c r="L107" s="61"/>
    </row>
    <row r="108" spans="1:12" x14ac:dyDescent="0.25">
      <c r="A108" s="1"/>
      <c r="E108" s="61"/>
      <c r="F108" s="61"/>
      <c r="G108" s="61"/>
      <c r="H108" s="61"/>
      <c r="I108" s="61"/>
      <c r="J108" s="61"/>
      <c r="K108" s="61"/>
      <c r="L108" s="61"/>
    </row>
    <row r="109" spans="1:12" x14ac:dyDescent="0.25">
      <c r="A109" s="1"/>
      <c r="E109" s="61"/>
      <c r="F109" s="61"/>
      <c r="G109" s="61"/>
      <c r="H109" s="61"/>
      <c r="I109" s="61"/>
      <c r="J109" s="61"/>
      <c r="K109" s="61"/>
      <c r="L109" s="61"/>
    </row>
    <row r="110" spans="1:12" x14ac:dyDescent="0.25">
      <c r="A110" s="1"/>
      <c r="E110" s="61"/>
      <c r="F110" s="61"/>
      <c r="G110" s="61"/>
      <c r="H110" s="61"/>
      <c r="I110" s="61"/>
      <c r="J110" s="61"/>
      <c r="K110" s="61"/>
      <c r="L110" s="61"/>
    </row>
    <row r="111" spans="1:12" x14ac:dyDescent="0.25">
      <c r="A111" s="1"/>
      <c r="E111" s="61"/>
      <c r="F111" s="61"/>
      <c r="G111" s="61"/>
      <c r="H111" s="61"/>
      <c r="I111" s="61"/>
      <c r="J111" s="61"/>
      <c r="K111" s="61"/>
      <c r="L111" s="61"/>
    </row>
    <row r="112" spans="1:12" x14ac:dyDescent="0.25">
      <c r="A112" s="1"/>
      <c r="E112" s="61"/>
      <c r="F112" s="61"/>
      <c r="G112" s="61"/>
      <c r="H112" s="61"/>
      <c r="I112" s="61"/>
      <c r="J112" s="61"/>
      <c r="K112" s="61"/>
      <c r="L112" s="61"/>
    </row>
    <row r="113" spans="1:12" x14ac:dyDescent="0.25">
      <c r="A113" s="1"/>
      <c r="E113" s="61"/>
      <c r="F113" s="61"/>
      <c r="G113" s="61"/>
      <c r="H113" s="61"/>
      <c r="I113" s="61"/>
      <c r="J113" s="61"/>
      <c r="K113" s="61"/>
      <c r="L113" s="61"/>
    </row>
    <row r="114" spans="1:12" x14ac:dyDescent="0.25">
      <c r="A114" s="1"/>
      <c r="E114" s="61"/>
      <c r="F114" s="61"/>
      <c r="G114" s="61"/>
      <c r="H114" s="61"/>
      <c r="I114" s="61"/>
      <c r="J114" s="61"/>
      <c r="K114" s="61"/>
      <c r="L114" s="61"/>
    </row>
    <row r="115" spans="1:12" x14ac:dyDescent="0.25">
      <c r="A115" s="1"/>
      <c r="E115" s="61"/>
      <c r="F115" s="61"/>
      <c r="G115" s="61"/>
      <c r="H115" s="61"/>
      <c r="I115" s="61"/>
      <c r="J115" s="61"/>
      <c r="K115" s="61"/>
      <c r="L115" s="61"/>
    </row>
    <row r="116" spans="1:12" x14ac:dyDescent="0.25">
      <c r="A116" s="1"/>
      <c r="E116" s="61"/>
      <c r="F116" s="61"/>
      <c r="G116" s="61"/>
      <c r="H116" s="61"/>
      <c r="I116" s="61"/>
      <c r="J116" s="61"/>
      <c r="K116" s="61"/>
      <c r="L116" s="61"/>
    </row>
  </sheetData>
  <mergeCells count="12">
    <mergeCell ref="A1:E1"/>
    <mergeCell ref="A20:E20"/>
    <mergeCell ref="A21:E21"/>
    <mergeCell ref="A32:E32"/>
    <mergeCell ref="A46:E46"/>
    <mergeCell ref="A34:E34"/>
    <mergeCell ref="A22:E22"/>
    <mergeCell ref="A8:F8"/>
    <mergeCell ref="A7:F7"/>
    <mergeCell ref="A33:E33"/>
    <mergeCell ref="A44:E44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34" workbookViewId="0">
      <selection activeCell="A17" sqref="A17:A18"/>
    </sheetView>
  </sheetViews>
  <sheetFormatPr baseColWidth="10" defaultColWidth="12.85546875" defaultRowHeight="15" x14ac:dyDescent="0.25"/>
  <cols>
    <col min="1" max="1" width="42.5703125" style="7" customWidth="1"/>
    <col min="2" max="16384" width="12.85546875" style="1"/>
  </cols>
  <sheetData>
    <row r="1" spans="1:7" x14ac:dyDescent="0.25">
      <c r="A1" s="133" t="s">
        <v>0</v>
      </c>
      <c r="B1" s="133"/>
      <c r="C1" s="133"/>
      <c r="D1" s="133"/>
      <c r="E1" s="133"/>
      <c r="F1" s="64"/>
      <c r="G1" s="64"/>
    </row>
    <row r="2" spans="1:7" x14ac:dyDescent="0.25">
      <c r="A2" s="2" t="s">
        <v>1</v>
      </c>
      <c r="B2" s="3" t="s">
        <v>2</v>
      </c>
      <c r="D2" s="6"/>
      <c r="E2" s="6"/>
    </row>
    <row r="3" spans="1:7" x14ac:dyDescent="0.25">
      <c r="A3" s="2" t="s">
        <v>3</v>
      </c>
      <c r="B3" s="4" t="s">
        <v>4</v>
      </c>
      <c r="C3" s="55"/>
      <c r="D3" s="55"/>
      <c r="E3" s="6"/>
    </row>
    <row r="4" spans="1:7" x14ac:dyDescent="0.25">
      <c r="A4" s="2" t="s">
        <v>5</v>
      </c>
      <c r="B4" s="3" t="s">
        <v>6</v>
      </c>
      <c r="C4" s="55"/>
      <c r="D4" s="55"/>
      <c r="E4" s="6"/>
    </row>
    <row r="5" spans="1:7" x14ac:dyDescent="0.25">
      <c r="A5" s="2" t="s">
        <v>7</v>
      </c>
      <c r="B5" s="5" t="s">
        <v>72</v>
      </c>
    </row>
    <row r="6" spans="1:7" x14ac:dyDescent="0.25">
      <c r="A6" s="2"/>
      <c r="B6" s="5"/>
    </row>
    <row r="7" spans="1:7" x14ac:dyDescent="0.25">
      <c r="A7" s="133" t="s">
        <v>8</v>
      </c>
      <c r="B7" s="133"/>
      <c r="C7" s="133"/>
      <c r="D7" s="133"/>
      <c r="E7" s="133"/>
      <c r="F7" s="133"/>
    </row>
    <row r="8" spans="1:7" x14ac:dyDescent="0.25">
      <c r="A8" s="133" t="s">
        <v>9</v>
      </c>
      <c r="B8" s="133"/>
      <c r="C8" s="133"/>
      <c r="D8" s="133"/>
      <c r="E8" s="133"/>
      <c r="F8" s="133"/>
    </row>
    <row r="10" spans="1:7" ht="15.75" thickBot="1" x14ac:dyDescent="0.3">
      <c r="A10" s="8" t="s">
        <v>10</v>
      </c>
      <c r="B10" s="9" t="s">
        <v>11</v>
      </c>
      <c r="C10" s="9" t="s">
        <v>15</v>
      </c>
      <c r="D10" s="9" t="s">
        <v>16</v>
      </c>
      <c r="E10" s="9" t="s">
        <v>17</v>
      </c>
      <c r="F10" s="9" t="s">
        <v>73</v>
      </c>
    </row>
    <row r="11" spans="1:7" x14ac:dyDescent="0.25">
      <c r="A11" s="67"/>
      <c r="B11" s="100"/>
      <c r="C11" s="100"/>
      <c r="D11" s="100"/>
      <c r="E11" s="100"/>
      <c r="F11" s="100"/>
    </row>
    <row r="12" spans="1:7" x14ac:dyDescent="0.25">
      <c r="A12" s="10" t="s">
        <v>61</v>
      </c>
      <c r="B12" s="12" t="s">
        <v>26</v>
      </c>
      <c r="C12" s="56">
        <v>0</v>
      </c>
      <c r="D12" s="56">
        <v>0</v>
      </c>
      <c r="E12" s="56">
        <v>0</v>
      </c>
      <c r="F12" s="58">
        <f>SUM(C12:E12)</f>
        <v>0</v>
      </c>
    </row>
    <row r="13" spans="1:7" x14ac:dyDescent="0.25">
      <c r="A13" s="10" t="s">
        <v>62</v>
      </c>
      <c r="B13" s="12" t="s">
        <v>26</v>
      </c>
      <c r="C13" s="56">
        <v>8828</v>
      </c>
      <c r="D13" s="56">
        <v>8007</v>
      </c>
      <c r="E13" s="56">
        <v>27253</v>
      </c>
      <c r="F13" s="58">
        <f>SUM(C13:E13)</f>
        <v>44088</v>
      </c>
    </row>
    <row r="14" spans="1:7" x14ac:dyDescent="0.25">
      <c r="A14" s="13"/>
    </row>
    <row r="15" spans="1:7" ht="15.75" thickBot="1" x14ac:dyDescent="0.3">
      <c r="A15" s="14" t="s">
        <v>30</v>
      </c>
      <c r="B15" s="15"/>
      <c r="C15" s="59">
        <f t="shared" ref="C15:E15" si="0">SUM(C12:C14)</f>
        <v>8828</v>
      </c>
      <c r="D15" s="59">
        <f t="shared" si="0"/>
        <v>8007</v>
      </c>
      <c r="E15" s="59">
        <f t="shared" si="0"/>
        <v>27253</v>
      </c>
      <c r="F15" s="59">
        <f>SUM(F12:F14)</f>
        <v>44088</v>
      </c>
    </row>
    <row r="16" spans="1:7" ht="15.75" thickTop="1" x14ac:dyDescent="0.25">
      <c r="A16" s="7" t="s">
        <v>63</v>
      </c>
    </row>
    <row r="17" spans="1:13" x14ac:dyDescent="0.25">
      <c r="A17" s="101" t="s">
        <v>93</v>
      </c>
    </row>
    <row r="18" spans="1:13" x14ac:dyDescent="0.25">
      <c r="A18" s="101" t="s">
        <v>92</v>
      </c>
    </row>
    <row r="20" spans="1:13" x14ac:dyDescent="0.25">
      <c r="A20" s="139" t="s">
        <v>32</v>
      </c>
      <c r="B20" s="139"/>
      <c r="C20" s="139"/>
      <c r="D20" s="139"/>
      <c r="E20" s="139"/>
      <c r="J20" s="20"/>
    </row>
    <row r="21" spans="1:13" x14ac:dyDescent="0.25">
      <c r="A21" s="133" t="s">
        <v>33</v>
      </c>
      <c r="B21" s="133"/>
      <c r="C21" s="133"/>
      <c r="D21" s="133"/>
      <c r="E21" s="133"/>
    </row>
    <row r="22" spans="1:13" x14ac:dyDescent="0.25">
      <c r="A22" s="133" t="s">
        <v>91</v>
      </c>
      <c r="B22" s="133"/>
      <c r="C22" s="133"/>
      <c r="D22" s="133"/>
      <c r="E22" s="133"/>
    </row>
    <row r="24" spans="1:13" ht="15.75" thickBot="1" x14ac:dyDescent="0.3">
      <c r="A24" s="8" t="s">
        <v>10</v>
      </c>
      <c r="B24" s="9" t="s">
        <v>15</v>
      </c>
      <c r="C24" s="9" t="s">
        <v>16</v>
      </c>
      <c r="D24" s="9" t="s">
        <v>17</v>
      </c>
      <c r="E24" s="9" t="s">
        <v>73</v>
      </c>
    </row>
    <row r="25" spans="1:13" x14ac:dyDescent="0.25">
      <c r="A25" s="67"/>
      <c r="B25" s="100"/>
      <c r="C25" s="100"/>
      <c r="D25" s="100"/>
      <c r="E25" s="100"/>
    </row>
    <row r="26" spans="1:13" x14ac:dyDescent="0.25">
      <c r="A26" s="10" t="s">
        <v>61</v>
      </c>
      <c r="B26" s="22">
        <v>0</v>
      </c>
      <c r="C26" s="22">
        <v>0</v>
      </c>
      <c r="D26" s="22">
        <v>0</v>
      </c>
      <c r="E26" s="22">
        <f>SUM(B26:D26)</f>
        <v>0</v>
      </c>
    </row>
    <row r="27" spans="1:13" x14ac:dyDescent="0.25">
      <c r="A27" s="10" t="s">
        <v>62</v>
      </c>
      <c r="B27" s="22">
        <v>0</v>
      </c>
      <c r="C27" s="22">
        <v>4212725.75</v>
      </c>
      <c r="D27" s="22">
        <v>1440000</v>
      </c>
      <c r="E27" s="22">
        <f>SUM(B27:D27)</f>
        <v>5652725.75</v>
      </c>
    </row>
    <row r="28" spans="1:13" x14ac:dyDescent="0.25">
      <c r="A28" s="18"/>
      <c r="B28" s="17"/>
      <c r="C28" s="17"/>
      <c r="D28" s="17"/>
    </row>
    <row r="29" spans="1:13" ht="15.75" thickBot="1" x14ac:dyDescent="0.3">
      <c r="A29" s="14" t="s">
        <v>30</v>
      </c>
      <c r="B29" s="24">
        <f t="shared" ref="B29:E29" si="1">SUM(B26:B28)</f>
        <v>0</v>
      </c>
      <c r="C29" s="24">
        <f t="shared" si="1"/>
        <v>4212725.75</v>
      </c>
      <c r="D29" s="24">
        <f t="shared" si="1"/>
        <v>1440000</v>
      </c>
      <c r="E29" s="24">
        <f t="shared" si="1"/>
        <v>5652725.75</v>
      </c>
    </row>
    <row r="30" spans="1:13" ht="15.75" thickTop="1" x14ac:dyDescent="0.25">
      <c r="A30" s="7" t="s">
        <v>64</v>
      </c>
    </row>
    <row r="32" spans="1:13" x14ac:dyDescent="0.25">
      <c r="A32" s="140" t="s">
        <v>37</v>
      </c>
      <c r="B32" s="140"/>
      <c r="C32" s="140"/>
      <c r="D32" s="140"/>
      <c r="E32" s="140"/>
      <c r="M32" s="22"/>
    </row>
    <row r="33" spans="1:13" x14ac:dyDescent="0.25">
      <c r="A33" s="133" t="s">
        <v>33</v>
      </c>
      <c r="B33" s="133"/>
      <c r="C33" s="133"/>
      <c r="D33" s="133"/>
      <c r="E33" s="133"/>
      <c r="M33" s="22"/>
    </row>
    <row r="34" spans="1:13" x14ac:dyDescent="0.25">
      <c r="A34" s="133" t="s">
        <v>90</v>
      </c>
      <c r="B34" s="133"/>
      <c r="C34" s="133"/>
      <c r="D34" s="133"/>
      <c r="E34" s="133"/>
    </row>
    <row r="36" spans="1:13" ht="15.75" thickBot="1" x14ac:dyDescent="0.3">
      <c r="A36" s="8" t="s">
        <v>38</v>
      </c>
      <c r="B36" s="9" t="s">
        <v>15</v>
      </c>
      <c r="C36" s="9" t="s">
        <v>16</v>
      </c>
      <c r="D36" s="9" t="s">
        <v>17</v>
      </c>
      <c r="E36" s="9" t="s">
        <v>73</v>
      </c>
    </row>
    <row r="37" spans="1:13" x14ac:dyDescent="0.25">
      <c r="A37" s="67"/>
      <c r="B37" s="100"/>
      <c r="C37" s="100"/>
      <c r="D37" s="100"/>
      <c r="E37" s="100"/>
    </row>
    <row r="38" spans="1:13" x14ac:dyDescent="0.25">
      <c r="A38" s="7" t="s">
        <v>65</v>
      </c>
      <c r="B38" s="22">
        <v>0</v>
      </c>
      <c r="C38" s="22">
        <v>4212725.75</v>
      </c>
      <c r="D38" s="22">
        <v>1440000</v>
      </c>
      <c r="E38" s="60">
        <f>SUM(B38:D38)</f>
        <v>5652725.75</v>
      </c>
    </row>
    <row r="39" spans="1:13" x14ac:dyDescent="0.25">
      <c r="A39" s="7" t="s">
        <v>66</v>
      </c>
      <c r="B39" s="22">
        <v>0</v>
      </c>
      <c r="C39" s="22">
        <v>0</v>
      </c>
      <c r="D39" s="22">
        <v>0</v>
      </c>
      <c r="E39" s="60">
        <f>SUM(B39:D39)</f>
        <v>0</v>
      </c>
    </row>
    <row r="40" spans="1:13" x14ac:dyDescent="0.25">
      <c r="B40" s="27"/>
      <c r="C40" s="22"/>
      <c r="D40" s="22"/>
    </row>
    <row r="41" spans="1:13" ht="15.75" thickBot="1" x14ac:dyDescent="0.3">
      <c r="A41" s="14" t="s">
        <v>30</v>
      </c>
      <c r="B41" s="24">
        <f t="shared" ref="B41:D41" si="2">SUM(B38:B40)</f>
        <v>0</v>
      </c>
      <c r="C41" s="24">
        <f t="shared" si="2"/>
        <v>4212725.75</v>
      </c>
      <c r="D41" s="24">
        <f t="shared" si="2"/>
        <v>1440000</v>
      </c>
      <c r="E41" s="25">
        <f>SUM(E38:E40)</f>
        <v>5652725.75</v>
      </c>
    </row>
    <row r="42" spans="1:13" ht="15.75" thickTop="1" x14ac:dyDescent="0.25">
      <c r="A42" s="7" t="s">
        <v>64</v>
      </c>
    </row>
    <row r="44" spans="1:13" x14ac:dyDescent="0.25">
      <c r="A44" s="133" t="s">
        <v>52</v>
      </c>
      <c r="B44" s="133"/>
      <c r="C44" s="133"/>
      <c r="D44" s="133"/>
      <c r="E44" s="133"/>
    </row>
    <row r="45" spans="1:13" x14ac:dyDescent="0.25">
      <c r="A45" s="133" t="s">
        <v>53</v>
      </c>
      <c r="B45" s="133"/>
      <c r="C45" s="133"/>
      <c r="D45" s="133"/>
      <c r="E45" s="133"/>
    </row>
    <row r="46" spans="1:13" x14ac:dyDescent="0.25">
      <c r="A46" s="133" t="s">
        <v>90</v>
      </c>
      <c r="B46" s="133"/>
      <c r="C46" s="133"/>
      <c r="D46" s="133"/>
      <c r="E46" s="133"/>
    </row>
    <row r="48" spans="1:13" ht="15.75" thickBot="1" x14ac:dyDescent="0.3">
      <c r="A48" s="8" t="s">
        <v>38</v>
      </c>
      <c r="B48" s="9" t="s">
        <v>15</v>
      </c>
      <c r="C48" s="9" t="s">
        <v>16</v>
      </c>
      <c r="D48" s="9" t="s">
        <v>17</v>
      </c>
      <c r="E48" s="9" t="s">
        <v>73</v>
      </c>
    </row>
    <row r="49" spans="1:6" x14ac:dyDescent="0.25">
      <c r="A49" s="1" t="s">
        <v>78</v>
      </c>
      <c r="B49" s="22">
        <f>'Campaña I T'!E54</f>
        <v>6399807.2300000004</v>
      </c>
      <c r="C49" s="22">
        <f>B54</f>
        <v>6399807.2300000004</v>
      </c>
      <c r="D49" s="22">
        <f t="shared" ref="D49" si="3">C54</f>
        <v>2187081.4800000004</v>
      </c>
      <c r="E49" s="22">
        <f>B49</f>
        <v>6399807.2300000004</v>
      </c>
    </row>
    <row r="50" spans="1:6" x14ac:dyDescent="0.25">
      <c r="A50" s="1" t="s">
        <v>54</v>
      </c>
      <c r="B50" s="27"/>
      <c r="C50" s="22"/>
      <c r="D50" s="22"/>
      <c r="E50" s="22">
        <f>SUM(B50:D50)</f>
        <v>0</v>
      </c>
    </row>
    <row r="51" spans="1:6" x14ac:dyDescent="0.25">
      <c r="A51" s="3" t="s">
        <v>55</v>
      </c>
      <c r="B51" s="27">
        <f t="shared" ref="B51:D51" si="4">+B49+B50</f>
        <v>6399807.2300000004</v>
      </c>
      <c r="C51" s="27">
        <f t="shared" si="4"/>
        <v>6399807.2300000004</v>
      </c>
      <c r="D51" s="27">
        <f t="shared" si="4"/>
        <v>2187081.4800000004</v>
      </c>
      <c r="E51" s="27">
        <f>+E49+E50</f>
        <v>6399807.2300000004</v>
      </c>
    </row>
    <row r="52" spans="1:6" ht="30" x14ac:dyDescent="0.25">
      <c r="A52" s="29" t="s">
        <v>67</v>
      </c>
      <c r="B52" s="22"/>
      <c r="C52" s="22"/>
      <c r="D52" s="22"/>
      <c r="E52" s="22">
        <f>SUM(B52:D52)</f>
        <v>0</v>
      </c>
    </row>
    <row r="53" spans="1:6" ht="16.5" customHeight="1" x14ac:dyDescent="0.25">
      <c r="A53" s="29" t="s">
        <v>68</v>
      </c>
      <c r="B53" s="21"/>
      <c r="C53" s="21">
        <v>4212725.75</v>
      </c>
      <c r="D53" s="21">
        <v>1440000</v>
      </c>
      <c r="E53" s="22">
        <f>SUM(B53:D53)</f>
        <v>5652725.75</v>
      </c>
      <c r="F53" s="20"/>
    </row>
    <row r="54" spans="1:6" x14ac:dyDescent="0.25">
      <c r="A54" s="3" t="s">
        <v>58</v>
      </c>
      <c r="B54" s="27">
        <f t="shared" ref="B54:D54" si="5">+B51-B52-B53</f>
        <v>6399807.2300000004</v>
      </c>
      <c r="C54" s="27">
        <f t="shared" si="5"/>
        <v>2187081.4800000004</v>
      </c>
      <c r="D54" s="27">
        <f t="shared" si="5"/>
        <v>747081.48000000045</v>
      </c>
      <c r="E54" s="27">
        <f>+E51-E52-E53</f>
        <v>747081.48000000045</v>
      </c>
    </row>
    <row r="55" spans="1:6" ht="15.75" thickBot="1" x14ac:dyDescent="0.3">
      <c r="A55" s="30"/>
      <c r="B55" s="30"/>
      <c r="C55" s="30"/>
      <c r="D55" s="30"/>
      <c r="E55" s="30"/>
    </row>
    <row r="56" spans="1:6" ht="15.75" thickTop="1" x14ac:dyDescent="0.25">
      <c r="A56" s="31" t="s">
        <v>59</v>
      </c>
    </row>
    <row r="57" spans="1:6" x14ac:dyDescent="0.25">
      <c r="A57" s="1"/>
      <c r="D57" s="20"/>
    </row>
    <row r="58" spans="1:6" x14ac:dyDescent="0.25">
      <c r="D58" s="20"/>
    </row>
    <row r="60" spans="1:6" x14ac:dyDescent="0.25">
      <c r="B60" s="20"/>
      <c r="C60" s="20"/>
    </row>
    <row r="68" spans="1:12" x14ac:dyDescent="0.25">
      <c r="A68" s="1"/>
      <c r="B68" s="20"/>
      <c r="C68" s="20"/>
    </row>
    <row r="75" spans="1:12" x14ac:dyDescent="0.25">
      <c r="A75" s="1"/>
      <c r="E75" s="61"/>
      <c r="F75" s="61"/>
      <c r="G75" s="61"/>
      <c r="H75" s="61"/>
      <c r="I75" s="61"/>
      <c r="J75" s="61"/>
      <c r="K75" s="61"/>
      <c r="L75" s="61"/>
    </row>
    <row r="76" spans="1:12" x14ac:dyDescent="0.25">
      <c r="A76" s="1"/>
      <c r="E76" s="61"/>
      <c r="F76" s="61"/>
      <c r="G76" s="61"/>
      <c r="H76" s="61"/>
      <c r="I76" s="61"/>
      <c r="J76" s="61"/>
      <c r="K76" s="61"/>
      <c r="L76" s="61"/>
    </row>
    <row r="77" spans="1:12" x14ac:dyDescent="0.25">
      <c r="A77" s="1"/>
      <c r="E77" s="61"/>
      <c r="F77" s="61"/>
      <c r="G77" s="61"/>
      <c r="H77" s="61"/>
      <c r="I77" s="61"/>
      <c r="J77" s="61"/>
      <c r="K77" s="61"/>
      <c r="L77" s="61"/>
    </row>
    <row r="78" spans="1:12" x14ac:dyDescent="0.25">
      <c r="A78" s="1"/>
      <c r="E78" s="61"/>
      <c r="F78" s="61"/>
      <c r="G78" s="61"/>
      <c r="H78" s="61"/>
      <c r="I78" s="61"/>
      <c r="J78" s="61"/>
      <c r="K78" s="61"/>
      <c r="L78" s="61"/>
    </row>
    <row r="79" spans="1:12" x14ac:dyDescent="0.25">
      <c r="A79" s="1"/>
      <c r="E79" s="61"/>
      <c r="F79" s="61"/>
      <c r="G79" s="61"/>
      <c r="H79" s="61"/>
      <c r="I79" s="61"/>
      <c r="J79" s="61"/>
      <c r="K79" s="61"/>
      <c r="L79" s="61"/>
    </row>
    <row r="80" spans="1:12" x14ac:dyDescent="0.25">
      <c r="A80" s="1"/>
      <c r="E80" s="61"/>
      <c r="F80" s="61"/>
      <c r="G80" s="61"/>
      <c r="H80" s="61"/>
      <c r="I80" s="61"/>
      <c r="J80" s="61"/>
      <c r="K80" s="61"/>
      <c r="L80" s="61"/>
    </row>
    <row r="81" spans="1:12" x14ac:dyDescent="0.25">
      <c r="A81" s="1"/>
      <c r="E81" s="61"/>
      <c r="F81" s="61"/>
      <c r="G81" s="61"/>
      <c r="H81" s="61"/>
      <c r="I81" s="61"/>
      <c r="J81" s="61"/>
      <c r="K81" s="61"/>
      <c r="L81" s="61"/>
    </row>
    <row r="82" spans="1:12" x14ac:dyDescent="0.25">
      <c r="A82" s="1"/>
      <c r="E82" s="61"/>
      <c r="F82" s="61"/>
      <c r="G82" s="61"/>
      <c r="H82" s="61"/>
      <c r="I82" s="61"/>
      <c r="J82" s="61"/>
      <c r="K82" s="61"/>
      <c r="L82" s="61"/>
    </row>
    <row r="83" spans="1:12" x14ac:dyDescent="0.25">
      <c r="A83" s="1"/>
      <c r="E83" s="61"/>
      <c r="F83" s="61"/>
      <c r="G83" s="61"/>
      <c r="H83" s="61"/>
      <c r="I83" s="61"/>
      <c r="J83" s="61"/>
      <c r="K83" s="61"/>
      <c r="L83" s="61"/>
    </row>
    <row r="84" spans="1:12" x14ac:dyDescent="0.25">
      <c r="A84" s="1"/>
      <c r="E84" s="61"/>
      <c r="F84" s="61"/>
      <c r="G84" s="61"/>
      <c r="H84" s="61"/>
      <c r="I84" s="61"/>
      <c r="J84" s="61"/>
      <c r="K84" s="61"/>
      <c r="L84" s="61"/>
    </row>
    <row r="85" spans="1:12" x14ac:dyDescent="0.25">
      <c r="A85" s="1"/>
      <c r="E85" s="61"/>
      <c r="F85" s="61"/>
      <c r="G85" s="61"/>
      <c r="H85" s="61"/>
      <c r="I85" s="61"/>
      <c r="J85" s="61"/>
      <c r="K85" s="61"/>
      <c r="L85" s="61"/>
    </row>
    <row r="86" spans="1:12" x14ac:dyDescent="0.25">
      <c r="A86" s="1"/>
      <c r="E86" s="61"/>
      <c r="F86" s="61"/>
      <c r="G86" s="61"/>
      <c r="H86" s="61"/>
      <c r="I86" s="61"/>
      <c r="J86" s="61"/>
      <c r="K86" s="61"/>
      <c r="L86" s="61"/>
    </row>
    <row r="87" spans="1:12" x14ac:dyDescent="0.25">
      <c r="A87" s="1"/>
      <c r="E87" s="61"/>
      <c r="F87" s="61"/>
      <c r="G87" s="61"/>
      <c r="H87" s="61"/>
      <c r="I87" s="61"/>
      <c r="J87" s="61"/>
      <c r="K87" s="61"/>
      <c r="L87" s="61"/>
    </row>
    <row r="88" spans="1:12" x14ac:dyDescent="0.25">
      <c r="A88" s="1"/>
      <c r="E88" s="61"/>
      <c r="F88" s="61"/>
      <c r="G88" s="61"/>
      <c r="H88" s="61"/>
      <c r="I88" s="61"/>
      <c r="J88" s="61"/>
      <c r="K88" s="61"/>
      <c r="L88" s="61"/>
    </row>
    <row r="89" spans="1:12" x14ac:dyDescent="0.25">
      <c r="A89" s="1"/>
      <c r="E89" s="61"/>
      <c r="F89" s="61"/>
      <c r="G89" s="61"/>
      <c r="H89" s="61"/>
      <c r="I89" s="61"/>
      <c r="J89" s="61"/>
      <c r="K89" s="61"/>
      <c r="L89" s="61"/>
    </row>
    <row r="90" spans="1:12" x14ac:dyDescent="0.25">
      <c r="A90" s="1"/>
      <c r="E90" s="61"/>
      <c r="F90" s="61"/>
      <c r="G90" s="61"/>
      <c r="H90" s="61"/>
      <c r="I90" s="61"/>
      <c r="J90" s="61"/>
      <c r="K90" s="61"/>
      <c r="L90" s="61"/>
    </row>
    <row r="91" spans="1:12" x14ac:dyDescent="0.25">
      <c r="A91" s="1"/>
      <c r="E91" s="61"/>
      <c r="F91" s="61"/>
      <c r="G91" s="61"/>
      <c r="H91" s="61"/>
      <c r="I91" s="61"/>
      <c r="J91" s="61"/>
      <c r="K91" s="61"/>
      <c r="L91" s="61"/>
    </row>
    <row r="92" spans="1:12" x14ac:dyDescent="0.25">
      <c r="A92" s="1"/>
      <c r="E92" s="61"/>
      <c r="F92" s="61"/>
      <c r="G92" s="61"/>
      <c r="H92" s="61"/>
      <c r="I92" s="61"/>
      <c r="J92" s="61"/>
      <c r="K92" s="61"/>
      <c r="L92" s="61"/>
    </row>
    <row r="93" spans="1:12" x14ac:dyDescent="0.25">
      <c r="A93" s="1"/>
      <c r="E93" s="61"/>
      <c r="F93" s="61"/>
      <c r="G93" s="61"/>
      <c r="H93" s="61"/>
      <c r="I93" s="61"/>
      <c r="J93" s="61"/>
      <c r="K93" s="61"/>
      <c r="L93" s="61"/>
    </row>
    <row r="94" spans="1:12" x14ac:dyDescent="0.25">
      <c r="A94" s="1"/>
      <c r="E94" s="61"/>
      <c r="F94" s="61"/>
      <c r="G94" s="61"/>
      <c r="H94" s="61"/>
      <c r="I94" s="61"/>
      <c r="J94" s="61"/>
      <c r="K94" s="61"/>
      <c r="L94" s="61"/>
    </row>
    <row r="95" spans="1:12" x14ac:dyDescent="0.25">
      <c r="A95" s="1"/>
      <c r="E95" s="61"/>
      <c r="F95" s="61"/>
      <c r="G95" s="61"/>
      <c r="H95" s="61"/>
      <c r="I95" s="61"/>
      <c r="J95" s="61"/>
      <c r="K95" s="61"/>
      <c r="L95" s="61"/>
    </row>
    <row r="96" spans="1:12" x14ac:dyDescent="0.25">
      <c r="A96" s="1"/>
      <c r="E96" s="61"/>
      <c r="F96" s="61"/>
      <c r="G96" s="61"/>
      <c r="H96" s="61"/>
      <c r="I96" s="61"/>
      <c r="J96" s="61"/>
      <c r="K96" s="61"/>
      <c r="L96" s="61"/>
    </row>
    <row r="97" spans="1:12" x14ac:dyDescent="0.25">
      <c r="A97" s="1"/>
      <c r="E97" s="61"/>
      <c r="F97" s="61"/>
      <c r="G97" s="61"/>
      <c r="H97" s="61"/>
      <c r="I97" s="61"/>
      <c r="J97" s="61"/>
      <c r="K97" s="61"/>
      <c r="L97" s="61"/>
    </row>
    <row r="98" spans="1:12" x14ac:dyDescent="0.25">
      <c r="A98" s="1"/>
      <c r="E98" s="61"/>
      <c r="F98" s="61"/>
      <c r="G98" s="61"/>
      <c r="H98" s="61"/>
      <c r="I98" s="61"/>
      <c r="J98" s="61"/>
      <c r="K98" s="61"/>
      <c r="L98" s="61"/>
    </row>
    <row r="99" spans="1:12" x14ac:dyDescent="0.25">
      <c r="A99" s="1"/>
      <c r="E99" s="61"/>
      <c r="F99" s="61"/>
      <c r="G99" s="61"/>
      <c r="H99" s="61"/>
      <c r="I99" s="61"/>
      <c r="J99" s="61"/>
      <c r="K99" s="61"/>
      <c r="L99" s="61"/>
    </row>
    <row r="100" spans="1:12" x14ac:dyDescent="0.25">
      <c r="A100" s="1"/>
      <c r="E100" s="61"/>
      <c r="F100" s="61"/>
      <c r="G100" s="61"/>
      <c r="H100" s="61"/>
      <c r="I100" s="61"/>
      <c r="J100" s="61"/>
      <c r="K100" s="61"/>
      <c r="L100" s="61"/>
    </row>
    <row r="101" spans="1:12" x14ac:dyDescent="0.25">
      <c r="A101" s="1"/>
      <c r="E101" s="61"/>
      <c r="F101" s="61"/>
      <c r="G101" s="61"/>
      <c r="H101" s="61"/>
      <c r="I101" s="61"/>
      <c r="J101" s="61"/>
      <c r="K101" s="61"/>
      <c r="L101" s="61"/>
    </row>
    <row r="102" spans="1:12" x14ac:dyDescent="0.25">
      <c r="A102" s="1"/>
      <c r="E102" s="61"/>
      <c r="F102" s="61"/>
      <c r="G102" s="61"/>
      <c r="H102" s="61"/>
      <c r="I102" s="61"/>
      <c r="J102" s="61"/>
      <c r="K102" s="61"/>
      <c r="L102" s="61"/>
    </row>
    <row r="103" spans="1:12" x14ac:dyDescent="0.25">
      <c r="A103" s="1"/>
      <c r="E103" s="61"/>
      <c r="F103" s="61"/>
      <c r="G103" s="61"/>
      <c r="H103" s="61"/>
      <c r="I103" s="61"/>
      <c r="J103" s="61"/>
      <c r="K103" s="61"/>
      <c r="L103" s="61"/>
    </row>
    <row r="104" spans="1:12" x14ac:dyDescent="0.25">
      <c r="A104" s="1"/>
      <c r="E104" s="61"/>
      <c r="F104" s="61"/>
      <c r="G104" s="61"/>
      <c r="H104" s="61"/>
      <c r="I104" s="61"/>
      <c r="J104" s="61"/>
      <c r="K104" s="61"/>
      <c r="L104" s="61"/>
    </row>
    <row r="105" spans="1:12" x14ac:dyDescent="0.25">
      <c r="A105" s="1"/>
      <c r="E105" s="61"/>
      <c r="F105" s="61"/>
      <c r="G105" s="61"/>
      <c r="H105" s="61"/>
      <c r="I105" s="61"/>
      <c r="J105" s="61"/>
      <c r="K105" s="61"/>
      <c r="L105" s="61"/>
    </row>
    <row r="106" spans="1:12" x14ac:dyDescent="0.25">
      <c r="A106" s="1"/>
      <c r="E106" s="61"/>
      <c r="F106" s="61"/>
      <c r="G106" s="61"/>
      <c r="H106" s="61"/>
      <c r="I106" s="61"/>
      <c r="J106" s="61"/>
      <c r="K106" s="61"/>
      <c r="L106" s="61"/>
    </row>
    <row r="107" spans="1:12" x14ac:dyDescent="0.25">
      <c r="A107" s="1"/>
      <c r="E107" s="61"/>
      <c r="F107" s="61"/>
      <c r="G107" s="61"/>
      <c r="H107" s="61"/>
      <c r="I107" s="61"/>
      <c r="J107" s="61"/>
      <c r="K107" s="61"/>
      <c r="L107" s="61"/>
    </row>
    <row r="108" spans="1:12" x14ac:dyDescent="0.25">
      <c r="A108" s="1"/>
      <c r="E108" s="61"/>
      <c r="F108" s="61"/>
      <c r="G108" s="61"/>
      <c r="H108" s="61"/>
      <c r="I108" s="61"/>
      <c r="J108" s="61"/>
      <c r="K108" s="61"/>
      <c r="L108" s="61"/>
    </row>
    <row r="109" spans="1:12" x14ac:dyDescent="0.25">
      <c r="A109" s="1"/>
      <c r="E109" s="61"/>
      <c r="F109" s="61"/>
      <c r="G109" s="61"/>
      <c r="H109" s="61"/>
      <c r="I109" s="61"/>
      <c r="J109" s="61"/>
      <c r="K109" s="61"/>
      <c r="L109" s="61"/>
    </row>
    <row r="110" spans="1:12" x14ac:dyDescent="0.25">
      <c r="A110" s="1"/>
      <c r="E110" s="61"/>
      <c r="F110" s="61"/>
      <c r="G110" s="61"/>
      <c r="H110" s="61"/>
      <c r="I110" s="61"/>
      <c r="J110" s="61"/>
      <c r="K110" s="61"/>
      <c r="L110" s="61"/>
    </row>
    <row r="111" spans="1:12" x14ac:dyDescent="0.25">
      <c r="A111" s="1"/>
      <c r="E111" s="61"/>
      <c r="F111" s="61"/>
      <c r="G111" s="61"/>
      <c r="H111" s="61"/>
      <c r="I111" s="61"/>
      <c r="J111" s="61"/>
      <c r="K111" s="61"/>
      <c r="L111" s="61"/>
    </row>
    <row r="112" spans="1:12" x14ac:dyDescent="0.25">
      <c r="A112" s="1"/>
      <c r="E112" s="61"/>
      <c r="F112" s="61"/>
      <c r="G112" s="61"/>
      <c r="H112" s="61"/>
      <c r="I112" s="61"/>
      <c r="J112" s="61"/>
      <c r="K112" s="61"/>
      <c r="L112" s="61"/>
    </row>
    <row r="113" spans="1:12" x14ac:dyDescent="0.25">
      <c r="A113" s="1"/>
      <c r="E113" s="61"/>
      <c r="F113" s="61"/>
      <c r="G113" s="61"/>
      <c r="H113" s="61"/>
      <c r="I113" s="61"/>
      <c r="J113" s="61"/>
      <c r="K113" s="61"/>
      <c r="L113" s="61"/>
    </row>
    <row r="114" spans="1:12" x14ac:dyDescent="0.25">
      <c r="A114" s="1"/>
      <c r="E114" s="61"/>
      <c r="F114" s="61"/>
      <c r="G114" s="61"/>
      <c r="H114" s="61"/>
      <c r="I114" s="61"/>
      <c r="J114" s="61"/>
      <c r="K114" s="61"/>
      <c r="L114" s="61"/>
    </row>
    <row r="115" spans="1:12" x14ac:dyDescent="0.25">
      <c r="A115" s="1"/>
      <c r="E115" s="61"/>
      <c r="F115" s="61"/>
      <c r="G115" s="61"/>
      <c r="H115" s="61"/>
      <c r="I115" s="61"/>
      <c r="J115" s="61"/>
      <c r="K115" s="61"/>
      <c r="L115" s="61"/>
    </row>
    <row r="116" spans="1:12" x14ac:dyDescent="0.25">
      <c r="A116" s="1"/>
      <c r="E116" s="61"/>
      <c r="F116" s="61"/>
      <c r="G116" s="61"/>
      <c r="H116" s="61"/>
      <c r="I116" s="61"/>
      <c r="J116" s="61"/>
      <c r="K116" s="61"/>
      <c r="L116" s="61"/>
    </row>
  </sheetData>
  <mergeCells count="12">
    <mergeCell ref="A46:E46"/>
    <mergeCell ref="A33:E33"/>
    <mergeCell ref="A44:E44"/>
    <mergeCell ref="A45:E45"/>
    <mergeCell ref="A1:E1"/>
    <mergeCell ref="A20:E20"/>
    <mergeCell ref="A21:E21"/>
    <mergeCell ref="A32:E32"/>
    <mergeCell ref="A7:F7"/>
    <mergeCell ref="A8:F8"/>
    <mergeCell ref="A22:E22"/>
    <mergeCell ref="A34:E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Centro 1T</vt:lpstr>
      <vt:lpstr>Centro 2T</vt:lpstr>
      <vt:lpstr>Centro 3T</vt:lpstr>
      <vt:lpstr>Centro 4T</vt:lpstr>
      <vt:lpstr>Centro I Semestre</vt:lpstr>
      <vt:lpstr>Centro 3T Acum.</vt:lpstr>
      <vt:lpstr>Centro Anual</vt:lpstr>
      <vt:lpstr>Campaña I T</vt:lpstr>
      <vt:lpstr>Campaña 2T</vt:lpstr>
      <vt:lpstr>Campaña 3T</vt:lpstr>
      <vt:lpstr>Campaña 4T</vt:lpstr>
      <vt:lpstr>Campaña Semestral</vt:lpstr>
      <vt:lpstr>Campaña 3T Acum.</vt:lpstr>
      <vt:lpstr>Campaña Anual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Catherine</cp:lastModifiedBy>
  <cp:lastPrinted>2013-03-05T21:45:27Z</cp:lastPrinted>
  <dcterms:created xsi:type="dcterms:W3CDTF">2012-03-21T16:41:13Z</dcterms:created>
  <dcterms:modified xsi:type="dcterms:W3CDTF">2013-03-06T19:59:58Z</dcterms:modified>
</cp:coreProperties>
</file>