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2" documentId="11_25F082D6ECC317D57916A232B17B7F24A2CFE103" xr6:coauthVersionLast="47" xr6:coauthVersionMax="47" xr10:uidLastSave="{3302E3D8-8390-4851-A540-3877DFC30730}"/>
  <bookViews>
    <workbookView xWindow="-110" yWindow="-110" windowWidth="19420" windowHeight="10300" tabRatio="699" xr2:uid="{00000000-000D-0000-FFFF-FFFF00000000}"/>
  </bookViews>
  <sheets>
    <sheet name="I Cuatrimestr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B40" i="2" s="1"/>
  <c r="B37" i="2"/>
  <c r="B39" i="2" s="1"/>
  <c r="B28" i="2" l="1"/>
  <c r="B67" i="2"/>
  <c r="B66" i="2"/>
  <c r="B70" i="2" l="1"/>
  <c r="B69" i="2"/>
  <c r="B74" i="2" l="1"/>
  <c r="B61" i="2"/>
  <c r="B55" i="2"/>
  <c r="B54" i="2"/>
  <c r="B50" i="2"/>
  <c r="B49" i="2"/>
  <c r="B25" i="2"/>
  <c r="B58" i="2" s="1"/>
  <c r="B51" i="2" l="1"/>
  <c r="B68" i="2" s="1"/>
  <c r="B56" i="2"/>
  <c r="B62" i="2"/>
  <c r="B63" i="2"/>
  <c r="B73" i="2" l="1"/>
</calcChain>
</file>

<file path=xl/sharedStrings.xml><?xml version="1.0" encoding="utf-8"?>
<sst xmlns="http://schemas.openxmlformats.org/spreadsheetml/2006/main" count="61" uniqueCount="53">
  <si>
    <t>Indicador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</si>
  <si>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</si>
  <si>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</si>
  <si>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</si>
  <si>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</si>
  <si>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</si>
  <si>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</si>
  <si>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</si>
  <si>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</si>
  <si>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</si>
  <si>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</si>
  <si>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</si>
  <si>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</si>
  <si>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</si>
  <si>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</si>
  <si>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</si>
  <si>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</si>
  <si>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</si>
  <si>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</si>
  <si>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</si>
  <si>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</si>
  <si>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</si>
  <si>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</si>
  <si>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</si>
  <si>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</si>
  <si>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</si>
  <si>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</si>
  <si>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</si>
  <si>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</si>
  <si>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mensual programado por beneficiario (GPB) </t>
  </si>
  <si>
    <t xml:space="preserve">Gasto mensual efectivo por beneficiario (GEB) </t>
  </si>
  <si>
    <t>Beneficiarios</t>
  </si>
  <si>
    <t xml:space="preserve">Gasto programado trimestral por beneficiario (GPB) </t>
  </si>
  <si>
    <t xml:space="preserve">Gasto efectivo trimestral por beneficiario (GEB) </t>
  </si>
  <si>
    <t xml:space="preserve">Post-secundaria regular </t>
  </si>
  <si>
    <t xml:space="preserve">Producto </t>
  </si>
  <si>
    <t>Programados año 2021</t>
  </si>
  <si>
    <t>n.d.</t>
  </si>
  <si>
    <t>Efectivos 1 Cuatr. 2021</t>
  </si>
  <si>
    <t>Programados 1 Cuatr. 2021</t>
  </si>
  <si>
    <t>En transferencias 1 Cuatr. 2021</t>
  </si>
  <si>
    <t>IPC (1 Cuatr. 2020)</t>
  </si>
  <si>
    <t>IPC (1 Cuatr. 2021)</t>
  </si>
  <si>
    <t>Gasto efectivo real 1 Cuatr. 2020</t>
  </si>
  <si>
    <t>Gasto efectivo real 1 Cuatr. 2021</t>
  </si>
  <si>
    <t>Gasto efectivo real por beneficiario 1 Cuatr. 2020</t>
  </si>
  <si>
    <t>Gasto efectivo real por beneficiario 1Cuatr. 2021</t>
  </si>
  <si>
    <r>
      <rPr>
        <b/>
        <sz val="11"/>
        <color theme="1"/>
        <rFont val="Palatino Linotype"/>
        <family val="1"/>
      </rPr>
      <t xml:space="preserve">Fuentes:  </t>
    </r>
    <r>
      <rPr>
        <sz val="11"/>
        <color theme="1"/>
        <rFont val="Palatino Linotype"/>
        <family val="1"/>
      </rPr>
      <t xml:space="preserve">Informes Trimestrales (En este caso, Informe del I Cuatrim.) de  FONABE 2020 y 2021 - Cronogramas de Metas e Inversión - Modificaciones 2021 - IPC, INEC 2020 y 2021. </t>
    </r>
  </si>
  <si>
    <t>Notas:</t>
  </si>
  <si>
    <r>
      <rPr>
        <b/>
        <sz val="11"/>
        <color theme="1"/>
        <rFont val="Palatino Linotype"/>
        <family val="1"/>
      </rPr>
      <t>2.</t>
    </r>
    <r>
      <rPr>
        <sz val="11"/>
        <color theme="1"/>
        <rFont val="Palatino Linotype"/>
        <family val="1"/>
      </rPr>
      <t xml:space="preserve"> Los datos de los insumos utilizados para los "Beneficiarios efectivos I Cuatrim. 2020" y "Gasto Fodesaf efectivo I Cuatrim. 2020" en realidad hacen referencia al dato del I Trimestre, por ende, los Indicadores de Expansión se encuentran en color azul, debido a que NO son comparables. / En este caso se recomienda no utilizarlos para el análisis. </t>
    </r>
  </si>
  <si>
    <r>
      <rPr>
        <b/>
        <sz val="11"/>
        <color theme="1"/>
        <rFont val="Palatino Linotype"/>
        <family val="1"/>
      </rPr>
      <t>1.</t>
    </r>
    <r>
      <rPr>
        <sz val="11"/>
        <color theme="1"/>
        <rFont val="Palatino Linotype"/>
        <family val="1"/>
      </rPr>
      <t xml:space="preserve"> Los indicadores se elaboraron para el I Cuatrim. Del año 2021, esto debido a que la UE envió la información haciendo referencia a que correspondía al período enero - abril 2021. </t>
    </r>
  </si>
  <si>
    <r>
      <rPr>
        <b/>
        <sz val="11"/>
        <color theme="1"/>
        <rFont val="Palatino Linotype"/>
        <family val="1"/>
      </rPr>
      <t>3.</t>
    </r>
    <r>
      <rPr>
        <sz val="11"/>
        <color theme="1"/>
        <rFont val="Palatino Linotype"/>
        <family val="1"/>
      </rPr>
      <t xml:space="preserve"> El reporte de ejecución remitido en este caso, es diferente a los que realmente se acostumbraban remitir, por ende, se procedió a analizar la información y utilizar los datos disponibles. En este caso, la UE indicó que reportar el ingreso efectivo se le complicaba por pasar a ser parte del Gobierno Central, por ende, para los cálculos correspondientes se utiliza el mismo dato de lo reportado como gasto efectivo. </t>
    </r>
  </si>
  <si>
    <t>Efectivos 1T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</si>
</sst>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u/>
      <sz val="11"/>
      <color theme="1"/>
      <name val="Palatino Linotype"/>
      <family val="1"/>
    </font>
    <font>
      <u/>
      <sz val="11"/>
      <color rgb="FF0070C0"/>
      <name val="Palatino Linotyp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5" fontId="0" fillId="0" borderId="0" xfId="1" applyNumberFormat="1" applyFont="1" applyFill="1"/>
    <xf numFmtId="0" fontId="0" fillId="0" borderId="0" xfId="0" applyFont="1" applyFill="1"/>
    <xf numFmtId="0" fontId="2" fillId="0" borderId="0" xfId="0" applyFont="1" applyFill="1" applyBorder="1" applyAlignment="1">
      <alignment vertical="top" wrapText="1"/>
    </xf>
    <xf numFmtId="164" fontId="3" fillId="0" borderId="3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165" fontId="4" fillId="0" borderId="0" xfId="1" applyNumberFormat="1" applyFont="1" applyFill="1"/>
    <xf numFmtId="0" fontId="4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6" fillId="0" borderId="0" xfId="0" applyFont="1" applyFill="1"/>
    <xf numFmtId="4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/>
    <xf numFmtId="0" fontId="0" fillId="0" borderId="5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</xdr:row>
      <xdr:rowOff>1</xdr:rowOff>
    </xdr:from>
    <xdr:ext cx="6302374" cy="619124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95376"/>
          <a:ext cx="6302374" cy="6191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59533</xdr:rowOff>
    </xdr:from>
    <xdr:to>
      <xdr:col>1</xdr:col>
      <xdr:colOff>1893092</xdr:colOff>
      <xdr:row>7</xdr:row>
      <xdr:rowOff>392907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202533"/>
          <a:ext cx="5965030" cy="523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Fondo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Becas           Programa Becas Estudiantiles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Cuatrimestre 2021     Fecha Actualización:  17-05-2021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11906</xdr:colOff>
      <xdr:row>6</xdr:row>
      <xdr:rowOff>11906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01265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0</xdr:row>
      <xdr:rowOff>83343</xdr:rowOff>
    </xdr:from>
    <xdr:to>
      <xdr:col>1</xdr:col>
      <xdr:colOff>479652</xdr:colOff>
      <xdr:row>5</xdr:row>
      <xdr:rowOff>124164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6" y="83343"/>
          <a:ext cx="4403951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194"/>
  <sheetViews>
    <sheetView showGridLines="0" tabSelected="1" zoomScale="80" zoomScaleNormal="80" workbookViewId="0">
      <pane ySplit="8" topLeftCell="A9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" style="2" customWidth="1"/>
    <col min="2" max="2" width="29" style="2" customWidth="1"/>
    <col min="3" max="16384" width="11.453125" style="2"/>
  </cols>
  <sheetData>
    <row r="8" spans="1:2" ht="33.75" customHeight="1" x14ac:dyDescent="0.35"/>
    <row r="9" spans="1:2" ht="15.5" x14ac:dyDescent="0.4">
      <c r="A9" s="27" t="s">
        <v>0</v>
      </c>
      <c r="B9" s="4" t="s">
        <v>35</v>
      </c>
    </row>
    <row r="10" spans="1:2" ht="16" thickBot="1" x14ac:dyDescent="0.4">
      <c r="A10" s="28"/>
      <c r="B10" s="5" t="s">
        <v>34</v>
      </c>
    </row>
    <row r="11" spans="1:2" ht="16" thickTop="1" x14ac:dyDescent="0.4">
      <c r="A11" s="7"/>
      <c r="B11" s="7"/>
    </row>
    <row r="12" spans="1:2" ht="15.5" x14ac:dyDescent="0.4">
      <c r="A12" s="6" t="s">
        <v>1</v>
      </c>
      <c r="B12" s="7"/>
    </row>
    <row r="13" spans="1:2" ht="15.5" x14ac:dyDescent="0.4">
      <c r="A13" s="7"/>
      <c r="B13" s="7"/>
    </row>
    <row r="14" spans="1:2" ht="15.5" x14ac:dyDescent="0.4">
      <c r="A14" s="6" t="s">
        <v>31</v>
      </c>
      <c r="B14" s="7"/>
    </row>
    <row r="15" spans="1:2" ht="15.5" x14ac:dyDescent="0.4">
      <c r="A15" s="22" t="s">
        <v>52</v>
      </c>
      <c r="B15" s="18">
        <v>1076</v>
      </c>
    </row>
    <row r="16" spans="1:2" ht="15.5" x14ac:dyDescent="0.4">
      <c r="A16" s="17" t="s">
        <v>39</v>
      </c>
      <c r="B16" s="8">
        <v>2699</v>
      </c>
    </row>
    <row r="17" spans="1:2" ht="15.5" x14ac:dyDescent="0.4">
      <c r="A17" s="17" t="s">
        <v>38</v>
      </c>
      <c r="B17" s="8">
        <v>731</v>
      </c>
    </row>
    <row r="18" spans="1:2" ht="15.5" x14ac:dyDescent="0.4">
      <c r="A18" s="17" t="s">
        <v>36</v>
      </c>
      <c r="B18" s="8">
        <v>2700</v>
      </c>
    </row>
    <row r="19" spans="1:2" ht="15.5" x14ac:dyDescent="0.4">
      <c r="A19" s="7"/>
      <c r="B19" s="9"/>
    </row>
    <row r="20" spans="1:2" ht="15.5" x14ac:dyDescent="0.4">
      <c r="A20" s="10" t="s">
        <v>2</v>
      </c>
      <c r="B20" s="9"/>
    </row>
    <row r="21" spans="1:2" ht="15.5" x14ac:dyDescent="0.4">
      <c r="A21" s="22" t="s">
        <v>52</v>
      </c>
      <c r="B21" s="18">
        <v>248253600</v>
      </c>
    </row>
    <row r="22" spans="1:2" ht="15.5" x14ac:dyDescent="0.4">
      <c r="A22" s="17" t="s">
        <v>39</v>
      </c>
      <c r="B22" s="8">
        <v>896068000</v>
      </c>
    </row>
    <row r="23" spans="1:2" ht="15.5" x14ac:dyDescent="0.4">
      <c r="A23" s="17" t="s">
        <v>38</v>
      </c>
      <c r="B23" s="8">
        <v>166189600</v>
      </c>
    </row>
    <row r="24" spans="1:2" ht="15.5" x14ac:dyDescent="0.4">
      <c r="A24" s="17" t="s">
        <v>36</v>
      </c>
      <c r="B24" s="8">
        <v>2688785000</v>
      </c>
    </row>
    <row r="25" spans="1:2" ht="15.5" x14ac:dyDescent="0.4">
      <c r="A25" s="17" t="s">
        <v>40</v>
      </c>
      <c r="B25" s="8">
        <f>+B23</f>
        <v>166189600</v>
      </c>
    </row>
    <row r="26" spans="1:2" ht="15.5" x14ac:dyDescent="0.4">
      <c r="A26" s="7"/>
      <c r="B26" s="9"/>
    </row>
    <row r="27" spans="1:2" ht="15.5" x14ac:dyDescent="0.4">
      <c r="A27" s="10" t="s">
        <v>3</v>
      </c>
      <c r="B27" s="9"/>
    </row>
    <row r="28" spans="1:2" ht="15.5" x14ac:dyDescent="0.4">
      <c r="A28" s="17" t="s">
        <v>39</v>
      </c>
      <c r="B28" s="9">
        <f>B22</f>
        <v>896068000</v>
      </c>
    </row>
    <row r="29" spans="1:2" ht="15.5" x14ac:dyDescent="0.4">
      <c r="A29" s="17" t="s">
        <v>38</v>
      </c>
      <c r="B29" s="9">
        <v>166189600</v>
      </c>
    </row>
    <row r="30" spans="1:2" ht="15.5" x14ac:dyDescent="0.4">
      <c r="A30" s="7"/>
      <c r="B30" s="7"/>
    </row>
    <row r="31" spans="1:2" ht="15.5" x14ac:dyDescent="0.4">
      <c r="A31" s="6" t="s">
        <v>4</v>
      </c>
      <c r="B31" s="7"/>
    </row>
    <row r="32" spans="1:2" ht="15.5" x14ac:dyDescent="0.4">
      <c r="A32" s="17" t="s">
        <v>41</v>
      </c>
      <c r="B32" s="19">
        <v>1.0603</v>
      </c>
    </row>
    <row r="33" spans="1:2" ht="15.5" x14ac:dyDescent="0.4">
      <c r="A33" s="17" t="s">
        <v>42</v>
      </c>
      <c r="B33" s="19">
        <v>1.0730999999999999</v>
      </c>
    </row>
    <row r="34" spans="1:2" ht="15.5" x14ac:dyDescent="0.4">
      <c r="A34" s="17" t="s">
        <v>5</v>
      </c>
      <c r="B34" s="8" t="s">
        <v>37</v>
      </c>
    </row>
    <row r="35" spans="1:2" ht="15.5" x14ac:dyDescent="0.4">
      <c r="A35" s="7"/>
      <c r="B35" s="9"/>
    </row>
    <row r="36" spans="1:2" ht="15.5" x14ac:dyDescent="0.4">
      <c r="A36" s="6" t="s">
        <v>6</v>
      </c>
      <c r="B36" s="9"/>
    </row>
    <row r="37" spans="1:2" ht="15.5" x14ac:dyDescent="0.4">
      <c r="A37" s="7" t="s">
        <v>43</v>
      </c>
      <c r="B37" s="8">
        <f>B21/B32</f>
        <v>234135244.74205413</v>
      </c>
    </row>
    <row r="38" spans="1:2" ht="15.5" x14ac:dyDescent="0.4">
      <c r="A38" s="7" t="s">
        <v>44</v>
      </c>
      <c r="B38" s="8">
        <f>B23/B33</f>
        <v>154868698.16419721</v>
      </c>
    </row>
    <row r="39" spans="1:2" ht="15.5" x14ac:dyDescent="0.4">
      <c r="A39" s="7" t="s">
        <v>45</v>
      </c>
      <c r="B39" s="8">
        <f>B37/B15</f>
        <v>217597.81109856331</v>
      </c>
    </row>
    <row r="40" spans="1:2" ht="15.5" x14ac:dyDescent="0.4">
      <c r="A40" s="7" t="s">
        <v>46</v>
      </c>
      <c r="B40" s="8">
        <f>B38/B17</f>
        <v>211858.68421914804</v>
      </c>
    </row>
    <row r="41" spans="1:2" ht="15.5" x14ac:dyDescent="0.4">
      <c r="A41" s="7"/>
      <c r="B41" s="11"/>
    </row>
    <row r="42" spans="1:2" ht="15.5" x14ac:dyDescent="0.4">
      <c r="A42" s="6" t="s">
        <v>7</v>
      </c>
      <c r="B42" s="11"/>
    </row>
    <row r="43" spans="1:2" ht="15.5" x14ac:dyDescent="0.4">
      <c r="A43" s="7"/>
      <c r="B43" s="11"/>
    </row>
    <row r="44" spans="1:2" ht="15.5" x14ac:dyDescent="0.4">
      <c r="A44" s="6" t="s">
        <v>8</v>
      </c>
      <c r="B44" s="11"/>
    </row>
    <row r="45" spans="1:2" ht="15.5" x14ac:dyDescent="0.4">
      <c r="A45" s="7" t="s">
        <v>9</v>
      </c>
      <c r="B45" s="12" t="s">
        <v>37</v>
      </c>
    </row>
    <row r="46" spans="1:2" ht="15.5" x14ac:dyDescent="0.4">
      <c r="A46" s="7" t="s">
        <v>10</v>
      </c>
      <c r="B46" s="12" t="s">
        <v>37</v>
      </c>
    </row>
    <row r="47" spans="1:2" ht="15.5" x14ac:dyDescent="0.4">
      <c r="A47" s="7"/>
      <c r="B47" s="12"/>
    </row>
    <row r="48" spans="1:2" ht="15.5" x14ac:dyDescent="0.4">
      <c r="A48" s="6" t="s">
        <v>11</v>
      </c>
      <c r="B48" s="12"/>
    </row>
    <row r="49" spans="1:2" ht="15.5" x14ac:dyDescent="0.4">
      <c r="A49" s="7" t="s">
        <v>12</v>
      </c>
      <c r="B49" s="12">
        <f>B17/B16*100</f>
        <v>27.084105224157096</v>
      </c>
    </row>
    <row r="50" spans="1:2" ht="15.5" x14ac:dyDescent="0.4">
      <c r="A50" s="7" t="s">
        <v>13</v>
      </c>
      <c r="B50" s="12">
        <f>B23/B22*100</f>
        <v>18.54653887874581</v>
      </c>
    </row>
    <row r="51" spans="1:2" ht="15.5" x14ac:dyDescent="0.4">
      <c r="A51" s="7" t="s">
        <v>14</v>
      </c>
      <c r="B51" s="12">
        <f>AVERAGE(B49:B50)</f>
        <v>22.815322051451453</v>
      </c>
    </row>
    <row r="52" spans="1:2" ht="15.5" x14ac:dyDescent="0.4">
      <c r="A52" s="7"/>
      <c r="B52" s="12"/>
    </row>
    <row r="53" spans="1:2" ht="15.5" x14ac:dyDescent="0.4">
      <c r="A53" s="6" t="s">
        <v>15</v>
      </c>
      <c r="B53" s="12"/>
    </row>
    <row r="54" spans="1:2" ht="15.5" x14ac:dyDescent="0.4">
      <c r="A54" s="7" t="s">
        <v>16</v>
      </c>
      <c r="B54" s="12">
        <f>B17/B18*100</f>
        <v>27.074074074074073</v>
      </c>
    </row>
    <row r="55" spans="1:2" ht="15.5" x14ac:dyDescent="0.4">
      <c r="A55" s="7" t="s">
        <v>17</v>
      </c>
      <c r="B55" s="12">
        <f>B23/B24*100</f>
        <v>6.1808437640049316</v>
      </c>
    </row>
    <row r="56" spans="1:2" ht="15.5" x14ac:dyDescent="0.4">
      <c r="A56" s="7" t="s">
        <v>18</v>
      </c>
      <c r="B56" s="12">
        <f>(B54+B55)/2</f>
        <v>16.627458919039501</v>
      </c>
    </row>
    <row r="57" spans="1:2" ht="15.5" x14ac:dyDescent="0.4">
      <c r="A57" s="7"/>
      <c r="B57" s="12"/>
    </row>
    <row r="58" spans="1:2" ht="15.5" x14ac:dyDescent="0.4">
      <c r="A58" s="6" t="s">
        <v>19</v>
      </c>
      <c r="B58" s="12">
        <f>B25/B23*100</f>
        <v>100</v>
      </c>
    </row>
    <row r="59" spans="1:2" ht="15.5" x14ac:dyDescent="0.4">
      <c r="A59" s="7"/>
      <c r="B59" s="12"/>
    </row>
    <row r="60" spans="1:2" ht="15.5" x14ac:dyDescent="0.4">
      <c r="A60" s="6" t="s">
        <v>20</v>
      </c>
      <c r="B60" s="12"/>
    </row>
    <row r="61" spans="1:2" ht="15.5" x14ac:dyDescent="0.4">
      <c r="A61" s="20" t="s">
        <v>21</v>
      </c>
      <c r="B61" s="21">
        <f>((B17/B15)-1)*100</f>
        <v>-32.063197026022308</v>
      </c>
    </row>
    <row r="62" spans="1:2" ht="15.5" x14ac:dyDescent="0.4">
      <c r="A62" s="20" t="s">
        <v>22</v>
      </c>
      <c r="B62" s="21">
        <f>((B38/B37)-1)*100</f>
        <v>-33.855025400035167</v>
      </c>
    </row>
    <row r="63" spans="1:2" ht="15.5" x14ac:dyDescent="0.4">
      <c r="A63" s="20" t="s">
        <v>23</v>
      </c>
      <c r="B63" s="21">
        <f>((B40/B39)-1)*100</f>
        <v>-2.6374929280955306</v>
      </c>
    </row>
    <row r="64" spans="1:2" ht="15.5" x14ac:dyDescent="0.4">
      <c r="A64" s="7"/>
      <c r="B64" s="12"/>
    </row>
    <row r="65" spans="1:10" ht="15.5" x14ac:dyDescent="0.4">
      <c r="A65" s="6" t="s">
        <v>24</v>
      </c>
      <c r="B65" s="12"/>
    </row>
    <row r="66" spans="1:10" ht="15.5" x14ac:dyDescent="0.4">
      <c r="A66" s="7" t="s">
        <v>29</v>
      </c>
      <c r="B66" s="12">
        <f>B22/(B16*4)</f>
        <v>83000</v>
      </c>
    </row>
    <row r="67" spans="1:10" ht="15.5" x14ac:dyDescent="0.4">
      <c r="A67" s="7" t="s">
        <v>30</v>
      </c>
      <c r="B67" s="12">
        <f>B23/(B17*4)</f>
        <v>56836.388508891927</v>
      </c>
    </row>
    <row r="68" spans="1:10" ht="15.5" x14ac:dyDescent="0.4">
      <c r="A68" s="7" t="s">
        <v>25</v>
      </c>
      <c r="B68" s="12">
        <f>(B67/B66)*B51</f>
        <v>15.623379615322698</v>
      </c>
    </row>
    <row r="69" spans="1:10" ht="15.5" x14ac:dyDescent="0.4">
      <c r="A69" s="7" t="s">
        <v>32</v>
      </c>
      <c r="B69" s="12">
        <f>B22/B16</f>
        <v>332000</v>
      </c>
    </row>
    <row r="70" spans="1:10" ht="15.5" x14ac:dyDescent="0.4">
      <c r="A70" s="7" t="s">
        <v>33</v>
      </c>
      <c r="B70" s="12">
        <f>B23/B17</f>
        <v>227345.55403556771</v>
      </c>
    </row>
    <row r="71" spans="1:10" ht="15.5" x14ac:dyDescent="0.4">
      <c r="A71" s="7"/>
      <c r="B71" s="12"/>
    </row>
    <row r="72" spans="1:10" ht="15.5" x14ac:dyDescent="0.4">
      <c r="A72" s="6" t="s">
        <v>26</v>
      </c>
      <c r="B72" s="12"/>
    </row>
    <row r="73" spans="1:10" ht="15.5" x14ac:dyDescent="0.4">
      <c r="A73" s="7" t="s">
        <v>27</v>
      </c>
      <c r="B73" s="12">
        <f>(B29/B28)*100</f>
        <v>18.54653887874581</v>
      </c>
    </row>
    <row r="74" spans="1:10" ht="15.5" x14ac:dyDescent="0.4">
      <c r="A74" s="7" t="s">
        <v>28</v>
      </c>
      <c r="B74" s="12">
        <f>(B23/B29)*100</f>
        <v>100</v>
      </c>
    </row>
    <row r="75" spans="1:10" ht="16" thickBot="1" x14ac:dyDescent="0.45">
      <c r="A75" s="13"/>
      <c r="B75" s="14"/>
    </row>
    <row r="76" spans="1:10" ht="44.25" customHeight="1" thickTop="1" x14ac:dyDescent="0.35">
      <c r="A76" s="29" t="s">
        <v>47</v>
      </c>
      <c r="B76" s="29"/>
      <c r="C76" s="3"/>
    </row>
    <row r="77" spans="1:10" ht="15.5" x14ac:dyDescent="0.35">
      <c r="A77" s="23"/>
      <c r="B77" s="23"/>
      <c r="C77" s="3"/>
    </row>
    <row r="78" spans="1:10" ht="15.5" x14ac:dyDescent="0.4">
      <c r="A78" s="15" t="s">
        <v>48</v>
      </c>
      <c r="B78" s="7"/>
    </row>
    <row r="79" spans="1:10" ht="15.5" x14ac:dyDescent="0.4">
      <c r="A79" s="24" t="s">
        <v>50</v>
      </c>
      <c r="B79" s="25"/>
      <c r="C79" s="26"/>
      <c r="D79" s="26"/>
      <c r="E79" s="26"/>
      <c r="F79" s="26"/>
      <c r="G79" s="26"/>
      <c r="H79" s="26"/>
      <c r="I79" s="26"/>
      <c r="J79" s="26"/>
    </row>
    <row r="80" spans="1:10" ht="39" customHeight="1" x14ac:dyDescent="0.4">
      <c r="A80" s="30" t="s">
        <v>49</v>
      </c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55.5" customHeight="1" x14ac:dyDescent="0.4">
      <c r="A81" s="30" t="s">
        <v>51</v>
      </c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5" x14ac:dyDescent="0.4">
      <c r="A82" s="7"/>
      <c r="B82" s="7"/>
    </row>
    <row r="83" spans="1:10" ht="15.5" x14ac:dyDescent="0.4">
      <c r="A83" s="7"/>
      <c r="B83" s="7"/>
    </row>
    <row r="84" spans="1:10" ht="15.5" x14ac:dyDescent="0.4">
      <c r="A84" s="7"/>
      <c r="B84" s="7"/>
    </row>
    <row r="85" spans="1:10" ht="15.5" x14ac:dyDescent="0.4">
      <c r="A85" s="16"/>
      <c r="B85" s="7"/>
    </row>
    <row r="86" spans="1:10" ht="15.5" x14ac:dyDescent="0.4">
      <c r="A86" s="7"/>
      <c r="B86" s="7"/>
    </row>
    <row r="87" spans="1:10" ht="15.5" x14ac:dyDescent="0.4">
      <c r="A87" s="7"/>
      <c r="B87" s="7"/>
    </row>
    <row r="88" spans="1:10" ht="15.5" x14ac:dyDescent="0.4">
      <c r="A88" s="7"/>
      <c r="B88" s="7"/>
    </row>
    <row r="89" spans="1:10" ht="15.5" x14ac:dyDescent="0.4">
      <c r="A89" s="7"/>
      <c r="B89" s="7"/>
    </row>
    <row r="90" spans="1:10" ht="15.5" x14ac:dyDescent="0.4">
      <c r="A90" s="7"/>
      <c r="B90" s="7"/>
    </row>
    <row r="91" spans="1:10" ht="15.5" x14ac:dyDescent="0.4">
      <c r="A91" s="7"/>
      <c r="B91" s="7"/>
    </row>
    <row r="92" spans="1:10" ht="15.5" x14ac:dyDescent="0.4">
      <c r="A92" s="7"/>
      <c r="B92" s="7"/>
    </row>
    <row r="93" spans="1:10" ht="15.5" x14ac:dyDescent="0.4">
      <c r="A93" s="7"/>
      <c r="B93" s="7"/>
    </row>
    <row r="94" spans="1:10" ht="15.5" x14ac:dyDescent="0.4">
      <c r="A94" s="7"/>
      <c r="B94" s="7"/>
    </row>
    <row r="95" spans="1:10" ht="15.5" x14ac:dyDescent="0.4">
      <c r="A95" s="7"/>
      <c r="B95" s="7"/>
    </row>
    <row r="96" spans="1:10" ht="15.5" x14ac:dyDescent="0.4">
      <c r="A96" s="7"/>
      <c r="B96" s="7"/>
    </row>
    <row r="97" spans="1:2" ht="15.5" x14ac:dyDescent="0.4">
      <c r="A97" s="7"/>
      <c r="B97" s="7"/>
    </row>
    <row r="98" spans="1:2" ht="15.5" x14ac:dyDescent="0.4">
      <c r="A98" s="7"/>
      <c r="B98" s="7"/>
    </row>
    <row r="99" spans="1:2" ht="15.5" x14ac:dyDescent="0.4">
      <c r="A99" s="7"/>
      <c r="B99" s="7"/>
    </row>
    <row r="192" spans="1:2" x14ac:dyDescent="0.35">
      <c r="A192" s="1"/>
      <c r="B192" s="1"/>
    </row>
    <row r="193" spans="1:2" x14ac:dyDescent="0.35">
      <c r="A193" s="1"/>
      <c r="B193" s="1"/>
    </row>
    <row r="194" spans="1:2" x14ac:dyDescent="0.35">
      <c r="A194" s="1"/>
      <c r="B194" s="1"/>
    </row>
  </sheetData>
  <mergeCells count="4">
    <mergeCell ref="A9:A10"/>
    <mergeCell ref="A76:B76"/>
    <mergeCell ref="A80:J80"/>
    <mergeCell ref="A81:J8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Cuatrimestre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dcterms:created xsi:type="dcterms:W3CDTF">2011-10-21T22:22:06Z</dcterms:created>
  <dcterms:modified xsi:type="dcterms:W3CDTF">2023-02-17T20:15:12Z</dcterms:modified>
</cp:coreProperties>
</file>