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Indicadores 2014-Horacio\CEN-CINAI\Informes trimestrales\"/>
    </mc:Choice>
  </mc:AlternateContent>
  <bookViews>
    <workbookView xWindow="0" yWindow="0" windowWidth="21600" windowHeight="9735" activeTab="6"/>
  </bookViews>
  <sheets>
    <sheet name="1 T" sheetId="1" r:id="rId1"/>
    <sheet name="2 T" sheetId="6" r:id="rId2"/>
    <sheet name="3 T" sheetId="8" r:id="rId3"/>
    <sheet name="4 T" sheetId="7" r:id="rId4"/>
    <sheet name="Semestral" sheetId="9" r:id="rId5"/>
    <sheet name="3 T acumulado" sheetId="10" r:id="rId6"/>
    <sheet name="Anual" sheetId="11" r:id="rId7"/>
  </sheets>
  <calcPr calcId="152511"/>
</workbook>
</file>

<file path=xl/calcChain.xml><?xml version="1.0" encoding="utf-8"?>
<calcChain xmlns="http://schemas.openxmlformats.org/spreadsheetml/2006/main">
  <c r="E28" i="11" l="1"/>
  <c r="F28" i="11"/>
  <c r="G28" i="11"/>
  <c r="D28" i="11"/>
  <c r="G17" i="11"/>
  <c r="E28" i="10"/>
  <c r="F28" i="10"/>
  <c r="D28" i="10"/>
  <c r="E28" i="9"/>
  <c r="D28" i="9"/>
  <c r="D85" i="10" l="1"/>
  <c r="C85" i="10"/>
  <c r="E85" i="9"/>
  <c r="D85" i="9"/>
  <c r="C85" i="9"/>
  <c r="F85" i="7"/>
  <c r="F86" i="7"/>
  <c r="F85" i="6"/>
  <c r="F85" i="1"/>
  <c r="F86" i="1"/>
  <c r="E17" i="8" l="1"/>
  <c r="F17" i="8"/>
  <c r="D17" i="8"/>
  <c r="C99" i="6"/>
  <c r="C88" i="1" l="1"/>
  <c r="D57" i="8"/>
  <c r="E57" i="8"/>
  <c r="C57" i="8"/>
  <c r="E85" i="11" l="1"/>
  <c r="G85" i="11" s="1"/>
  <c r="F101" i="7"/>
  <c r="F100" i="7"/>
  <c r="F100" i="11" s="1"/>
  <c r="F101" i="8"/>
  <c r="E101" i="10" s="1"/>
  <c r="F100" i="8"/>
  <c r="E100" i="10" s="1"/>
  <c r="F101" i="6"/>
  <c r="D101" i="9" s="1"/>
  <c r="F100" i="6"/>
  <c r="D100" i="11" s="1"/>
  <c r="F101" i="1"/>
  <c r="C101" i="11" s="1"/>
  <c r="F100" i="1"/>
  <c r="C100" i="9" s="1"/>
  <c r="F85" i="8"/>
  <c r="E85" i="10" s="1"/>
  <c r="F85" i="10" s="1"/>
  <c r="F86" i="8"/>
  <c r="F87" i="8"/>
  <c r="E87" i="11" s="1"/>
  <c r="F48" i="8"/>
  <c r="F49" i="8"/>
  <c r="F50" i="8"/>
  <c r="E50" i="10" s="1"/>
  <c r="F51" i="8"/>
  <c r="E51" i="11" s="1"/>
  <c r="F52" i="8"/>
  <c r="F53" i="8"/>
  <c r="C100" i="11"/>
  <c r="E100" i="11"/>
  <c r="D101" i="11"/>
  <c r="F101" i="11"/>
  <c r="C100" i="10"/>
  <c r="D101" i="10"/>
  <c r="D100" i="9"/>
  <c r="C101" i="9"/>
  <c r="E99" i="7"/>
  <c r="D99" i="7"/>
  <c r="C99" i="7"/>
  <c r="F99" i="7" s="1"/>
  <c r="F99" i="11" s="1"/>
  <c r="E99" i="8"/>
  <c r="D99" i="8"/>
  <c r="C99" i="8"/>
  <c r="E99" i="6"/>
  <c r="D99" i="6"/>
  <c r="F99" i="6" s="1"/>
  <c r="D99" i="1"/>
  <c r="E99" i="1"/>
  <c r="C99" i="1"/>
  <c r="C102" i="1" s="1"/>
  <c r="D28" i="6"/>
  <c r="D35" i="6" s="1"/>
  <c r="G35" i="6" s="1"/>
  <c r="E28" i="6"/>
  <c r="F28" i="6"/>
  <c r="G27" i="6"/>
  <c r="G31" i="8"/>
  <c r="G27" i="8"/>
  <c r="F27" i="10" s="1"/>
  <c r="G29" i="8"/>
  <c r="G30" i="8"/>
  <c r="F30" i="10" s="1"/>
  <c r="G27" i="7"/>
  <c r="G27" i="11" s="1"/>
  <c r="C86" i="11"/>
  <c r="F86" i="11"/>
  <c r="C86" i="10"/>
  <c r="C86" i="9"/>
  <c r="F86" i="6"/>
  <c r="F87" i="6"/>
  <c r="C88" i="6"/>
  <c r="C103" i="6" s="1"/>
  <c r="D57" i="6"/>
  <c r="E57" i="6"/>
  <c r="C57" i="6"/>
  <c r="F54" i="7"/>
  <c r="F55" i="7"/>
  <c r="E57" i="7"/>
  <c r="C57" i="7"/>
  <c r="D57" i="7"/>
  <c r="C54" i="9"/>
  <c r="D54" i="9"/>
  <c r="C55" i="9"/>
  <c r="D55" i="9"/>
  <c r="C56" i="9"/>
  <c r="D56" i="9"/>
  <c r="C54" i="10"/>
  <c r="D54" i="10"/>
  <c r="E54" i="10"/>
  <c r="C55" i="10"/>
  <c r="D55" i="10"/>
  <c r="F55" i="10" s="1"/>
  <c r="E55" i="10"/>
  <c r="C56" i="10"/>
  <c r="D56" i="10"/>
  <c r="E56" i="10"/>
  <c r="F54" i="11"/>
  <c r="E54" i="11"/>
  <c r="E55" i="11"/>
  <c r="E56" i="11"/>
  <c r="D54" i="11"/>
  <c r="D55" i="11"/>
  <c r="D56" i="11"/>
  <c r="C54" i="11"/>
  <c r="C55" i="11"/>
  <c r="C56" i="11"/>
  <c r="F55" i="11"/>
  <c r="F56" i="7"/>
  <c r="F56" i="11" s="1"/>
  <c r="D33" i="11"/>
  <c r="E33" i="11"/>
  <c r="F33" i="11"/>
  <c r="G33" i="11"/>
  <c r="D31" i="11"/>
  <c r="E31" i="11"/>
  <c r="G31" i="11"/>
  <c r="D33" i="10"/>
  <c r="G33" i="10" s="1"/>
  <c r="E33" i="10"/>
  <c r="F33" i="10"/>
  <c r="D31" i="10"/>
  <c r="E31" i="10"/>
  <c r="D33" i="9"/>
  <c r="E33" i="9"/>
  <c r="F33" i="9"/>
  <c r="D31" i="9"/>
  <c r="E31" i="9"/>
  <c r="G27" i="1"/>
  <c r="D27" i="10" s="1"/>
  <c r="E27" i="11"/>
  <c r="F27" i="11"/>
  <c r="E28" i="7"/>
  <c r="E23" i="7" s="1"/>
  <c r="F28" i="7"/>
  <c r="F23" i="7"/>
  <c r="D28" i="7"/>
  <c r="D23" i="7" s="1"/>
  <c r="E17" i="7"/>
  <c r="E16" i="7" s="1"/>
  <c r="F17" i="7"/>
  <c r="F16" i="7" s="1"/>
  <c r="D17" i="7"/>
  <c r="E28" i="8"/>
  <c r="E23" i="8" s="1"/>
  <c r="F28" i="8"/>
  <c r="D28" i="8"/>
  <c r="E23" i="6"/>
  <c r="F23" i="6"/>
  <c r="E17" i="6"/>
  <c r="F17" i="6"/>
  <c r="D17" i="6"/>
  <c r="D88" i="1"/>
  <c r="D103" i="1" s="1"/>
  <c r="C103" i="1"/>
  <c r="F53" i="1"/>
  <c r="E57" i="1"/>
  <c r="D57" i="1"/>
  <c r="C57" i="1"/>
  <c r="E28" i="1"/>
  <c r="E23" i="1"/>
  <c r="F28" i="1"/>
  <c r="F23" i="1" s="1"/>
  <c r="D28" i="1"/>
  <c r="D23" i="1"/>
  <c r="G23" i="1" s="1"/>
  <c r="E17" i="1"/>
  <c r="E35" i="1" s="1"/>
  <c r="F17" i="1"/>
  <c r="D17" i="1"/>
  <c r="E88" i="1"/>
  <c r="E103" i="1" s="1"/>
  <c r="D88" i="6"/>
  <c r="D103" i="6" s="1"/>
  <c r="E88" i="6"/>
  <c r="E103" i="6" s="1"/>
  <c r="D88" i="8"/>
  <c r="E88" i="8"/>
  <c r="E103" i="8" s="1"/>
  <c r="C88" i="8"/>
  <c r="C103" i="8" s="1"/>
  <c r="D88" i="7"/>
  <c r="D103" i="7" s="1"/>
  <c r="E88" i="7"/>
  <c r="E103" i="7" s="1"/>
  <c r="C88" i="7"/>
  <c r="C103" i="7" s="1"/>
  <c r="F76" i="7"/>
  <c r="F77" i="7"/>
  <c r="F77" i="11" s="1"/>
  <c r="F78" i="7"/>
  <c r="F78" i="11" s="1"/>
  <c r="F79" i="7"/>
  <c r="F79" i="11" s="1"/>
  <c r="F80" i="7"/>
  <c r="F80" i="11" s="1"/>
  <c r="F81" i="7"/>
  <c r="F81" i="11"/>
  <c r="F82" i="7"/>
  <c r="F82" i="11" s="1"/>
  <c r="F83" i="7"/>
  <c r="F83" i="11" s="1"/>
  <c r="F84" i="7"/>
  <c r="F84" i="11"/>
  <c r="F87" i="7"/>
  <c r="F87" i="11" s="1"/>
  <c r="F53" i="7"/>
  <c r="F87" i="1"/>
  <c r="F53" i="6"/>
  <c r="D53" i="9" s="1"/>
  <c r="F52" i="1"/>
  <c r="F53" i="11"/>
  <c r="F80" i="8"/>
  <c r="E80" i="10" s="1"/>
  <c r="F81" i="8"/>
  <c r="E81" i="11" s="1"/>
  <c r="F82" i="8"/>
  <c r="E82" i="10" s="1"/>
  <c r="F83" i="8"/>
  <c r="E83" i="10" s="1"/>
  <c r="F84" i="8"/>
  <c r="F80" i="6"/>
  <c r="F81" i="6"/>
  <c r="D81" i="10" s="1"/>
  <c r="F82" i="6"/>
  <c r="F83" i="6"/>
  <c r="D83" i="10" s="1"/>
  <c r="F84" i="6"/>
  <c r="D84" i="11" s="1"/>
  <c r="F80" i="1"/>
  <c r="C80" i="10" s="1"/>
  <c r="F81" i="1"/>
  <c r="C81" i="9" s="1"/>
  <c r="F82" i="1"/>
  <c r="C82" i="10" s="1"/>
  <c r="F83" i="1"/>
  <c r="C83" i="11" s="1"/>
  <c r="F84" i="1"/>
  <c r="C84" i="10" s="1"/>
  <c r="F77" i="1"/>
  <c r="F78" i="1"/>
  <c r="F88" i="1" s="1"/>
  <c r="F79" i="1"/>
  <c r="C79" i="10" s="1"/>
  <c r="F77" i="6"/>
  <c r="F78" i="6"/>
  <c r="D78" i="11" s="1"/>
  <c r="F79" i="6"/>
  <c r="D79" i="10" s="1"/>
  <c r="E83" i="11"/>
  <c r="E84" i="11"/>
  <c r="E84" i="10"/>
  <c r="E82" i="11"/>
  <c r="E80" i="11"/>
  <c r="D82" i="11"/>
  <c r="D82" i="10"/>
  <c r="D79" i="9"/>
  <c r="D77" i="9"/>
  <c r="D77" i="10"/>
  <c r="D81" i="11"/>
  <c r="C79" i="9"/>
  <c r="C77" i="9"/>
  <c r="E77" i="9" s="1"/>
  <c r="D82" i="9"/>
  <c r="D83" i="9"/>
  <c r="C82" i="9"/>
  <c r="E82" i="9" s="1"/>
  <c r="C84" i="11"/>
  <c r="C80" i="11"/>
  <c r="C79" i="11"/>
  <c r="C80" i="9"/>
  <c r="D77" i="11"/>
  <c r="F68" i="8"/>
  <c r="E68" i="10" s="1"/>
  <c r="F69" i="8"/>
  <c r="E69" i="10" s="1"/>
  <c r="F70" i="8"/>
  <c r="E70" i="10" s="1"/>
  <c r="F71" i="8"/>
  <c r="E71" i="10" s="1"/>
  <c r="F72" i="8"/>
  <c r="E72" i="10" s="1"/>
  <c r="F73" i="8"/>
  <c r="E73" i="10" s="1"/>
  <c r="F74" i="8"/>
  <c r="E74" i="10"/>
  <c r="F75" i="8"/>
  <c r="F76" i="8"/>
  <c r="E76" i="10" s="1"/>
  <c r="F77" i="8"/>
  <c r="E77" i="10" s="1"/>
  <c r="F78" i="8"/>
  <c r="E78" i="11" s="1"/>
  <c r="E78" i="10"/>
  <c r="F79" i="8"/>
  <c r="E79" i="10"/>
  <c r="C53" i="9"/>
  <c r="C53" i="10"/>
  <c r="D53" i="10"/>
  <c r="C53" i="11"/>
  <c r="E53" i="10"/>
  <c r="E53" i="11"/>
  <c r="E79" i="11"/>
  <c r="E77" i="11"/>
  <c r="D16" i="8"/>
  <c r="E16" i="8"/>
  <c r="F16" i="8"/>
  <c r="G14" i="1"/>
  <c r="G18" i="1"/>
  <c r="G19" i="1"/>
  <c r="D19" i="11" s="1"/>
  <c r="G20" i="1"/>
  <c r="D20" i="11" s="1"/>
  <c r="G21" i="1"/>
  <c r="G22" i="1"/>
  <c r="G24" i="1"/>
  <c r="D24" i="10" s="1"/>
  <c r="G25" i="1"/>
  <c r="D25" i="9" s="1"/>
  <c r="G28" i="1"/>
  <c r="G29" i="1"/>
  <c r="D29" i="11" s="1"/>
  <c r="G30" i="1"/>
  <c r="D30" i="11" s="1"/>
  <c r="G32" i="1"/>
  <c r="D32" i="9" s="1"/>
  <c r="G13" i="1"/>
  <c r="D13" i="11" s="1"/>
  <c r="G29" i="7"/>
  <c r="G29" i="11" s="1"/>
  <c r="G30" i="7"/>
  <c r="G30" i="11" s="1"/>
  <c r="G13" i="7"/>
  <c r="G13" i="11" s="1"/>
  <c r="G14" i="7"/>
  <c r="G14" i="11" s="1"/>
  <c r="F29" i="11"/>
  <c r="F30" i="11"/>
  <c r="G13" i="8"/>
  <c r="G14" i="8"/>
  <c r="F14" i="11" s="1"/>
  <c r="G29" i="6"/>
  <c r="G30" i="6"/>
  <c r="G13" i="6"/>
  <c r="E13" i="11" s="1"/>
  <c r="G14" i="6"/>
  <c r="E14" i="10" s="1"/>
  <c r="D30" i="10"/>
  <c r="F29" i="10"/>
  <c r="E14" i="9"/>
  <c r="D30" i="9"/>
  <c r="E30" i="9"/>
  <c r="E13" i="9"/>
  <c r="D13" i="10"/>
  <c r="F98" i="1"/>
  <c r="F67" i="7"/>
  <c r="F68" i="7"/>
  <c r="F68" i="11"/>
  <c r="F69" i="7"/>
  <c r="F69" i="11" s="1"/>
  <c r="F70" i="7"/>
  <c r="F70" i="11" s="1"/>
  <c r="F71" i="7"/>
  <c r="F71" i="11" s="1"/>
  <c r="F72" i="7"/>
  <c r="F72" i="11" s="1"/>
  <c r="F73" i="7"/>
  <c r="F73" i="11" s="1"/>
  <c r="F74" i="7"/>
  <c r="F74" i="11" s="1"/>
  <c r="F75" i="7"/>
  <c r="F75" i="11" s="1"/>
  <c r="C52" i="11"/>
  <c r="C52" i="10"/>
  <c r="C52" i="9"/>
  <c r="E52" i="11"/>
  <c r="F52" i="6"/>
  <c r="D52" i="11" s="1"/>
  <c r="G18" i="6"/>
  <c r="E18" i="11" s="1"/>
  <c r="G19" i="6"/>
  <c r="E19" i="9" s="1"/>
  <c r="G20" i="6"/>
  <c r="E20" i="11"/>
  <c r="G21" i="6"/>
  <c r="E21" i="9" s="1"/>
  <c r="G22" i="6"/>
  <c r="E22" i="11"/>
  <c r="G24" i="6"/>
  <c r="E24" i="10" s="1"/>
  <c r="G25" i="6"/>
  <c r="E25" i="11"/>
  <c r="G32" i="6"/>
  <c r="E32" i="11" s="1"/>
  <c r="G18" i="8"/>
  <c r="G19" i="8"/>
  <c r="F19" i="11" s="1"/>
  <c r="G20" i="8"/>
  <c r="G21" i="8"/>
  <c r="G22" i="8"/>
  <c r="F22" i="11" s="1"/>
  <c r="G24" i="8"/>
  <c r="F24" i="11"/>
  <c r="G25" i="8"/>
  <c r="F25" i="11" s="1"/>
  <c r="G32" i="8"/>
  <c r="G18" i="7"/>
  <c r="G18" i="11" s="1"/>
  <c r="G19" i="7"/>
  <c r="G19" i="11" s="1"/>
  <c r="G20" i="7"/>
  <c r="G20" i="11"/>
  <c r="G21" i="7"/>
  <c r="G21" i="11" s="1"/>
  <c r="G22" i="7"/>
  <c r="G22" i="11"/>
  <c r="G24" i="7"/>
  <c r="G24" i="11" s="1"/>
  <c r="G25" i="7"/>
  <c r="G25" i="11" s="1"/>
  <c r="G28" i="7"/>
  <c r="G32" i="7"/>
  <c r="G32" i="11"/>
  <c r="D22" i="11"/>
  <c r="D25" i="10"/>
  <c r="E16" i="6"/>
  <c r="F16" i="6"/>
  <c r="G16" i="6" s="1"/>
  <c r="F67" i="11"/>
  <c r="G17" i="1"/>
  <c r="F16" i="1"/>
  <c r="G16" i="1" s="1"/>
  <c r="F35" i="1"/>
  <c r="E16" i="1"/>
  <c r="D16" i="1"/>
  <c r="G17" i="6"/>
  <c r="E52" i="10"/>
  <c r="E25" i="9"/>
  <c r="E24" i="9"/>
  <c r="E25" i="10"/>
  <c r="D24" i="9"/>
  <c r="F24" i="10"/>
  <c r="F25" i="10"/>
  <c r="D16" i="6"/>
  <c r="D35" i="7"/>
  <c r="G35" i="7" s="1"/>
  <c r="E35" i="7"/>
  <c r="E35" i="8"/>
  <c r="E35" i="6"/>
  <c r="G17" i="8"/>
  <c r="G16" i="8"/>
  <c r="D35" i="1"/>
  <c r="F35" i="7"/>
  <c r="F35" i="6"/>
  <c r="F24" i="9"/>
  <c r="F52" i="7"/>
  <c r="F52" i="11" s="1"/>
  <c r="F46" i="11"/>
  <c r="F65" i="11" s="1"/>
  <c r="F96" i="11" s="1"/>
  <c r="E46" i="11"/>
  <c r="E65" i="11"/>
  <c r="E96" i="11" s="1"/>
  <c r="D46" i="11"/>
  <c r="D65" i="11" s="1"/>
  <c r="D96" i="11" s="1"/>
  <c r="C46" i="11"/>
  <c r="C65" i="11" s="1"/>
  <c r="C96" i="11" s="1"/>
  <c r="F65" i="10"/>
  <c r="F96" i="10" s="1"/>
  <c r="E65" i="10"/>
  <c r="E96" i="10" s="1"/>
  <c r="D65" i="10"/>
  <c r="D96" i="10" s="1"/>
  <c r="C65" i="10"/>
  <c r="C96" i="10" s="1"/>
  <c r="E65" i="9"/>
  <c r="E96" i="9" s="1"/>
  <c r="D65" i="9"/>
  <c r="D96" i="9" s="1"/>
  <c r="C65" i="9"/>
  <c r="C96" i="9"/>
  <c r="C98" i="11"/>
  <c r="G98" i="11" s="1"/>
  <c r="D46" i="7"/>
  <c r="E46" i="7"/>
  <c r="E65" i="7" s="1"/>
  <c r="E96" i="7" s="1"/>
  <c r="C46" i="7"/>
  <c r="C65" i="7" s="1"/>
  <c r="C96" i="7" s="1"/>
  <c r="F76" i="11"/>
  <c r="D65" i="7"/>
  <c r="D96" i="7" s="1"/>
  <c r="F51" i="7"/>
  <c r="F48" i="7"/>
  <c r="F48" i="11" s="1"/>
  <c r="F50" i="7"/>
  <c r="F50" i="11" s="1"/>
  <c r="F49" i="7"/>
  <c r="F51" i="11"/>
  <c r="C98" i="9"/>
  <c r="E98" i="9" s="1"/>
  <c r="C98" i="10"/>
  <c r="F98" i="10" s="1"/>
  <c r="F51" i="6"/>
  <c r="D51" i="11" s="1"/>
  <c r="F69" i="6"/>
  <c r="D69" i="10"/>
  <c r="F70" i="6"/>
  <c r="D70" i="10"/>
  <c r="F71" i="6"/>
  <c r="D71" i="11" s="1"/>
  <c r="D71" i="10"/>
  <c r="F72" i="6"/>
  <c r="D72" i="11" s="1"/>
  <c r="D72" i="10"/>
  <c r="F73" i="6"/>
  <c r="D73" i="9" s="1"/>
  <c r="D73" i="10"/>
  <c r="F74" i="6"/>
  <c r="D74" i="9" s="1"/>
  <c r="D74" i="10"/>
  <c r="F75" i="6"/>
  <c r="D75" i="11" s="1"/>
  <c r="D75" i="10"/>
  <c r="F75" i="1"/>
  <c r="C75" i="11" s="1"/>
  <c r="C75" i="10"/>
  <c r="F74" i="1"/>
  <c r="C74" i="10"/>
  <c r="F73" i="1"/>
  <c r="C73" i="10"/>
  <c r="F72" i="1"/>
  <c r="C72" i="11" s="1"/>
  <c r="C72" i="10"/>
  <c r="F71" i="1"/>
  <c r="C71" i="11" s="1"/>
  <c r="C71" i="10"/>
  <c r="F70" i="1"/>
  <c r="C70" i="10"/>
  <c r="F69" i="1"/>
  <c r="C69" i="11" s="1"/>
  <c r="C69" i="10"/>
  <c r="F67" i="1"/>
  <c r="F50" i="1"/>
  <c r="C50" i="9" s="1"/>
  <c r="F51" i="1"/>
  <c r="C51" i="10" s="1"/>
  <c r="F74" i="10"/>
  <c r="D72" i="9"/>
  <c r="E69" i="11"/>
  <c r="E73" i="11"/>
  <c r="D75" i="9"/>
  <c r="D73" i="11"/>
  <c r="D69" i="11"/>
  <c r="D69" i="9"/>
  <c r="E70" i="11"/>
  <c r="E74" i="11"/>
  <c r="C72" i="9"/>
  <c r="C67" i="11"/>
  <c r="C67" i="10"/>
  <c r="C67" i="9"/>
  <c r="C73" i="9"/>
  <c r="C73" i="11"/>
  <c r="C70" i="9"/>
  <c r="C70" i="11"/>
  <c r="C74" i="9"/>
  <c r="C74" i="11"/>
  <c r="F48" i="1"/>
  <c r="F76" i="1"/>
  <c r="C76" i="10" s="1"/>
  <c r="F99" i="1"/>
  <c r="C99" i="11" s="1"/>
  <c r="F18" i="11"/>
  <c r="F18" i="10"/>
  <c r="F22" i="10"/>
  <c r="E51" i="10"/>
  <c r="E22" i="9"/>
  <c r="E22" i="10"/>
  <c r="E18" i="10"/>
  <c r="E18" i="9"/>
  <c r="E20" i="10"/>
  <c r="E20" i="9"/>
  <c r="D20" i="10"/>
  <c r="D20" i="9"/>
  <c r="D22" i="10"/>
  <c r="D22" i="9"/>
  <c r="D19" i="9"/>
  <c r="F19" i="9" s="1"/>
  <c r="D18" i="10"/>
  <c r="D18" i="9"/>
  <c r="D18" i="11"/>
  <c r="F48" i="6"/>
  <c r="D48" i="11" s="1"/>
  <c r="F49" i="6"/>
  <c r="D49" i="9" s="1"/>
  <c r="F49" i="1"/>
  <c r="F68" i="6"/>
  <c r="D68" i="10" s="1"/>
  <c r="F50" i="6"/>
  <c r="D50" i="9" s="1"/>
  <c r="F67" i="8"/>
  <c r="E67" i="10" s="1"/>
  <c r="F67" i="6"/>
  <c r="F76" i="6"/>
  <c r="D76" i="10" s="1"/>
  <c r="F68" i="1"/>
  <c r="C68" i="11" s="1"/>
  <c r="E72" i="9"/>
  <c r="F102" i="1"/>
  <c r="C102" i="11" s="1"/>
  <c r="D76" i="9"/>
  <c r="E76" i="11"/>
  <c r="D67" i="10"/>
  <c r="C76" i="9"/>
  <c r="E48" i="11"/>
  <c r="E48" i="10"/>
  <c r="E49" i="11"/>
  <c r="E49" i="10"/>
  <c r="D50" i="11"/>
  <c r="C49" i="11"/>
  <c r="C49" i="10"/>
  <c r="C49" i="9"/>
  <c r="C102" i="10"/>
  <c r="G22" i="10" l="1"/>
  <c r="E57" i="10"/>
  <c r="G25" i="10"/>
  <c r="F25" i="9"/>
  <c r="F31" i="9"/>
  <c r="H33" i="11"/>
  <c r="D19" i="10"/>
  <c r="D17" i="10" s="1"/>
  <c r="D24" i="11"/>
  <c r="H24" i="11" s="1"/>
  <c r="C81" i="11"/>
  <c r="C81" i="10"/>
  <c r="E49" i="9"/>
  <c r="E76" i="9"/>
  <c r="F22" i="9"/>
  <c r="G54" i="11"/>
  <c r="E55" i="9"/>
  <c r="D53" i="11"/>
  <c r="G53" i="11" s="1"/>
  <c r="F79" i="10"/>
  <c r="D79" i="11"/>
  <c r="E73" i="9"/>
  <c r="E24" i="11"/>
  <c r="E32" i="9"/>
  <c r="F32" i="9" s="1"/>
  <c r="E21" i="10"/>
  <c r="D71" i="9"/>
  <c r="F71" i="10"/>
  <c r="D50" i="10"/>
  <c r="E32" i="10"/>
  <c r="G18" i="10"/>
  <c r="E21" i="11"/>
  <c r="E17" i="11" s="1"/>
  <c r="E16" i="11" s="1"/>
  <c r="E19" i="11"/>
  <c r="E13" i="10"/>
  <c r="D78" i="9"/>
  <c r="D78" i="10"/>
  <c r="D103" i="8"/>
  <c r="F103" i="8" s="1"/>
  <c r="E103" i="11" s="1"/>
  <c r="E50" i="9"/>
  <c r="F20" i="11"/>
  <c r="F20" i="10"/>
  <c r="G20" i="10" s="1"/>
  <c r="F13" i="11"/>
  <c r="F13" i="10"/>
  <c r="G13" i="10" s="1"/>
  <c r="D21" i="11"/>
  <c r="D21" i="10"/>
  <c r="D14" i="11"/>
  <c r="D14" i="9"/>
  <c r="D14" i="10"/>
  <c r="E75" i="10"/>
  <c r="F75" i="10" s="1"/>
  <c r="E75" i="11"/>
  <c r="C78" i="9"/>
  <c r="C78" i="11"/>
  <c r="C78" i="10"/>
  <c r="F31" i="10"/>
  <c r="G31" i="10" s="1"/>
  <c r="F31" i="11"/>
  <c r="H31" i="11" s="1"/>
  <c r="E68" i="11"/>
  <c r="C99" i="9"/>
  <c r="F57" i="6"/>
  <c r="D48" i="10"/>
  <c r="F76" i="10"/>
  <c r="E72" i="11"/>
  <c r="D70" i="11"/>
  <c r="G70" i="11" s="1"/>
  <c r="D70" i="9"/>
  <c r="E70" i="9" s="1"/>
  <c r="G23" i="11"/>
  <c r="D13" i="9"/>
  <c r="F13" i="9" s="1"/>
  <c r="E30" i="11"/>
  <c r="H30" i="11" s="1"/>
  <c r="E30" i="10"/>
  <c r="G30" i="10" s="1"/>
  <c r="E87" i="10"/>
  <c r="C77" i="10"/>
  <c r="F77" i="10" s="1"/>
  <c r="C77" i="11"/>
  <c r="D80" i="11"/>
  <c r="G80" i="11" s="1"/>
  <c r="D80" i="10"/>
  <c r="D80" i="9"/>
  <c r="E80" i="9" s="1"/>
  <c r="D16" i="7"/>
  <c r="G17" i="7"/>
  <c r="G16" i="11" s="1"/>
  <c r="E27" i="9"/>
  <c r="E27" i="10"/>
  <c r="G27" i="10" s="1"/>
  <c r="E86" i="10"/>
  <c r="E86" i="11"/>
  <c r="G100" i="11"/>
  <c r="D49" i="10"/>
  <c r="F49" i="10" s="1"/>
  <c r="C76" i="11"/>
  <c r="E67" i="11"/>
  <c r="C99" i="10"/>
  <c r="E50" i="11"/>
  <c r="D32" i="10"/>
  <c r="C51" i="9"/>
  <c r="D51" i="10"/>
  <c r="F51" i="10" s="1"/>
  <c r="F57" i="1"/>
  <c r="C48" i="10"/>
  <c r="C48" i="9"/>
  <c r="C57" i="9" s="1"/>
  <c r="C71" i="9"/>
  <c r="C50" i="11"/>
  <c r="G50" i="11" s="1"/>
  <c r="C50" i="10"/>
  <c r="F50" i="10" s="1"/>
  <c r="F70" i="10"/>
  <c r="F72" i="10"/>
  <c r="F32" i="11"/>
  <c r="F32" i="10"/>
  <c r="H22" i="11"/>
  <c r="G28" i="6"/>
  <c r="E29" i="10"/>
  <c r="E29" i="11"/>
  <c r="H29" i="11" s="1"/>
  <c r="G81" i="11"/>
  <c r="F103" i="1"/>
  <c r="C103" i="11" s="1"/>
  <c r="D23" i="8"/>
  <c r="D35" i="8"/>
  <c r="D87" i="10"/>
  <c r="D87" i="9"/>
  <c r="E101" i="11"/>
  <c r="G101" i="11" s="1"/>
  <c r="C102" i="9"/>
  <c r="D49" i="11"/>
  <c r="C68" i="9"/>
  <c r="D76" i="11"/>
  <c r="C48" i="11"/>
  <c r="G48" i="11" s="1"/>
  <c r="C68" i="10"/>
  <c r="F68" i="10" s="1"/>
  <c r="F88" i="8"/>
  <c r="D21" i="9"/>
  <c r="F21" i="9" s="1"/>
  <c r="C51" i="11"/>
  <c r="G51" i="11" s="1"/>
  <c r="D51" i="9"/>
  <c r="E19" i="10"/>
  <c r="F19" i="10"/>
  <c r="C75" i="9"/>
  <c r="E75" i="9" s="1"/>
  <c r="C69" i="9"/>
  <c r="E69" i="9" s="1"/>
  <c r="E71" i="11"/>
  <c r="D74" i="11"/>
  <c r="G74" i="11" s="1"/>
  <c r="F49" i="11"/>
  <c r="F57" i="11" s="1"/>
  <c r="F57" i="7"/>
  <c r="G35" i="1"/>
  <c r="D25" i="11"/>
  <c r="H25" i="11" s="1"/>
  <c r="D32" i="11"/>
  <c r="H19" i="11"/>
  <c r="F21" i="11"/>
  <c r="F21" i="10"/>
  <c r="F69" i="10"/>
  <c r="C83" i="9"/>
  <c r="E83" i="9" s="1"/>
  <c r="D83" i="11"/>
  <c r="C83" i="10"/>
  <c r="F83" i="10" s="1"/>
  <c r="D87" i="11"/>
  <c r="C87" i="11"/>
  <c r="C87" i="9"/>
  <c r="D23" i="6"/>
  <c r="G23" i="6" s="1"/>
  <c r="F23" i="8"/>
  <c r="F35" i="8"/>
  <c r="D86" i="11"/>
  <c r="D86" i="9"/>
  <c r="E86" i="9" s="1"/>
  <c r="C101" i="10"/>
  <c r="F101" i="10" s="1"/>
  <c r="C82" i="11"/>
  <c r="C88" i="11" s="1"/>
  <c r="C84" i="9"/>
  <c r="G16" i="7"/>
  <c r="G56" i="11"/>
  <c r="F54" i="10"/>
  <c r="F88" i="6"/>
  <c r="H18" i="11"/>
  <c r="G72" i="11"/>
  <c r="F88" i="11"/>
  <c r="E53" i="9"/>
  <c r="F73" i="10"/>
  <c r="G79" i="11"/>
  <c r="E79" i="9"/>
  <c r="F82" i="10"/>
  <c r="F103" i="7"/>
  <c r="F103" i="11" s="1"/>
  <c r="C104" i="1"/>
  <c r="D98" i="1" s="1"/>
  <c r="D102" i="1" s="1"/>
  <c r="D104" i="1" s="1"/>
  <c r="E98" i="1" s="1"/>
  <c r="E102" i="1" s="1"/>
  <c r="E104" i="1" s="1"/>
  <c r="G23" i="7"/>
  <c r="H20" i="11"/>
  <c r="F103" i="6"/>
  <c r="F80" i="10"/>
  <c r="G71" i="11"/>
  <c r="C103" i="9"/>
  <c r="D23" i="10"/>
  <c r="D99" i="9"/>
  <c r="D99" i="10"/>
  <c r="D99" i="11"/>
  <c r="G23" i="8"/>
  <c r="E101" i="9"/>
  <c r="F67" i="10"/>
  <c r="D67" i="9"/>
  <c r="E67" i="9" s="1"/>
  <c r="D68" i="9"/>
  <c r="D52" i="10"/>
  <c r="F52" i="10" s="1"/>
  <c r="F88" i="7"/>
  <c r="D84" i="10"/>
  <c r="E81" i="10"/>
  <c r="G28" i="8"/>
  <c r="D67" i="11"/>
  <c r="G67" i="11" s="1"/>
  <c r="D68" i="11"/>
  <c r="F30" i="9"/>
  <c r="C57" i="10"/>
  <c r="D84" i="9"/>
  <c r="E84" i="9" s="1"/>
  <c r="D27" i="11"/>
  <c r="E17" i="9"/>
  <c r="G75" i="11"/>
  <c r="G69" i="11"/>
  <c r="F14" i="9"/>
  <c r="H13" i="11"/>
  <c r="C87" i="10"/>
  <c r="G55" i="11"/>
  <c r="E54" i="9"/>
  <c r="G84" i="11"/>
  <c r="G83" i="11"/>
  <c r="D17" i="9"/>
  <c r="G52" i="11"/>
  <c r="F14" i="10"/>
  <c r="G14" i="10" s="1"/>
  <c r="E14" i="11"/>
  <c r="D27" i="9"/>
  <c r="E100" i="9"/>
  <c r="F57" i="8"/>
  <c r="F99" i="8"/>
  <c r="D48" i="9"/>
  <c r="G68" i="11"/>
  <c r="G32" i="10"/>
  <c r="F20" i="9"/>
  <c r="E74" i="9"/>
  <c r="G73" i="11"/>
  <c r="D52" i="9"/>
  <c r="E52" i="9" s="1"/>
  <c r="E29" i="9"/>
  <c r="D29" i="9"/>
  <c r="D81" i="9"/>
  <c r="E81" i="9" s="1"/>
  <c r="D86" i="10"/>
  <c r="F56" i="10"/>
  <c r="E56" i="9"/>
  <c r="D100" i="10"/>
  <c r="F100" i="10" s="1"/>
  <c r="D29" i="10"/>
  <c r="G78" i="11"/>
  <c r="G77" i="11"/>
  <c r="E16" i="9"/>
  <c r="G24" i="10"/>
  <c r="F18" i="9"/>
  <c r="E68" i="9"/>
  <c r="E88" i="10"/>
  <c r="E57" i="11"/>
  <c r="F53" i="10"/>
  <c r="D17" i="11"/>
  <c r="F17" i="11" l="1"/>
  <c r="F16" i="11" s="1"/>
  <c r="C57" i="11"/>
  <c r="E88" i="11"/>
  <c r="H32" i="11"/>
  <c r="D16" i="10"/>
  <c r="D35" i="10"/>
  <c r="G19" i="10"/>
  <c r="G29" i="10"/>
  <c r="F81" i="10"/>
  <c r="F48" i="10"/>
  <c r="D57" i="9"/>
  <c r="G49" i="11"/>
  <c r="G57" i="11" s="1"/>
  <c r="G82" i="11"/>
  <c r="F87" i="10"/>
  <c r="E48" i="9"/>
  <c r="E17" i="10"/>
  <c r="E16" i="10" s="1"/>
  <c r="D88" i="10"/>
  <c r="H14" i="11"/>
  <c r="F78" i="10"/>
  <c r="G87" i="11"/>
  <c r="E71" i="9"/>
  <c r="E78" i="9"/>
  <c r="G86" i="11"/>
  <c r="F86" i="10"/>
  <c r="E35" i="9"/>
  <c r="E23" i="10"/>
  <c r="E23" i="11"/>
  <c r="F104" i="1"/>
  <c r="C103" i="10"/>
  <c r="F17" i="10"/>
  <c r="F16" i="10" s="1"/>
  <c r="E51" i="9"/>
  <c r="E57" i="9" s="1"/>
  <c r="G21" i="10"/>
  <c r="G35" i="11"/>
  <c r="C88" i="9"/>
  <c r="F84" i="10"/>
  <c r="E103" i="10"/>
  <c r="G35" i="8"/>
  <c r="G76" i="11"/>
  <c r="H21" i="11"/>
  <c r="D57" i="11"/>
  <c r="E99" i="9"/>
  <c r="E102" i="9" s="1"/>
  <c r="E87" i="9"/>
  <c r="D88" i="11"/>
  <c r="C88" i="10"/>
  <c r="E99" i="10"/>
  <c r="F99" i="10" s="1"/>
  <c r="F102" i="10" s="1"/>
  <c r="E99" i="11"/>
  <c r="G99" i="11" s="1"/>
  <c r="G102" i="11" s="1"/>
  <c r="D23" i="9"/>
  <c r="F27" i="9"/>
  <c r="F57" i="10"/>
  <c r="F29" i="9"/>
  <c r="D88" i="9"/>
  <c r="D23" i="11"/>
  <c r="H27" i="11"/>
  <c r="C98" i="6"/>
  <c r="C104" i="10"/>
  <c r="D103" i="10"/>
  <c r="F103" i="10" s="1"/>
  <c r="D103" i="11"/>
  <c r="G103" i="11" s="1"/>
  <c r="D103" i="9"/>
  <c r="E103" i="9" s="1"/>
  <c r="E104" i="9" s="1"/>
  <c r="D57" i="10"/>
  <c r="D35" i="9"/>
  <c r="D16" i="9"/>
  <c r="F16" i="9" s="1"/>
  <c r="F17" i="9"/>
  <c r="H17" i="11"/>
  <c r="D35" i="11"/>
  <c r="D16" i="11"/>
  <c r="H16" i="11" s="1"/>
  <c r="E35" i="11" l="1"/>
  <c r="H35" i="11" s="1"/>
  <c r="G17" i="10"/>
  <c r="G16" i="10"/>
  <c r="F28" i="9"/>
  <c r="G88" i="11"/>
  <c r="F88" i="10"/>
  <c r="E88" i="9"/>
  <c r="E23" i="9"/>
  <c r="F23" i="9" s="1"/>
  <c r="E35" i="10"/>
  <c r="C104" i="9"/>
  <c r="C104" i="11"/>
  <c r="F35" i="9"/>
  <c r="G104" i="11"/>
  <c r="F104" i="10"/>
  <c r="F98" i="6"/>
  <c r="C102" i="6"/>
  <c r="F23" i="11"/>
  <c r="H23" i="11" s="1"/>
  <c r="F35" i="11"/>
  <c r="H28" i="11"/>
  <c r="G28" i="10"/>
  <c r="F23" i="10"/>
  <c r="G23" i="10" s="1"/>
  <c r="F35" i="10"/>
  <c r="G35" i="10" l="1"/>
  <c r="D98" i="9"/>
  <c r="D98" i="10"/>
  <c r="D98" i="11"/>
  <c r="F102" i="6"/>
  <c r="C104" i="6"/>
  <c r="D98" i="6" s="1"/>
  <c r="D102" i="6" s="1"/>
  <c r="F104" i="6" l="1"/>
  <c r="D102" i="10"/>
  <c r="D102" i="11"/>
  <c r="D102" i="9"/>
  <c r="D104" i="6"/>
  <c r="E98" i="6" s="1"/>
  <c r="E102" i="6" s="1"/>
  <c r="E104" i="6" s="1"/>
  <c r="D104" i="9" l="1"/>
  <c r="D104" i="10"/>
  <c r="D104" i="11"/>
  <c r="C98" i="8"/>
  <c r="F98" i="8" l="1"/>
  <c r="C102" i="8"/>
  <c r="E98" i="10" l="1"/>
  <c r="F102" i="8"/>
  <c r="E98" i="11"/>
  <c r="C104" i="8"/>
  <c r="D98" i="8" s="1"/>
  <c r="D102" i="8" s="1"/>
  <c r="E102" i="10" l="1"/>
  <c r="F104" i="8"/>
  <c r="E102" i="11"/>
  <c r="D104" i="8"/>
  <c r="E98" i="8" s="1"/>
  <c r="E102" i="8" s="1"/>
  <c r="E104" i="8" s="1"/>
  <c r="E104" i="10" l="1"/>
  <c r="E104" i="11"/>
  <c r="C98" i="7"/>
  <c r="C102" i="7" l="1"/>
  <c r="F98" i="7"/>
  <c r="C104" i="7" l="1"/>
  <c r="D98" i="7" s="1"/>
  <c r="D102" i="7" s="1"/>
  <c r="F98" i="11"/>
  <c r="F102" i="7"/>
  <c r="D104" i="7" l="1"/>
  <c r="E98" i="7" s="1"/>
  <c r="E102" i="7" s="1"/>
  <c r="E104" i="7" s="1"/>
  <c r="F104" i="7"/>
  <c r="F104" i="11" s="1"/>
  <c r="F102" i="11"/>
</calcChain>
</file>

<file path=xl/sharedStrings.xml><?xml version="1.0" encoding="utf-8"?>
<sst xmlns="http://schemas.openxmlformats.org/spreadsheetml/2006/main" count="1048" uniqueCount="163">
  <si>
    <t>N°</t>
  </si>
  <si>
    <t>TOTAL</t>
  </si>
  <si>
    <t>CUADRO N° 4</t>
  </si>
  <si>
    <t>2.02.03.01</t>
  </si>
  <si>
    <t>Compra de Raciones de Alimentos</t>
  </si>
  <si>
    <t>2.02.03.02</t>
  </si>
  <si>
    <t>Compra de Leche en Polvo</t>
  </si>
  <si>
    <t>2.03.99</t>
  </si>
  <si>
    <t>Otros Materiales y prod. de Construcción</t>
  </si>
  <si>
    <t>6.04.01</t>
  </si>
  <si>
    <t>Distribución de Alimentos a Familias DAF</t>
  </si>
  <si>
    <t>clientes</t>
  </si>
  <si>
    <t>Beneficiarias</t>
  </si>
  <si>
    <t>Familias</t>
  </si>
  <si>
    <t>Atención Extramuros</t>
  </si>
  <si>
    <t>Abril</t>
  </si>
  <si>
    <t>Mayo</t>
  </si>
  <si>
    <t>Junio</t>
  </si>
  <si>
    <t>Beneficiarios extramuros (1600grs.)</t>
  </si>
  <si>
    <t>Julio</t>
  </si>
  <si>
    <t>Agosto</t>
  </si>
  <si>
    <t>Setiembre</t>
  </si>
  <si>
    <t xml:space="preserve">Julio </t>
  </si>
  <si>
    <t xml:space="preserve">Agosto </t>
  </si>
  <si>
    <t>Octubre</t>
  </si>
  <si>
    <t>Noviembre</t>
  </si>
  <si>
    <t>Diciembre</t>
  </si>
  <si>
    <t>2.03.05</t>
  </si>
  <si>
    <t>Materiales y productos de vidrio</t>
  </si>
  <si>
    <t>2.99.01</t>
  </si>
  <si>
    <t>Utiles y materiales de oficina y computo</t>
  </si>
  <si>
    <t>2.99.04</t>
  </si>
  <si>
    <t>Texiles y vestuarios</t>
  </si>
  <si>
    <t>2.99.05</t>
  </si>
  <si>
    <t>Utiles y materiales de limpieza</t>
  </si>
  <si>
    <t>5.01.04</t>
  </si>
  <si>
    <t>Equipo y mobiliario de oficina</t>
  </si>
  <si>
    <t>5.02.01</t>
  </si>
  <si>
    <t>Construcciones, adiciones y mejoras</t>
  </si>
  <si>
    <t>I Trimestre</t>
  </si>
  <si>
    <t>II Trimestre</t>
  </si>
  <si>
    <t>III Trimestre</t>
  </si>
  <si>
    <t>Total Anual</t>
  </si>
  <si>
    <t>Anual</t>
  </si>
  <si>
    <t>CONSTRUCCIONES</t>
  </si>
  <si>
    <t>Comidas servidas</t>
  </si>
  <si>
    <t>Atención Intramuros</t>
  </si>
  <si>
    <t>Niños de 3 meses a menos de 2 Años</t>
  </si>
  <si>
    <t>Niños de 2 Años a menos de 7 Años</t>
  </si>
  <si>
    <t xml:space="preserve">Distribución de Leche Integra en Polvo  </t>
  </si>
  <si>
    <t>Beneficiarios Intramuros (800 grs.)</t>
  </si>
  <si>
    <t>Mujeres Gestantes o Periodo de Lactancia</t>
  </si>
  <si>
    <t>Niños de 7 Años a menos de 13 Años</t>
  </si>
  <si>
    <r>
      <t xml:space="preserve">clientes </t>
    </r>
    <r>
      <rPr>
        <vertAlign val="superscript"/>
        <sz val="11"/>
        <color indexed="8"/>
        <rFont val="Calibri"/>
        <family val="2"/>
      </rPr>
      <t>2</t>
    </r>
  </si>
  <si>
    <t>1/ Se refiere al promedio mensual de beneficiarios.</t>
  </si>
  <si>
    <t>3/ Para no duplicar se cuentan los beneficiarios de comidas servidas intramuros y los que reciben bolsa de 1600 grs de leche (extramuros).</t>
  </si>
  <si>
    <t>Unidad:  Colones</t>
  </si>
  <si>
    <t xml:space="preserve">Comidas Servidas (Asociaciones) </t>
  </si>
  <si>
    <t>Paquetes de alimentos (DAF)</t>
  </si>
  <si>
    <t>Leche en Polvo</t>
  </si>
  <si>
    <t>Red de cuido (Equipamiento)</t>
  </si>
  <si>
    <t xml:space="preserve">I Semestre </t>
  </si>
  <si>
    <t xml:space="preserve">ACUMULADO </t>
  </si>
  <si>
    <t>Transferencias corrientes Asoc. por CEN CINAI</t>
  </si>
  <si>
    <t>Atención y protección infantil (API) - Red de cuido</t>
  </si>
  <si>
    <t>Contratación servicios - DESAF</t>
  </si>
  <si>
    <t>FODESAF</t>
  </si>
  <si>
    <t>Asociaciones (Red de Cuido)</t>
  </si>
  <si>
    <t>Otros Útiles,  Materiales y Suministros</t>
  </si>
  <si>
    <t>2.99.99</t>
  </si>
  <si>
    <t>5.01.05</t>
  </si>
  <si>
    <t>Equipos y Programas de Cómputo</t>
  </si>
  <si>
    <t>5.01.99</t>
  </si>
  <si>
    <t>Maquinaria y Equipo Diverso</t>
  </si>
  <si>
    <t>Transferencias corrientes Asoc.  por CEN CINAI (RED DE CUIDO)</t>
  </si>
  <si>
    <t>2.99.07</t>
  </si>
  <si>
    <t>Útiles y Materiales de Cocina y Comedor</t>
  </si>
  <si>
    <t>5.01.03</t>
  </si>
  <si>
    <t>Equipo de Comunicación</t>
  </si>
  <si>
    <t>5,01,06</t>
  </si>
  <si>
    <t>Equipo Sanitario de Laboratorio e Investigación</t>
  </si>
  <si>
    <t>5.01.07</t>
  </si>
  <si>
    <t>Equipo y Mobiliario Educacional,  Deportivo y Recreativo</t>
  </si>
  <si>
    <t xml:space="preserve">Período: </t>
  </si>
  <si>
    <t xml:space="preserve">Programa: </t>
  </si>
  <si>
    <t xml:space="preserve"> Institución:</t>
  </si>
  <si>
    <t xml:space="preserve">Unidad Ejecutora: </t>
  </si>
  <si>
    <t>Provisión de Servicios de Salud (632-00)</t>
  </si>
  <si>
    <t xml:space="preserve"> Oficina de Cooperación Internacional de la Salud (OCIS)</t>
  </si>
  <si>
    <t xml:space="preserve"> Dirección de Nutrición y Desarrollo Infantil</t>
  </si>
  <si>
    <t>Reporte de beneficiarios efectivos por producto, financiados por FODESAF</t>
  </si>
  <si>
    <t>Cuadro N° 1</t>
  </si>
  <si>
    <t>Producto</t>
  </si>
  <si>
    <t>Unidad</t>
  </si>
  <si>
    <t>Enero</t>
  </si>
  <si>
    <t>Febrero</t>
  </si>
  <si>
    <t>Marzo</t>
  </si>
  <si>
    <t>Código</t>
  </si>
  <si>
    <t>Concepto</t>
  </si>
  <si>
    <t>Cuadro N° 2</t>
  </si>
  <si>
    <t>Cuadro N° 3</t>
  </si>
  <si>
    <t>Reporte de gastos efectivos por producto, financiados por el FODESAF</t>
  </si>
  <si>
    <t>Reporte de gastos efectivos por rubro, financiados por el FODESAF</t>
  </si>
  <si>
    <t>Reporte de Ingresos efectivos, financiados por el FODESAF</t>
  </si>
  <si>
    <t>Saldo inicial de caja</t>
  </si>
  <si>
    <t>Ingresos efectivos</t>
  </si>
  <si>
    <t>Recursos disponibles</t>
  </si>
  <si>
    <t>Egresos efectivos</t>
  </si>
  <si>
    <t>Saldo final de caja</t>
  </si>
  <si>
    <t>IV Trimestre</t>
  </si>
  <si>
    <t>Reporte de ingresos efectivos, financiados por el  FODESAF</t>
  </si>
  <si>
    <t>Cuadro N° 4</t>
  </si>
  <si>
    <t>Reporte de beneficiarios efectivos por producto financiados por el FODESAF</t>
  </si>
  <si>
    <r>
      <t>III Trimestre</t>
    </r>
    <r>
      <rPr>
        <b/>
        <sz val="11"/>
        <color theme="1"/>
        <rFont val="Calibri"/>
        <family val="2"/>
      </rPr>
      <t>¹</t>
    </r>
  </si>
  <si>
    <r>
      <t>Total beneficiarios</t>
    </r>
    <r>
      <rPr>
        <sz val="11"/>
        <color theme="1"/>
        <rFont val="Calibri"/>
        <family val="2"/>
      </rPr>
      <t>³</t>
    </r>
  </si>
  <si>
    <r>
      <t>I Trimestre</t>
    </r>
    <r>
      <rPr>
        <b/>
        <sz val="11"/>
        <color theme="1"/>
        <rFont val="Calibri"/>
        <family val="2"/>
      </rPr>
      <t>¹</t>
    </r>
  </si>
  <si>
    <r>
      <t xml:space="preserve">Total beneficiarios </t>
    </r>
    <r>
      <rPr>
        <sz val="11"/>
        <color theme="1"/>
        <rFont val="Calibri"/>
        <family val="2"/>
      </rPr>
      <t>³</t>
    </r>
  </si>
  <si>
    <r>
      <t>II Trimestre</t>
    </r>
    <r>
      <rPr>
        <b/>
        <sz val="11"/>
        <color theme="1"/>
        <rFont val="Calibri"/>
        <family val="2"/>
      </rPr>
      <t>¹</t>
    </r>
  </si>
  <si>
    <r>
      <t>IV Trimestre</t>
    </r>
    <r>
      <rPr>
        <b/>
        <sz val="11"/>
        <color theme="1"/>
        <rFont val="Calibri"/>
        <family val="2"/>
      </rPr>
      <t>¹</t>
    </r>
  </si>
  <si>
    <r>
      <t>I Semestre</t>
    </r>
    <r>
      <rPr>
        <b/>
        <sz val="11"/>
        <color theme="1"/>
        <rFont val="Calibri"/>
        <family val="2"/>
      </rPr>
      <t>¹</t>
    </r>
  </si>
  <si>
    <r>
      <t>ACUMULADO</t>
    </r>
    <r>
      <rPr>
        <b/>
        <sz val="11"/>
        <color theme="1"/>
        <rFont val="Calibri"/>
        <family val="2"/>
      </rPr>
      <t>¹</t>
    </r>
  </si>
  <si>
    <r>
      <t>Anual</t>
    </r>
    <r>
      <rPr>
        <b/>
        <sz val="11"/>
        <color theme="1"/>
        <rFont val="Calibri"/>
        <family val="2"/>
      </rPr>
      <t>¹</t>
    </r>
  </si>
  <si>
    <t>Beneficio</t>
  </si>
  <si>
    <t>Unidad: Colones</t>
  </si>
  <si>
    <t>6.04.01 02</t>
  </si>
  <si>
    <t>Paquetes de leche (1600grs.) entregados</t>
  </si>
  <si>
    <t>Paquetes de leche (800grs.) entregados</t>
  </si>
  <si>
    <t>paquetes</t>
  </si>
  <si>
    <t>Otros productos quìmicos</t>
  </si>
  <si>
    <t>Otros útiles, materiales y Suministros</t>
  </si>
  <si>
    <t>Utiles, materiales y suministros diversos.</t>
  </si>
  <si>
    <t>6,01,02</t>
  </si>
  <si>
    <t>Transferencias corrientes a FODESAF</t>
  </si>
  <si>
    <t>CEN CINAI</t>
  </si>
  <si>
    <t>Primer Trimestre 2014</t>
  </si>
  <si>
    <r>
      <rPr>
        <b/>
        <sz val="11"/>
        <color indexed="8"/>
        <rFont val="Calibri"/>
        <family val="2"/>
      </rPr>
      <t>Nota:</t>
    </r>
    <r>
      <rPr>
        <sz val="11"/>
        <color indexed="8"/>
        <rFont val="Calibri"/>
        <family val="2"/>
      </rPr>
      <t xml:space="preserve"> </t>
    </r>
  </si>
  <si>
    <t>Segundo trimestre 2014</t>
  </si>
  <si>
    <t xml:space="preserve">Fuente: </t>
  </si>
  <si>
    <t>Tercer Trimestre 2014</t>
  </si>
  <si>
    <t>Fuente:</t>
  </si>
  <si>
    <t>Cuarto Trimestre 2014</t>
  </si>
  <si>
    <t>Primer Semestre 2014</t>
  </si>
  <si>
    <t>Tercer Trimestre Acumulado 2014</t>
  </si>
  <si>
    <t>Construcción CEN CINAI-OCIS</t>
  </si>
  <si>
    <t>Beneficiarios Intramuros (320 grs.)</t>
  </si>
  <si>
    <t>Beneficiarios Intramuros (640 grs.)</t>
  </si>
  <si>
    <t>2/ Los beneficiarios de 800 grs son los mismos que reciben 320 grs por lo que se cuentan solo una vez.</t>
  </si>
  <si>
    <r>
      <rPr>
        <b/>
        <sz val="11"/>
        <color indexed="8"/>
        <rFont val="Calibri"/>
        <family val="2"/>
      </rPr>
      <t xml:space="preserve">FUENTE:  </t>
    </r>
    <r>
      <rPr>
        <sz val="11"/>
        <color indexed="8"/>
        <rFont val="Calibri"/>
        <family val="2"/>
      </rPr>
      <t>Dirección de Información CEN CINAI, Informes de Alimentación Complementaria.</t>
    </r>
  </si>
  <si>
    <r>
      <rPr>
        <b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Al 31 de marzo del 2014</t>
    </r>
  </si>
  <si>
    <r>
      <rPr>
        <b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 Al 31 de marzo del 2014</t>
    </r>
  </si>
  <si>
    <t>Fuente:  Dirección de Información CEN CINAI, Informes de Alimentación Complementaria.</t>
  </si>
  <si>
    <t>Nota:  Transferencia a FODESAF del superavit del año 2013 por la suma de ¢681750286,27</t>
  </si>
  <si>
    <t>Transferencias Organos Desconcentrados</t>
  </si>
  <si>
    <t>6.01.01</t>
  </si>
  <si>
    <r>
      <rPr>
        <b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 Ejecución presupuestaria Octubre, Noviembre  y  diciembre , 2014</t>
    </r>
  </si>
  <si>
    <r>
      <rPr>
        <b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 Ejecución presupuestaria Al 30 de Junio, 2014</t>
    </r>
  </si>
  <si>
    <r>
      <rPr>
        <b/>
        <sz val="11"/>
        <color indexed="8"/>
        <rFont val="Calibri"/>
        <family val="2"/>
      </rPr>
      <t>Fuente:</t>
    </r>
    <r>
      <rPr>
        <sz val="11"/>
        <color indexed="8"/>
        <rFont val="Calibri"/>
        <family val="2"/>
      </rPr>
      <t xml:space="preserve">  Ejecución presupuestaria al 30 de Junio, 2014</t>
    </r>
  </si>
  <si>
    <r>
      <rPr>
        <b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 Ejecución presupuestaria Al 30 de setiembre, 2014</t>
    </r>
  </si>
  <si>
    <t>Fuente:  Ejecución presupuestaria Al 30 de setiembre, 2014</t>
  </si>
  <si>
    <r>
      <rPr>
        <b/>
        <sz val="11"/>
        <color indexed="8"/>
        <rFont val="Calibri"/>
        <family val="2"/>
      </rPr>
      <t>Fuente:</t>
    </r>
    <r>
      <rPr>
        <sz val="11"/>
        <color indexed="8"/>
        <rFont val="Calibri"/>
        <family val="2"/>
      </rPr>
      <t xml:space="preserve">   Ejecución presupuestaria  al 31 de diciembre - 2014</t>
    </r>
  </si>
  <si>
    <t>2/ Los beneficiarios de 800 grs son los mismos que reciben 640 grs por lo que se cuentan solo una vez.</t>
  </si>
  <si>
    <t>Nota:  Transferencia a FODESAF del superavit del año 2013 por la suma de ¢9,292,145</t>
  </si>
  <si>
    <t>Fecha de actualización: 13/10/2015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</si>
</sst>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Times New Roman"/>
      <family val="1"/>
    </font>
    <font>
      <sz val="11"/>
      <color rgb="FFFF0000"/>
      <name val="Calibri"/>
      <family val="2"/>
    </font>
    <font>
      <i/>
      <sz val="11"/>
      <color indexed="8"/>
      <name val="Calibri"/>
      <family val="2"/>
    </font>
    <font>
      <sz val="11"/>
      <color theme="9" tint="-0.249977111117893"/>
      <name val="Calibri"/>
      <family val="2"/>
    </font>
    <font>
      <sz val="11"/>
      <color rgb="FFFFC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6" fillId="0" borderId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/>
  </cellStyleXfs>
  <cellXfs count="117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Border="1"/>
    <xf numFmtId="4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3" fontId="2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2" applyNumberFormat="1" applyFont="1" applyFill="1"/>
    <xf numFmtId="164" fontId="2" fillId="0" borderId="0" xfId="2" applyNumberFormat="1" applyFont="1" applyFill="1" applyAlignment="1">
      <alignment horizontal="center"/>
    </xf>
    <xf numFmtId="164" fontId="4" fillId="0" borderId="0" xfId="2" applyNumberFormat="1" applyFont="1" applyFill="1" applyAlignment="1">
      <alignment horizontal="left"/>
    </xf>
    <xf numFmtId="164" fontId="4" fillId="0" borderId="0" xfId="2" applyNumberFormat="1" applyFont="1" applyFill="1" applyAlignment="1"/>
    <xf numFmtId="164" fontId="4" fillId="0" borderId="0" xfId="2" applyNumberFormat="1" applyFont="1" applyFill="1"/>
    <xf numFmtId="164" fontId="2" fillId="0" borderId="0" xfId="2" applyNumberFormat="1" applyFont="1" applyFill="1" applyBorder="1" applyAlignment="1">
      <alignment horizontal="left"/>
    </xf>
    <xf numFmtId="164" fontId="2" fillId="0" borderId="0" xfId="2" applyNumberFormat="1" applyFont="1" applyFill="1" applyBorder="1" applyAlignment="1"/>
    <xf numFmtId="164" fontId="2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Alignment="1">
      <alignment horizontal="left"/>
    </xf>
    <xf numFmtId="164" fontId="2" fillId="0" borderId="0" xfId="2" applyNumberFormat="1" applyFont="1" applyFill="1" applyAlignment="1"/>
    <xf numFmtId="164" fontId="0" fillId="0" borderId="0" xfId="2" applyNumberFormat="1" applyFont="1" applyFill="1" applyAlignment="1">
      <alignment horizontal="left"/>
    </xf>
    <xf numFmtId="164" fontId="0" fillId="0" borderId="0" xfId="2" applyNumberFormat="1" applyFont="1" applyFill="1" applyAlignment="1"/>
    <xf numFmtId="164" fontId="0" fillId="0" borderId="0" xfId="2" applyNumberFormat="1" applyFont="1" applyFill="1"/>
    <xf numFmtId="164" fontId="0" fillId="0" borderId="0" xfId="2" applyNumberFormat="1" applyFont="1" applyFill="1" applyBorder="1" applyAlignment="1">
      <alignment horizontal="left"/>
    </xf>
    <xf numFmtId="164" fontId="12" fillId="0" borderId="1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64" fontId="2" fillId="0" borderId="0" xfId="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164" fontId="2" fillId="0" borderId="0" xfId="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12" fillId="0" borderId="2" xfId="2" applyNumberFormat="1" applyFont="1" applyFill="1" applyBorder="1" applyAlignment="1">
      <alignment horizontal="left" vertical="center" wrapText="1"/>
    </xf>
    <xf numFmtId="164" fontId="0" fillId="0" borderId="2" xfId="2" applyNumberFormat="1" applyFont="1" applyFill="1" applyBorder="1" applyAlignment="1">
      <alignment vertical="center" wrapText="1"/>
    </xf>
    <xf numFmtId="164" fontId="0" fillId="0" borderId="2" xfId="2" applyNumberFormat="1" applyFont="1" applyFill="1" applyBorder="1" applyAlignment="1">
      <alignment horizontal="center" vertical="center" wrapText="1"/>
    </xf>
    <xf numFmtId="164" fontId="0" fillId="0" borderId="2" xfId="2" applyNumberFormat="1" applyFont="1" applyFill="1" applyBorder="1"/>
    <xf numFmtId="164" fontId="11" fillId="0" borderId="2" xfId="2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164" fontId="3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/>
    <xf numFmtId="164" fontId="3" fillId="0" borderId="0" xfId="2" applyNumberFormat="1" applyFont="1" applyFill="1" applyBorder="1" applyAlignment="1">
      <alignment horizontal="left" indent="2"/>
    </xf>
    <xf numFmtId="164" fontId="10" fillId="0" borderId="0" xfId="2" applyNumberFormat="1" applyFont="1" applyFill="1" applyBorder="1" applyAlignment="1">
      <alignment horizontal="center"/>
    </xf>
    <xf numFmtId="164" fontId="8" fillId="0" borderId="0" xfId="2" applyNumberFormat="1" applyFont="1" applyFill="1" applyBorder="1" applyAlignment="1"/>
    <xf numFmtId="164" fontId="2" fillId="0" borderId="0" xfId="2" applyNumberFormat="1" applyFont="1" applyFill="1" applyBorder="1" applyAlignment="1">
      <alignment horizontal="left" indent="2"/>
    </xf>
    <xf numFmtId="164" fontId="3" fillId="0" borderId="0" xfId="2" applyNumberFormat="1" applyFont="1" applyFill="1" applyBorder="1" applyAlignment="1">
      <alignment horizontal="left" vertical="center" wrapText="1" indent="4"/>
    </xf>
    <xf numFmtId="164" fontId="3" fillId="0" borderId="0" xfId="2" applyNumberFormat="1" applyFont="1" applyFill="1" applyBorder="1" applyAlignment="1">
      <alignment horizontal="left" vertical="center" wrapText="1" indent="2"/>
    </xf>
    <xf numFmtId="164" fontId="10" fillId="0" borderId="0" xfId="2" applyNumberFormat="1" applyFont="1" applyFill="1" applyBorder="1" applyAlignment="1">
      <alignment horizontal="center" vertical="center" wrapText="1"/>
    </xf>
    <xf numFmtId="164" fontId="9" fillId="0" borderId="0" xfId="2" applyNumberFormat="1" applyFont="1" applyFill="1" applyBorder="1" applyAlignment="1">
      <alignment vertical="center" wrapText="1"/>
    </xf>
    <xf numFmtId="164" fontId="9" fillId="0" borderId="0" xfId="2" applyNumberFormat="1" applyFont="1" applyFill="1" applyBorder="1"/>
    <xf numFmtId="164" fontId="0" fillId="0" borderId="0" xfId="2" applyNumberFormat="1" applyFont="1" applyFill="1" applyBorder="1" applyAlignment="1"/>
    <xf numFmtId="164" fontId="0" fillId="0" borderId="0" xfId="2" applyNumberFormat="1" applyFont="1" applyFill="1" applyBorder="1" applyAlignment="1">
      <alignment horizontal="center"/>
    </xf>
    <xf numFmtId="164" fontId="0" fillId="0" borderId="0" xfId="2" applyNumberFormat="1" applyFont="1" applyFill="1" applyBorder="1"/>
    <xf numFmtId="164" fontId="5" fillId="0" borderId="0" xfId="2" applyNumberFormat="1" applyFont="1" applyFill="1" applyBorder="1" applyAlignment="1">
      <alignment horizontal="left"/>
    </xf>
    <xf numFmtId="164" fontId="5" fillId="0" borderId="0" xfId="2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horizontal="left"/>
    </xf>
    <xf numFmtId="164" fontId="2" fillId="0" borderId="0" xfId="2" applyNumberFormat="1" applyFont="1" applyFill="1" applyBorder="1" applyAlignment="1">
      <alignment horizontal="left"/>
    </xf>
    <xf numFmtId="164" fontId="3" fillId="0" borderId="0" xfId="2" applyNumberFormat="1" applyFont="1" applyFill="1" applyBorder="1" applyAlignment="1">
      <alignment horizontal="left"/>
    </xf>
    <xf numFmtId="164" fontId="3" fillId="0" borderId="0" xfId="2" applyNumberFormat="1" applyFont="1" applyFill="1" applyBorder="1" applyAlignment="1">
      <alignment vertical="center" wrapText="1"/>
    </xf>
    <xf numFmtId="164" fontId="2" fillId="0" borderId="0" xfId="2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4" fontId="4" fillId="0" borderId="0" xfId="2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0" fillId="0" borderId="0" xfId="3" applyNumberFormat="1" applyFont="1" applyFill="1"/>
    <xf numFmtId="164" fontId="16" fillId="0" borderId="0" xfId="2" applyNumberFormat="1" applyFont="1" applyFill="1"/>
    <xf numFmtId="4" fontId="15" fillId="0" borderId="0" xfId="4" applyNumberFormat="1" applyFont="1" applyFill="1"/>
    <xf numFmtId="4" fontId="15" fillId="0" borderId="0" xfId="4" applyNumberFormat="1" applyFont="1" applyFill="1" applyBorder="1"/>
    <xf numFmtId="43" fontId="2" fillId="0" borderId="0" xfId="2" applyNumberFormat="1" applyFont="1" applyFill="1" applyBorder="1"/>
    <xf numFmtId="43" fontId="2" fillId="0" borderId="0" xfId="2" applyFont="1" applyFill="1" applyBorder="1"/>
    <xf numFmtId="0" fontId="2" fillId="0" borderId="0" xfId="0" applyFont="1" applyFill="1" applyBorder="1" applyAlignment="1">
      <alignment horizontal="left"/>
    </xf>
    <xf numFmtId="164" fontId="2" fillId="0" borderId="0" xfId="2" applyNumberFormat="1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horizontal="left"/>
    </xf>
    <xf numFmtId="164" fontId="2" fillId="0" borderId="0" xfId="2" applyNumberFormat="1" applyFont="1" applyFill="1" applyAlignment="1">
      <alignment horizontal="center" vertical="center"/>
    </xf>
    <xf numFmtId="164" fontId="11" fillId="0" borderId="0" xfId="2" applyNumberFormat="1" applyFont="1" applyFill="1" applyBorder="1" applyAlignment="1"/>
    <xf numFmtId="164" fontId="2" fillId="2" borderId="0" xfId="2" applyNumberFormat="1" applyFont="1" applyFill="1" applyAlignment="1">
      <alignment horizontal="left"/>
    </xf>
    <xf numFmtId="3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 indent="4"/>
    </xf>
    <xf numFmtId="164" fontId="0" fillId="0" borderId="0" xfId="2" applyNumberFormat="1" applyFont="1" applyFill="1" applyBorder="1" applyAlignment="1">
      <alignment horizontal="right"/>
    </xf>
    <xf numFmtId="164" fontId="2" fillId="3" borderId="0" xfId="2" applyNumberFormat="1" applyFont="1" applyFill="1" applyAlignment="1">
      <alignment horizontal="left"/>
    </xf>
    <xf numFmtId="164" fontId="16" fillId="0" borderId="0" xfId="2" applyNumberFormat="1" applyFont="1" applyFill="1" applyAlignment="1">
      <alignment horizontal="center"/>
    </xf>
    <xf numFmtId="164" fontId="16" fillId="0" borderId="0" xfId="2" applyNumberFormat="1" applyFont="1" applyFill="1" applyAlignment="1">
      <alignment horizontal="left"/>
    </xf>
    <xf numFmtId="164" fontId="18" fillId="0" borderId="0" xfId="2" applyNumberFormat="1" applyFont="1" applyFill="1"/>
    <xf numFmtId="164" fontId="3" fillId="0" borderId="0" xfId="2" applyNumberFormat="1" applyFont="1" applyFill="1" applyBorder="1"/>
    <xf numFmtId="164" fontId="19" fillId="0" borderId="0" xfId="2" applyNumberFormat="1" applyFont="1" applyFill="1"/>
    <xf numFmtId="164" fontId="5" fillId="0" borderId="2" xfId="2" applyNumberFormat="1" applyFont="1" applyFill="1" applyBorder="1" applyAlignment="1">
      <alignment horizontal="center" vertical="center" wrapText="1"/>
    </xf>
    <xf numFmtId="164" fontId="5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2" applyNumberFormat="1" applyFont="1" applyFill="1" applyAlignment="1">
      <alignment horizontal="center"/>
    </xf>
    <xf numFmtId="164" fontId="4" fillId="0" borderId="0" xfId="2" applyNumberFormat="1" applyFont="1" applyFill="1" applyAlignment="1">
      <alignment horizontal="center"/>
    </xf>
    <xf numFmtId="164" fontId="2" fillId="0" borderId="0" xfId="2" applyNumberFormat="1" applyFont="1" applyFill="1" applyBorder="1" applyAlignment="1">
      <alignment horizontal="left"/>
    </xf>
    <xf numFmtId="164" fontId="12" fillId="0" borderId="0" xfId="2" applyNumberFormat="1" applyFont="1" applyFill="1" applyAlignment="1">
      <alignment horizontal="center"/>
    </xf>
    <xf numFmtId="164" fontId="0" fillId="0" borderId="0" xfId="2" applyNumberFormat="1" applyFont="1" applyFill="1" applyBorder="1" applyAlignment="1">
      <alignment horizontal="left"/>
    </xf>
  </cellXfs>
  <cellStyles count="5">
    <cellStyle name="Excel Built-in Normal" xfId="4"/>
    <cellStyle name="Millares" xfId="2" builtinId="3"/>
    <cellStyle name="Millares 2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9"/>
  <sheetViews>
    <sheetView topLeftCell="A13" zoomScale="70" zoomScaleNormal="70" workbookViewId="0">
      <selection activeCell="F28" sqref="F28"/>
    </sheetView>
  </sheetViews>
  <sheetFormatPr baseColWidth="10" defaultColWidth="11.5703125" defaultRowHeight="15" x14ac:dyDescent="0.25"/>
  <cols>
    <col min="1" max="1" width="9.7109375" style="1" customWidth="1"/>
    <col min="2" max="2" width="45.7109375" style="2" customWidth="1"/>
    <col min="3" max="3" width="20" style="3" bestFit="1" customWidth="1"/>
    <col min="4" max="4" width="16" style="3" customWidth="1"/>
    <col min="5" max="5" width="15.7109375" style="3" customWidth="1"/>
    <col min="6" max="6" width="20" style="3" bestFit="1" customWidth="1"/>
    <col min="7" max="7" width="13.7109375" style="3" customWidth="1"/>
    <col min="8" max="8" width="15.140625" style="3" customWidth="1"/>
    <col min="9" max="9" width="15" style="3" customWidth="1"/>
    <col min="10" max="10" width="17.7109375" style="3" bestFit="1" customWidth="1"/>
    <col min="11" max="11" width="15.42578125" style="3" customWidth="1"/>
    <col min="12" max="12" width="13.7109375" style="3" customWidth="1"/>
    <col min="13" max="16384" width="11.5703125" style="3"/>
  </cols>
  <sheetData>
    <row r="1" spans="1:12" x14ac:dyDescent="0.25">
      <c r="A1" s="110" t="s">
        <v>66</v>
      </c>
      <c r="B1" s="110"/>
      <c r="C1" s="110"/>
      <c r="D1" s="110"/>
      <c r="E1" s="110"/>
      <c r="F1" s="110"/>
      <c r="G1" s="110"/>
    </row>
    <row r="2" spans="1:12" x14ac:dyDescent="0.25">
      <c r="A2" s="9"/>
      <c r="B2" s="79" t="s">
        <v>84</v>
      </c>
      <c r="C2" s="9" t="s">
        <v>87</v>
      </c>
      <c r="D2" s="9"/>
      <c r="E2" s="9"/>
      <c r="F2" s="9"/>
      <c r="G2" s="9"/>
      <c r="H2" s="9"/>
      <c r="I2" s="9"/>
      <c r="J2" s="9"/>
      <c r="K2" s="9"/>
    </row>
    <row r="3" spans="1:12" x14ac:dyDescent="0.25">
      <c r="A3" s="9"/>
      <c r="B3" s="79" t="s">
        <v>85</v>
      </c>
      <c r="C3" s="9" t="s">
        <v>88</v>
      </c>
      <c r="D3" s="9"/>
      <c r="E3" s="9"/>
      <c r="F3" s="9"/>
      <c r="G3" s="9"/>
      <c r="H3" s="9"/>
      <c r="I3" s="9"/>
      <c r="J3" s="9"/>
      <c r="K3" s="9"/>
      <c r="L3" s="2"/>
    </row>
    <row r="4" spans="1:12" x14ac:dyDescent="0.25">
      <c r="A4" s="9"/>
      <c r="B4" s="79" t="s">
        <v>86</v>
      </c>
      <c r="C4" s="9" t="s">
        <v>89</v>
      </c>
      <c r="D4" s="9"/>
      <c r="E4" s="9"/>
      <c r="F4" s="9"/>
      <c r="G4" s="9"/>
      <c r="H4" s="9"/>
      <c r="I4" s="9"/>
      <c r="J4" s="9"/>
      <c r="K4" s="9"/>
    </row>
    <row r="5" spans="1:12" x14ac:dyDescent="0.25">
      <c r="A5" s="9"/>
      <c r="B5" s="79" t="s">
        <v>83</v>
      </c>
      <c r="C5" s="9" t="s">
        <v>134</v>
      </c>
      <c r="D5" s="9"/>
      <c r="E5" s="9"/>
      <c r="F5" s="9"/>
      <c r="G5" s="9"/>
      <c r="H5" s="9"/>
      <c r="I5" s="9"/>
      <c r="J5" s="9"/>
      <c r="K5" s="9"/>
    </row>
    <row r="6" spans="1:12" x14ac:dyDescent="0.25">
      <c r="A6" s="2"/>
      <c r="C6" s="2"/>
      <c r="D6" s="2"/>
      <c r="E6" s="2"/>
      <c r="F6" s="2"/>
      <c r="G6" s="2"/>
      <c r="H6" s="2"/>
      <c r="I6" s="2"/>
      <c r="J6" s="2"/>
      <c r="K6" s="2"/>
    </row>
    <row r="7" spans="1:12" x14ac:dyDescent="0.25">
      <c r="A7" s="4"/>
      <c r="B7" s="4"/>
      <c r="C7" s="4"/>
      <c r="D7" s="15"/>
      <c r="E7" s="4"/>
      <c r="F7" s="15"/>
      <c r="G7" s="4"/>
      <c r="H7" s="15"/>
      <c r="I7" s="4"/>
      <c r="J7" s="15"/>
      <c r="K7" s="4"/>
    </row>
    <row r="8" spans="1:12" x14ac:dyDescent="0.25">
      <c r="A8" s="110" t="s">
        <v>91</v>
      </c>
      <c r="B8" s="110"/>
      <c r="C8" s="110"/>
      <c r="D8" s="110"/>
      <c r="E8" s="110"/>
      <c r="F8" s="110"/>
      <c r="G8" s="110"/>
      <c r="H8" s="2"/>
      <c r="I8" s="2"/>
      <c r="J8" s="2"/>
      <c r="K8" s="2"/>
    </row>
    <row r="9" spans="1:12" x14ac:dyDescent="0.25">
      <c r="A9" s="110" t="s">
        <v>90</v>
      </c>
      <c r="B9" s="110"/>
      <c r="C9" s="110"/>
      <c r="D9" s="110"/>
      <c r="E9" s="110"/>
      <c r="F9" s="110"/>
      <c r="G9" s="110"/>
      <c r="H9" s="2"/>
      <c r="I9" s="2"/>
      <c r="J9" s="2"/>
      <c r="K9" s="2"/>
    </row>
    <row r="11" spans="1:12" s="4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94</v>
      </c>
      <c r="E11" s="36" t="s">
        <v>95</v>
      </c>
      <c r="F11" s="36" t="s">
        <v>96</v>
      </c>
      <c r="G11" s="36" t="s">
        <v>115</v>
      </c>
      <c r="H11" s="13"/>
    </row>
    <row r="12" spans="1:12" s="19" customFormat="1" x14ac:dyDescent="0.25">
      <c r="A12" s="18"/>
      <c r="B12" s="13"/>
      <c r="C12" s="18"/>
      <c r="D12" s="13"/>
      <c r="E12" s="13"/>
      <c r="F12" s="13"/>
      <c r="G12" s="13"/>
      <c r="H12" s="13"/>
    </row>
    <row r="13" spans="1:12" s="19" customFormat="1" x14ac:dyDescent="0.25">
      <c r="A13" s="37">
        <v>0</v>
      </c>
      <c r="B13" s="38" t="s">
        <v>64</v>
      </c>
      <c r="C13" s="20" t="s">
        <v>11</v>
      </c>
      <c r="D13" s="27">
        <v>11706</v>
      </c>
      <c r="E13" s="27">
        <v>19612</v>
      </c>
      <c r="F13" s="27">
        <v>20384</v>
      </c>
      <c r="G13" s="39">
        <f>+AVERAGE(D13:F13)</f>
        <v>17234</v>
      </c>
      <c r="H13" s="13"/>
    </row>
    <row r="14" spans="1:12" s="19" customFormat="1" x14ac:dyDescent="0.25">
      <c r="A14" s="37"/>
      <c r="B14" s="40" t="s">
        <v>65</v>
      </c>
      <c r="C14" s="20" t="s">
        <v>11</v>
      </c>
      <c r="D14" s="27">
        <v>200</v>
      </c>
      <c r="E14" s="27">
        <v>526</v>
      </c>
      <c r="F14" s="27">
        <v>1268</v>
      </c>
      <c r="G14" s="39">
        <f t="shared" ref="G14:G35" si="0">+AVERAGE(D14:F14)</f>
        <v>664.66666666666663</v>
      </c>
      <c r="H14" s="13"/>
    </row>
    <row r="15" spans="1:12" s="11" customFormat="1" x14ac:dyDescent="0.25">
      <c r="A15" s="20"/>
      <c r="B15" s="13"/>
      <c r="C15" s="18"/>
      <c r="D15" s="41"/>
      <c r="E15" s="41"/>
      <c r="F15" s="41"/>
      <c r="G15" s="39"/>
    </row>
    <row r="16" spans="1:12" s="11" customFormat="1" ht="15.75" x14ac:dyDescent="0.25">
      <c r="A16" s="42">
        <v>1</v>
      </c>
      <c r="B16" s="43" t="s">
        <v>45</v>
      </c>
      <c r="C16" s="5" t="s">
        <v>11</v>
      </c>
      <c r="D16" s="39">
        <f>D17+D22</f>
        <v>10136</v>
      </c>
      <c r="E16" s="39">
        <f t="shared" ref="E16:F16" si="1">E17+E22</f>
        <v>25765</v>
      </c>
      <c r="F16" s="39">
        <f t="shared" si="1"/>
        <v>32254</v>
      </c>
      <c r="G16" s="39">
        <f t="shared" si="0"/>
        <v>22718.333333333332</v>
      </c>
    </row>
    <row r="17" spans="1:9" s="11" customFormat="1" ht="15.75" x14ac:dyDescent="0.25">
      <c r="A17" s="42"/>
      <c r="B17" s="44" t="s">
        <v>46</v>
      </c>
      <c r="C17" s="5" t="s">
        <v>11</v>
      </c>
      <c r="D17" s="39">
        <f>SUM(D18:D21)</f>
        <v>9991</v>
      </c>
      <c r="E17" s="39">
        <f t="shared" ref="E17:F17" si="2">SUM(E18:E21)</f>
        <v>22830</v>
      </c>
      <c r="F17" s="39">
        <f t="shared" si="2"/>
        <v>26846</v>
      </c>
      <c r="G17" s="39">
        <f t="shared" si="0"/>
        <v>19889</v>
      </c>
    </row>
    <row r="18" spans="1:9" ht="15.75" x14ac:dyDescent="0.25">
      <c r="A18" s="42"/>
      <c r="B18" s="45" t="s">
        <v>47</v>
      </c>
      <c r="C18" s="5" t="s">
        <v>11</v>
      </c>
      <c r="D18" s="39">
        <v>990</v>
      </c>
      <c r="E18" s="39">
        <v>1923</v>
      </c>
      <c r="F18" s="39">
        <v>2220</v>
      </c>
      <c r="G18" s="39">
        <f t="shared" si="0"/>
        <v>1711</v>
      </c>
      <c r="I18" s="6"/>
    </row>
    <row r="19" spans="1:9" ht="15.75" x14ac:dyDescent="0.25">
      <c r="A19" s="42"/>
      <c r="B19" s="45" t="s">
        <v>48</v>
      </c>
      <c r="C19" s="5" t="s">
        <v>11</v>
      </c>
      <c r="D19" s="39">
        <v>7052</v>
      </c>
      <c r="E19" s="39">
        <v>17265</v>
      </c>
      <c r="F19" s="39">
        <v>20027</v>
      </c>
      <c r="G19" s="39">
        <f t="shared" si="0"/>
        <v>14781.333333333334</v>
      </c>
      <c r="I19" s="6"/>
    </row>
    <row r="20" spans="1:9" ht="15.75" x14ac:dyDescent="0.25">
      <c r="A20" s="42"/>
      <c r="B20" s="45" t="s">
        <v>52</v>
      </c>
      <c r="C20" s="5" t="s">
        <v>11</v>
      </c>
      <c r="D20" s="39">
        <v>450</v>
      </c>
      <c r="E20" s="39">
        <v>1048</v>
      </c>
      <c r="F20" s="39">
        <v>1562</v>
      </c>
      <c r="G20" s="39">
        <f t="shared" si="0"/>
        <v>1020</v>
      </c>
      <c r="I20" s="6"/>
    </row>
    <row r="21" spans="1:9" ht="15.75" x14ac:dyDescent="0.25">
      <c r="A21" s="42"/>
      <c r="B21" s="45" t="s">
        <v>51</v>
      </c>
      <c r="C21" s="5" t="s">
        <v>12</v>
      </c>
      <c r="D21" s="39">
        <v>1499</v>
      </c>
      <c r="E21" s="39">
        <v>2594</v>
      </c>
      <c r="F21" s="39">
        <v>3037</v>
      </c>
      <c r="G21" s="39">
        <f t="shared" si="0"/>
        <v>2376.6666666666665</v>
      </c>
      <c r="I21" s="6"/>
    </row>
    <row r="22" spans="1:9" ht="15.75" x14ac:dyDescent="0.25">
      <c r="A22" s="42"/>
      <c r="B22" s="46" t="s">
        <v>14</v>
      </c>
      <c r="C22" s="5" t="s">
        <v>11</v>
      </c>
      <c r="D22" s="39">
        <v>145</v>
      </c>
      <c r="E22" s="39">
        <v>2935</v>
      </c>
      <c r="F22" s="39">
        <v>5408</v>
      </c>
      <c r="G22" s="39">
        <f t="shared" si="0"/>
        <v>2829.3333333333335</v>
      </c>
      <c r="I22" s="6"/>
    </row>
    <row r="23" spans="1:9" ht="17.25" x14ac:dyDescent="0.25">
      <c r="A23" s="42">
        <v>2</v>
      </c>
      <c r="B23" s="47" t="s">
        <v>49</v>
      </c>
      <c r="C23" s="5" t="s">
        <v>53</v>
      </c>
      <c r="D23" s="39">
        <f>D24+D27+D28</f>
        <v>50890</v>
      </c>
      <c r="E23" s="39">
        <f>E24+E27+E28</f>
        <v>159238</v>
      </c>
      <c r="F23" s="39">
        <f t="shared" ref="F23" si="3">F24+F27+F28</f>
        <v>124642</v>
      </c>
      <c r="G23" s="39">
        <f t="shared" si="0"/>
        <v>111590</v>
      </c>
      <c r="I23" s="6"/>
    </row>
    <row r="24" spans="1:9" ht="15.75" x14ac:dyDescent="0.25">
      <c r="A24" s="42"/>
      <c r="B24" s="46" t="s">
        <v>144</v>
      </c>
      <c r="C24" s="5" t="s">
        <v>11</v>
      </c>
      <c r="D24" s="39">
        <v>7871</v>
      </c>
      <c r="E24" s="39">
        <v>18262</v>
      </c>
      <c r="F24" s="39">
        <v>20833</v>
      </c>
      <c r="G24" s="39">
        <f t="shared" si="0"/>
        <v>15655.333333333334</v>
      </c>
      <c r="I24" s="6"/>
    </row>
    <row r="25" spans="1:9" ht="15.75" x14ac:dyDescent="0.25">
      <c r="A25" s="42"/>
      <c r="B25" s="46" t="s">
        <v>50</v>
      </c>
      <c r="C25" s="5" t="s">
        <v>11</v>
      </c>
      <c r="D25" s="94">
        <v>11262</v>
      </c>
      <c r="E25" s="94">
        <v>27375</v>
      </c>
      <c r="F25" s="94">
        <v>26047</v>
      </c>
      <c r="G25" s="39">
        <f t="shared" si="0"/>
        <v>21561.333333333332</v>
      </c>
      <c r="I25" s="6"/>
    </row>
    <row r="26" spans="1:9" ht="15.75" x14ac:dyDescent="0.25">
      <c r="A26" s="42"/>
      <c r="B26" s="45" t="s">
        <v>126</v>
      </c>
      <c r="C26" s="5" t="s">
        <v>127</v>
      </c>
      <c r="D26" s="39"/>
      <c r="E26" s="39"/>
      <c r="F26" s="39"/>
      <c r="G26" s="39"/>
      <c r="I26" s="6"/>
    </row>
    <row r="27" spans="1:9" ht="15.75" x14ac:dyDescent="0.25">
      <c r="A27" s="42"/>
      <c r="B27" s="46" t="s">
        <v>145</v>
      </c>
      <c r="C27" s="5" t="s">
        <v>11</v>
      </c>
      <c r="D27" s="39">
        <v>1035</v>
      </c>
      <c r="E27" s="39">
        <v>3673</v>
      </c>
      <c r="F27" s="39">
        <v>4284</v>
      </c>
      <c r="G27" s="39">
        <f t="shared" si="0"/>
        <v>2997.3333333333335</v>
      </c>
      <c r="I27" s="6"/>
    </row>
    <row r="28" spans="1:9" ht="15.75" x14ac:dyDescent="0.25">
      <c r="A28" s="48"/>
      <c r="B28" s="46" t="s">
        <v>18</v>
      </c>
      <c r="C28" s="5" t="s">
        <v>11</v>
      </c>
      <c r="D28" s="39">
        <f>SUM(D29:D30)</f>
        <v>41984</v>
      </c>
      <c r="E28" s="39">
        <f t="shared" ref="E28:F28" si="4">SUM(E29:E30)</f>
        <v>137303</v>
      </c>
      <c r="F28" s="39">
        <f t="shared" si="4"/>
        <v>99525</v>
      </c>
      <c r="G28" s="39">
        <f t="shared" si="0"/>
        <v>92937.333333333328</v>
      </c>
      <c r="I28" s="6"/>
    </row>
    <row r="29" spans="1:9" ht="15.75" x14ac:dyDescent="0.25">
      <c r="A29" s="48"/>
      <c r="B29" s="45" t="s">
        <v>48</v>
      </c>
      <c r="C29" s="5" t="s">
        <v>11</v>
      </c>
      <c r="D29" s="94">
        <v>35798</v>
      </c>
      <c r="E29" s="94">
        <v>117488</v>
      </c>
      <c r="F29" s="94">
        <v>84154</v>
      </c>
      <c r="G29" s="39">
        <f t="shared" si="0"/>
        <v>79146.666666666672</v>
      </c>
      <c r="I29" s="6"/>
    </row>
    <row r="30" spans="1:9" ht="15.75" x14ac:dyDescent="0.25">
      <c r="A30" s="48"/>
      <c r="B30" s="45" t="s">
        <v>51</v>
      </c>
      <c r="C30" s="5" t="s">
        <v>11</v>
      </c>
      <c r="D30" s="94">
        <v>6186</v>
      </c>
      <c r="E30" s="94">
        <v>19815</v>
      </c>
      <c r="F30" s="94">
        <v>15371</v>
      </c>
      <c r="G30" s="39">
        <f t="shared" si="0"/>
        <v>13790.666666666666</v>
      </c>
      <c r="I30" s="6"/>
    </row>
    <row r="31" spans="1:9" ht="15.75" x14ac:dyDescent="0.25">
      <c r="A31" s="48"/>
      <c r="B31" s="45" t="s">
        <v>125</v>
      </c>
      <c r="C31" s="5" t="s">
        <v>127</v>
      </c>
      <c r="D31" s="39"/>
      <c r="E31" s="39"/>
      <c r="F31" s="39"/>
      <c r="G31" s="39"/>
      <c r="I31" s="6"/>
    </row>
    <row r="32" spans="1:9" ht="15.75" x14ac:dyDescent="0.25">
      <c r="A32" s="42">
        <v>3</v>
      </c>
      <c r="B32" s="49" t="s">
        <v>10</v>
      </c>
      <c r="C32" s="5" t="s">
        <v>13</v>
      </c>
      <c r="D32" s="39">
        <v>1677</v>
      </c>
      <c r="E32" s="39">
        <v>7442</v>
      </c>
      <c r="F32" s="39">
        <v>10635</v>
      </c>
      <c r="G32" s="39">
        <f t="shared" si="0"/>
        <v>6584.666666666667</v>
      </c>
      <c r="I32" s="6"/>
    </row>
    <row r="33" spans="1:14" ht="15.75" x14ac:dyDescent="0.25">
      <c r="A33" s="42"/>
      <c r="B33" s="49"/>
      <c r="C33" s="5" t="s">
        <v>127</v>
      </c>
      <c r="D33" s="39"/>
      <c r="E33" s="39"/>
      <c r="F33" s="39"/>
      <c r="G33" s="39"/>
      <c r="I33" s="6"/>
    </row>
    <row r="34" spans="1:14" ht="15.75" x14ac:dyDescent="0.25">
      <c r="A34" s="42"/>
      <c r="B34" s="49"/>
      <c r="C34" s="5"/>
      <c r="D34" s="39"/>
      <c r="E34" s="39"/>
      <c r="F34" s="39"/>
      <c r="G34" s="39"/>
      <c r="I34" s="6"/>
    </row>
    <row r="35" spans="1:14" ht="15.75" customHeight="1" thickBot="1" x14ac:dyDescent="0.3">
      <c r="A35" s="50"/>
      <c r="B35" s="51" t="s">
        <v>116</v>
      </c>
      <c r="C35" s="52" t="s">
        <v>11</v>
      </c>
      <c r="D35" s="53">
        <f>D17+D28</f>
        <v>51975</v>
      </c>
      <c r="E35" s="54">
        <f t="shared" ref="E35:F35" si="5">E17+E28</f>
        <v>160133</v>
      </c>
      <c r="F35" s="51">
        <f t="shared" si="5"/>
        <v>126371</v>
      </c>
      <c r="G35" s="52">
        <f t="shared" si="0"/>
        <v>112826.33333333333</v>
      </c>
      <c r="I35" s="6"/>
    </row>
    <row r="36" spans="1:14" ht="15.75" customHeight="1" thickTop="1" x14ac:dyDescent="0.25">
      <c r="A36" s="13" t="s">
        <v>54</v>
      </c>
      <c r="B36" s="13"/>
      <c r="C36" s="5"/>
      <c r="D36" s="5"/>
      <c r="E36" s="5"/>
      <c r="F36" s="5"/>
      <c r="G36" s="5"/>
      <c r="H36" s="5"/>
      <c r="I36" s="5"/>
      <c r="J36" s="5"/>
      <c r="K36" s="5"/>
      <c r="M36" s="6"/>
    </row>
    <row r="37" spans="1:14" ht="15.75" customHeight="1" x14ac:dyDescent="0.25">
      <c r="A37" s="13" t="s">
        <v>146</v>
      </c>
      <c r="B37" s="13"/>
      <c r="C37" s="5"/>
      <c r="D37" s="5"/>
      <c r="E37" s="5"/>
      <c r="F37" s="5"/>
      <c r="G37" s="5"/>
      <c r="H37" s="5"/>
      <c r="I37" s="5"/>
      <c r="J37" s="5"/>
      <c r="K37" s="5"/>
      <c r="L37" s="14"/>
      <c r="N37" s="6"/>
    </row>
    <row r="38" spans="1:14" ht="15.75" customHeight="1" x14ac:dyDescent="0.25">
      <c r="A38" s="13" t="s">
        <v>55</v>
      </c>
      <c r="B38" s="13"/>
      <c r="C38" s="5"/>
      <c r="D38" s="5"/>
      <c r="E38" s="5"/>
      <c r="F38" s="5"/>
      <c r="G38" s="5"/>
      <c r="H38" s="5"/>
      <c r="I38" s="5"/>
      <c r="J38" s="5"/>
      <c r="K38" s="5"/>
      <c r="L38" s="14"/>
      <c r="N38" s="6"/>
    </row>
    <row r="39" spans="1:14" x14ac:dyDescent="0.25">
      <c r="A39" s="2" t="s">
        <v>147</v>
      </c>
      <c r="N39" s="6"/>
    </row>
    <row r="40" spans="1:14" x14ac:dyDescent="0.25">
      <c r="C40" s="5"/>
      <c r="D40" s="5"/>
    </row>
    <row r="42" spans="1:14" x14ac:dyDescent="0.25">
      <c r="A42" s="110" t="s">
        <v>99</v>
      </c>
      <c r="B42" s="110"/>
      <c r="C42" s="110"/>
      <c r="D42" s="110"/>
      <c r="E42" s="110"/>
      <c r="F42" s="110"/>
      <c r="G42" s="110"/>
      <c r="H42" s="110"/>
      <c r="I42" s="110"/>
      <c r="J42" s="15"/>
    </row>
    <row r="43" spans="1:14" x14ac:dyDescent="0.25">
      <c r="A43" s="110" t="s">
        <v>101</v>
      </c>
      <c r="B43" s="110"/>
      <c r="C43" s="110"/>
      <c r="D43" s="110"/>
      <c r="E43" s="110"/>
      <c r="F43" s="110"/>
      <c r="G43" s="110"/>
      <c r="H43" s="110"/>
      <c r="I43" s="110"/>
      <c r="J43" s="15"/>
    </row>
    <row r="44" spans="1:14" x14ac:dyDescent="0.25">
      <c r="A44" s="110" t="s">
        <v>123</v>
      </c>
      <c r="B44" s="110"/>
      <c r="C44" s="110"/>
      <c r="D44" s="110"/>
      <c r="E44" s="110"/>
      <c r="F44" s="110"/>
      <c r="G44" s="110"/>
      <c r="H44" s="110"/>
      <c r="I44" s="110"/>
      <c r="J44" s="15"/>
    </row>
    <row r="46" spans="1:14" ht="15.75" thickBot="1" x14ac:dyDescent="0.3">
      <c r="A46" s="36" t="s">
        <v>0</v>
      </c>
      <c r="B46" s="36" t="s">
        <v>122</v>
      </c>
      <c r="C46" s="36" t="s">
        <v>94</v>
      </c>
      <c r="D46" s="36" t="s">
        <v>95</v>
      </c>
      <c r="E46" s="36" t="s">
        <v>96</v>
      </c>
      <c r="F46" s="36" t="s">
        <v>39</v>
      </c>
      <c r="G46" s="18"/>
    </row>
    <row r="47" spans="1:14" x14ac:dyDescent="0.25">
      <c r="A47" s="20"/>
      <c r="B47" s="13"/>
      <c r="C47" s="18"/>
      <c r="D47" s="18"/>
      <c r="E47" s="18"/>
      <c r="F47" s="18"/>
      <c r="G47" s="18"/>
    </row>
    <row r="48" spans="1:14" x14ac:dyDescent="0.25">
      <c r="A48" s="20">
        <v>1</v>
      </c>
      <c r="B48" s="13" t="s">
        <v>57</v>
      </c>
      <c r="C48" s="28"/>
      <c r="D48" s="28">
        <v>750614120</v>
      </c>
      <c r="E48" s="28">
        <v>350136328</v>
      </c>
      <c r="F48" s="28">
        <f t="shared" ref="F48:F53" si="6">SUM(C48:E48)</f>
        <v>1100750448</v>
      </c>
      <c r="G48" s="14"/>
    </row>
    <row r="49" spans="1:10" x14ac:dyDescent="0.25">
      <c r="A49" s="20">
        <v>2</v>
      </c>
      <c r="B49" s="13" t="s">
        <v>59</v>
      </c>
      <c r="C49" s="28"/>
      <c r="D49" s="28"/>
      <c r="E49" s="28">
        <v>744359364</v>
      </c>
      <c r="F49" s="28">
        <f t="shared" si="6"/>
        <v>744359364</v>
      </c>
      <c r="G49" s="14"/>
    </row>
    <row r="50" spans="1:10" x14ac:dyDescent="0.25">
      <c r="A50" s="20">
        <v>3</v>
      </c>
      <c r="B50" s="13" t="s">
        <v>58</v>
      </c>
      <c r="C50" s="28"/>
      <c r="D50" s="28"/>
      <c r="E50" s="28">
        <v>241667289</v>
      </c>
      <c r="F50" s="28">
        <f t="shared" si="6"/>
        <v>241667289</v>
      </c>
      <c r="G50" s="14"/>
    </row>
    <row r="51" spans="1:10" x14ac:dyDescent="0.25">
      <c r="A51" s="20">
        <v>4</v>
      </c>
      <c r="B51" s="13" t="s">
        <v>60</v>
      </c>
      <c r="C51" s="28"/>
      <c r="D51" s="28"/>
      <c r="E51" s="28"/>
      <c r="F51" s="28">
        <f t="shared" si="6"/>
        <v>0</v>
      </c>
      <c r="G51" s="14"/>
    </row>
    <row r="52" spans="1:10" x14ac:dyDescent="0.25">
      <c r="A52" s="20">
        <v>5</v>
      </c>
      <c r="B52" s="13" t="s">
        <v>44</v>
      </c>
      <c r="C52" s="28"/>
      <c r="D52" s="28"/>
      <c r="E52" s="28"/>
      <c r="F52" s="28">
        <f t="shared" si="6"/>
        <v>0</v>
      </c>
      <c r="G52" s="14"/>
    </row>
    <row r="53" spans="1:10" x14ac:dyDescent="0.25">
      <c r="A53" s="73">
        <v>6</v>
      </c>
      <c r="B53" s="13" t="s">
        <v>67</v>
      </c>
      <c r="C53" s="28"/>
      <c r="D53" s="28"/>
      <c r="E53" s="28">
        <v>41998757</v>
      </c>
      <c r="F53" s="28">
        <f t="shared" si="6"/>
        <v>41998757</v>
      </c>
      <c r="G53" s="14"/>
    </row>
    <row r="54" spans="1:10" s="21" customFormat="1" x14ac:dyDescent="0.25">
      <c r="A54" s="88">
        <v>7</v>
      </c>
      <c r="B54" s="27" t="s">
        <v>128</v>
      </c>
      <c r="C54" s="87"/>
      <c r="D54" s="87"/>
      <c r="E54" s="87"/>
      <c r="F54" s="28"/>
      <c r="H54" s="27"/>
    </row>
    <row r="55" spans="1:10" s="21" customFormat="1" x14ac:dyDescent="0.25">
      <c r="A55" s="88">
        <v>8</v>
      </c>
      <c r="B55" s="27" t="s">
        <v>129</v>
      </c>
      <c r="C55" s="87"/>
      <c r="D55" s="87"/>
      <c r="E55" s="87"/>
      <c r="F55" s="28"/>
      <c r="H55" s="27"/>
    </row>
    <row r="56" spans="1:10" s="21" customFormat="1" x14ac:dyDescent="0.25">
      <c r="A56" s="88">
        <v>9</v>
      </c>
      <c r="B56" s="27" t="s">
        <v>130</v>
      </c>
      <c r="C56" s="87"/>
      <c r="D56" s="87"/>
      <c r="E56" s="87"/>
      <c r="F56" s="28"/>
      <c r="H56" s="27"/>
    </row>
    <row r="57" spans="1:10" ht="15.75" thickBot="1" x14ac:dyDescent="0.3">
      <c r="A57" s="50"/>
      <c r="B57" s="51" t="s">
        <v>1</v>
      </c>
      <c r="C57" s="52">
        <f>SUM(C48:C56)</f>
        <v>0</v>
      </c>
      <c r="D57" s="52">
        <f t="shared" ref="D57:F57" si="7">SUM(D48:D56)</f>
        <v>750614120</v>
      </c>
      <c r="E57" s="52">
        <f t="shared" si="7"/>
        <v>1378161738</v>
      </c>
      <c r="F57" s="52">
        <f t="shared" si="7"/>
        <v>2128775858</v>
      </c>
      <c r="G57" s="14"/>
    </row>
    <row r="58" spans="1:10" ht="15.75" thickTop="1" x14ac:dyDescent="0.25">
      <c r="A58" s="111" t="s">
        <v>148</v>
      </c>
      <c r="B58" s="111"/>
      <c r="C58" s="111"/>
      <c r="D58" s="111"/>
      <c r="E58" s="111"/>
      <c r="F58" s="111"/>
      <c r="G58" s="111"/>
      <c r="H58" s="111"/>
      <c r="I58" s="111"/>
      <c r="J58" s="16"/>
    </row>
    <row r="60" spans="1:10" x14ac:dyDescent="0.25">
      <c r="B60" s="1"/>
      <c r="C60" s="1"/>
      <c r="D60" s="17"/>
      <c r="E60" s="1"/>
      <c r="F60" s="17"/>
      <c r="G60" s="1"/>
      <c r="H60" s="17"/>
      <c r="I60" s="1"/>
      <c r="J60" s="17"/>
    </row>
    <row r="61" spans="1:10" x14ac:dyDescent="0.25">
      <c r="A61" s="110" t="s">
        <v>100</v>
      </c>
      <c r="B61" s="110"/>
      <c r="C61" s="110"/>
      <c r="D61" s="110"/>
      <c r="E61" s="110"/>
      <c r="F61" s="110"/>
      <c r="G61" s="110"/>
      <c r="H61" s="110"/>
      <c r="I61" s="110"/>
      <c r="J61" s="15"/>
    </row>
    <row r="62" spans="1:10" x14ac:dyDescent="0.25">
      <c r="A62" s="110" t="s">
        <v>102</v>
      </c>
      <c r="B62" s="110"/>
      <c r="C62" s="110"/>
      <c r="D62" s="110"/>
      <c r="E62" s="110"/>
      <c r="F62" s="110"/>
      <c r="G62" s="110"/>
      <c r="H62" s="110"/>
      <c r="I62" s="110"/>
      <c r="J62" s="15"/>
    </row>
    <row r="63" spans="1:10" s="4" customFormat="1" x14ac:dyDescent="0.25">
      <c r="A63" s="110" t="s">
        <v>123</v>
      </c>
      <c r="B63" s="110"/>
      <c r="C63" s="110"/>
      <c r="D63" s="110"/>
      <c r="E63" s="110"/>
      <c r="F63" s="110"/>
      <c r="G63" s="110"/>
      <c r="H63" s="110"/>
      <c r="I63" s="110"/>
      <c r="J63" s="15"/>
    </row>
    <row r="65" spans="1:7" ht="15.75" thickBot="1" x14ac:dyDescent="0.3">
      <c r="A65" s="36" t="s">
        <v>97</v>
      </c>
      <c r="B65" s="36" t="s">
        <v>98</v>
      </c>
      <c r="C65" s="36" t="s">
        <v>94</v>
      </c>
      <c r="D65" s="36" t="s">
        <v>95</v>
      </c>
      <c r="E65" s="36" t="s">
        <v>96</v>
      </c>
      <c r="F65" s="36" t="s">
        <v>39</v>
      </c>
      <c r="G65" s="18"/>
    </row>
    <row r="66" spans="1:7" x14ac:dyDescent="0.25">
      <c r="A66" s="20"/>
      <c r="B66" s="13"/>
      <c r="C66" s="5"/>
      <c r="D66" s="5"/>
      <c r="E66" s="5"/>
      <c r="F66" s="5"/>
      <c r="G66" s="5"/>
    </row>
    <row r="67" spans="1:7" x14ac:dyDescent="0.25">
      <c r="A67" s="55" t="s">
        <v>3</v>
      </c>
      <c r="B67" s="38" t="s">
        <v>4</v>
      </c>
      <c r="C67" s="28"/>
      <c r="D67" s="28"/>
      <c r="E67" s="28">
        <v>241667289</v>
      </c>
      <c r="F67" s="28">
        <f t="shared" ref="F67:F87" si="8">SUM(C67:E67)</f>
        <v>241667289</v>
      </c>
      <c r="G67" s="14"/>
    </row>
    <row r="68" spans="1:7" x14ac:dyDescent="0.25">
      <c r="A68" s="55" t="s">
        <v>5</v>
      </c>
      <c r="B68" s="38" t="s">
        <v>6</v>
      </c>
      <c r="C68" s="28"/>
      <c r="D68" s="28"/>
      <c r="E68" s="28">
        <v>744359364</v>
      </c>
      <c r="F68" s="28">
        <f t="shared" si="8"/>
        <v>744359364</v>
      </c>
      <c r="G68" s="14"/>
    </row>
    <row r="69" spans="1:7" x14ac:dyDescent="0.25">
      <c r="A69" s="55" t="s">
        <v>27</v>
      </c>
      <c r="B69" s="38" t="s">
        <v>28</v>
      </c>
      <c r="C69" s="28"/>
      <c r="D69" s="28"/>
      <c r="E69" s="28"/>
      <c r="F69" s="28">
        <f t="shared" si="8"/>
        <v>0</v>
      </c>
      <c r="G69" s="14"/>
    </row>
    <row r="70" spans="1:7" x14ac:dyDescent="0.25">
      <c r="A70" s="55" t="s">
        <v>7</v>
      </c>
      <c r="B70" s="38" t="s">
        <v>8</v>
      </c>
      <c r="C70" s="28"/>
      <c r="D70" s="28"/>
      <c r="E70" s="28"/>
      <c r="F70" s="28">
        <f t="shared" si="8"/>
        <v>0</v>
      </c>
      <c r="G70" s="14"/>
    </row>
    <row r="71" spans="1:7" x14ac:dyDescent="0.25">
      <c r="A71" s="55" t="s">
        <v>29</v>
      </c>
      <c r="B71" s="38" t="s">
        <v>30</v>
      </c>
      <c r="C71" s="28"/>
      <c r="D71" s="28"/>
      <c r="E71" s="28"/>
      <c r="F71" s="28">
        <f t="shared" si="8"/>
        <v>0</v>
      </c>
      <c r="G71" s="14"/>
    </row>
    <row r="72" spans="1:7" x14ac:dyDescent="0.25">
      <c r="A72" s="55" t="s">
        <v>31</v>
      </c>
      <c r="B72" s="38" t="s">
        <v>32</v>
      </c>
      <c r="C72" s="28"/>
      <c r="D72" s="28"/>
      <c r="E72" s="28"/>
      <c r="F72" s="28">
        <f t="shared" si="8"/>
        <v>0</v>
      </c>
      <c r="G72" s="14"/>
    </row>
    <row r="73" spans="1:7" x14ac:dyDescent="0.25">
      <c r="A73" s="55" t="s">
        <v>33</v>
      </c>
      <c r="B73" s="38" t="s">
        <v>34</v>
      </c>
      <c r="C73" s="28"/>
      <c r="D73" s="28"/>
      <c r="E73" s="28"/>
      <c r="F73" s="28">
        <f t="shared" si="8"/>
        <v>0</v>
      </c>
      <c r="G73" s="14"/>
    </row>
    <row r="74" spans="1:7" x14ac:dyDescent="0.25">
      <c r="A74" s="55" t="s">
        <v>35</v>
      </c>
      <c r="B74" s="38" t="s">
        <v>36</v>
      </c>
      <c r="C74" s="28"/>
      <c r="D74" s="28"/>
      <c r="E74" s="28"/>
      <c r="F74" s="28">
        <f t="shared" si="8"/>
        <v>0</v>
      </c>
      <c r="G74" s="14"/>
    </row>
    <row r="75" spans="1:7" x14ac:dyDescent="0.25">
      <c r="A75" s="55" t="s">
        <v>37</v>
      </c>
      <c r="B75" s="38" t="s">
        <v>38</v>
      </c>
      <c r="C75" s="28"/>
      <c r="D75" s="28"/>
      <c r="E75" s="28"/>
      <c r="F75" s="28">
        <f t="shared" si="8"/>
        <v>0</v>
      </c>
      <c r="G75" s="14"/>
    </row>
    <row r="76" spans="1:7" x14ac:dyDescent="0.25">
      <c r="A76" s="55" t="s">
        <v>9</v>
      </c>
      <c r="B76" s="56" t="s">
        <v>63</v>
      </c>
      <c r="C76" s="28"/>
      <c r="D76" s="28">
        <v>750614120</v>
      </c>
      <c r="E76" s="28">
        <v>350136328</v>
      </c>
      <c r="F76" s="28">
        <f t="shared" si="8"/>
        <v>1100750448</v>
      </c>
      <c r="G76" s="14"/>
    </row>
    <row r="77" spans="1:7" x14ac:dyDescent="0.25">
      <c r="A77" s="76" t="s">
        <v>69</v>
      </c>
      <c r="B77" s="77" t="s">
        <v>68</v>
      </c>
      <c r="C77" s="28"/>
      <c r="D77" s="28"/>
      <c r="E77" s="28"/>
      <c r="F77" s="28">
        <f t="shared" si="8"/>
        <v>0</v>
      </c>
      <c r="G77" s="14"/>
    </row>
    <row r="78" spans="1:7" x14ac:dyDescent="0.25">
      <c r="A78" s="76" t="s">
        <v>70</v>
      </c>
      <c r="B78" s="77" t="s">
        <v>71</v>
      </c>
      <c r="C78" s="28"/>
      <c r="D78" s="28"/>
      <c r="E78" s="28"/>
      <c r="F78" s="28">
        <f t="shared" si="8"/>
        <v>0</v>
      </c>
      <c r="G78" s="14"/>
    </row>
    <row r="79" spans="1:7" x14ac:dyDescent="0.25">
      <c r="A79" s="76" t="s">
        <v>72</v>
      </c>
      <c r="B79" s="77" t="s">
        <v>73</v>
      </c>
      <c r="C79" s="28"/>
      <c r="D79" s="28"/>
      <c r="E79" s="28"/>
      <c r="F79" s="28">
        <f t="shared" si="8"/>
        <v>0</v>
      </c>
      <c r="G79" s="14"/>
    </row>
    <row r="80" spans="1:7" x14ac:dyDescent="0.25">
      <c r="A80" s="76" t="s">
        <v>75</v>
      </c>
      <c r="B80" s="77" t="s">
        <v>76</v>
      </c>
      <c r="C80" s="28"/>
      <c r="D80" s="28"/>
      <c r="E80" s="28"/>
      <c r="F80" s="28">
        <f t="shared" si="8"/>
        <v>0</v>
      </c>
      <c r="G80" s="14"/>
    </row>
    <row r="81" spans="1:10" x14ac:dyDescent="0.25">
      <c r="A81" s="76" t="s">
        <v>77</v>
      </c>
      <c r="B81" s="77" t="s">
        <v>78</v>
      </c>
      <c r="C81" s="28"/>
      <c r="D81" s="28"/>
      <c r="E81" s="28"/>
      <c r="F81" s="28">
        <f t="shared" si="8"/>
        <v>0</v>
      </c>
      <c r="G81" s="14"/>
    </row>
    <row r="82" spans="1:10" x14ac:dyDescent="0.25">
      <c r="A82" s="76" t="s">
        <v>79</v>
      </c>
      <c r="B82" s="77" t="s">
        <v>80</v>
      </c>
      <c r="C82" s="28"/>
      <c r="D82" s="28"/>
      <c r="E82" s="28"/>
      <c r="F82" s="28">
        <f t="shared" si="8"/>
        <v>0</v>
      </c>
      <c r="G82" s="14"/>
    </row>
    <row r="83" spans="1:10" ht="30" x14ac:dyDescent="0.25">
      <c r="A83" s="76" t="s">
        <v>81</v>
      </c>
      <c r="B83" s="77" t="s">
        <v>82</v>
      </c>
      <c r="C83" s="28"/>
      <c r="D83" s="28"/>
      <c r="E83" s="28"/>
      <c r="F83" s="28">
        <f t="shared" si="8"/>
        <v>0</v>
      </c>
      <c r="G83" s="14"/>
    </row>
    <row r="84" spans="1:10" x14ac:dyDescent="0.25">
      <c r="A84" s="76" t="s">
        <v>72</v>
      </c>
      <c r="B84" s="77" t="s">
        <v>73</v>
      </c>
      <c r="C84" s="28"/>
      <c r="D84" s="28"/>
      <c r="E84" s="28"/>
      <c r="F84" s="28">
        <f t="shared" si="8"/>
        <v>0</v>
      </c>
      <c r="G84" s="14"/>
    </row>
    <row r="85" spans="1:10" x14ac:dyDescent="0.25">
      <c r="A85" s="76" t="s">
        <v>153</v>
      </c>
      <c r="B85" s="77" t="s">
        <v>152</v>
      </c>
      <c r="C85" s="28"/>
      <c r="D85" s="28"/>
      <c r="E85" s="28"/>
      <c r="F85" s="28">
        <f t="shared" si="8"/>
        <v>0</v>
      </c>
      <c r="G85" s="14"/>
    </row>
    <row r="86" spans="1:10" x14ac:dyDescent="0.25">
      <c r="A86" s="21" t="s">
        <v>131</v>
      </c>
      <c r="B86" s="21" t="s">
        <v>132</v>
      </c>
      <c r="C86" s="28"/>
      <c r="D86" s="28"/>
      <c r="E86" s="28"/>
      <c r="F86" s="28">
        <f t="shared" si="8"/>
        <v>0</v>
      </c>
      <c r="G86" s="14"/>
    </row>
    <row r="87" spans="1:10" ht="30" x14ac:dyDescent="0.25">
      <c r="A87" s="76" t="s">
        <v>124</v>
      </c>
      <c r="B87" s="77" t="s">
        <v>74</v>
      </c>
      <c r="C87" s="28"/>
      <c r="D87" s="28"/>
      <c r="E87" s="28">
        <v>41998757</v>
      </c>
      <c r="F87" s="28">
        <f t="shared" si="8"/>
        <v>41998757</v>
      </c>
      <c r="G87" s="14"/>
    </row>
    <row r="88" spans="1:10" ht="15.75" thickBot="1" x14ac:dyDescent="0.3">
      <c r="A88" s="50"/>
      <c r="B88" s="51" t="s">
        <v>1</v>
      </c>
      <c r="C88" s="52">
        <f>SUM(C67:C87)</f>
        <v>0</v>
      </c>
      <c r="D88" s="52">
        <f>SUM(D67:D87)</f>
        <v>750614120</v>
      </c>
      <c r="E88" s="52">
        <f>SUM(E67:E87)</f>
        <v>1378161738</v>
      </c>
      <c r="F88" s="51">
        <f>SUM(F67:F87)</f>
        <v>2128775858</v>
      </c>
      <c r="G88" s="14"/>
    </row>
    <row r="89" spans="1:10" ht="15.75" thickTop="1" x14ac:dyDescent="0.25">
      <c r="A89" s="111" t="s">
        <v>148</v>
      </c>
      <c r="B89" s="111"/>
      <c r="C89" s="111"/>
      <c r="D89" s="111"/>
      <c r="E89" s="111"/>
      <c r="F89" s="111"/>
      <c r="G89" s="111"/>
      <c r="H89" s="111"/>
      <c r="I89" s="111"/>
      <c r="J89" s="16"/>
    </row>
    <row r="91" spans="1:10" x14ac:dyDescent="0.25">
      <c r="A91" s="10"/>
    </row>
    <row r="92" spans="1:10" x14ac:dyDescent="0.25">
      <c r="A92" s="110" t="s">
        <v>2</v>
      </c>
      <c r="B92" s="110"/>
      <c r="C92" s="110"/>
      <c r="D92" s="110"/>
      <c r="E92" s="110"/>
      <c r="F92" s="110"/>
      <c r="G92" s="110"/>
      <c r="H92" s="110"/>
      <c r="I92" s="110"/>
      <c r="J92" s="15"/>
    </row>
    <row r="93" spans="1:10" x14ac:dyDescent="0.25">
      <c r="A93" s="110" t="s">
        <v>103</v>
      </c>
      <c r="B93" s="110"/>
      <c r="C93" s="110"/>
      <c r="D93" s="110"/>
      <c r="E93" s="110"/>
      <c r="F93" s="110"/>
      <c r="G93" s="110"/>
      <c r="H93" s="110"/>
      <c r="I93" s="110"/>
      <c r="J93" s="15"/>
    </row>
    <row r="94" spans="1:10" s="4" customFormat="1" x14ac:dyDescent="0.25">
      <c r="A94" s="110" t="s">
        <v>123</v>
      </c>
      <c r="B94" s="110"/>
      <c r="C94" s="110"/>
      <c r="D94" s="110"/>
      <c r="E94" s="110"/>
      <c r="F94" s="110"/>
      <c r="G94" s="110"/>
      <c r="H94" s="110"/>
      <c r="I94" s="110"/>
      <c r="J94" s="15"/>
    </row>
    <row r="95" spans="1:10" x14ac:dyDescent="0.25">
      <c r="A95" s="17"/>
    </row>
    <row r="96" spans="1:10" ht="15.75" thickBot="1" x14ac:dyDescent="0.3">
      <c r="A96" s="36" t="s">
        <v>0</v>
      </c>
      <c r="B96" s="36" t="s">
        <v>92</v>
      </c>
      <c r="C96" s="36" t="s">
        <v>94</v>
      </c>
      <c r="D96" s="36" t="s">
        <v>95</v>
      </c>
      <c r="E96" s="36" t="s">
        <v>96</v>
      </c>
      <c r="F96" s="36" t="s">
        <v>39</v>
      </c>
      <c r="G96" s="18"/>
    </row>
    <row r="97" spans="1:11" x14ac:dyDescent="0.25">
      <c r="A97" s="20"/>
      <c r="B97" s="13"/>
      <c r="C97" s="5"/>
      <c r="D97" s="5"/>
      <c r="E97" s="5"/>
      <c r="F97" s="5"/>
      <c r="G97" s="5"/>
    </row>
    <row r="98" spans="1:11" x14ac:dyDescent="0.25">
      <c r="A98" s="81">
        <v>1</v>
      </c>
      <c r="B98" s="13" t="s">
        <v>104</v>
      </c>
      <c r="C98" s="28">
        <v>667034517</v>
      </c>
      <c r="D98" s="28">
        <f>C104</f>
        <v>667034517</v>
      </c>
      <c r="E98" s="28">
        <f>D104</f>
        <v>-83579603</v>
      </c>
      <c r="F98" s="28">
        <f>C98</f>
        <v>667034517</v>
      </c>
      <c r="G98" s="14"/>
      <c r="H98" s="21"/>
      <c r="I98" s="21"/>
      <c r="J98" s="21"/>
      <c r="K98" s="21"/>
    </row>
    <row r="99" spans="1:11" x14ac:dyDescent="0.25">
      <c r="A99" s="81">
        <v>2</v>
      </c>
      <c r="B99" s="13" t="s">
        <v>105</v>
      </c>
      <c r="C99" s="28">
        <f>+C100+C101</f>
        <v>0</v>
      </c>
      <c r="D99" s="28">
        <f t="shared" ref="D99:E99" si="9">+D100+D101</f>
        <v>0</v>
      </c>
      <c r="E99" s="28">
        <f t="shared" si="9"/>
        <v>1993321044</v>
      </c>
      <c r="F99" s="28">
        <f>SUM(C99:E99)</f>
        <v>1993321044</v>
      </c>
      <c r="G99" s="14"/>
      <c r="H99" s="21"/>
      <c r="I99" s="21"/>
      <c r="J99" s="21"/>
      <c r="K99" s="21"/>
    </row>
    <row r="100" spans="1:11" x14ac:dyDescent="0.25">
      <c r="A100" s="81"/>
      <c r="B100" s="97" t="s">
        <v>133</v>
      </c>
      <c r="C100" s="28"/>
      <c r="D100" s="28"/>
      <c r="E100" s="28">
        <v>1993321044</v>
      </c>
      <c r="F100" s="28">
        <f>SUM(C100:E100)</f>
        <v>1993321044</v>
      </c>
      <c r="G100" s="14"/>
      <c r="H100" s="21"/>
      <c r="I100" s="21"/>
      <c r="J100" s="21"/>
      <c r="K100" s="21"/>
    </row>
    <row r="101" spans="1:11" x14ac:dyDescent="0.25">
      <c r="A101" s="81"/>
      <c r="B101" s="97" t="s">
        <v>143</v>
      </c>
      <c r="C101" s="28"/>
      <c r="D101" s="28"/>
      <c r="E101" s="28"/>
      <c r="F101" s="28">
        <f>SUM(C101:E101)</f>
        <v>0</v>
      </c>
      <c r="G101" s="14"/>
      <c r="H101" s="21"/>
      <c r="I101" s="21"/>
      <c r="J101" s="21"/>
      <c r="K101" s="21"/>
    </row>
    <row r="102" spans="1:11" x14ac:dyDescent="0.25">
      <c r="A102" s="81">
        <v>3</v>
      </c>
      <c r="B102" s="13" t="s">
        <v>106</v>
      </c>
      <c r="C102" s="28">
        <f t="shared" ref="C102:E102" si="10">+C98+C99</f>
        <v>667034517</v>
      </c>
      <c r="D102" s="28">
        <f t="shared" si="10"/>
        <v>667034517</v>
      </c>
      <c r="E102" s="28">
        <f t="shared" si="10"/>
        <v>1909741441</v>
      </c>
      <c r="F102" s="28">
        <f>+F98+F99</f>
        <v>2660355561</v>
      </c>
      <c r="G102" s="14"/>
      <c r="H102" s="21"/>
      <c r="I102" s="21"/>
      <c r="J102" s="21"/>
      <c r="K102" s="21"/>
    </row>
    <row r="103" spans="1:11" x14ac:dyDescent="0.25">
      <c r="A103" s="81">
        <v>4</v>
      </c>
      <c r="B103" s="13" t="s">
        <v>107</v>
      </c>
      <c r="C103" s="28">
        <f>C88</f>
        <v>0</v>
      </c>
      <c r="D103" s="28">
        <f t="shared" ref="D103:E103" si="11">D88</f>
        <v>750614120</v>
      </c>
      <c r="E103" s="28">
        <f t="shared" si="11"/>
        <v>1378161738</v>
      </c>
      <c r="F103" s="28">
        <f>+E103+D103+C103</f>
        <v>2128775858</v>
      </c>
      <c r="G103" s="14"/>
      <c r="H103" s="21"/>
      <c r="I103" s="21"/>
      <c r="J103" s="21"/>
      <c r="K103" s="21"/>
    </row>
    <row r="104" spans="1:11" x14ac:dyDescent="0.25">
      <c r="A104" s="81">
        <v>5</v>
      </c>
      <c r="B104" s="13" t="s">
        <v>108</v>
      </c>
      <c r="C104" s="28">
        <f t="shared" ref="C104:E104" si="12">+C102-C103</f>
        <v>667034517</v>
      </c>
      <c r="D104" s="28">
        <f t="shared" si="12"/>
        <v>-83579603</v>
      </c>
      <c r="E104" s="28">
        <f t="shared" si="12"/>
        <v>531579703</v>
      </c>
      <c r="F104" s="28">
        <f>+F102-F103</f>
        <v>531579703</v>
      </c>
      <c r="G104" s="14"/>
      <c r="H104" s="21"/>
      <c r="I104" s="21"/>
      <c r="J104" s="21"/>
      <c r="K104" s="21"/>
    </row>
    <row r="105" spans="1:11" ht="15.75" thickBot="1" x14ac:dyDescent="0.3">
      <c r="A105" s="50"/>
      <c r="B105" s="51"/>
      <c r="C105" s="52"/>
      <c r="D105" s="53"/>
      <c r="E105" s="54"/>
      <c r="F105" s="51"/>
      <c r="G105" s="5"/>
    </row>
    <row r="106" spans="1:11" ht="15.75" thickTop="1" x14ac:dyDescent="0.25">
      <c r="A106" s="111" t="s">
        <v>149</v>
      </c>
      <c r="B106" s="111"/>
      <c r="C106" s="111"/>
      <c r="D106" s="111"/>
      <c r="E106" s="111"/>
      <c r="F106" s="111"/>
      <c r="G106" s="111"/>
      <c r="H106" s="111"/>
      <c r="I106" s="111"/>
      <c r="J106" s="16"/>
    </row>
    <row r="107" spans="1:11" x14ac:dyDescent="0.25">
      <c r="A107" s="108" t="s">
        <v>135</v>
      </c>
      <c r="B107" s="109"/>
      <c r="C107" s="109"/>
      <c r="D107" s="109"/>
      <c r="E107" s="109"/>
      <c r="F107" s="109"/>
      <c r="G107" s="12"/>
      <c r="H107" s="16"/>
      <c r="I107" s="7"/>
      <c r="J107" s="16"/>
    </row>
    <row r="108" spans="1:11" x14ac:dyDescent="0.25">
      <c r="A108" s="17"/>
    </row>
    <row r="109" spans="1:11" x14ac:dyDescent="0.25">
      <c r="A109" s="17"/>
    </row>
    <row r="110" spans="1:11" x14ac:dyDescent="0.25">
      <c r="A110" s="17"/>
    </row>
    <row r="111" spans="1:11" x14ac:dyDescent="0.25">
      <c r="A111" s="17"/>
    </row>
    <row r="112" spans="1:11" x14ac:dyDescent="0.25">
      <c r="A112" s="17"/>
    </row>
    <row r="113" spans="1:6" x14ac:dyDescent="0.25">
      <c r="A113" s="7"/>
      <c r="B113" s="7"/>
      <c r="C113" s="7"/>
      <c r="D113" s="16"/>
      <c r="E113" s="7"/>
      <c r="F113" s="16"/>
    </row>
    <row r="115" spans="1:6" x14ac:dyDescent="0.25">
      <c r="A115" s="32" t="s">
        <v>162</v>
      </c>
    </row>
    <row r="117" spans="1:6" x14ac:dyDescent="0.25">
      <c r="A117" s="82"/>
    </row>
    <row r="118" spans="1:6" x14ac:dyDescent="0.25">
      <c r="A118" s="82"/>
    </row>
    <row r="119" spans="1:6" x14ac:dyDescent="0.25">
      <c r="A119" s="82"/>
    </row>
  </sheetData>
  <mergeCells count="16">
    <mergeCell ref="A107:F107"/>
    <mergeCell ref="A1:G1"/>
    <mergeCell ref="A8:G8"/>
    <mergeCell ref="A9:G9"/>
    <mergeCell ref="A106:I106"/>
    <mergeCell ref="A63:I63"/>
    <mergeCell ref="A89:I89"/>
    <mergeCell ref="A92:I92"/>
    <mergeCell ref="A93:I93"/>
    <mergeCell ref="A94:I94"/>
    <mergeCell ref="A62:I62"/>
    <mergeCell ref="A44:I44"/>
    <mergeCell ref="A58:I58"/>
    <mergeCell ref="A42:I42"/>
    <mergeCell ref="A43:I43"/>
    <mergeCell ref="A61:I61"/>
  </mergeCells>
  <phoneticPr fontId="1" type="noConversion"/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zoomScale="80" zoomScaleNormal="80" workbookViewId="0">
      <selection activeCell="G57" sqref="G57"/>
    </sheetView>
  </sheetViews>
  <sheetFormatPr baseColWidth="10" defaultColWidth="11.5703125" defaultRowHeight="15" x14ac:dyDescent="0.25"/>
  <cols>
    <col min="1" max="1" width="7.28515625" style="30" customWidth="1"/>
    <col min="2" max="2" width="45.7109375" style="31" customWidth="1"/>
    <col min="3" max="3" width="15.7109375" style="21" customWidth="1"/>
    <col min="4" max="4" width="16.5703125" style="21" customWidth="1"/>
    <col min="5" max="5" width="16.42578125" style="21" customWidth="1"/>
    <col min="6" max="6" width="16.28515625" style="21" customWidth="1"/>
    <col min="7" max="7" width="26.7109375" style="21" customWidth="1"/>
    <col min="8" max="8" width="8" style="21" customWidth="1"/>
    <col min="9" max="9" width="14.5703125" style="21" customWidth="1"/>
    <col min="10" max="10" width="15.140625" style="21" bestFit="1" customWidth="1"/>
    <col min="11" max="11" width="15" style="21" customWidth="1"/>
    <col min="12" max="16384" width="11.5703125" style="21"/>
  </cols>
  <sheetData>
    <row r="1" spans="1:8" x14ac:dyDescent="0.25">
      <c r="A1" s="110" t="s">
        <v>66</v>
      </c>
      <c r="B1" s="110"/>
      <c r="C1" s="110"/>
      <c r="D1" s="110"/>
      <c r="E1" s="110"/>
      <c r="F1" s="110"/>
      <c r="G1" s="110"/>
    </row>
    <row r="2" spans="1:8" x14ac:dyDescent="0.25">
      <c r="A2" s="9"/>
      <c r="B2" s="79" t="s">
        <v>84</v>
      </c>
      <c r="C2" s="9" t="s">
        <v>87</v>
      </c>
      <c r="D2" s="9"/>
      <c r="E2" s="9"/>
      <c r="F2" s="9"/>
      <c r="G2" s="9"/>
    </row>
    <row r="3" spans="1:8" x14ac:dyDescent="0.25">
      <c r="A3" s="9"/>
      <c r="B3" s="79" t="s">
        <v>85</v>
      </c>
      <c r="C3" s="9" t="s">
        <v>88</v>
      </c>
      <c r="D3" s="9"/>
      <c r="E3" s="9"/>
      <c r="F3" s="9"/>
      <c r="G3" s="9"/>
      <c r="H3" s="31"/>
    </row>
    <row r="4" spans="1:8" x14ac:dyDescent="0.25">
      <c r="A4" s="9"/>
      <c r="B4" s="79" t="s">
        <v>86</v>
      </c>
      <c r="C4" s="9" t="s">
        <v>89</v>
      </c>
      <c r="D4" s="9"/>
      <c r="E4" s="9"/>
      <c r="F4" s="9"/>
      <c r="G4" s="9"/>
    </row>
    <row r="5" spans="1:8" x14ac:dyDescent="0.25">
      <c r="A5" s="9"/>
      <c r="B5" s="79" t="s">
        <v>83</v>
      </c>
      <c r="C5" s="9" t="s">
        <v>136</v>
      </c>
      <c r="D5" s="9"/>
      <c r="E5" s="9"/>
      <c r="F5" s="9"/>
      <c r="G5" s="9"/>
    </row>
    <row r="6" spans="1:8" x14ac:dyDescent="0.25">
      <c r="A6" s="112"/>
      <c r="B6" s="112"/>
      <c r="C6" s="112"/>
      <c r="D6" s="112"/>
      <c r="E6" s="112"/>
      <c r="F6" s="112"/>
      <c r="G6" s="112"/>
    </row>
    <row r="8" spans="1:8" x14ac:dyDescent="0.25">
      <c r="A8" s="113" t="s">
        <v>91</v>
      </c>
      <c r="B8" s="113"/>
      <c r="C8" s="113"/>
      <c r="D8" s="113"/>
      <c r="E8" s="113"/>
      <c r="F8" s="113"/>
      <c r="G8" s="113"/>
    </row>
    <row r="9" spans="1:8" x14ac:dyDescent="0.25">
      <c r="A9" s="113" t="s">
        <v>112</v>
      </c>
      <c r="B9" s="113"/>
      <c r="C9" s="113"/>
      <c r="D9" s="113"/>
      <c r="E9" s="113"/>
      <c r="F9" s="113"/>
      <c r="G9" s="113"/>
    </row>
    <row r="11" spans="1:8" s="22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15</v>
      </c>
      <c r="E11" s="36" t="s">
        <v>16</v>
      </c>
      <c r="F11" s="36" t="s">
        <v>17</v>
      </c>
      <c r="G11" s="36" t="s">
        <v>117</v>
      </c>
    </row>
    <row r="12" spans="1:8" s="22" customFormat="1" x14ac:dyDescent="0.25">
      <c r="A12" s="41"/>
      <c r="B12" s="27"/>
      <c r="C12" s="41"/>
      <c r="D12" s="41"/>
      <c r="E12" s="41"/>
      <c r="F12" s="41"/>
      <c r="G12" s="41"/>
    </row>
    <row r="13" spans="1:8" s="22" customFormat="1" x14ac:dyDescent="0.25">
      <c r="A13" s="57">
        <v>0</v>
      </c>
      <c r="B13" s="58" t="s">
        <v>64</v>
      </c>
      <c r="C13" s="26" t="s">
        <v>11</v>
      </c>
      <c r="D13" s="41">
        <v>20512</v>
      </c>
      <c r="E13" s="41">
        <v>20173</v>
      </c>
      <c r="F13" s="41">
        <v>20959</v>
      </c>
      <c r="G13" s="39">
        <f t="shared" ref="G13:G14" si="0">AVERAGE(D13:F13)</f>
        <v>20548</v>
      </c>
    </row>
    <row r="14" spans="1:8" s="22" customFormat="1" x14ac:dyDescent="0.25">
      <c r="A14" s="57"/>
      <c r="B14" s="59" t="s">
        <v>65</v>
      </c>
      <c r="C14" s="26" t="s">
        <v>11</v>
      </c>
      <c r="D14" s="41">
        <v>1448</v>
      </c>
      <c r="E14" s="41">
        <v>1574</v>
      </c>
      <c r="F14" s="41">
        <v>1713</v>
      </c>
      <c r="G14" s="39">
        <f t="shared" si="0"/>
        <v>1578.3333333333333</v>
      </c>
    </row>
    <row r="15" spans="1:8" s="22" customFormat="1" x14ac:dyDescent="0.25">
      <c r="A15" s="26"/>
      <c r="B15" s="27"/>
      <c r="C15" s="41"/>
      <c r="D15" s="41"/>
      <c r="E15" s="41"/>
      <c r="F15" s="41"/>
      <c r="G15" s="39"/>
    </row>
    <row r="16" spans="1:8" s="22" customFormat="1" ht="15.75" x14ac:dyDescent="0.25">
      <c r="A16" s="60">
        <v>1</v>
      </c>
      <c r="B16" s="61" t="s">
        <v>45</v>
      </c>
      <c r="C16" s="28" t="s">
        <v>11</v>
      </c>
      <c r="D16" s="39">
        <f>D17+D22</f>
        <v>33304</v>
      </c>
      <c r="E16" s="39">
        <f t="shared" ref="E16:F16" si="1">E17+E22</f>
        <v>32990</v>
      </c>
      <c r="F16" s="39">
        <f t="shared" si="1"/>
        <v>34196</v>
      </c>
      <c r="G16" s="39">
        <f>AVERAGE(D16:F16)</f>
        <v>33496.666666666664</v>
      </c>
    </row>
    <row r="17" spans="1:7" s="22" customFormat="1" ht="15.75" x14ac:dyDescent="0.25">
      <c r="A17" s="60"/>
      <c r="B17" s="62" t="s">
        <v>46</v>
      </c>
      <c r="C17" s="28" t="s">
        <v>11</v>
      </c>
      <c r="D17" s="39">
        <f>SUM(D18:D21)</f>
        <v>27137</v>
      </c>
      <c r="E17" s="39">
        <f t="shared" ref="E17:F17" si="2">SUM(E18:E21)</f>
        <v>26533</v>
      </c>
      <c r="F17" s="39">
        <f t="shared" si="2"/>
        <v>27808</v>
      </c>
      <c r="G17" s="39">
        <f t="shared" ref="G17:G35" si="3">AVERAGE(D17:F17)</f>
        <v>27159.333333333332</v>
      </c>
    </row>
    <row r="18" spans="1:7" ht="15.75" x14ac:dyDescent="0.25">
      <c r="A18" s="60"/>
      <c r="B18" s="63" t="s">
        <v>47</v>
      </c>
      <c r="C18" s="28" t="s">
        <v>11</v>
      </c>
      <c r="D18" s="39">
        <v>2266</v>
      </c>
      <c r="E18" s="39">
        <v>2223</v>
      </c>
      <c r="F18" s="39">
        <v>2342</v>
      </c>
      <c r="G18" s="39">
        <f t="shared" si="3"/>
        <v>2277</v>
      </c>
    </row>
    <row r="19" spans="1:7" ht="15.75" x14ac:dyDescent="0.25">
      <c r="A19" s="60"/>
      <c r="B19" s="63" t="s">
        <v>48</v>
      </c>
      <c r="C19" s="28" t="s">
        <v>11</v>
      </c>
      <c r="D19" s="39">
        <v>20137</v>
      </c>
      <c r="E19" s="39">
        <v>19789</v>
      </c>
      <c r="F19" s="39">
        <v>20520</v>
      </c>
      <c r="G19" s="39">
        <f t="shared" si="3"/>
        <v>20148.666666666668</v>
      </c>
    </row>
    <row r="20" spans="1:7" ht="15.75" x14ac:dyDescent="0.25">
      <c r="A20" s="60"/>
      <c r="B20" s="63" t="s">
        <v>52</v>
      </c>
      <c r="C20" s="28" t="s">
        <v>11</v>
      </c>
      <c r="D20" s="39">
        <v>1682</v>
      </c>
      <c r="E20" s="39">
        <v>1410</v>
      </c>
      <c r="F20" s="39">
        <v>1703</v>
      </c>
      <c r="G20" s="39">
        <f t="shared" si="3"/>
        <v>1598.3333333333333</v>
      </c>
    </row>
    <row r="21" spans="1:7" ht="15.75" x14ac:dyDescent="0.25">
      <c r="A21" s="60"/>
      <c r="B21" s="63" t="s">
        <v>51</v>
      </c>
      <c r="C21" s="28" t="s">
        <v>12</v>
      </c>
      <c r="D21" s="39">
        <v>3052</v>
      </c>
      <c r="E21" s="39">
        <v>3111</v>
      </c>
      <c r="F21" s="39">
        <v>3243</v>
      </c>
      <c r="G21" s="39">
        <f t="shared" si="3"/>
        <v>3135.3333333333335</v>
      </c>
    </row>
    <row r="22" spans="1:7" ht="15.75" x14ac:dyDescent="0.25">
      <c r="A22" s="60"/>
      <c r="B22" s="64" t="s">
        <v>14</v>
      </c>
      <c r="C22" s="28" t="s">
        <v>11</v>
      </c>
      <c r="D22" s="39">
        <v>6167</v>
      </c>
      <c r="E22" s="39">
        <v>6457</v>
      </c>
      <c r="F22" s="39">
        <v>6388</v>
      </c>
      <c r="G22" s="39">
        <f t="shared" si="3"/>
        <v>6337.333333333333</v>
      </c>
    </row>
    <row r="23" spans="1:7" ht="17.25" x14ac:dyDescent="0.25">
      <c r="A23" s="60">
        <v>2</v>
      </c>
      <c r="B23" s="47" t="s">
        <v>49</v>
      </c>
      <c r="C23" s="5" t="s">
        <v>53</v>
      </c>
      <c r="D23" s="39">
        <f>D24+D27+D28</f>
        <v>125489</v>
      </c>
      <c r="E23" s="39">
        <f t="shared" ref="E23:F23" si="4">E24+E27+E28</f>
        <v>125118</v>
      </c>
      <c r="F23" s="39">
        <f t="shared" si="4"/>
        <v>126884</v>
      </c>
      <c r="G23" s="39">
        <f t="shared" si="3"/>
        <v>125830.33333333333</v>
      </c>
    </row>
    <row r="24" spans="1:7" ht="15.75" x14ac:dyDescent="0.25">
      <c r="A24" s="60"/>
      <c r="B24" s="46" t="s">
        <v>144</v>
      </c>
      <c r="C24" s="5" t="s">
        <v>11</v>
      </c>
      <c r="D24" s="39">
        <v>21009</v>
      </c>
      <c r="E24" s="39">
        <v>20639</v>
      </c>
      <c r="F24" s="39">
        <v>21507</v>
      </c>
      <c r="G24" s="39">
        <f t="shared" si="3"/>
        <v>21051.666666666668</v>
      </c>
    </row>
    <row r="25" spans="1:7" ht="15.75" x14ac:dyDescent="0.25">
      <c r="A25" s="60"/>
      <c r="B25" s="46" t="s">
        <v>50</v>
      </c>
      <c r="C25" s="5" t="s">
        <v>11</v>
      </c>
      <c r="D25" s="21">
        <v>26039</v>
      </c>
      <c r="E25" s="21">
        <v>26383</v>
      </c>
      <c r="F25" s="21">
        <v>26013</v>
      </c>
      <c r="G25" s="39">
        <f t="shared" si="3"/>
        <v>26145</v>
      </c>
    </row>
    <row r="26" spans="1:7" ht="15.75" x14ac:dyDescent="0.25">
      <c r="A26" s="60"/>
      <c r="B26" s="45" t="s">
        <v>126</v>
      </c>
      <c r="C26" s="5" t="s">
        <v>127</v>
      </c>
      <c r="D26" s="39"/>
      <c r="E26" s="39"/>
      <c r="F26" s="39"/>
      <c r="G26" s="39"/>
    </row>
    <row r="27" spans="1:7" ht="15.75" x14ac:dyDescent="0.25">
      <c r="A27" s="60"/>
      <c r="B27" s="46" t="s">
        <v>145</v>
      </c>
      <c r="C27" s="5" t="s">
        <v>11</v>
      </c>
      <c r="D27" s="39">
        <v>4401</v>
      </c>
      <c r="E27" s="39">
        <v>4328</v>
      </c>
      <c r="F27" s="39">
        <v>4508</v>
      </c>
      <c r="G27" s="39">
        <f t="shared" si="3"/>
        <v>4412.333333333333</v>
      </c>
    </row>
    <row r="28" spans="1:7" ht="15.75" x14ac:dyDescent="0.25">
      <c r="A28" s="65"/>
      <c r="B28" s="46" t="s">
        <v>18</v>
      </c>
      <c r="C28" s="5" t="s">
        <v>11</v>
      </c>
      <c r="D28" s="39">
        <f>SUM(D29:D30)</f>
        <v>100079</v>
      </c>
      <c r="E28" s="39">
        <f t="shared" ref="E28:F28" si="5">SUM(E29:E30)</f>
        <v>100151</v>
      </c>
      <c r="F28" s="39">
        <f t="shared" si="5"/>
        <v>100869</v>
      </c>
      <c r="G28" s="39">
        <f t="shared" si="3"/>
        <v>100366.33333333333</v>
      </c>
    </row>
    <row r="29" spans="1:7" ht="15.75" x14ac:dyDescent="0.25">
      <c r="A29" s="65"/>
      <c r="B29" s="45" t="s">
        <v>48</v>
      </c>
      <c r="C29" s="5" t="s">
        <v>11</v>
      </c>
      <c r="D29" s="21">
        <v>84021</v>
      </c>
      <c r="E29" s="21">
        <v>83904</v>
      </c>
      <c r="F29" s="21">
        <v>84057</v>
      </c>
      <c r="G29" s="39">
        <f t="shared" si="3"/>
        <v>83994</v>
      </c>
    </row>
    <row r="30" spans="1:7" ht="15.75" x14ac:dyDescent="0.25">
      <c r="A30" s="65"/>
      <c r="B30" s="45" t="s">
        <v>51</v>
      </c>
      <c r="C30" s="5" t="s">
        <v>11</v>
      </c>
      <c r="D30" s="21">
        <v>16058</v>
      </c>
      <c r="E30" s="21">
        <v>16247</v>
      </c>
      <c r="F30" s="21">
        <v>16812</v>
      </c>
      <c r="G30" s="39">
        <f t="shared" si="3"/>
        <v>16372.333333333334</v>
      </c>
    </row>
    <row r="31" spans="1:7" ht="15.75" x14ac:dyDescent="0.25">
      <c r="A31" s="65"/>
      <c r="B31" s="45" t="s">
        <v>125</v>
      </c>
      <c r="C31" s="5" t="s">
        <v>127</v>
      </c>
      <c r="D31" s="39"/>
      <c r="E31" s="39"/>
      <c r="F31" s="39"/>
      <c r="G31" s="39"/>
    </row>
    <row r="32" spans="1:7" ht="15.75" x14ac:dyDescent="0.25">
      <c r="A32" s="60">
        <v>3</v>
      </c>
      <c r="B32" s="49" t="s">
        <v>10</v>
      </c>
      <c r="C32" s="5" t="s">
        <v>13</v>
      </c>
      <c r="D32" s="21">
        <v>10889</v>
      </c>
      <c r="E32" s="21">
        <v>8978</v>
      </c>
      <c r="F32" s="21">
        <v>8899</v>
      </c>
      <c r="G32" s="39">
        <f t="shared" si="3"/>
        <v>9588.6666666666661</v>
      </c>
    </row>
    <row r="33" spans="1:9" ht="15.75" x14ac:dyDescent="0.25">
      <c r="A33" s="60"/>
      <c r="B33" s="49"/>
      <c r="C33" s="5" t="s">
        <v>127</v>
      </c>
      <c r="D33" s="39"/>
      <c r="E33" s="39"/>
      <c r="F33" s="39"/>
      <c r="G33" s="39"/>
    </row>
    <row r="34" spans="1:9" ht="15.75" x14ac:dyDescent="0.25">
      <c r="A34" s="60"/>
      <c r="B34" s="66"/>
      <c r="C34" s="28"/>
      <c r="D34" s="39"/>
      <c r="E34" s="39"/>
      <c r="F34" s="39"/>
      <c r="G34" s="39"/>
    </row>
    <row r="35" spans="1:9" ht="15.75" customHeight="1" thickBot="1" x14ac:dyDescent="0.3">
      <c r="A35" s="50"/>
      <c r="B35" s="51" t="s">
        <v>114</v>
      </c>
      <c r="C35" s="52" t="s">
        <v>11</v>
      </c>
      <c r="D35" s="53">
        <f>D17+D28</f>
        <v>127216</v>
      </c>
      <c r="E35" s="54">
        <f t="shared" ref="E35:F35" si="6">E17+E28</f>
        <v>126684</v>
      </c>
      <c r="F35" s="51">
        <f t="shared" si="6"/>
        <v>128677</v>
      </c>
      <c r="G35" s="50">
        <f t="shared" si="3"/>
        <v>127525.66666666667</v>
      </c>
    </row>
    <row r="36" spans="1:9" ht="15.75" customHeight="1" thickTop="1" x14ac:dyDescent="0.25">
      <c r="A36" s="27" t="s">
        <v>54</v>
      </c>
      <c r="C36" s="28"/>
      <c r="D36" s="28"/>
      <c r="E36" s="28"/>
      <c r="F36" s="28"/>
      <c r="G36" s="28"/>
    </row>
    <row r="37" spans="1:9" ht="15.75" customHeight="1" x14ac:dyDescent="0.25">
      <c r="A37" s="27" t="s">
        <v>146</v>
      </c>
      <c r="C37" s="28"/>
      <c r="D37" s="28"/>
      <c r="E37" s="28"/>
      <c r="F37" s="28"/>
      <c r="G37" s="28"/>
      <c r="H37" s="41"/>
    </row>
    <row r="38" spans="1:9" ht="15.75" customHeight="1" x14ac:dyDescent="0.25">
      <c r="A38" s="27" t="s">
        <v>55</v>
      </c>
      <c r="C38" s="28"/>
      <c r="D38" s="28"/>
      <c r="E38" s="28"/>
      <c r="F38" s="28"/>
      <c r="G38" s="28"/>
      <c r="H38" s="41"/>
    </row>
    <row r="39" spans="1:9" x14ac:dyDescent="0.25">
      <c r="A39" s="31" t="s">
        <v>150</v>
      </c>
    </row>
    <row r="41" spans="1:9" x14ac:dyDescent="0.25">
      <c r="C41" s="28"/>
    </row>
    <row r="42" spans="1:9" x14ac:dyDescent="0.25">
      <c r="A42" s="113" t="s">
        <v>99</v>
      </c>
      <c r="B42" s="113"/>
      <c r="C42" s="113"/>
      <c r="D42" s="113"/>
      <c r="E42" s="113"/>
      <c r="F42" s="113"/>
    </row>
    <row r="43" spans="1:9" x14ac:dyDescent="0.25">
      <c r="A43" s="113" t="s">
        <v>101</v>
      </c>
      <c r="B43" s="113"/>
      <c r="C43" s="113"/>
      <c r="D43" s="113"/>
      <c r="E43" s="113"/>
      <c r="F43" s="113"/>
    </row>
    <row r="44" spans="1:9" x14ac:dyDescent="0.25">
      <c r="A44" s="110" t="s">
        <v>123</v>
      </c>
      <c r="B44" s="110"/>
      <c r="C44" s="110"/>
      <c r="D44" s="110"/>
      <c r="E44" s="110"/>
      <c r="F44" s="110"/>
      <c r="G44" s="9"/>
      <c r="H44" s="9"/>
      <c r="I44" s="9"/>
    </row>
    <row r="46" spans="1:9" ht="15.75" thickBot="1" x14ac:dyDescent="0.3">
      <c r="A46" s="36" t="s">
        <v>0</v>
      </c>
      <c r="B46" s="36" t="s">
        <v>122</v>
      </c>
      <c r="C46" s="36" t="s">
        <v>15</v>
      </c>
      <c r="D46" s="36" t="s">
        <v>16</v>
      </c>
      <c r="E46" s="36" t="s">
        <v>17</v>
      </c>
      <c r="F46" s="36" t="s">
        <v>40</v>
      </c>
    </row>
    <row r="47" spans="1:9" x14ac:dyDescent="0.25">
      <c r="A47" s="26"/>
      <c r="B47" s="27"/>
      <c r="C47" s="41"/>
      <c r="D47" s="41"/>
      <c r="E47" s="41"/>
      <c r="F47" s="41"/>
    </row>
    <row r="48" spans="1:9" x14ac:dyDescent="0.25">
      <c r="A48" s="26">
        <v>1</v>
      </c>
      <c r="B48" s="27" t="s">
        <v>57</v>
      </c>
      <c r="C48" s="28">
        <v>303034723</v>
      </c>
      <c r="D48" s="28">
        <v>340631374</v>
      </c>
      <c r="E48" s="28">
        <v>478269035</v>
      </c>
      <c r="F48" s="28">
        <f t="shared" ref="F48:F53" si="7">SUM(C48:E48)</f>
        <v>1121935132</v>
      </c>
    </row>
    <row r="49" spans="1:9" x14ac:dyDescent="0.25">
      <c r="A49" s="26">
        <v>2</v>
      </c>
      <c r="B49" s="27" t="s">
        <v>59</v>
      </c>
      <c r="C49" s="28">
        <v>987523660.20000005</v>
      </c>
      <c r="D49" s="28">
        <v>71270415</v>
      </c>
      <c r="E49" s="28">
        <v>707535459</v>
      </c>
      <c r="F49" s="28">
        <f t="shared" si="7"/>
        <v>1766329534.2</v>
      </c>
    </row>
    <row r="50" spans="1:9" x14ac:dyDescent="0.25">
      <c r="A50" s="26">
        <v>3</v>
      </c>
      <c r="B50" s="27" t="s">
        <v>58</v>
      </c>
      <c r="C50" s="28">
        <v>320065375.00999999</v>
      </c>
      <c r="D50" s="28">
        <v>369165672.48000002</v>
      </c>
      <c r="E50" s="28">
        <v>132798599.68000001</v>
      </c>
      <c r="F50" s="28">
        <f t="shared" si="7"/>
        <v>822029647.17000008</v>
      </c>
    </row>
    <row r="51" spans="1:9" x14ac:dyDescent="0.25">
      <c r="A51" s="26">
        <v>4</v>
      </c>
      <c r="B51" s="27" t="s">
        <v>60</v>
      </c>
      <c r="C51" s="28">
        <v>0</v>
      </c>
      <c r="D51" s="28">
        <v>0</v>
      </c>
      <c r="E51" s="28">
        <v>0</v>
      </c>
      <c r="F51" s="28">
        <f t="shared" si="7"/>
        <v>0</v>
      </c>
    </row>
    <row r="52" spans="1:9" x14ac:dyDescent="0.25">
      <c r="A52" s="26">
        <v>5</v>
      </c>
      <c r="B52" s="27" t="s">
        <v>44</v>
      </c>
      <c r="C52" s="28">
        <v>0</v>
      </c>
      <c r="D52" s="28"/>
      <c r="E52" s="28">
        <v>0</v>
      </c>
      <c r="F52" s="28">
        <f t="shared" si="7"/>
        <v>0</v>
      </c>
    </row>
    <row r="53" spans="1:9" x14ac:dyDescent="0.25">
      <c r="A53" s="26">
        <v>6</v>
      </c>
      <c r="B53" s="27" t="s">
        <v>67</v>
      </c>
      <c r="C53" s="28">
        <v>52303699</v>
      </c>
      <c r="D53" s="28">
        <v>45635858</v>
      </c>
      <c r="E53" s="28">
        <v>65368385</v>
      </c>
      <c r="F53" s="28">
        <f t="shared" si="7"/>
        <v>163307942</v>
      </c>
    </row>
    <row r="54" spans="1:9" x14ac:dyDescent="0.25">
      <c r="A54" s="89">
        <v>7</v>
      </c>
      <c r="B54" s="27" t="s">
        <v>128</v>
      </c>
      <c r="C54" s="87"/>
      <c r="D54" s="87"/>
      <c r="E54" s="87"/>
      <c r="F54" s="28"/>
      <c r="H54" s="27"/>
    </row>
    <row r="55" spans="1:9" x14ac:dyDescent="0.25">
      <c r="A55" s="89">
        <v>8</v>
      </c>
      <c r="B55" s="27" t="s">
        <v>129</v>
      </c>
      <c r="C55" s="87"/>
      <c r="D55" s="87"/>
      <c r="E55" s="87"/>
      <c r="F55" s="28"/>
      <c r="H55" s="27"/>
    </row>
    <row r="56" spans="1:9" x14ac:dyDescent="0.25">
      <c r="A56" s="89">
        <v>9</v>
      </c>
      <c r="B56" s="27" t="s">
        <v>130</v>
      </c>
      <c r="C56" s="87"/>
      <c r="D56" s="87"/>
      <c r="E56" s="87"/>
      <c r="F56" s="28"/>
      <c r="H56" s="27"/>
    </row>
    <row r="57" spans="1:9" ht="15.75" thickBot="1" x14ac:dyDescent="0.3">
      <c r="A57" s="50"/>
      <c r="B57" s="51" t="s">
        <v>1</v>
      </c>
      <c r="C57" s="52">
        <f>SUM(C48:C56)</f>
        <v>1662927457.21</v>
      </c>
      <c r="D57" s="105">
        <f t="shared" ref="D57:F57" si="8">SUM(D48:D56)</f>
        <v>826703319.48000002</v>
      </c>
      <c r="E57" s="52">
        <f t="shared" si="8"/>
        <v>1383971478.6800001</v>
      </c>
      <c r="F57" s="52">
        <f t="shared" si="8"/>
        <v>3873602255.3699999</v>
      </c>
      <c r="G57" s="83"/>
    </row>
    <row r="58" spans="1:9" ht="15.75" thickTop="1" x14ac:dyDescent="0.25">
      <c r="A58" s="114" t="s">
        <v>155</v>
      </c>
      <c r="B58" s="114"/>
      <c r="C58" s="114"/>
      <c r="D58" s="114"/>
      <c r="E58" s="114"/>
      <c r="F58" s="114"/>
      <c r="G58" s="27"/>
      <c r="H58" s="27"/>
      <c r="I58" s="27"/>
    </row>
    <row r="60" spans="1:9" x14ac:dyDescent="0.25">
      <c r="B60" s="30"/>
      <c r="C60" s="30"/>
      <c r="D60" s="30"/>
      <c r="F60" s="30"/>
    </row>
    <row r="61" spans="1:9" x14ac:dyDescent="0.25">
      <c r="A61" s="113" t="s">
        <v>100</v>
      </c>
      <c r="B61" s="113"/>
      <c r="C61" s="113"/>
      <c r="D61" s="113"/>
      <c r="E61" s="113"/>
      <c r="F61" s="113"/>
    </row>
    <row r="62" spans="1:9" x14ac:dyDescent="0.25">
      <c r="A62" s="113" t="s">
        <v>102</v>
      </c>
      <c r="B62" s="113"/>
      <c r="C62" s="113"/>
      <c r="D62" s="113"/>
      <c r="E62" s="113"/>
      <c r="F62" s="113"/>
    </row>
    <row r="63" spans="1:9" x14ac:dyDescent="0.25">
      <c r="A63" s="110" t="s">
        <v>123</v>
      </c>
      <c r="B63" s="110"/>
      <c r="C63" s="110"/>
      <c r="D63" s="110"/>
      <c r="E63" s="110"/>
      <c r="F63" s="110"/>
      <c r="G63" s="9"/>
      <c r="H63" s="9"/>
      <c r="I63" s="9"/>
    </row>
    <row r="65" spans="1:6" ht="15.75" thickBot="1" x14ac:dyDescent="0.3">
      <c r="A65" s="36" t="s">
        <v>97</v>
      </c>
      <c r="B65" s="36" t="s">
        <v>98</v>
      </c>
      <c r="C65" s="36" t="s">
        <v>15</v>
      </c>
      <c r="D65" s="36" t="s">
        <v>16</v>
      </c>
      <c r="E65" s="36" t="s">
        <v>17</v>
      </c>
      <c r="F65" s="36" t="s">
        <v>40</v>
      </c>
    </row>
    <row r="66" spans="1:6" x14ac:dyDescent="0.25">
      <c r="A66" s="26"/>
      <c r="B66" s="27"/>
      <c r="C66" s="28"/>
      <c r="D66" s="28"/>
      <c r="E66" s="28"/>
      <c r="F66" s="28"/>
    </row>
    <row r="67" spans="1:6" x14ac:dyDescent="0.25">
      <c r="A67" s="76" t="s">
        <v>3</v>
      </c>
      <c r="B67" s="58" t="s">
        <v>4</v>
      </c>
      <c r="C67" s="21">
        <v>320065375</v>
      </c>
      <c r="D67" s="21">
        <v>369165672.48000002</v>
      </c>
      <c r="E67" s="21">
        <v>132798599.68000001</v>
      </c>
      <c r="F67" s="28">
        <f>SUM(C67:E67)</f>
        <v>822029647.16000009</v>
      </c>
    </row>
    <row r="68" spans="1:6" x14ac:dyDescent="0.25">
      <c r="A68" s="76" t="s">
        <v>5</v>
      </c>
      <c r="B68" s="58" t="s">
        <v>6</v>
      </c>
      <c r="C68" s="21">
        <v>987523660</v>
      </c>
      <c r="D68" s="21">
        <v>71270415</v>
      </c>
      <c r="E68" s="21">
        <v>707535459</v>
      </c>
      <c r="F68" s="28">
        <f>SUM(C68:E68)</f>
        <v>1766329534</v>
      </c>
    </row>
    <row r="69" spans="1:6" x14ac:dyDescent="0.25">
      <c r="A69" s="76" t="s">
        <v>27</v>
      </c>
      <c r="B69" s="58" t="s">
        <v>28</v>
      </c>
      <c r="C69" s="28"/>
      <c r="D69" s="28"/>
      <c r="E69" s="28"/>
      <c r="F69" s="28">
        <f t="shared" ref="F69:F87" si="9">SUM(C69:E69)</f>
        <v>0</v>
      </c>
    </row>
    <row r="70" spans="1:6" x14ac:dyDescent="0.25">
      <c r="A70" s="76" t="s">
        <v>7</v>
      </c>
      <c r="B70" s="58" t="s">
        <v>8</v>
      </c>
      <c r="C70" s="28"/>
      <c r="D70" s="28"/>
      <c r="E70" s="28"/>
      <c r="F70" s="28">
        <f t="shared" si="9"/>
        <v>0</v>
      </c>
    </row>
    <row r="71" spans="1:6" x14ac:dyDescent="0.25">
      <c r="A71" s="76" t="s">
        <v>29</v>
      </c>
      <c r="B71" s="58" t="s">
        <v>30</v>
      </c>
      <c r="C71" s="28"/>
      <c r="D71" s="28"/>
      <c r="E71" s="28"/>
      <c r="F71" s="28">
        <f t="shared" si="9"/>
        <v>0</v>
      </c>
    </row>
    <row r="72" spans="1:6" x14ac:dyDescent="0.25">
      <c r="A72" s="76" t="s">
        <v>31</v>
      </c>
      <c r="B72" s="58" t="s">
        <v>32</v>
      </c>
      <c r="C72" s="28"/>
      <c r="D72" s="28"/>
      <c r="E72" s="28"/>
      <c r="F72" s="28">
        <f t="shared" si="9"/>
        <v>0</v>
      </c>
    </row>
    <row r="73" spans="1:6" x14ac:dyDescent="0.25">
      <c r="A73" s="76" t="s">
        <v>33</v>
      </c>
      <c r="B73" s="58" t="s">
        <v>34</v>
      </c>
      <c r="C73" s="28"/>
      <c r="D73" s="28"/>
      <c r="E73" s="28"/>
      <c r="F73" s="28">
        <f t="shared" si="9"/>
        <v>0</v>
      </c>
    </row>
    <row r="74" spans="1:6" x14ac:dyDescent="0.25">
      <c r="A74" s="76" t="s">
        <v>35</v>
      </c>
      <c r="B74" s="58" t="s">
        <v>36</v>
      </c>
      <c r="C74" s="28"/>
      <c r="D74" s="28"/>
      <c r="E74" s="28"/>
      <c r="F74" s="28">
        <f t="shared" si="9"/>
        <v>0</v>
      </c>
    </row>
    <row r="75" spans="1:6" x14ac:dyDescent="0.25">
      <c r="A75" s="76" t="s">
        <v>37</v>
      </c>
      <c r="B75" s="58" t="s">
        <v>38</v>
      </c>
      <c r="C75" s="28"/>
      <c r="E75" s="28"/>
      <c r="F75" s="28">
        <f t="shared" si="9"/>
        <v>0</v>
      </c>
    </row>
    <row r="76" spans="1:6" x14ac:dyDescent="0.25">
      <c r="A76" s="76" t="s">
        <v>9</v>
      </c>
      <c r="B76" s="77" t="s">
        <v>63</v>
      </c>
      <c r="C76" s="21">
        <v>303034723</v>
      </c>
      <c r="D76" s="21">
        <v>340631374</v>
      </c>
      <c r="E76" s="21">
        <v>478269035</v>
      </c>
      <c r="F76" s="28">
        <f t="shared" si="9"/>
        <v>1121935132</v>
      </c>
    </row>
    <row r="77" spans="1:6" x14ac:dyDescent="0.25">
      <c r="A77" s="76" t="s">
        <v>69</v>
      </c>
      <c r="B77" s="77" t="s">
        <v>68</v>
      </c>
      <c r="C77" s="28"/>
      <c r="D77" s="28"/>
      <c r="E77" s="28"/>
      <c r="F77" s="28">
        <f t="shared" si="9"/>
        <v>0</v>
      </c>
    </row>
    <row r="78" spans="1:6" x14ac:dyDescent="0.25">
      <c r="A78" s="76" t="s">
        <v>70</v>
      </c>
      <c r="B78" s="77" t="s">
        <v>71</v>
      </c>
      <c r="C78" s="28"/>
      <c r="D78" s="28"/>
      <c r="E78" s="28"/>
      <c r="F78" s="28">
        <f t="shared" si="9"/>
        <v>0</v>
      </c>
    </row>
    <row r="79" spans="1:6" x14ac:dyDescent="0.25">
      <c r="A79" s="76" t="s">
        <v>72</v>
      </c>
      <c r="B79" s="77" t="s">
        <v>73</v>
      </c>
      <c r="C79" s="28"/>
      <c r="D79" s="28"/>
      <c r="E79" s="28"/>
      <c r="F79" s="28">
        <f t="shared" si="9"/>
        <v>0</v>
      </c>
    </row>
    <row r="80" spans="1:6" x14ac:dyDescent="0.25">
      <c r="A80" s="76" t="s">
        <v>75</v>
      </c>
      <c r="B80" s="77" t="s">
        <v>76</v>
      </c>
      <c r="C80" s="28"/>
      <c r="D80" s="28"/>
      <c r="E80" s="28"/>
      <c r="F80" s="28">
        <f t="shared" si="9"/>
        <v>0</v>
      </c>
    </row>
    <row r="81" spans="1:9" x14ac:dyDescent="0.25">
      <c r="A81" s="76" t="s">
        <v>77</v>
      </c>
      <c r="B81" s="77" t="s">
        <v>78</v>
      </c>
      <c r="C81" s="28"/>
      <c r="D81" s="28"/>
      <c r="E81" s="28"/>
      <c r="F81" s="28">
        <f t="shared" si="9"/>
        <v>0</v>
      </c>
    </row>
    <row r="82" spans="1:9" x14ac:dyDescent="0.25">
      <c r="A82" s="76" t="s">
        <v>79</v>
      </c>
      <c r="B82" s="77" t="s">
        <v>80</v>
      </c>
      <c r="C82" s="28"/>
      <c r="D82" s="28"/>
      <c r="E82" s="28"/>
      <c r="F82" s="28">
        <f t="shared" si="9"/>
        <v>0</v>
      </c>
    </row>
    <row r="83" spans="1:9" ht="30" x14ac:dyDescent="0.25">
      <c r="A83" s="76" t="s">
        <v>81</v>
      </c>
      <c r="B83" s="77" t="s">
        <v>82</v>
      </c>
      <c r="C83" s="28"/>
      <c r="D83" s="28"/>
      <c r="E83" s="28"/>
      <c r="F83" s="28">
        <f t="shared" si="9"/>
        <v>0</v>
      </c>
    </row>
    <row r="84" spans="1:9" x14ac:dyDescent="0.25">
      <c r="A84" s="76" t="s">
        <v>72</v>
      </c>
      <c r="B84" s="77" t="s">
        <v>73</v>
      </c>
      <c r="C84" s="28"/>
      <c r="D84" s="28"/>
      <c r="E84" s="28"/>
      <c r="F84" s="28">
        <f t="shared" si="9"/>
        <v>0</v>
      </c>
    </row>
    <row r="85" spans="1:9" x14ac:dyDescent="0.25">
      <c r="A85" s="76" t="s">
        <v>153</v>
      </c>
      <c r="B85" s="77" t="s">
        <v>152</v>
      </c>
      <c r="C85" s="28"/>
      <c r="D85" s="28"/>
      <c r="E85" s="28"/>
      <c r="F85" s="28">
        <f t="shared" si="9"/>
        <v>0</v>
      </c>
    </row>
    <row r="86" spans="1:9" x14ac:dyDescent="0.25">
      <c r="A86" s="21" t="s">
        <v>131</v>
      </c>
      <c r="B86" s="21" t="s">
        <v>132</v>
      </c>
      <c r="C86" s="28"/>
      <c r="D86" s="28">
        <v>681750286.26999998</v>
      </c>
      <c r="E86" s="28"/>
      <c r="F86" s="28">
        <f t="shared" si="9"/>
        <v>681750286.26999998</v>
      </c>
    </row>
    <row r="87" spans="1:9" ht="30" x14ac:dyDescent="0.25">
      <c r="A87" s="76" t="s">
        <v>124</v>
      </c>
      <c r="B87" s="77" t="s">
        <v>74</v>
      </c>
      <c r="C87" s="21">
        <v>52303699</v>
      </c>
      <c r="D87" s="21">
        <v>45635858</v>
      </c>
      <c r="E87" s="21">
        <v>65368385</v>
      </c>
      <c r="F87" s="28">
        <f t="shared" si="9"/>
        <v>163307942</v>
      </c>
    </row>
    <row r="88" spans="1:9" ht="15.75" thickBot="1" x14ac:dyDescent="0.3">
      <c r="A88" s="50"/>
      <c r="B88" s="51" t="s">
        <v>1</v>
      </c>
      <c r="C88" s="52">
        <f>SUM(C67:C87)</f>
        <v>1662927457</v>
      </c>
      <c r="D88" s="105">
        <f>SUM(D67:D87)</f>
        <v>1508453605.75</v>
      </c>
      <c r="E88" s="52">
        <f>SUM(E67:E87)</f>
        <v>1383971478.6800001</v>
      </c>
      <c r="F88" s="52">
        <f>SUM(F67:F87)</f>
        <v>4555352541.4300003</v>
      </c>
    </row>
    <row r="89" spans="1:9" ht="15.75" thickTop="1" x14ac:dyDescent="0.25">
      <c r="A89" s="114" t="s">
        <v>155</v>
      </c>
      <c r="B89" s="114"/>
      <c r="C89" s="114"/>
      <c r="D89" s="114"/>
      <c r="E89" s="114"/>
      <c r="F89" s="114"/>
    </row>
    <row r="90" spans="1:9" x14ac:dyDescent="0.25">
      <c r="A90" s="99" t="s">
        <v>151</v>
      </c>
    </row>
    <row r="92" spans="1:9" x14ac:dyDescent="0.25">
      <c r="A92" s="113" t="s">
        <v>111</v>
      </c>
      <c r="B92" s="113"/>
      <c r="C92" s="113"/>
      <c r="D92" s="113"/>
      <c r="E92" s="113"/>
      <c r="F92" s="113"/>
    </row>
    <row r="93" spans="1:9" x14ac:dyDescent="0.25">
      <c r="A93" s="113" t="s">
        <v>110</v>
      </c>
      <c r="B93" s="113"/>
      <c r="C93" s="113"/>
      <c r="D93" s="113"/>
      <c r="E93" s="113"/>
      <c r="F93" s="113"/>
    </row>
    <row r="94" spans="1:9" x14ac:dyDescent="0.25">
      <c r="A94" s="110" t="s">
        <v>123</v>
      </c>
      <c r="B94" s="110"/>
      <c r="C94" s="110"/>
      <c r="D94" s="110"/>
      <c r="E94" s="110"/>
      <c r="F94" s="110"/>
      <c r="G94" s="9"/>
      <c r="H94" s="9"/>
      <c r="I94" s="9"/>
    </row>
    <row r="96" spans="1:9" ht="15.75" thickBot="1" x14ac:dyDescent="0.3">
      <c r="A96" s="36" t="s">
        <v>0</v>
      </c>
      <c r="B96" s="36" t="s">
        <v>92</v>
      </c>
      <c r="C96" s="36" t="s">
        <v>15</v>
      </c>
      <c r="D96" s="36" t="s">
        <v>16</v>
      </c>
      <c r="E96" s="36" t="s">
        <v>17</v>
      </c>
      <c r="F96" s="36" t="s">
        <v>40</v>
      </c>
    </row>
    <row r="97" spans="1:10" x14ac:dyDescent="0.25">
      <c r="A97" s="26"/>
      <c r="B97" s="27"/>
      <c r="C97" s="28"/>
      <c r="D97" s="28"/>
      <c r="E97" s="28"/>
      <c r="F97" s="28"/>
    </row>
    <row r="98" spans="1:10" x14ac:dyDescent="0.25">
      <c r="A98" s="39">
        <v>1</v>
      </c>
      <c r="B98" s="13" t="s">
        <v>104</v>
      </c>
      <c r="C98" s="28">
        <f>'1 T'!F104</f>
        <v>531579703</v>
      </c>
      <c r="D98" s="103">
        <f>C104</f>
        <v>1805532198.0599999</v>
      </c>
      <c r="E98" s="103">
        <f>D104</f>
        <v>1392199397.3400002</v>
      </c>
      <c r="F98" s="28">
        <f>C98</f>
        <v>531579703</v>
      </c>
      <c r="G98" s="83"/>
      <c r="H98" s="83"/>
    </row>
    <row r="99" spans="1:10" x14ac:dyDescent="0.25">
      <c r="A99" s="81">
        <v>2</v>
      </c>
      <c r="B99" s="13" t="s">
        <v>105</v>
      </c>
      <c r="C99" s="28">
        <f>+C100+C101</f>
        <v>2936879952.0599999</v>
      </c>
      <c r="D99" s="28">
        <f t="shared" ref="D99:E99" si="10">+D100+D101</f>
        <v>1095120805.03</v>
      </c>
      <c r="E99" s="28">
        <f t="shared" si="10"/>
        <v>730069613.39999998</v>
      </c>
      <c r="F99" s="28">
        <f>SUM(C99:E99)</f>
        <v>4762070370.4899998</v>
      </c>
      <c r="G99" s="14"/>
      <c r="J99" s="84"/>
    </row>
    <row r="100" spans="1:10" x14ac:dyDescent="0.25">
      <c r="A100" s="81"/>
      <c r="B100" s="97" t="s">
        <v>133</v>
      </c>
      <c r="C100" s="28">
        <v>2936879952.0599999</v>
      </c>
      <c r="D100" s="28">
        <v>1095120805.03</v>
      </c>
      <c r="E100" s="28">
        <v>730069613.39999998</v>
      </c>
      <c r="F100" s="28">
        <f>SUM(C100:E100)</f>
        <v>4762070370.4899998</v>
      </c>
      <c r="G100" s="14"/>
      <c r="J100" s="84"/>
    </row>
    <row r="101" spans="1:10" x14ac:dyDescent="0.25">
      <c r="A101" s="81"/>
      <c r="B101" s="97" t="s">
        <v>143</v>
      </c>
      <c r="C101" s="28"/>
      <c r="D101" s="28"/>
      <c r="E101" s="28"/>
      <c r="F101" s="28">
        <f>SUM(C101:E101)</f>
        <v>0</v>
      </c>
      <c r="G101" s="14"/>
    </row>
    <row r="102" spans="1:10" x14ac:dyDescent="0.25">
      <c r="A102" s="81">
        <v>3</v>
      </c>
      <c r="B102" s="13" t="s">
        <v>106</v>
      </c>
      <c r="C102" s="28">
        <f t="shared" ref="C102:E102" si="11">+C98+C99</f>
        <v>3468459655.0599999</v>
      </c>
      <c r="D102" s="28">
        <f t="shared" si="11"/>
        <v>2900653003.0900002</v>
      </c>
      <c r="E102" s="28">
        <f t="shared" si="11"/>
        <v>2122269010.7400002</v>
      </c>
      <c r="F102" s="28">
        <f>+F98+F99</f>
        <v>5293650073.4899998</v>
      </c>
      <c r="G102" s="14"/>
    </row>
    <row r="103" spans="1:10" x14ac:dyDescent="0.25">
      <c r="A103" s="81">
        <v>4</v>
      </c>
      <c r="B103" s="13" t="s">
        <v>107</v>
      </c>
      <c r="C103" s="28">
        <f>C88</f>
        <v>1662927457</v>
      </c>
      <c r="D103" s="28">
        <f t="shared" ref="D103:E103" si="12">D88</f>
        <v>1508453605.75</v>
      </c>
      <c r="E103" s="28">
        <f t="shared" si="12"/>
        <v>1383971478.6800001</v>
      </c>
      <c r="F103" s="28">
        <f>+E103+D103+C103</f>
        <v>4555352541.4300003</v>
      </c>
      <c r="G103" s="14"/>
    </row>
    <row r="104" spans="1:10" x14ac:dyDescent="0.25">
      <c r="A104" s="81">
        <v>5</v>
      </c>
      <c r="B104" s="13" t="s">
        <v>108</v>
      </c>
      <c r="C104" s="28">
        <f t="shared" ref="C104:E104" si="13">+C102-C103</f>
        <v>1805532198.0599999</v>
      </c>
      <c r="D104" s="28">
        <f t="shared" si="13"/>
        <v>1392199397.3400002</v>
      </c>
      <c r="E104" s="28">
        <f t="shared" si="13"/>
        <v>738297532.06000018</v>
      </c>
      <c r="F104" s="28">
        <f>+F102-F103</f>
        <v>738297532.05999947</v>
      </c>
      <c r="G104" s="14"/>
    </row>
    <row r="105" spans="1:10" ht="15.75" thickBot="1" x14ac:dyDescent="0.3">
      <c r="A105" s="50"/>
      <c r="B105" s="51"/>
      <c r="C105" s="52"/>
      <c r="D105" s="53"/>
      <c r="E105" s="54"/>
      <c r="F105" s="51"/>
      <c r="G105" s="5"/>
      <c r="H105" s="3"/>
      <c r="I105" s="3"/>
    </row>
    <row r="106" spans="1:10" ht="15.75" thickTop="1" x14ac:dyDescent="0.25">
      <c r="A106" s="111" t="s">
        <v>156</v>
      </c>
      <c r="B106" s="111"/>
      <c r="C106" s="111"/>
      <c r="D106" s="111"/>
      <c r="E106" s="111"/>
      <c r="F106" s="111"/>
      <c r="G106" s="111"/>
      <c r="H106" s="111"/>
      <c r="I106" s="111"/>
    </row>
    <row r="107" spans="1:10" x14ac:dyDescent="0.25">
      <c r="A107" s="108" t="s">
        <v>135</v>
      </c>
      <c r="B107" s="109"/>
      <c r="C107" s="109"/>
      <c r="D107" s="109"/>
      <c r="E107" s="109"/>
      <c r="F107" s="109"/>
      <c r="G107" s="95"/>
      <c r="H107" s="95"/>
      <c r="I107" s="95"/>
    </row>
    <row r="108" spans="1:10" x14ac:dyDescent="0.25">
      <c r="A108" s="32" t="s">
        <v>162</v>
      </c>
    </row>
    <row r="109" spans="1:10" x14ac:dyDescent="0.25">
      <c r="A109" s="82"/>
    </row>
    <row r="110" spans="1:10" x14ac:dyDescent="0.25">
      <c r="A110" s="82"/>
    </row>
    <row r="111" spans="1:10" x14ac:dyDescent="0.25">
      <c r="A111" s="82"/>
    </row>
  </sheetData>
  <mergeCells count="17">
    <mergeCell ref="A94:F94"/>
    <mergeCell ref="A106:I106"/>
    <mergeCell ref="A107:F107"/>
    <mergeCell ref="A63:F63"/>
    <mergeCell ref="A9:G9"/>
    <mergeCell ref="A89:F89"/>
    <mergeCell ref="A92:F92"/>
    <mergeCell ref="A93:F93"/>
    <mergeCell ref="A1:G1"/>
    <mergeCell ref="A6:G6"/>
    <mergeCell ref="A8:G8"/>
    <mergeCell ref="A62:F62"/>
    <mergeCell ref="A42:F42"/>
    <mergeCell ref="A43:F43"/>
    <mergeCell ref="A44:F44"/>
    <mergeCell ref="A58:F58"/>
    <mergeCell ref="A61:F61"/>
  </mergeCells>
  <phoneticPr fontId="1" type="noConversion"/>
  <pageMargins left="0.5" right="0.28000000000000003" top="0.74803149606299213" bottom="0.74803149606299213" header="0.31496062992125984" footer="0.31496062992125984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zoomScale="70" zoomScaleNormal="70" workbookViewId="0">
      <selection activeCell="L83" sqref="L83"/>
    </sheetView>
  </sheetViews>
  <sheetFormatPr baseColWidth="10" defaultColWidth="11.5703125" defaultRowHeight="15" x14ac:dyDescent="0.25"/>
  <cols>
    <col min="1" max="1" width="9.7109375" style="30" customWidth="1"/>
    <col min="2" max="2" width="45.7109375" style="31" customWidth="1"/>
    <col min="3" max="3" width="18.140625" style="21" customWidth="1"/>
    <col min="4" max="4" width="16.85546875" style="21" customWidth="1"/>
    <col min="5" max="5" width="16.28515625" style="21" customWidth="1"/>
    <col min="6" max="6" width="23.140625" style="21" customWidth="1"/>
    <col min="7" max="7" width="17.5703125" style="21" customWidth="1"/>
    <col min="8" max="8" width="41.140625" style="21" customWidth="1"/>
    <col min="9" max="10" width="15.140625" style="21" bestFit="1" customWidth="1"/>
    <col min="11" max="16384" width="11.5703125" style="21"/>
  </cols>
  <sheetData>
    <row r="1" spans="1:8" x14ac:dyDescent="0.25">
      <c r="A1" s="110" t="s">
        <v>66</v>
      </c>
      <c r="B1" s="110"/>
      <c r="C1" s="110"/>
      <c r="D1" s="110"/>
      <c r="E1" s="110"/>
      <c r="F1" s="110"/>
      <c r="G1" s="110"/>
    </row>
    <row r="2" spans="1:8" x14ac:dyDescent="0.25">
      <c r="A2" s="9"/>
      <c r="B2" s="79" t="s">
        <v>84</v>
      </c>
      <c r="C2" s="9" t="s">
        <v>87</v>
      </c>
      <c r="D2" s="9"/>
      <c r="E2" s="9"/>
      <c r="F2" s="9"/>
      <c r="G2" s="9"/>
    </row>
    <row r="3" spans="1:8" x14ac:dyDescent="0.25">
      <c r="A3" s="9"/>
      <c r="B3" s="79" t="s">
        <v>85</v>
      </c>
      <c r="C3" s="9" t="s">
        <v>88</v>
      </c>
      <c r="D3" s="9"/>
      <c r="E3" s="9"/>
      <c r="F3" s="9"/>
      <c r="G3" s="9"/>
      <c r="H3" s="31"/>
    </row>
    <row r="4" spans="1:8" x14ac:dyDescent="0.25">
      <c r="A4" s="9"/>
      <c r="B4" s="79" t="s">
        <v>86</v>
      </c>
      <c r="C4" s="9" t="s">
        <v>89</v>
      </c>
      <c r="D4" s="9"/>
      <c r="E4" s="9"/>
      <c r="F4" s="9"/>
      <c r="G4" s="9"/>
    </row>
    <row r="5" spans="1:8" x14ac:dyDescent="0.25">
      <c r="A5" s="9"/>
      <c r="B5" s="79" t="s">
        <v>83</v>
      </c>
      <c r="C5" s="9" t="s">
        <v>138</v>
      </c>
      <c r="D5" s="9"/>
      <c r="E5" s="9"/>
      <c r="F5" s="9"/>
      <c r="G5" s="9"/>
    </row>
    <row r="6" spans="1:8" x14ac:dyDescent="0.25">
      <c r="A6" s="113"/>
      <c r="B6" s="113"/>
      <c r="C6" s="113"/>
      <c r="D6" s="113"/>
      <c r="E6" s="113"/>
      <c r="F6" s="113"/>
      <c r="G6" s="113"/>
    </row>
    <row r="7" spans="1:8" x14ac:dyDescent="0.25">
      <c r="A7" s="23"/>
      <c r="B7" s="24"/>
      <c r="C7" s="25"/>
      <c r="D7" s="25"/>
      <c r="E7" s="25"/>
      <c r="F7" s="25"/>
      <c r="G7" s="25"/>
    </row>
    <row r="8" spans="1:8" x14ac:dyDescent="0.25">
      <c r="A8" s="113" t="s">
        <v>91</v>
      </c>
      <c r="B8" s="113"/>
      <c r="C8" s="113"/>
      <c r="D8" s="113"/>
      <c r="E8" s="113"/>
      <c r="F8" s="113"/>
      <c r="G8" s="113"/>
    </row>
    <row r="9" spans="1:8" x14ac:dyDescent="0.25">
      <c r="A9" s="113" t="s">
        <v>112</v>
      </c>
      <c r="B9" s="113"/>
      <c r="C9" s="113"/>
      <c r="D9" s="113"/>
      <c r="E9" s="113"/>
      <c r="F9" s="113"/>
      <c r="G9" s="113"/>
    </row>
    <row r="11" spans="1:8" s="22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19</v>
      </c>
      <c r="E11" s="36" t="s">
        <v>20</v>
      </c>
      <c r="F11" s="36" t="s">
        <v>21</v>
      </c>
      <c r="G11" s="36" t="s">
        <v>113</v>
      </c>
    </row>
    <row r="12" spans="1:8" s="22" customFormat="1" x14ac:dyDescent="0.25">
      <c r="A12" s="41"/>
      <c r="B12" s="27"/>
      <c r="C12" s="41"/>
      <c r="D12" s="41"/>
      <c r="E12" s="41"/>
      <c r="F12" s="41"/>
      <c r="G12" s="41"/>
    </row>
    <row r="13" spans="1:8" s="22" customFormat="1" x14ac:dyDescent="0.25">
      <c r="A13" s="57">
        <v>0</v>
      </c>
      <c r="B13" s="58" t="s">
        <v>64</v>
      </c>
      <c r="C13" s="26" t="s">
        <v>11</v>
      </c>
      <c r="D13" s="41">
        <v>20865</v>
      </c>
      <c r="E13" s="41">
        <v>21080</v>
      </c>
      <c r="F13" s="41">
        <v>21048</v>
      </c>
      <c r="G13" s="39">
        <f t="shared" ref="G13:G14" si="0">AVERAGE(D13:F13)</f>
        <v>20997.666666666668</v>
      </c>
    </row>
    <row r="14" spans="1:8" s="22" customFormat="1" x14ac:dyDescent="0.25">
      <c r="A14" s="57"/>
      <c r="B14" s="59" t="s">
        <v>65</v>
      </c>
      <c r="C14" s="26" t="s">
        <v>11</v>
      </c>
      <c r="D14" s="41">
        <v>1708</v>
      </c>
      <c r="E14" s="41">
        <v>1739</v>
      </c>
      <c r="F14" s="41">
        <v>1827</v>
      </c>
      <c r="G14" s="39">
        <f t="shared" si="0"/>
        <v>1758</v>
      </c>
    </row>
    <row r="15" spans="1:8" s="22" customFormat="1" x14ac:dyDescent="0.25">
      <c r="A15" s="26"/>
      <c r="B15" s="27"/>
      <c r="C15" s="41"/>
      <c r="D15" s="41"/>
      <c r="E15" s="41"/>
      <c r="F15" s="41"/>
      <c r="G15" s="39"/>
    </row>
    <row r="16" spans="1:8" s="22" customFormat="1" ht="15.75" x14ac:dyDescent="0.25">
      <c r="A16" s="60">
        <v>1</v>
      </c>
      <c r="B16" s="61" t="s">
        <v>45</v>
      </c>
      <c r="C16" s="28" t="s">
        <v>11</v>
      </c>
      <c r="D16" s="107">
        <f>D17+D22</f>
        <v>30324</v>
      </c>
      <c r="E16" s="107">
        <f t="shared" ref="E16:G16" si="1">E17+E22</f>
        <v>34379</v>
      </c>
      <c r="F16" s="107">
        <f t="shared" si="1"/>
        <v>35997</v>
      </c>
      <c r="G16" s="107">
        <f t="shared" si="1"/>
        <v>33566.666666666672</v>
      </c>
      <c r="H16" s="101"/>
    </row>
    <row r="17" spans="1:8" s="22" customFormat="1" ht="15.75" x14ac:dyDescent="0.25">
      <c r="A17" s="60"/>
      <c r="B17" s="62" t="s">
        <v>46</v>
      </c>
      <c r="C17" s="28" t="s">
        <v>11</v>
      </c>
      <c r="D17" s="107">
        <f>SUM(D18:D21)</f>
        <v>23837</v>
      </c>
      <c r="E17" s="107">
        <f t="shared" ref="E17:F17" si="2">SUM(E18:E21)</f>
        <v>27637</v>
      </c>
      <c r="F17" s="107">
        <f t="shared" si="2"/>
        <v>27899</v>
      </c>
      <c r="G17" s="39">
        <f t="shared" ref="G17:G35" si="3">AVERAGE(D17:F17)</f>
        <v>26457.666666666668</v>
      </c>
      <c r="H17" s="101"/>
    </row>
    <row r="18" spans="1:8" ht="15.75" x14ac:dyDescent="0.25">
      <c r="A18" s="60"/>
      <c r="B18" s="63" t="s">
        <v>47</v>
      </c>
      <c r="C18" s="28" t="s">
        <v>11</v>
      </c>
      <c r="D18" s="39">
        <v>2229</v>
      </c>
      <c r="E18" s="39">
        <v>2247</v>
      </c>
      <c r="F18" s="39">
        <v>2318</v>
      </c>
      <c r="G18" s="39">
        <f t="shared" si="3"/>
        <v>2264.6666666666665</v>
      </c>
    </row>
    <row r="19" spans="1:8" ht="15.75" x14ac:dyDescent="0.25">
      <c r="A19" s="60"/>
      <c r="B19" s="63" t="s">
        <v>48</v>
      </c>
      <c r="C19" s="28" t="s">
        <v>11</v>
      </c>
      <c r="D19" s="39">
        <v>16966</v>
      </c>
      <c r="E19" s="39">
        <v>20370</v>
      </c>
      <c r="F19" s="39">
        <v>20444</v>
      </c>
      <c r="G19" s="39">
        <f t="shared" si="3"/>
        <v>19260</v>
      </c>
    </row>
    <row r="20" spans="1:8" ht="15.75" x14ac:dyDescent="0.25">
      <c r="A20" s="60"/>
      <c r="B20" s="63" t="s">
        <v>52</v>
      </c>
      <c r="C20" s="28" t="s">
        <v>11</v>
      </c>
      <c r="D20" s="39">
        <v>1557</v>
      </c>
      <c r="E20" s="39">
        <v>1751</v>
      </c>
      <c r="F20" s="39">
        <v>1783</v>
      </c>
      <c r="G20" s="39">
        <f t="shared" si="3"/>
        <v>1697</v>
      </c>
    </row>
    <row r="21" spans="1:8" ht="15.75" x14ac:dyDescent="0.25">
      <c r="A21" s="60"/>
      <c r="B21" s="63" t="s">
        <v>51</v>
      </c>
      <c r="C21" s="28" t="s">
        <v>12</v>
      </c>
      <c r="D21" s="39">
        <v>3085</v>
      </c>
      <c r="E21" s="39">
        <v>3269</v>
      </c>
      <c r="F21" s="39">
        <v>3354</v>
      </c>
      <c r="G21" s="39">
        <f t="shared" si="3"/>
        <v>3236</v>
      </c>
    </row>
    <row r="22" spans="1:8" ht="15.75" x14ac:dyDescent="0.25">
      <c r="A22" s="60"/>
      <c r="B22" s="64" t="s">
        <v>14</v>
      </c>
      <c r="C22" s="28" t="s">
        <v>11</v>
      </c>
      <c r="D22" s="39">
        <v>6487</v>
      </c>
      <c r="E22" s="39">
        <v>6742</v>
      </c>
      <c r="F22" s="39">
        <v>8098</v>
      </c>
      <c r="G22" s="39">
        <f t="shared" si="3"/>
        <v>7109</v>
      </c>
    </row>
    <row r="23" spans="1:8" ht="17.25" x14ac:dyDescent="0.25">
      <c r="A23" s="60">
        <v>2</v>
      </c>
      <c r="B23" s="47" t="s">
        <v>49</v>
      </c>
      <c r="C23" s="5" t="s">
        <v>53</v>
      </c>
      <c r="D23" s="39">
        <f>D24+D27+D28</f>
        <v>123596</v>
      </c>
      <c r="E23" s="39">
        <f t="shared" ref="E23:F23" si="4">E24+E27+E28</f>
        <v>125807</v>
      </c>
      <c r="F23" s="39">
        <f t="shared" si="4"/>
        <v>129228</v>
      </c>
      <c r="G23" s="39">
        <f t="shared" si="3"/>
        <v>126210.33333333333</v>
      </c>
    </row>
    <row r="24" spans="1:8" ht="15.75" x14ac:dyDescent="0.25">
      <c r="A24" s="60"/>
      <c r="B24" s="46" t="s">
        <v>144</v>
      </c>
      <c r="C24" s="5" t="s">
        <v>11</v>
      </c>
      <c r="D24" s="39">
        <v>19020</v>
      </c>
      <c r="E24" s="39">
        <v>21376</v>
      </c>
      <c r="F24" s="39">
        <v>21707</v>
      </c>
      <c r="G24" s="39">
        <f t="shared" si="3"/>
        <v>20701</v>
      </c>
    </row>
    <row r="25" spans="1:8" ht="15.75" x14ac:dyDescent="0.25">
      <c r="A25" s="60"/>
      <c r="B25" s="46" t="s">
        <v>50</v>
      </c>
      <c r="C25" s="5" t="s">
        <v>11</v>
      </c>
      <c r="D25" s="39">
        <v>26188</v>
      </c>
      <c r="E25" s="39">
        <v>26465</v>
      </c>
      <c r="F25" s="39">
        <v>27447</v>
      </c>
      <c r="G25" s="39">
        <f t="shared" si="3"/>
        <v>26700</v>
      </c>
    </row>
    <row r="26" spans="1:8" ht="15.75" x14ac:dyDescent="0.25">
      <c r="A26" s="60"/>
      <c r="B26" s="45" t="s">
        <v>126</v>
      </c>
      <c r="C26" s="5" t="s">
        <v>127</v>
      </c>
      <c r="D26" s="39"/>
      <c r="E26" s="39"/>
      <c r="F26" s="39"/>
      <c r="G26" s="39"/>
    </row>
    <row r="27" spans="1:8" ht="15.75" x14ac:dyDescent="0.25">
      <c r="A27" s="60"/>
      <c r="B27" s="46" t="s">
        <v>145</v>
      </c>
      <c r="C27" s="5" t="s">
        <v>11</v>
      </c>
      <c r="D27" s="39">
        <v>3189</v>
      </c>
      <c r="E27" s="39">
        <v>4479</v>
      </c>
      <c r="F27" s="39">
        <v>4464</v>
      </c>
      <c r="G27" s="39">
        <f t="shared" si="3"/>
        <v>4044</v>
      </c>
    </row>
    <row r="28" spans="1:8" ht="15.75" x14ac:dyDescent="0.25">
      <c r="A28" s="65"/>
      <c r="B28" s="46" t="s">
        <v>18</v>
      </c>
      <c r="C28" s="5" t="s">
        <v>11</v>
      </c>
      <c r="D28" s="39">
        <f>SUM(D29:D30)</f>
        <v>101387</v>
      </c>
      <c r="E28" s="39">
        <f t="shared" ref="E28:F28" si="5">SUM(E29:E30)</f>
        <v>99952</v>
      </c>
      <c r="F28" s="39">
        <f t="shared" si="5"/>
        <v>103057</v>
      </c>
      <c r="G28" s="39">
        <f t="shared" si="3"/>
        <v>101465.33333333333</v>
      </c>
    </row>
    <row r="29" spans="1:8" ht="15.75" x14ac:dyDescent="0.25">
      <c r="A29" s="65"/>
      <c r="B29" s="45" t="s">
        <v>48</v>
      </c>
      <c r="C29" s="5" t="s">
        <v>11</v>
      </c>
      <c r="D29" s="91">
        <v>84367</v>
      </c>
      <c r="E29" s="39">
        <v>82979</v>
      </c>
      <c r="F29" s="39">
        <v>85185</v>
      </c>
      <c r="G29" s="39">
        <f t="shared" si="3"/>
        <v>84177</v>
      </c>
    </row>
    <row r="30" spans="1:8" ht="15.75" x14ac:dyDescent="0.25">
      <c r="A30" s="65"/>
      <c r="B30" s="45" t="s">
        <v>51</v>
      </c>
      <c r="C30" s="5" t="s">
        <v>11</v>
      </c>
      <c r="D30" s="39">
        <v>17020</v>
      </c>
      <c r="E30" s="39">
        <v>16973</v>
      </c>
      <c r="F30" s="39">
        <v>17872</v>
      </c>
      <c r="G30" s="39">
        <f t="shared" si="3"/>
        <v>17288.333333333332</v>
      </c>
    </row>
    <row r="31" spans="1:8" ht="15.75" x14ac:dyDescent="0.25">
      <c r="A31" s="65"/>
      <c r="B31" s="45" t="s">
        <v>125</v>
      </c>
      <c r="C31" s="5" t="s">
        <v>127</v>
      </c>
      <c r="D31" s="39"/>
      <c r="E31" s="39"/>
      <c r="F31" s="39"/>
      <c r="G31" s="39">
        <f>SUM(D31:F31)</f>
        <v>0</v>
      </c>
    </row>
    <row r="32" spans="1:8" ht="15.75" x14ac:dyDescent="0.25">
      <c r="A32" s="60">
        <v>3</v>
      </c>
      <c r="B32" s="49" t="s">
        <v>10</v>
      </c>
      <c r="C32" s="5" t="s">
        <v>13</v>
      </c>
      <c r="D32" s="39">
        <v>9135</v>
      </c>
      <c r="E32" s="39">
        <v>9136</v>
      </c>
      <c r="F32" s="39">
        <v>9123</v>
      </c>
      <c r="G32" s="39">
        <f t="shared" si="3"/>
        <v>9131.3333333333339</v>
      </c>
    </row>
    <row r="33" spans="1:8" ht="15.75" x14ac:dyDescent="0.25">
      <c r="A33" s="60"/>
      <c r="B33" s="49"/>
      <c r="C33" s="5" t="s">
        <v>127</v>
      </c>
      <c r="D33" s="39"/>
      <c r="E33" s="39"/>
      <c r="F33" s="39"/>
      <c r="G33" s="39"/>
    </row>
    <row r="34" spans="1:8" ht="15.75" x14ac:dyDescent="0.25">
      <c r="A34" s="60"/>
      <c r="B34" s="66"/>
      <c r="C34" s="28"/>
      <c r="D34" s="39"/>
      <c r="E34" s="39"/>
      <c r="F34" s="39"/>
      <c r="G34" s="39"/>
    </row>
    <row r="35" spans="1:8" ht="15.75" thickBot="1" x14ac:dyDescent="0.3">
      <c r="A35" s="50"/>
      <c r="B35" s="51" t="s">
        <v>114</v>
      </c>
      <c r="C35" s="52" t="s">
        <v>11</v>
      </c>
      <c r="D35" s="53">
        <f>D17+D28</f>
        <v>125224</v>
      </c>
      <c r="E35" s="54">
        <f>E17+E28</f>
        <v>127589</v>
      </c>
      <c r="F35" s="51">
        <f>F17+F28</f>
        <v>130956</v>
      </c>
      <c r="G35" s="50">
        <f t="shared" si="3"/>
        <v>127923</v>
      </c>
    </row>
    <row r="36" spans="1:8" ht="15.75" thickTop="1" x14ac:dyDescent="0.25">
      <c r="A36" s="27" t="s">
        <v>54</v>
      </c>
      <c r="C36" s="28"/>
      <c r="D36" s="41"/>
      <c r="E36" s="41"/>
      <c r="F36" s="41"/>
      <c r="G36" s="41"/>
    </row>
    <row r="37" spans="1:8" x14ac:dyDescent="0.25">
      <c r="A37" s="27" t="s">
        <v>146</v>
      </c>
      <c r="C37" s="28"/>
      <c r="D37" s="41"/>
      <c r="E37" s="41"/>
      <c r="F37" s="41"/>
      <c r="G37" s="41"/>
      <c r="H37" s="28"/>
    </row>
    <row r="38" spans="1:8" x14ac:dyDescent="0.25">
      <c r="A38" s="27" t="s">
        <v>55</v>
      </c>
      <c r="C38" s="28"/>
      <c r="D38" s="41"/>
      <c r="E38" s="41"/>
      <c r="F38" s="41"/>
      <c r="G38" s="41"/>
      <c r="H38" s="28"/>
    </row>
    <row r="39" spans="1:8" x14ac:dyDescent="0.25">
      <c r="A39" s="31" t="s">
        <v>150</v>
      </c>
    </row>
    <row r="40" spans="1:8" x14ac:dyDescent="0.25">
      <c r="C40" s="28"/>
    </row>
    <row r="41" spans="1:8" x14ac:dyDescent="0.25">
      <c r="C41" s="28"/>
    </row>
    <row r="42" spans="1:8" x14ac:dyDescent="0.25">
      <c r="A42" s="113" t="s">
        <v>99</v>
      </c>
      <c r="B42" s="113"/>
      <c r="C42" s="113"/>
      <c r="D42" s="113"/>
      <c r="E42" s="113"/>
      <c r="F42" s="113"/>
    </row>
    <row r="43" spans="1:8" x14ac:dyDescent="0.25">
      <c r="A43" s="113" t="s">
        <v>101</v>
      </c>
      <c r="B43" s="113"/>
      <c r="C43" s="113"/>
      <c r="D43" s="113"/>
      <c r="E43" s="113"/>
      <c r="F43" s="113"/>
    </row>
    <row r="44" spans="1:8" x14ac:dyDescent="0.25">
      <c r="A44" s="110" t="s">
        <v>123</v>
      </c>
      <c r="B44" s="110"/>
      <c r="C44" s="110"/>
      <c r="D44" s="110"/>
      <c r="E44" s="110"/>
      <c r="F44" s="110"/>
    </row>
    <row r="46" spans="1:8" ht="15.75" thickBot="1" x14ac:dyDescent="0.3">
      <c r="A46" s="36" t="s">
        <v>0</v>
      </c>
      <c r="B46" s="36" t="s">
        <v>122</v>
      </c>
      <c r="C46" s="36" t="s">
        <v>22</v>
      </c>
      <c r="D46" s="36" t="s">
        <v>23</v>
      </c>
      <c r="E46" s="36" t="s">
        <v>21</v>
      </c>
      <c r="F46" s="36" t="s">
        <v>41</v>
      </c>
    </row>
    <row r="47" spans="1:8" x14ac:dyDescent="0.25">
      <c r="A47" s="26"/>
      <c r="B47" s="27"/>
      <c r="C47" s="41"/>
      <c r="D47" s="41"/>
      <c r="E47" s="41"/>
      <c r="F47" s="41"/>
    </row>
    <row r="48" spans="1:8" x14ac:dyDescent="0.25">
      <c r="A48" s="26">
        <v>1</v>
      </c>
      <c r="B48" s="27" t="s">
        <v>57</v>
      </c>
      <c r="C48" s="28">
        <v>294703629</v>
      </c>
      <c r="D48" s="28">
        <v>330310230</v>
      </c>
      <c r="E48" s="28">
        <v>506507165</v>
      </c>
      <c r="F48" s="28">
        <f t="shared" ref="F48:F53" si="6">SUM(C48:E48)</f>
        <v>1131521024</v>
      </c>
    </row>
    <row r="49" spans="1:8" x14ac:dyDescent="0.25">
      <c r="A49" s="26">
        <v>2</v>
      </c>
      <c r="B49" s="27" t="s">
        <v>59</v>
      </c>
      <c r="C49" s="28">
        <v>488015940</v>
      </c>
      <c r="D49" s="28">
        <v>605764740</v>
      </c>
      <c r="E49" s="28">
        <v>726381780</v>
      </c>
      <c r="F49" s="28">
        <f t="shared" si="6"/>
        <v>1820162460</v>
      </c>
    </row>
    <row r="50" spans="1:8" x14ac:dyDescent="0.25">
      <c r="A50" s="26">
        <v>3</v>
      </c>
      <c r="B50" s="27" t="s">
        <v>58</v>
      </c>
      <c r="C50" s="28">
        <v>337195030.80000001</v>
      </c>
      <c r="D50" s="28">
        <v>116167958.04000001</v>
      </c>
      <c r="E50" s="28"/>
      <c r="F50" s="28">
        <f t="shared" si="6"/>
        <v>453362988.84000003</v>
      </c>
    </row>
    <row r="51" spans="1:8" x14ac:dyDescent="0.25">
      <c r="A51" s="26">
        <v>4</v>
      </c>
      <c r="B51" s="27" t="s">
        <v>60</v>
      </c>
      <c r="C51" s="28"/>
      <c r="D51" s="28"/>
      <c r="E51" s="28"/>
      <c r="F51" s="28">
        <f t="shared" si="6"/>
        <v>0</v>
      </c>
    </row>
    <row r="52" spans="1:8" x14ac:dyDescent="0.25">
      <c r="A52" s="26">
        <v>5</v>
      </c>
      <c r="B52" s="27" t="s">
        <v>44</v>
      </c>
      <c r="C52" s="28"/>
      <c r="D52" s="28">
        <v>229666000.83000001</v>
      </c>
      <c r="E52" s="28"/>
      <c r="F52" s="28">
        <f t="shared" si="6"/>
        <v>229666000.83000001</v>
      </c>
    </row>
    <row r="53" spans="1:8" x14ac:dyDescent="0.25">
      <c r="A53" s="26">
        <v>6</v>
      </c>
      <c r="B53" s="27" t="s">
        <v>67</v>
      </c>
      <c r="C53" s="28">
        <v>55210712</v>
      </c>
      <c r="D53" s="28">
        <v>56150938</v>
      </c>
      <c r="E53" s="28">
        <v>71284922</v>
      </c>
      <c r="F53" s="28">
        <f t="shared" si="6"/>
        <v>182646572</v>
      </c>
    </row>
    <row r="54" spans="1:8" x14ac:dyDescent="0.25">
      <c r="A54" s="81">
        <v>7</v>
      </c>
      <c r="B54" s="27" t="s">
        <v>128</v>
      </c>
      <c r="C54" s="87"/>
      <c r="D54" s="87"/>
      <c r="E54" s="87"/>
      <c r="F54" s="28"/>
      <c r="H54" s="27"/>
    </row>
    <row r="55" spans="1:8" x14ac:dyDescent="0.25">
      <c r="A55" s="81">
        <v>8</v>
      </c>
      <c r="B55" s="27" t="s">
        <v>129</v>
      </c>
      <c r="C55" s="87"/>
      <c r="D55" s="87"/>
      <c r="E55" s="87"/>
      <c r="F55" s="28"/>
      <c r="H55" s="27"/>
    </row>
    <row r="56" spans="1:8" x14ac:dyDescent="0.25">
      <c r="A56" s="81">
        <v>9</v>
      </c>
      <c r="B56" s="27" t="s">
        <v>130</v>
      </c>
      <c r="C56" s="87"/>
      <c r="D56" s="87"/>
      <c r="E56" s="87"/>
      <c r="F56" s="28"/>
      <c r="H56" s="27"/>
    </row>
    <row r="57" spans="1:8" ht="15.75" thickBot="1" x14ac:dyDescent="0.3">
      <c r="A57" s="50"/>
      <c r="B57" s="51" t="s">
        <v>1</v>
      </c>
      <c r="C57" s="105">
        <f>SUM(C48:C56)</f>
        <v>1175125311.8</v>
      </c>
      <c r="D57" s="105">
        <f t="shared" ref="D57:F57" si="7">SUM(D48:D56)</f>
        <v>1338059866.8699999</v>
      </c>
      <c r="E57" s="105">
        <f t="shared" si="7"/>
        <v>1304173867</v>
      </c>
      <c r="F57" s="105">
        <f t="shared" si="7"/>
        <v>3817359045.6700001</v>
      </c>
      <c r="G57" s="83"/>
    </row>
    <row r="58" spans="1:8" ht="15.75" thickTop="1" x14ac:dyDescent="0.25">
      <c r="A58" s="114" t="s">
        <v>157</v>
      </c>
      <c r="B58" s="114"/>
      <c r="C58" s="114"/>
      <c r="D58" s="114"/>
      <c r="E58" s="114"/>
      <c r="F58" s="114"/>
    </row>
    <row r="60" spans="1:8" x14ac:dyDescent="0.25">
      <c r="A60" s="23"/>
      <c r="B60" s="23"/>
      <c r="C60" s="23"/>
      <c r="D60" s="23"/>
      <c r="E60" s="23"/>
      <c r="F60" s="23"/>
    </row>
    <row r="61" spans="1:8" x14ac:dyDescent="0.25">
      <c r="A61" s="113" t="s">
        <v>100</v>
      </c>
      <c r="B61" s="113"/>
      <c r="C61" s="113"/>
      <c r="D61" s="113"/>
      <c r="E61" s="113"/>
      <c r="F61" s="113"/>
    </row>
    <row r="62" spans="1:8" x14ac:dyDescent="0.25">
      <c r="A62" s="113" t="s">
        <v>102</v>
      </c>
      <c r="B62" s="113"/>
      <c r="C62" s="113"/>
      <c r="D62" s="113"/>
      <c r="E62" s="113"/>
      <c r="F62" s="113"/>
    </row>
    <row r="63" spans="1:8" x14ac:dyDescent="0.25">
      <c r="A63" s="110" t="s">
        <v>123</v>
      </c>
      <c r="B63" s="110"/>
      <c r="C63" s="110"/>
      <c r="D63" s="110"/>
      <c r="E63" s="110"/>
      <c r="F63" s="110"/>
    </row>
    <row r="65" spans="1:6" ht="15.75" thickBot="1" x14ac:dyDescent="0.3">
      <c r="A65" s="36" t="s">
        <v>97</v>
      </c>
      <c r="B65" s="36" t="s">
        <v>98</v>
      </c>
      <c r="C65" s="36" t="s">
        <v>22</v>
      </c>
      <c r="D65" s="36" t="s">
        <v>23</v>
      </c>
      <c r="E65" s="36" t="s">
        <v>21</v>
      </c>
      <c r="F65" s="36" t="s">
        <v>41</v>
      </c>
    </row>
    <row r="66" spans="1:6" x14ac:dyDescent="0.25">
      <c r="A66" s="26"/>
      <c r="B66" s="27"/>
      <c r="C66" s="28"/>
      <c r="D66" s="28"/>
      <c r="E66" s="28"/>
      <c r="F66" s="28"/>
    </row>
    <row r="67" spans="1:6" x14ac:dyDescent="0.25">
      <c r="A67" s="76" t="s">
        <v>3</v>
      </c>
      <c r="B67" s="58" t="s">
        <v>4</v>
      </c>
      <c r="C67" s="28">
        <v>337195030.80000001</v>
      </c>
      <c r="D67" s="28">
        <v>116167958.04000001</v>
      </c>
      <c r="E67" s="28"/>
      <c r="F67" s="28">
        <f>SUM(C67:E67)</f>
        <v>453362988.84000003</v>
      </c>
    </row>
    <row r="68" spans="1:6" x14ac:dyDescent="0.25">
      <c r="A68" s="76" t="s">
        <v>5</v>
      </c>
      <c r="B68" s="58" t="s">
        <v>6</v>
      </c>
      <c r="C68" s="28">
        <v>488015940</v>
      </c>
      <c r="D68" s="28">
        <v>605764740</v>
      </c>
      <c r="E68" s="28">
        <v>726381780</v>
      </c>
      <c r="F68" s="28">
        <f t="shared" ref="F68:F87" si="8">SUM(C68:E68)</f>
        <v>1820162460</v>
      </c>
    </row>
    <row r="69" spans="1:6" x14ac:dyDescent="0.25">
      <c r="A69" s="76" t="s">
        <v>27</v>
      </c>
      <c r="B69" s="58" t="s">
        <v>28</v>
      </c>
      <c r="C69" s="28"/>
      <c r="D69" s="28"/>
      <c r="E69" s="28"/>
      <c r="F69" s="28">
        <f t="shared" si="8"/>
        <v>0</v>
      </c>
    </row>
    <row r="70" spans="1:6" x14ac:dyDescent="0.25">
      <c r="A70" s="76" t="s">
        <v>7</v>
      </c>
      <c r="B70" s="58" t="s">
        <v>8</v>
      </c>
      <c r="C70" s="28"/>
      <c r="D70" s="28"/>
      <c r="E70" s="28"/>
      <c r="F70" s="28">
        <f t="shared" si="8"/>
        <v>0</v>
      </c>
    </row>
    <row r="71" spans="1:6" x14ac:dyDescent="0.25">
      <c r="A71" s="76" t="s">
        <v>29</v>
      </c>
      <c r="B71" s="58" t="s">
        <v>30</v>
      </c>
      <c r="C71" s="28"/>
      <c r="D71" s="28"/>
      <c r="E71" s="28"/>
      <c r="F71" s="28">
        <f t="shared" si="8"/>
        <v>0</v>
      </c>
    </row>
    <row r="72" spans="1:6" x14ac:dyDescent="0.25">
      <c r="A72" s="76" t="s">
        <v>31</v>
      </c>
      <c r="B72" s="58" t="s">
        <v>32</v>
      </c>
      <c r="C72" s="28"/>
      <c r="D72" s="28"/>
      <c r="E72" s="28"/>
      <c r="F72" s="28">
        <f t="shared" si="8"/>
        <v>0</v>
      </c>
    </row>
    <row r="73" spans="1:6" x14ac:dyDescent="0.25">
      <c r="A73" s="76" t="s">
        <v>33</v>
      </c>
      <c r="B73" s="58" t="s">
        <v>34</v>
      </c>
      <c r="C73" s="28"/>
      <c r="D73" s="28"/>
      <c r="E73" s="28"/>
      <c r="F73" s="28">
        <f t="shared" si="8"/>
        <v>0</v>
      </c>
    </row>
    <row r="74" spans="1:6" x14ac:dyDescent="0.25">
      <c r="A74" s="76" t="s">
        <v>35</v>
      </c>
      <c r="B74" s="58" t="s">
        <v>36</v>
      </c>
      <c r="C74" s="28"/>
      <c r="D74" s="28"/>
      <c r="E74" s="28"/>
      <c r="F74" s="28">
        <f t="shared" si="8"/>
        <v>0</v>
      </c>
    </row>
    <row r="75" spans="1:6" x14ac:dyDescent="0.25">
      <c r="A75" s="76" t="s">
        <v>37</v>
      </c>
      <c r="B75" s="58" t="s">
        <v>38</v>
      </c>
      <c r="C75" s="28"/>
      <c r="D75" s="28">
        <v>229666000.83000001</v>
      </c>
      <c r="E75" s="28"/>
      <c r="F75" s="28">
        <f t="shared" si="8"/>
        <v>229666000.83000001</v>
      </c>
    </row>
    <row r="76" spans="1:6" x14ac:dyDescent="0.25">
      <c r="A76" s="76" t="s">
        <v>9</v>
      </c>
      <c r="B76" s="77" t="s">
        <v>63</v>
      </c>
      <c r="C76" s="28">
        <v>294703629</v>
      </c>
      <c r="D76" s="28">
        <v>330310230</v>
      </c>
      <c r="E76" s="28">
        <v>506507165</v>
      </c>
      <c r="F76" s="28">
        <f t="shared" si="8"/>
        <v>1131521024</v>
      </c>
    </row>
    <row r="77" spans="1:6" x14ac:dyDescent="0.25">
      <c r="A77" s="76" t="s">
        <v>69</v>
      </c>
      <c r="B77" s="77" t="s">
        <v>68</v>
      </c>
      <c r="C77" s="28"/>
      <c r="D77" s="28"/>
      <c r="E77" s="28"/>
      <c r="F77" s="28">
        <f t="shared" si="8"/>
        <v>0</v>
      </c>
    </row>
    <row r="78" spans="1:6" x14ac:dyDescent="0.25">
      <c r="A78" s="76" t="s">
        <v>70</v>
      </c>
      <c r="B78" s="77" t="s">
        <v>71</v>
      </c>
      <c r="C78" s="28"/>
      <c r="D78" s="28"/>
      <c r="E78" s="28"/>
      <c r="F78" s="28">
        <f t="shared" si="8"/>
        <v>0</v>
      </c>
    </row>
    <row r="79" spans="1:6" x14ac:dyDescent="0.25">
      <c r="A79" s="76" t="s">
        <v>72</v>
      </c>
      <c r="B79" s="77" t="s">
        <v>73</v>
      </c>
      <c r="C79" s="28"/>
      <c r="D79" s="28"/>
      <c r="E79" s="28"/>
      <c r="F79" s="28">
        <f t="shared" si="8"/>
        <v>0</v>
      </c>
    </row>
    <row r="80" spans="1:6" x14ac:dyDescent="0.25">
      <c r="A80" s="76" t="s">
        <v>75</v>
      </c>
      <c r="B80" s="77" t="s">
        <v>76</v>
      </c>
      <c r="C80" s="28"/>
      <c r="D80" s="28"/>
      <c r="E80" s="28"/>
      <c r="F80" s="28">
        <f t="shared" si="8"/>
        <v>0</v>
      </c>
    </row>
    <row r="81" spans="1:8" x14ac:dyDescent="0.25">
      <c r="A81" s="76" t="s">
        <v>77</v>
      </c>
      <c r="B81" s="77" t="s">
        <v>78</v>
      </c>
      <c r="C81" s="28"/>
      <c r="D81" s="28"/>
      <c r="E81" s="28"/>
      <c r="F81" s="28">
        <f t="shared" si="8"/>
        <v>0</v>
      </c>
    </row>
    <row r="82" spans="1:8" x14ac:dyDescent="0.25">
      <c r="A82" s="76" t="s">
        <v>79</v>
      </c>
      <c r="B82" s="77" t="s">
        <v>80</v>
      </c>
      <c r="C82" s="28"/>
      <c r="D82" s="28"/>
      <c r="E82" s="28"/>
      <c r="F82" s="28">
        <f t="shared" si="8"/>
        <v>0</v>
      </c>
    </row>
    <row r="83" spans="1:8" ht="30" x14ac:dyDescent="0.25">
      <c r="A83" s="76" t="s">
        <v>81</v>
      </c>
      <c r="B83" s="77" t="s">
        <v>82</v>
      </c>
      <c r="C83" s="28"/>
      <c r="D83" s="28"/>
      <c r="E83" s="28"/>
      <c r="F83" s="28">
        <f t="shared" si="8"/>
        <v>0</v>
      </c>
    </row>
    <row r="84" spans="1:8" x14ac:dyDescent="0.25">
      <c r="A84" s="76" t="s">
        <v>72</v>
      </c>
      <c r="B84" s="77" t="s">
        <v>73</v>
      </c>
      <c r="C84" s="28"/>
      <c r="D84" s="28"/>
      <c r="E84" s="28">
        <v>29303408.960000001</v>
      </c>
      <c r="F84" s="28">
        <f t="shared" si="8"/>
        <v>29303408.960000001</v>
      </c>
    </row>
    <row r="85" spans="1:8" x14ac:dyDescent="0.25">
      <c r="A85" s="76" t="s">
        <v>153</v>
      </c>
      <c r="B85" s="77" t="s">
        <v>152</v>
      </c>
      <c r="E85" s="21">
        <v>9292145.0700000003</v>
      </c>
      <c r="F85" s="28">
        <f t="shared" si="8"/>
        <v>9292145.0700000003</v>
      </c>
    </row>
    <row r="86" spans="1:8" x14ac:dyDescent="0.25">
      <c r="A86" s="21" t="s">
        <v>131</v>
      </c>
      <c r="B86" s="21" t="s">
        <v>132</v>
      </c>
      <c r="C86" s="28"/>
      <c r="D86" s="28"/>
      <c r="E86" s="28">
        <v>424363161.76999998</v>
      </c>
      <c r="F86" s="28">
        <f t="shared" si="8"/>
        <v>424363161.76999998</v>
      </c>
    </row>
    <row r="87" spans="1:8" ht="30" x14ac:dyDescent="0.25">
      <c r="A87" s="76" t="s">
        <v>124</v>
      </c>
      <c r="B87" s="77" t="s">
        <v>74</v>
      </c>
      <c r="C87" s="28">
        <v>55210712</v>
      </c>
      <c r="D87" s="28">
        <v>56150938</v>
      </c>
      <c r="E87" s="28">
        <v>71284922</v>
      </c>
      <c r="F87" s="28">
        <f t="shared" si="8"/>
        <v>182646572</v>
      </c>
    </row>
    <row r="88" spans="1:8" ht="15.75" thickBot="1" x14ac:dyDescent="0.3">
      <c r="A88" s="50"/>
      <c r="B88" s="51" t="s">
        <v>1</v>
      </c>
      <c r="C88" s="52">
        <f>SUM(C67:C87)</f>
        <v>1175125311.8</v>
      </c>
      <c r="D88" s="105">
        <f>SUM(D67:D87)</f>
        <v>1338059866.8699999</v>
      </c>
      <c r="E88" s="105">
        <f>SUM(E67:E87)</f>
        <v>1767132582.8</v>
      </c>
      <c r="F88" s="105">
        <f>SUM(F67:F87)</f>
        <v>4280317761.4700003</v>
      </c>
      <c r="G88" s="104"/>
    </row>
    <row r="89" spans="1:8" ht="15.75" thickTop="1" x14ac:dyDescent="0.25">
      <c r="A89" s="114" t="s">
        <v>157</v>
      </c>
      <c r="B89" s="114"/>
      <c r="C89" s="114"/>
      <c r="D89" s="114"/>
      <c r="E89" s="114"/>
      <c r="F89" s="114"/>
      <c r="G89" s="83"/>
    </row>
    <row r="90" spans="1:8" x14ac:dyDescent="0.25">
      <c r="A90" s="99" t="s">
        <v>161</v>
      </c>
    </row>
    <row r="92" spans="1:8" x14ac:dyDescent="0.25">
      <c r="A92" s="113" t="s">
        <v>111</v>
      </c>
      <c r="B92" s="113"/>
      <c r="C92" s="113"/>
      <c r="D92" s="113"/>
      <c r="E92" s="113"/>
      <c r="F92" s="113"/>
    </row>
    <row r="93" spans="1:8" x14ac:dyDescent="0.25">
      <c r="A93" s="113" t="s">
        <v>110</v>
      </c>
      <c r="B93" s="113"/>
      <c r="C93" s="113"/>
      <c r="D93" s="113"/>
      <c r="E93" s="113"/>
      <c r="F93" s="113"/>
    </row>
    <row r="94" spans="1:8" x14ac:dyDescent="0.25">
      <c r="A94" s="110" t="s">
        <v>123</v>
      </c>
      <c r="B94" s="110"/>
      <c r="C94" s="110"/>
      <c r="D94" s="110"/>
      <c r="E94" s="110"/>
      <c r="F94" s="110"/>
      <c r="H94" s="83"/>
    </row>
    <row r="95" spans="1:8" x14ac:dyDescent="0.25">
      <c r="H95" s="83"/>
    </row>
    <row r="96" spans="1:8" ht="15.75" thickBot="1" x14ac:dyDescent="0.3">
      <c r="A96" s="36" t="s">
        <v>0</v>
      </c>
      <c r="B96" s="36" t="s">
        <v>92</v>
      </c>
      <c r="C96" s="36" t="s">
        <v>22</v>
      </c>
      <c r="D96" s="36" t="s">
        <v>23</v>
      </c>
      <c r="E96" s="36" t="s">
        <v>21</v>
      </c>
      <c r="F96" s="36" t="s">
        <v>41</v>
      </c>
    </row>
    <row r="97" spans="1:10" x14ac:dyDescent="0.25">
      <c r="A97" s="26"/>
      <c r="B97" s="27"/>
      <c r="C97" s="28"/>
      <c r="D97" s="28"/>
      <c r="E97" s="28"/>
      <c r="F97" s="28"/>
    </row>
    <row r="98" spans="1:10" x14ac:dyDescent="0.25">
      <c r="A98" s="39">
        <v>1</v>
      </c>
      <c r="B98" s="13" t="s">
        <v>104</v>
      </c>
      <c r="C98" s="28">
        <f>'2 T'!F104</f>
        <v>738297532.05999947</v>
      </c>
      <c r="D98" s="103">
        <f>C104</f>
        <v>1179775327.7099993</v>
      </c>
      <c r="E98" s="103">
        <f>D104</f>
        <v>1201138648.8399992</v>
      </c>
      <c r="F98" s="28">
        <f>C98</f>
        <v>738297532.05999947</v>
      </c>
      <c r="G98" s="83"/>
      <c r="H98" s="83"/>
    </row>
    <row r="99" spans="1:10" x14ac:dyDescent="0.25">
      <c r="A99" s="81">
        <v>2</v>
      </c>
      <c r="B99" s="13" t="s">
        <v>105</v>
      </c>
      <c r="C99" s="28">
        <f>+C100+C101</f>
        <v>1616603107.45</v>
      </c>
      <c r="D99" s="28">
        <f t="shared" ref="D99:E99" si="9">+D100+D101</f>
        <v>1359423188</v>
      </c>
      <c r="E99" s="28">
        <f t="shared" si="9"/>
        <v>1522731575.8900001</v>
      </c>
      <c r="F99" s="28">
        <f>SUM(C99:E99)</f>
        <v>4498757871.3400002</v>
      </c>
      <c r="G99" s="14"/>
      <c r="J99" s="84"/>
    </row>
    <row r="100" spans="1:10" x14ac:dyDescent="0.25">
      <c r="A100" s="81"/>
      <c r="B100" s="97" t="s">
        <v>133</v>
      </c>
      <c r="C100" s="28">
        <v>1616603107.45</v>
      </c>
      <c r="D100" s="28">
        <v>1359423188</v>
      </c>
      <c r="E100" s="28">
        <v>1492698270</v>
      </c>
      <c r="F100" s="28">
        <f>SUM(C100:E100)</f>
        <v>4468724565.4499998</v>
      </c>
      <c r="G100" s="14"/>
      <c r="J100" s="84"/>
    </row>
    <row r="101" spans="1:10" x14ac:dyDescent="0.25">
      <c r="A101" s="81"/>
      <c r="B101" s="97" t="s">
        <v>143</v>
      </c>
      <c r="C101" s="28"/>
      <c r="D101" s="28"/>
      <c r="E101" s="28">
        <v>30033305.890000001</v>
      </c>
      <c r="F101" s="28">
        <f>SUM(C101:E101)</f>
        <v>30033305.890000001</v>
      </c>
      <c r="G101" s="14"/>
    </row>
    <row r="102" spans="1:10" x14ac:dyDescent="0.25">
      <c r="A102" s="81">
        <v>3</v>
      </c>
      <c r="B102" s="13" t="s">
        <v>106</v>
      </c>
      <c r="C102" s="28">
        <f t="shared" ref="C102:E102" si="10">+C98+C99</f>
        <v>2354900639.5099993</v>
      </c>
      <c r="D102" s="28">
        <f t="shared" si="10"/>
        <v>2539198515.7099991</v>
      </c>
      <c r="E102" s="28">
        <f t="shared" si="10"/>
        <v>2723870224.7299995</v>
      </c>
      <c r="F102" s="28">
        <f>+F98+F99</f>
        <v>5237055403.3999996</v>
      </c>
      <c r="G102" s="14"/>
    </row>
    <row r="103" spans="1:10" x14ac:dyDescent="0.25">
      <c r="A103" s="81">
        <v>4</v>
      </c>
      <c r="B103" s="13" t="s">
        <v>107</v>
      </c>
      <c r="C103" s="28">
        <f>C88</f>
        <v>1175125311.8</v>
      </c>
      <c r="D103" s="28">
        <f t="shared" ref="D103:E103" si="11">D88</f>
        <v>1338059866.8699999</v>
      </c>
      <c r="E103" s="28">
        <f t="shared" si="11"/>
        <v>1767132582.8</v>
      </c>
      <c r="F103" s="28">
        <f>+E103+D103+C103</f>
        <v>4280317761.4700003</v>
      </c>
      <c r="G103" s="14"/>
    </row>
    <row r="104" spans="1:10" x14ac:dyDescent="0.25">
      <c r="A104" s="81">
        <v>5</v>
      </c>
      <c r="B104" s="13" t="s">
        <v>108</v>
      </c>
      <c r="C104" s="28">
        <f t="shared" ref="C104:E104" si="12">+C102-C103</f>
        <v>1179775327.7099993</v>
      </c>
      <c r="D104" s="28">
        <f t="shared" si="12"/>
        <v>1201138648.8399992</v>
      </c>
      <c r="E104" s="28">
        <f t="shared" si="12"/>
        <v>956737641.92999959</v>
      </c>
      <c r="F104" s="28">
        <f>+F102-F103</f>
        <v>956737641.92999935</v>
      </c>
      <c r="G104" s="14"/>
    </row>
    <row r="105" spans="1:10" ht="15.75" thickBot="1" x14ac:dyDescent="0.3">
      <c r="A105" s="50"/>
      <c r="B105" s="51"/>
      <c r="C105" s="52"/>
      <c r="D105" s="53"/>
      <c r="E105" s="54"/>
      <c r="F105" s="51"/>
      <c r="G105" s="5"/>
      <c r="H105" s="3"/>
      <c r="I105" s="3"/>
    </row>
    <row r="106" spans="1:10" ht="15.75" thickTop="1" x14ac:dyDescent="0.25">
      <c r="A106" s="111" t="s">
        <v>158</v>
      </c>
      <c r="B106" s="111"/>
      <c r="C106" s="111"/>
      <c r="D106" s="111"/>
      <c r="E106" s="111"/>
      <c r="F106" s="111"/>
      <c r="G106" s="111"/>
      <c r="H106" s="111"/>
      <c r="I106" s="111"/>
    </row>
    <row r="107" spans="1:10" x14ac:dyDescent="0.25">
      <c r="A107" s="108" t="s">
        <v>135</v>
      </c>
      <c r="B107" s="109"/>
      <c r="C107" s="109"/>
      <c r="D107" s="109"/>
      <c r="E107" s="109"/>
      <c r="F107" s="109"/>
      <c r="G107" s="95"/>
      <c r="H107" s="95"/>
      <c r="I107" s="95"/>
    </row>
    <row r="109" spans="1:10" x14ac:dyDescent="0.25">
      <c r="A109" s="32" t="s">
        <v>162</v>
      </c>
    </row>
    <row r="110" spans="1:10" x14ac:dyDescent="0.25">
      <c r="A110" s="82"/>
    </row>
    <row r="111" spans="1:10" x14ac:dyDescent="0.25">
      <c r="A111" s="82"/>
    </row>
  </sheetData>
  <mergeCells count="17">
    <mergeCell ref="A1:G1"/>
    <mergeCell ref="A6:G6"/>
    <mergeCell ref="A58:F58"/>
    <mergeCell ref="A61:F61"/>
    <mergeCell ref="A62:F62"/>
    <mergeCell ref="A63:F63"/>
    <mergeCell ref="A8:G8"/>
    <mergeCell ref="A9:G9"/>
    <mergeCell ref="A42:F42"/>
    <mergeCell ref="A43:F43"/>
    <mergeCell ref="A44:F44"/>
    <mergeCell ref="A106:I106"/>
    <mergeCell ref="A107:F107"/>
    <mergeCell ref="A89:F89"/>
    <mergeCell ref="A92:F92"/>
    <mergeCell ref="A93:F93"/>
    <mergeCell ref="A94:F94"/>
  </mergeCells>
  <phoneticPr fontId="1" type="noConversion"/>
  <pageMargins left="0.7" right="0.7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9"/>
  <sheetViews>
    <sheetView topLeftCell="A16" zoomScale="80" zoomScaleNormal="80" workbookViewId="0">
      <selection activeCell="D28" sqref="D28"/>
    </sheetView>
  </sheetViews>
  <sheetFormatPr baseColWidth="10" defaultColWidth="11.5703125" defaultRowHeight="15" x14ac:dyDescent="0.25"/>
  <cols>
    <col min="1" max="1" width="9.7109375" style="30" customWidth="1"/>
    <col min="2" max="2" width="45.7109375" style="31" customWidth="1"/>
    <col min="3" max="3" width="17.7109375" style="21" customWidth="1"/>
    <col min="4" max="4" width="18.28515625" style="21" customWidth="1"/>
    <col min="5" max="5" width="19" style="21" customWidth="1"/>
    <col min="6" max="6" width="16" style="21" customWidth="1"/>
    <col min="7" max="7" width="13.7109375" style="21" customWidth="1"/>
    <col min="8" max="8" width="8.85546875" style="21" customWidth="1"/>
    <col min="9" max="9" width="15.140625" style="21" bestFit="1" customWidth="1"/>
    <col min="10" max="10" width="13.5703125" style="21" bestFit="1" customWidth="1"/>
    <col min="11" max="11" width="14.7109375" style="21" customWidth="1"/>
    <col min="12" max="16384" width="11.5703125" style="21"/>
  </cols>
  <sheetData>
    <row r="1" spans="1:7" x14ac:dyDescent="0.25">
      <c r="A1" s="113" t="s">
        <v>66</v>
      </c>
      <c r="B1" s="113"/>
      <c r="C1" s="113"/>
      <c r="D1" s="113"/>
      <c r="E1" s="113"/>
      <c r="F1" s="113"/>
      <c r="G1" s="113"/>
    </row>
    <row r="2" spans="1:7" s="78" customFormat="1" x14ac:dyDescent="0.25">
      <c r="A2" s="24"/>
      <c r="B2" s="80" t="s">
        <v>84</v>
      </c>
      <c r="C2" s="24" t="s">
        <v>87</v>
      </c>
      <c r="D2" s="24"/>
      <c r="E2" s="24"/>
      <c r="F2" s="24"/>
      <c r="G2" s="24"/>
    </row>
    <row r="3" spans="1:7" s="78" customFormat="1" x14ac:dyDescent="0.25">
      <c r="A3" s="24"/>
      <c r="B3" s="80" t="s">
        <v>85</v>
      </c>
      <c r="C3" s="24" t="s">
        <v>88</v>
      </c>
      <c r="D3" s="24"/>
      <c r="E3" s="24"/>
      <c r="F3" s="24"/>
      <c r="G3" s="24"/>
    </row>
    <row r="4" spans="1:7" s="78" customFormat="1" x14ac:dyDescent="0.25">
      <c r="A4" s="24"/>
      <c r="B4" s="80" t="s">
        <v>86</v>
      </c>
      <c r="C4" s="24" t="s">
        <v>89</v>
      </c>
      <c r="D4" s="24"/>
      <c r="E4" s="24"/>
      <c r="F4" s="24"/>
      <c r="G4" s="24"/>
    </row>
    <row r="5" spans="1:7" s="78" customFormat="1" x14ac:dyDescent="0.25">
      <c r="A5" s="24"/>
      <c r="B5" s="80" t="s">
        <v>83</v>
      </c>
      <c r="C5" s="24" t="s">
        <v>140</v>
      </c>
      <c r="D5" s="24"/>
      <c r="E5" s="24"/>
      <c r="F5" s="24"/>
      <c r="G5" s="24"/>
    </row>
    <row r="6" spans="1:7" s="78" customFormat="1" x14ac:dyDescent="0.25">
      <c r="A6" s="113"/>
      <c r="B6" s="113"/>
      <c r="C6" s="113"/>
      <c r="D6" s="113"/>
      <c r="E6" s="113"/>
      <c r="F6" s="113"/>
      <c r="G6" s="113"/>
    </row>
    <row r="7" spans="1:7" x14ac:dyDescent="0.25">
      <c r="A7" s="23"/>
      <c r="B7" s="24"/>
      <c r="C7" s="25"/>
      <c r="D7" s="25"/>
      <c r="E7" s="25"/>
      <c r="F7" s="25"/>
      <c r="G7" s="25"/>
    </row>
    <row r="8" spans="1:7" x14ac:dyDescent="0.25">
      <c r="A8" s="113" t="s">
        <v>91</v>
      </c>
      <c r="B8" s="113"/>
      <c r="C8" s="113"/>
      <c r="D8" s="113"/>
      <c r="E8" s="113"/>
      <c r="F8" s="113"/>
      <c r="G8" s="113"/>
    </row>
    <row r="9" spans="1:7" x14ac:dyDescent="0.25">
      <c r="A9" s="113" t="s">
        <v>112</v>
      </c>
      <c r="B9" s="113"/>
      <c r="C9" s="113"/>
      <c r="D9" s="113"/>
      <c r="E9" s="113"/>
      <c r="F9" s="113"/>
      <c r="G9" s="113"/>
    </row>
    <row r="10" spans="1:7" x14ac:dyDescent="0.25">
      <c r="A10" s="23"/>
      <c r="B10" s="24"/>
      <c r="C10" s="23"/>
      <c r="D10" s="23"/>
      <c r="E10" s="23"/>
      <c r="F10" s="23"/>
      <c r="G10" s="23"/>
    </row>
    <row r="11" spans="1:7" s="78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24</v>
      </c>
      <c r="E11" s="36" t="s">
        <v>25</v>
      </c>
      <c r="F11" s="36" t="s">
        <v>26</v>
      </c>
      <c r="G11" s="36" t="s">
        <v>118</v>
      </c>
    </row>
    <row r="12" spans="1:7" s="78" customFormat="1" x14ac:dyDescent="0.25">
      <c r="A12" s="41"/>
      <c r="B12" s="27"/>
      <c r="C12" s="41"/>
      <c r="D12" s="41"/>
      <c r="E12" s="41"/>
      <c r="F12" s="41"/>
      <c r="G12" s="41"/>
    </row>
    <row r="13" spans="1:7" s="78" customFormat="1" x14ac:dyDescent="0.25">
      <c r="A13" s="57">
        <v>0</v>
      </c>
      <c r="B13" s="58" t="s">
        <v>64</v>
      </c>
      <c r="C13" s="75" t="s">
        <v>11</v>
      </c>
      <c r="D13" s="41">
        <v>20978</v>
      </c>
      <c r="E13" s="41">
        <v>20493</v>
      </c>
      <c r="F13" s="41">
        <v>19914</v>
      </c>
      <c r="G13" s="39">
        <f t="shared" ref="G13:G14" si="0">AVERAGE(D13:F13)</f>
        <v>20461.666666666668</v>
      </c>
    </row>
    <row r="14" spans="1:7" s="78" customFormat="1" x14ac:dyDescent="0.25">
      <c r="A14" s="57"/>
      <c r="B14" s="59" t="s">
        <v>65</v>
      </c>
      <c r="C14" s="75" t="s">
        <v>11</v>
      </c>
      <c r="D14" s="41">
        <v>1833</v>
      </c>
      <c r="E14" s="41">
        <v>1844</v>
      </c>
      <c r="F14" s="41">
        <v>1855</v>
      </c>
      <c r="G14" s="39">
        <f t="shared" si="0"/>
        <v>1844</v>
      </c>
    </row>
    <row r="15" spans="1:7" s="78" customFormat="1" x14ac:dyDescent="0.25">
      <c r="A15" s="75"/>
      <c r="B15" s="27"/>
      <c r="C15" s="41"/>
      <c r="D15" s="41"/>
      <c r="E15" s="41"/>
      <c r="F15" s="41"/>
      <c r="G15" s="39"/>
    </row>
    <row r="16" spans="1:7" s="78" customFormat="1" ht="15.75" x14ac:dyDescent="0.25">
      <c r="A16" s="60">
        <v>1</v>
      </c>
      <c r="B16" s="61" t="s">
        <v>45</v>
      </c>
      <c r="C16" s="28" t="s">
        <v>11</v>
      </c>
      <c r="D16" s="39">
        <f>+D17+D22</f>
        <v>33301</v>
      </c>
      <c r="E16" s="39">
        <f t="shared" ref="E16:F16" si="1">+E17+E22</f>
        <v>33620</v>
      </c>
      <c r="F16" s="39">
        <f t="shared" si="1"/>
        <v>30528</v>
      </c>
      <c r="G16" s="39">
        <f>AVERAGE(D16:F16)</f>
        <v>32483</v>
      </c>
    </row>
    <row r="17" spans="1:7" s="78" customFormat="1" ht="15.75" x14ac:dyDescent="0.25">
      <c r="A17" s="60"/>
      <c r="B17" s="62" t="s">
        <v>46</v>
      </c>
      <c r="C17" s="28" t="s">
        <v>11</v>
      </c>
      <c r="D17" s="39">
        <f>SUM(D18:D21)</f>
        <v>26877</v>
      </c>
      <c r="E17" s="39">
        <f t="shared" ref="E17:F17" si="2">SUM(E18:E21)</f>
        <v>26763</v>
      </c>
      <c r="F17" s="39">
        <f t="shared" si="2"/>
        <v>24359</v>
      </c>
      <c r="G17" s="39">
        <f t="shared" ref="G17:G35" si="3">AVERAGE(D17:F17)</f>
        <v>25999.666666666668</v>
      </c>
    </row>
    <row r="18" spans="1:7" ht="15.75" x14ac:dyDescent="0.25">
      <c r="A18" s="60"/>
      <c r="B18" s="63" t="s">
        <v>47</v>
      </c>
      <c r="C18" s="28" t="s">
        <v>11</v>
      </c>
      <c r="D18" s="39">
        <v>2175</v>
      </c>
      <c r="E18" s="39">
        <v>2218</v>
      </c>
      <c r="F18" s="39">
        <v>2043</v>
      </c>
      <c r="G18" s="39">
        <f t="shared" si="3"/>
        <v>2145.3333333333335</v>
      </c>
    </row>
    <row r="19" spans="1:7" ht="15.75" x14ac:dyDescent="0.25">
      <c r="A19" s="60"/>
      <c r="B19" s="63" t="s">
        <v>48</v>
      </c>
      <c r="C19" s="28" t="s">
        <v>11</v>
      </c>
      <c r="D19" s="39">
        <v>19720</v>
      </c>
      <c r="E19" s="39">
        <v>19563</v>
      </c>
      <c r="F19" s="21">
        <v>17917</v>
      </c>
      <c r="G19" s="39">
        <f t="shared" si="3"/>
        <v>19066.666666666668</v>
      </c>
    </row>
    <row r="20" spans="1:7" ht="15.75" x14ac:dyDescent="0.25">
      <c r="A20" s="60"/>
      <c r="B20" s="63" t="s">
        <v>52</v>
      </c>
      <c r="C20" s="28" t="s">
        <v>11</v>
      </c>
      <c r="D20" s="39">
        <v>1734</v>
      </c>
      <c r="E20" s="39">
        <v>1750</v>
      </c>
      <c r="F20" s="21">
        <v>1289</v>
      </c>
      <c r="G20" s="39">
        <f t="shared" si="3"/>
        <v>1591</v>
      </c>
    </row>
    <row r="21" spans="1:7" ht="15.75" x14ac:dyDescent="0.25">
      <c r="A21" s="60"/>
      <c r="B21" s="63" t="s">
        <v>51</v>
      </c>
      <c r="C21" s="28" t="s">
        <v>12</v>
      </c>
      <c r="D21" s="39">
        <v>3248</v>
      </c>
      <c r="E21" s="39">
        <v>3232</v>
      </c>
      <c r="F21" s="21">
        <v>3110</v>
      </c>
      <c r="G21" s="39">
        <f t="shared" si="3"/>
        <v>3196.6666666666665</v>
      </c>
    </row>
    <row r="22" spans="1:7" ht="15.75" x14ac:dyDescent="0.25">
      <c r="A22" s="60"/>
      <c r="B22" s="64" t="s">
        <v>14</v>
      </c>
      <c r="C22" s="28" t="s">
        <v>11</v>
      </c>
      <c r="D22" s="39">
        <v>6424</v>
      </c>
      <c r="E22" s="39">
        <v>6857</v>
      </c>
      <c r="F22" s="21">
        <v>6169</v>
      </c>
      <c r="G22" s="39">
        <f t="shared" si="3"/>
        <v>6483.333333333333</v>
      </c>
    </row>
    <row r="23" spans="1:7" ht="17.25" x14ac:dyDescent="0.25">
      <c r="A23" s="60">
        <v>2</v>
      </c>
      <c r="B23" s="47" t="s">
        <v>49</v>
      </c>
      <c r="C23" s="5" t="s">
        <v>53</v>
      </c>
      <c r="D23" s="39">
        <f>+D24+D27+D28</f>
        <v>127470</v>
      </c>
      <c r="E23" s="39">
        <f>+E24+E27+E28</f>
        <v>126355</v>
      </c>
      <c r="F23" s="39">
        <f>+F24+F27+F28</f>
        <v>120682</v>
      </c>
      <c r="G23" s="39">
        <f t="shared" si="3"/>
        <v>124835.66666666667</v>
      </c>
    </row>
    <row r="24" spans="1:7" ht="15.75" x14ac:dyDescent="0.25">
      <c r="A24" s="60"/>
      <c r="B24" s="46" t="s">
        <v>144</v>
      </c>
      <c r="C24" s="5" t="s">
        <v>11</v>
      </c>
      <c r="D24" s="39">
        <v>20923</v>
      </c>
      <c r="E24" s="39">
        <v>20924</v>
      </c>
      <c r="F24" s="21">
        <v>18986</v>
      </c>
      <c r="G24" s="39">
        <f t="shared" si="3"/>
        <v>20277.666666666668</v>
      </c>
    </row>
    <row r="25" spans="1:7" ht="15.75" x14ac:dyDescent="0.25">
      <c r="A25" s="60"/>
      <c r="B25" s="46" t="s">
        <v>50</v>
      </c>
      <c r="C25" s="5" t="s">
        <v>11</v>
      </c>
      <c r="D25" s="39">
        <v>26894</v>
      </c>
      <c r="E25" s="39">
        <v>26602</v>
      </c>
      <c r="F25" s="39">
        <v>26210</v>
      </c>
      <c r="G25" s="39">
        <f t="shared" si="3"/>
        <v>26568.666666666668</v>
      </c>
    </row>
    <row r="26" spans="1:7" ht="15.75" x14ac:dyDescent="0.25">
      <c r="A26" s="60"/>
      <c r="B26" s="45" t="s">
        <v>126</v>
      </c>
      <c r="C26" s="5" t="s">
        <v>127</v>
      </c>
      <c r="D26" s="39"/>
      <c r="E26" s="39"/>
      <c r="F26" s="39"/>
      <c r="G26" s="39"/>
    </row>
    <row r="27" spans="1:7" ht="15.75" x14ac:dyDescent="0.25">
      <c r="A27" s="60"/>
      <c r="B27" s="46" t="s">
        <v>145</v>
      </c>
      <c r="C27" s="5" t="s">
        <v>11</v>
      </c>
      <c r="D27" s="39">
        <v>4307</v>
      </c>
      <c r="E27" s="39">
        <v>4228</v>
      </c>
      <c r="F27" s="39">
        <v>3740</v>
      </c>
      <c r="G27" s="39">
        <f t="shared" si="3"/>
        <v>4091.6666666666665</v>
      </c>
    </row>
    <row r="28" spans="1:7" ht="15.75" x14ac:dyDescent="0.25">
      <c r="A28" s="65"/>
      <c r="B28" s="46" t="s">
        <v>18</v>
      </c>
      <c r="C28" s="5" t="s">
        <v>11</v>
      </c>
      <c r="D28" s="39">
        <f>SUM(D29:D30)</f>
        <v>102240</v>
      </c>
      <c r="E28" s="39">
        <f t="shared" ref="E28:F28" si="4">SUM(E29:E30)</f>
        <v>101203</v>
      </c>
      <c r="F28" s="39">
        <f t="shared" si="4"/>
        <v>97956</v>
      </c>
      <c r="G28" s="39">
        <f t="shared" si="3"/>
        <v>100466.33333333333</v>
      </c>
    </row>
    <row r="29" spans="1:7" ht="15.75" x14ac:dyDescent="0.25">
      <c r="A29" s="65"/>
      <c r="B29" s="45" t="s">
        <v>48</v>
      </c>
      <c r="C29" s="5" t="s">
        <v>11</v>
      </c>
      <c r="D29" s="39">
        <v>84554</v>
      </c>
      <c r="E29" s="39">
        <v>83472</v>
      </c>
      <c r="F29" s="39">
        <v>80719</v>
      </c>
      <c r="G29" s="39">
        <f t="shared" si="3"/>
        <v>82915</v>
      </c>
    </row>
    <row r="30" spans="1:7" ht="15.75" x14ac:dyDescent="0.25">
      <c r="A30" s="65"/>
      <c r="B30" s="45" t="s">
        <v>51</v>
      </c>
      <c r="C30" s="5" t="s">
        <v>11</v>
      </c>
      <c r="D30" s="39">
        <v>17686</v>
      </c>
      <c r="E30" s="39">
        <v>17731</v>
      </c>
      <c r="F30" s="39">
        <v>17237</v>
      </c>
      <c r="G30" s="39">
        <f t="shared" si="3"/>
        <v>17551.333333333332</v>
      </c>
    </row>
    <row r="31" spans="1:7" ht="15.75" x14ac:dyDescent="0.25">
      <c r="A31" s="65"/>
      <c r="B31" s="45" t="s">
        <v>125</v>
      </c>
      <c r="C31" s="5" t="s">
        <v>127</v>
      </c>
      <c r="D31" s="39"/>
      <c r="E31" s="39"/>
      <c r="F31" s="39"/>
      <c r="G31" s="39"/>
    </row>
    <row r="32" spans="1:7" ht="15.75" x14ac:dyDescent="0.25">
      <c r="A32" s="60">
        <v>3</v>
      </c>
      <c r="B32" s="49" t="s">
        <v>10</v>
      </c>
      <c r="C32" s="5" t="s">
        <v>13</v>
      </c>
      <c r="D32" s="39">
        <v>9206</v>
      </c>
      <c r="E32" s="39">
        <v>9347</v>
      </c>
      <c r="F32" s="21">
        <v>9236</v>
      </c>
      <c r="G32" s="39">
        <f t="shared" si="3"/>
        <v>9263</v>
      </c>
    </row>
    <row r="33" spans="1:8" ht="15.75" x14ac:dyDescent="0.25">
      <c r="A33" s="60"/>
      <c r="B33" s="49"/>
      <c r="C33" s="5" t="s">
        <v>127</v>
      </c>
      <c r="D33" s="39"/>
      <c r="E33" s="39"/>
      <c r="F33" s="39"/>
      <c r="G33" s="39"/>
    </row>
    <row r="34" spans="1:8" ht="15.75" x14ac:dyDescent="0.25">
      <c r="A34" s="60"/>
      <c r="B34" s="67"/>
      <c r="C34" s="28"/>
      <c r="D34" s="39"/>
      <c r="E34" s="39"/>
      <c r="F34" s="39"/>
      <c r="G34" s="39"/>
    </row>
    <row r="35" spans="1:8" ht="15.75" thickBot="1" x14ac:dyDescent="0.3">
      <c r="A35" s="50"/>
      <c r="B35" s="51" t="s">
        <v>114</v>
      </c>
      <c r="C35" s="52" t="s">
        <v>11</v>
      </c>
      <c r="D35" s="53">
        <f>D17+D28</f>
        <v>129117</v>
      </c>
      <c r="E35" s="54">
        <f>E17+E28</f>
        <v>127966</v>
      </c>
      <c r="F35" s="51">
        <f>F17+F28</f>
        <v>122315</v>
      </c>
      <c r="G35" s="50">
        <f t="shared" si="3"/>
        <v>126466</v>
      </c>
    </row>
    <row r="36" spans="1:8" ht="15.75" thickTop="1" x14ac:dyDescent="0.25">
      <c r="A36" s="27" t="s">
        <v>54</v>
      </c>
      <c r="C36" s="28"/>
      <c r="D36" s="41"/>
      <c r="E36" s="41"/>
      <c r="F36" s="41"/>
      <c r="G36" s="41"/>
    </row>
    <row r="37" spans="1:8" x14ac:dyDescent="0.25">
      <c r="A37" s="27" t="s">
        <v>146</v>
      </c>
      <c r="C37" s="28"/>
      <c r="D37" s="41"/>
      <c r="E37" s="41"/>
      <c r="F37" s="41"/>
      <c r="G37" s="41"/>
      <c r="H37" s="28"/>
    </row>
    <row r="38" spans="1:8" x14ac:dyDescent="0.25">
      <c r="A38" s="27" t="s">
        <v>55</v>
      </c>
      <c r="C38" s="28"/>
      <c r="D38" s="41"/>
      <c r="E38" s="41"/>
      <c r="F38" s="41"/>
      <c r="G38" s="41"/>
      <c r="H38" s="28"/>
    </row>
    <row r="39" spans="1:8" x14ac:dyDescent="0.25">
      <c r="A39" s="31" t="s">
        <v>150</v>
      </c>
    </row>
    <row r="40" spans="1:8" x14ac:dyDescent="0.25">
      <c r="C40" s="28"/>
    </row>
    <row r="42" spans="1:8" x14ac:dyDescent="0.25">
      <c r="A42" s="115" t="s">
        <v>99</v>
      </c>
      <c r="B42" s="115"/>
      <c r="C42" s="115"/>
      <c r="D42" s="115"/>
      <c r="E42" s="115"/>
      <c r="F42" s="115"/>
    </row>
    <row r="43" spans="1:8" x14ac:dyDescent="0.25">
      <c r="A43" s="113" t="s">
        <v>101</v>
      </c>
      <c r="B43" s="113"/>
      <c r="C43" s="113"/>
      <c r="D43" s="113"/>
      <c r="E43" s="113"/>
      <c r="F43" s="113"/>
    </row>
    <row r="44" spans="1:8" x14ac:dyDescent="0.25">
      <c r="A44" s="110" t="s">
        <v>123</v>
      </c>
      <c r="B44" s="110"/>
      <c r="C44" s="110"/>
      <c r="D44" s="110"/>
      <c r="E44" s="110"/>
      <c r="F44" s="110"/>
    </row>
    <row r="45" spans="1:8" x14ac:dyDescent="0.25">
      <c r="A45" s="32"/>
      <c r="B45" s="33"/>
      <c r="C45" s="34"/>
      <c r="D45" s="34"/>
      <c r="E45" s="34"/>
      <c r="F45" s="34"/>
    </row>
    <row r="46" spans="1:8" ht="15.75" thickBot="1" x14ac:dyDescent="0.3">
      <c r="A46" s="36" t="s">
        <v>0</v>
      </c>
      <c r="B46" s="36" t="s">
        <v>122</v>
      </c>
      <c r="C46" s="36" t="str">
        <f>+D11</f>
        <v>Octubre</v>
      </c>
      <c r="D46" s="36" t="str">
        <f>+E11</f>
        <v>Noviembre</v>
      </c>
      <c r="E46" s="36" t="str">
        <f>+F11</f>
        <v>Diciembre</v>
      </c>
      <c r="F46" s="36" t="s">
        <v>109</v>
      </c>
    </row>
    <row r="47" spans="1:8" x14ac:dyDescent="0.25">
      <c r="A47" s="90"/>
      <c r="B47" s="68"/>
      <c r="C47" s="69"/>
      <c r="D47" s="69"/>
      <c r="E47" s="69"/>
      <c r="F47" s="69"/>
    </row>
    <row r="48" spans="1:8" x14ac:dyDescent="0.25">
      <c r="A48" s="90">
        <v>1</v>
      </c>
      <c r="B48" s="68" t="s">
        <v>57</v>
      </c>
      <c r="C48" s="87">
        <v>513867847</v>
      </c>
      <c r="D48" s="87">
        <v>359028735</v>
      </c>
      <c r="E48" s="87">
        <v>386717089</v>
      </c>
      <c r="F48" s="28">
        <f t="shared" ref="F48:F56" si="5">SUM(C48:E48)</f>
        <v>1259613671</v>
      </c>
      <c r="H48" s="92"/>
    </row>
    <row r="49" spans="1:8" x14ac:dyDescent="0.25">
      <c r="A49" s="90">
        <v>2</v>
      </c>
      <c r="B49" s="68" t="s">
        <v>59</v>
      </c>
      <c r="C49" s="87">
        <v>679584180</v>
      </c>
      <c r="D49" s="87">
        <v>565986780</v>
      </c>
      <c r="E49" s="87">
        <v>1193489760</v>
      </c>
      <c r="F49" s="28">
        <f t="shared" si="5"/>
        <v>2439060720</v>
      </c>
      <c r="H49" s="92"/>
    </row>
    <row r="50" spans="1:8" x14ac:dyDescent="0.25">
      <c r="A50" s="90">
        <v>3</v>
      </c>
      <c r="B50" s="68" t="s">
        <v>58</v>
      </c>
      <c r="C50" s="87">
        <v>89021558.400000006</v>
      </c>
      <c r="D50" s="87">
        <v>791230857</v>
      </c>
      <c r="E50" s="87">
        <v>410049787.81999999</v>
      </c>
      <c r="F50" s="28">
        <f t="shared" si="5"/>
        <v>1290302203.22</v>
      </c>
      <c r="H50" s="92"/>
    </row>
    <row r="51" spans="1:8" x14ac:dyDescent="0.25">
      <c r="A51" s="90">
        <v>4</v>
      </c>
      <c r="B51" s="68" t="s">
        <v>60</v>
      </c>
      <c r="C51" s="28"/>
      <c r="D51" s="28"/>
      <c r="E51" s="28">
        <v>246908075</v>
      </c>
      <c r="F51" s="28">
        <f t="shared" si="5"/>
        <v>246908075</v>
      </c>
      <c r="H51" s="92"/>
    </row>
    <row r="52" spans="1:8" x14ac:dyDescent="0.25">
      <c r="A52" s="90">
        <v>5</v>
      </c>
      <c r="B52" s="68" t="s">
        <v>44</v>
      </c>
      <c r="C52" s="28"/>
      <c r="D52" s="87"/>
      <c r="E52" s="87"/>
      <c r="F52" s="28">
        <f t="shared" si="5"/>
        <v>0</v>
      </c>
      <c r="H52" s="92"/>
    </row>
    <row r="53" spans="1:8" x14ac:dyDescent="0.25">
      <c r="A53" s="89">
        <v>6</v>
      </c>
      <c r="B53" s="27" t="s">
        <v>67</v>
      </c>
      <c r="C53" s="87">
        <v>63130388</v>
      </c>
      <c r="D53" s="87">
        <v>62989588</v>
      </c>
      <c r="E53" s="87">
        <v>37105810</v>
      </c>
      <c r="F53" s="28">
        <f t="shared" si="5"/>
        <v>163225786</v>
      </c>
      <c r="H53" s="27"/>
    </row>
    <row r="54" spans="1:8" x14ac:dyDescent="0.25">
      <c r="A54" s="89">
        <v>7</v>
      </c>
      <c r="B54" s="27" t="s">
        <v>128</v>
      </c>
      <c r="C54" s="87"/>
      <c r="D54" s="87"/>
      <c r="E54" s="87"/>
      <c r="F54" s="28">
        <f t="shared" si="5"/>
        <v>0</v>
      </c>
      <c r="H54" s="27"/>
    </row>
    <row r="55" spans="1:8" x14ac:dyDescent="0.25">
      <c r="A55" s="89">
        <v>8</v>
      </c>
      <c r="B55" s="27" t="s">
        <v>129</v>
      </c>
      <c r="C55" s="87"/>
      <c r="D55" s="87"/>
      <c r="E55" s="87"/>
      <c r="F55" s="28">
        <f t="shared" si="5"/>
        <v>0</v>
      </c>
      <c r="H55" s="27"/>
    </row>
    <row r="56" spans="1:8" x14ac:dyDescent="0.25">
      <c r="A56" s="89">
        <v>9</v>
      </c>
      <c r="B56" s="27" t="s">
        <v>130</v>
      </c>
      <c r="C56" s="87"/>
      <c r="D56" s="87"/>
      <c r="E56" s="87"/>
      <c r="F56" s="28">
        <f t="shared" si="5"/>
        <v>0</v>
      </c>
      <c r="H56" s="27"/>
    </row>
    <row r="57" spans="1:8" ht="15.75" thickBot="1" x14ac:dyDescent="0.3">
      <c r="A57" s="50"/>
      <c r="B57" s="51" t="s">
        <v>1</v>
      </c>
      <c r="C57" s="52">
        <f>SUM(C48:C56)</f>
        <v>1345603973.4000001</v>
      </c>
      <c r="D57" s="52">
        <f t="shared" ref="D57:F57" si="6">SUM(D48:D56)</f>
        <v>1779235960</v>
      </c>
      <c r="E57" s="52">
        <f t="shared" si="6"/>
        <v>2274270521.8199997</v>
      </c>
      <c r="F57" s="52">
        <f t="shared" si="6"/>
        <v>5399110455.2200003</v>
      </c>
      <c r="H57" s="27"/>
    </row>
    <row r="58" spans="1:8" ht="15.75" thickTop="1" x14ac:dyDescent="0.25">
      <c r="A58" s="114" t="s">
        <v>154</v>
      </c>
      <c r="B58" s="114"/>
      <c r="C58" s="114"/>
      <c r="D58" s="114"/>
      <c r="E58" s="114"/>
      <c r="F58" s="114"/>
      <c r="H58" s="27"/>
    </row>
    <row r="59" spans="1:8" x14ac:dyDescent="0.25">
      <c r="A59" s="32"/>
      <c r="B59" s="33"/>
      <c r="C59" s="34"/>
      <c r="D59" s="34"/>
      <c r="E59" s="34"/>
      <c r="F59" s="34"/>
      <c r="H59" s="27"/>
    </row>
    <row r="60" spans="1:8" x14ac:dyDescent="0.25">
      <c r="A60" s="32"/>
      <c r="B60" s="32"/>
      <c r="C60" s="32"/>
      <c r="D60" s="32"/>
      <c r="E60" s="32"/>
      <c r="F60" s="32"/>
    </row>
    <row r="61" spans="1:8" x14ac:dyDescent="0.25">
      <c r="A61" s="115" t="s">
        <v>100</v>
      </c>
      <c r="B61" s="115"/>
      <c r="C61" s="115"/>
      <c r="D61" s="115"/>
      <c r="E61" s="115"/>
      <c r="F61" s="115"/>
    </row>
    <row r="62" spans="1:8" x14ac:dyDescent="0.25">
      <c r="A62" s="113" t="s">
        <v>102</v>
      </c>
      <c r="B62" s="113"/>
      <c r="C62" s="113"/>
      <c r="D62" s="113"/>
      <c r="E62" s="113"/>
      <c r="F62" s="113"/>
    </row>
    <row r="63" spans="1:8" x14ac:dyDescent="0.25">
      <c r="A63" s="110" t="s">
        <v>123</v>
      </c>
      <c r="B63" s="110"/>
      <c r="C63" s="110"/>
      <c r="D63" s="110"/>
      <c r="E63" s="110"/>
      <c r="F63" s="110"/>
    </row>
    <row r="64" spans="1:8" x14ac:dyDescent="0.25">
      <c r="A64" s="32"/>
      <c r="B64" s="33"/>
      <c r="C64" s="34"/>
      <c r="D64" s="34"/>
      <c r="E64" s="34"/>
      <c r="F64" s="34"/>
    </row>
    <row r="65" spans="1:6" ht="15.75" thickBot="1" x14ac:dyDescent="0.3">
      <c r="A65" s="36" t="s">
        <v>97</v>
      </c>
      <c r="B65" s="36" t="s">
        <v>98</v>
      </c>
      <c r="C65" s="36" t="str">
        <f>+C46</f>
        <v>Octubre</v>
      </c>
      <c r="D65" s="36" t="str">
        <f>+D46</f>
        <v>Noviembre</v>
      </c>
      <c r="E65" s="36" t="str">
        <f>+E46</f>
        <v>Diciembre</v>
      </c>
      <c r="F65" s="36" t="s">
        <v>109</v>
      </c>
    </row>
    <row r="66" spans="1:6" x14ac:dyDescent="0.25">
      <c r="A66" s="74"/>
      <c r="B66" s="68"/>
      <c r="C66" s="70"/>
      <c r="D66" s="70"/>
      <c r="E66" s="70"/>
      <c r="F66" s="70"/>
    </row>
    <row r="67" spans="1:6" x14ac:dyDescent="0.25">
      <c r="A67" s="71" t="s">
        <v>3</v>
      </c>
      <c r="B67" s="72" t="s">
        <v>4</v>
      </c>
      <c r="C67" s="86">
        <v>89021558.400000006</v>
      </c>
      <c r="D67" s="87">
        <v>791230857</v>
      </c>
      <c r="E67" s="87">
        <v>410049787.81999999</v>
      </c>
      <c r="F67" s="28">
        <f>SUM(C67:E67)</f>
        <v>1290302203.22</v>
      </c>
    </row>
    <row r="68" spans="1:6" x14ac:dyDescent="0.25">
      <c r="A68" s="71" t="s">
        <v>5</v>
      </c>
      <c r="B68" s="72" t="s">
        <v>6</v>
      </c>
      <c r="C68" s="86">
        <v>679584180</v>
      </c>
      <c r="D68" s="87">
        <v>565986780</v>
      </c>
      <c r="E68" s="87">
        <v>1193489760</v>
      </c>
      <c r="F68" s="28">
        <f>SUM(C68:E68)</f>
        <v>2439060720</v>
      </c>
    </row>
    <row r="69" spans="1:6" x14ac:dyDescent="0.25">
      <c r="A69" s="71" t="s">
        <v>27</v>
      </c>
      <c r="B69" s="72" t="s">
        <v>28</v>
      </c>
      <c r="C69" s="28"/>
      <c r="D69" s="28"/>
      <c r="E69" s="28"/>
      <c r="F69" s="28">
        <f>SUM(C69:E69)</f>
        <v>0</v>
      </c>
    </row>
    <row r="70" spans="1:6" x14ac:dyDescent="0.25">
      <c r="A70" s="71" t="s">
        <v>7</v>
      </c>
      <c r="B70" s="72" t="s">
        <v>8</v>
      </c>
      <c r="C70" s="28"/>
      <c r="D70" s="28"/>
      <c r="E70" s="28"/>
      <c r="F70" s="28">
        <f t="shared" ref="F70:F87" si="7">SUM(C70:E70)</f>
        <v>0</v>
      </c>
    </row>
    <row r="71" spans="1:6" x14ac:dyDescent="0.25">
      <c r="A71" s="71" t="s">
        <v>29</v>
      </c>
      <c r="B71" s="72" t="s">
        <v>30</v>
      </c>
      <c r="C71" s="28"/>
      <c r="D71" s="87"/>
      <c r="E71" s="28"/>
      <c r="F71" s="28">
        <f t="shared" si="7"/>
        <v>0</v>
      </c>
    </row>
    <row r="72" spans="1:6" x14ac:dyDescent="0.25">
      <c r="A72" s="71" t="s">
        <v>31</v>
      </c>
      <c r="B72" s="72" t="s">
        <v>32</v>
      </c>
      <c r="C72" s="28"/>
      <c r="D72" s="28"/>
      <c r="E72" s="28"/>
      <c r="F72" s="28">
        <f t="shared" si="7"/>
        <v>0</v>
      </c>
    </row>
    <row r="73" spans="1:6" x14ac:dyDescent="0.25">
      <c r="A73" s="71" t="s">
        <v>33</v>
      </c>
      <c r="B73" s="72" t="s">
        <v>34</v>
      </c>
      <c r="C73" s="28"/>
      <c r="D73" s="28"/>
      <c r="E73" s="28"/>
      <c r="F73" s="28">
        <f>SUM(C73:E73)</f>
        <v>0</v>
      </c>
    </row>
    <row r="74" spans="1:6" x14ac:dyDescent="0.25">
      <c r="A74" s="71" t="s">
        <v>35</v>
      </c>
      <c r="B74" s="72" t="s">
        <v>36</v>
      </c>
      <c r="C74" s="28"/>
      <c r="D74" s="28"/>
      <c r="E74" s="28"/>
      <c r="F74" s="28">
        <f t="shared" si="7"/>
        <v>0</v>
      </c>
    </row>
    <row r="75" spans="1:6" x14ac:dyDescent="0.25">
      <c r="A75" s="71" t="s">
        <v>37</v>
      </c>
      <c r="B75" s="72" t="s">
        <v>38</v>
      </c>
      <c r="C75" s="28"/>
      <c r="D75" s="87"/>
      <c r="E75" s="87"/>
      <c r="F75" s="28">
        <f t="shared" si="7"/>
        <v>0</v>
      </c>
    </row>
    <row r="76" spans="1:6" x14ac:dyDescent="0.25">
      <c r="A76" s="71" t="s">
        <v>9</v>
      </c>
      <c r="B76" s="72" t="s">
        <v>63</v>
      </c>
      <c r="C76" s="86">
        <v>513867847</v>
      </c>
      <c r="D76" s="87">
        <v>359028735</v>
      </c>
      <c r="E76" s="87">
        <v>386717089</v>
      </c>
      <c r="F76" s="28">
        <f t="shared" si="7"/>
        <v>1259613671</v>
      </c>
    </row>
    <row r="77" spans="1:6" x14ac:dyDescent="0.25">
      <c r="A77" s="71" t="s">
        <v>69</v>
      </c>
      <c r="B77" s="72" t="s">
        <v>68</v>
      </c>
      <c r="C77" s="28"/>
      <c r="D77" s="87"/>
      <c r="E77" s="28"/>
      <c r="F77" s="28">
        <f t="shared" si="7"/>
        <v>0</v>
      </c>
    </row>
    <row r="78" spans="1:6" x14ac:dyDescent="0.25">
      <c r="A78" s="71" t="s">
        <v>70</v>
      </c>
      <c r="B78" s="72" t="s">
        <v>71</v>
      </c>
      <c r="C78" s="28"/>
      <c r="D78" s="28"/>
      <c r="E78" s="28">
        <v>246908075</v>
      </c>
      <c r="F78" s="28">
        <f t="shared" si="7"/>
        <v>246908075</v>
      </c>
    </row>
    <row r="79" spans="1:6" x14ac:dyDescent="0.25">
      <c r="A79" s="71" t="s">
        <v>72</v>
      </c>
      <c r="B79" s="72" t="s">
        <v>73</v>
      </c>
      <c r="C79" s="28"/>
      <c r="D79" s="28"/>
      <c r="E79" s="28"/>
      <c r="F79" s="28">
        <f t="shared" si="7"/>
        <v>0</v>
      </c>
    </row>
    <row r="80" spans="1:6" x14ac:dyDescent="0.25">
      <c r="A80" s="76" t="s">
        <v>75</v>
      </c>
      <c r="B80" s="77" t="s">
        <v>76</v>
      </c>
      <c r="C80" s="28"/>
      <c r="D80" s="87"/>
      <c r="E80" s="28"/>
      <c r="F80" s="28">
        <f t="shared" si="7"/>
        <v>0</v>
      </c>
    </row>
    <row r="81" spans="1:6" x14ac:dyDescent="0.25">
      <c r="A81" s="76" t="s">
        <v>77</v>
      </c>
      <c r="B81" s="77" t="s">
        <v>78</v>
      </c>
      <c r="C81" s="28"/>
      <c r="D81" s="28"/>
      <c r="E81" s="28"/>
      <c r="F81" s="28">
        <f t="shared" si="7"/>
        <v>0</v>
      </c>
    </row>
    <row r="82" spans="1:6" x14ac:dyDescent="0.25">
      <c r="A82" s="76" t="s">
        <v>79</v>
      </c>
      <c r="B82" s="77" t="s">
        <v>80</v>
      </c>
      <c r="C82" s="28"/>
      <c r="D82" s="28"/>
      <c r="E82" s="28"/>
      <c r="F82" s="28">
        <f t="shared" si="7"/>
        <v>0</v>
      </c>
    </row>
    <row r="83" spans="1:6" ht="30" x14ac:dyDescent="0.25">
      <c r="A83" s="76" t="s">
        <v>81</v>
      </c>
      <c r="B83" s="77" t="s">
        <v>82</v>
      </c>
      <c r="C83" s="28"/>
      <c r="D83" s="28"/>
      <c r="E83" s="28"/>
      <c r="F83" s="28">
        <f t="shared" si="7"/>
        <v>0</v>
      </c>
    </row>
    <row r="84" spans="1:6" x14ac:dyDescent="0.25">
      <c r="A84" s="76" t="s">
        <v>72</v>
      </c>
      <c r="B84" s="77" t="s">
        <v>73</v>
      </c>
      <c r="C84" s="28"/>
      <c r="D84" s="28"/>
      <c r="E84" s="28"/>
      <c r="F84" s="28">
        <f t="shared" si="7"/>
        <v>0</v>
      </c>
    </row>
    <row r="85" spans="1:6" x14ac:dyDescent="0.25">
      <c r="A85" s="76" t="s">
        <v>153</v>
      </c>
      <c r="B85" s="77" t="s">
        <v>152</v>
      </c>
      <c r="C85" s="28"/>
      <c r="D85" s="28"/>
      <c r="E85" s="28"/>
      <c r="F85" s="28">
        <f t="shared" si="7"/>
        <v>0</v>
      </c>
    </row>
    <row r="86" spans="1:6" x14ac:dyDescent="0.25">
      <c r="A86" s="21" t="s">
        <v>131</v>
      </c>
      <c r="B86" s="21" t="s">
        <v>132</v>
      </c>
      <c r="C86" s="28"/>
      <c r="D86" s="28"/>
      <c r="E86" s="28"/>
      <c r="F86" s="28">
        <f t="shared" si="7"/>
        <v>0</v>
      </c>
    </row>
    <row r="87" spans="1:6" ht="30" x14ac:dyDescent="0.25">
      <c r="A87" s="76" t="s">
        <v>124</v>
      </c>
      <c r="B87" s="77" t="s">
        <v>74</v>
      </c>
      <c r="C87" s="86">
        <v>63130388</v>
      </c>
      <c r="D87" s="87">
        <v>62989588</v>
      </c>
      <c r="E87" s="87">
        <v>37105810</v>
      </c>
      <c r="F87" s="28">
        <f t="shared" si="7"/>
        <v>163225786</v>
      </c>
    </row>
    <row r="88" spans="1:6" ht="15.75" thickBot="1" x14ac:dyDescent="0.3">
      <c r="A88" s="50"/>
      <c r="B88" s="51" t="s">
        <v>1</v>
      </c>
      <c r="C88" s="52">
        <f>SUM(C67:C87)</f>
        <v>1345603973.4000001</v>
      </c>
      <c r="D88" s="52">
        <f>SUM(D67:D87)</f>
        <v>1779235960</v>
      </c>
      <c r="E88" s="52">
        <f>SUM(E67:E87)</f>
        <v>2274270521.8199997</v>
      </c>
      <c r="F88" s="52">
        <f>SUM(F67:F87)</f>
        <v>5399110455.2200003</v>
      </c>
    </row>
    <row r="89" spans="1:6" ht="15.75" thickTop="1" x14ac:dyDescent="0.25">
      <c r="A89" s="114" t="s">
        <v>154</v>
      </c>
      <c r="B89" s="114"/>
      <c r="C89" s="114"/>
      <c r="D89" s="114"/>
      <c r="E89" s="114"/>
      <c r="F89" s="114"/>
    </row>
    <row r="90" spans="1:6" x14ac:dyDescent="0.25">
      <c r="A90" s="32"/>
      <c r="B90" s="33"/>
      <c r="C90" s="34"/>
      <c r="D90" s="34"/>
      <c r="E90" s="34"/>
      <c r="F90" s="34"/>
    </row>
    <row r="91" spans="1:6" x14ac:dyDescent="0.25">
      <c r="A91" s="32"/>
      <c r="B91" s="33"/>
      <c r="C91" s="34"/>
      <c r="D91" s="34"/>
      <c r="E91" s="34"/>
      <c r="F91" s="34"/>
    </row>
    <row r="92" spans="1:6" x14ac:dyDescent="0.25">
      <c r="A92" s="115" t="s">
        <v>111</v>
      </c>
      <c r="B92" s="115"/>
      <c r="C92" s="115"/>
      <c r="D92" s="115"/>
      <c r="E92" s="115"/>
      <c r="F92" s="115"/>
    </row>
    <row r="93" spans="1:6" x14ac:dyDescent="0.25">
      <c r="A93" s="113" t="s">
        <v>110</v>
      </c>
      <c r="B93" s="113"/>
      <c r="C93" s="113"/>
      <c r="D93" s="113"/>
      <c r="E93" s="113"/>
      <c r="F93" s="113"/>
    </row>
    <row r="94" spans="1:6" x14ac:dyDescent="0.25">
      <c r="A94" s="110" t="s">
        <v>123</v>
      </c>
      <c r="B94" s="110"/>
      <c r="C94" s="110"/>
      <c r="D94" s="110"/>
      <c r="E94" s="110"/>
      <c r="F94" s="110"/>
    </row>
    <row r="95" spans="1:6" x14ac:dyDescent="0.25">
      <c r="A95" s="32"/>
      <c r="B95" s="33"/>
      <c r="C95" s="34"/>
      <c r="D95" s="34"/>
      <c r="E95" s="34"/>
      <c r="F95" s="34"/>
    </row>
    <row r="96" spans="1:6" ht="15.75" thickBot="1" x14ac:dyDescent="0.3">
      <c r="A96" s="36" t="s">
        <v>0</v>
      </c>
      <c r="B96" s="36" t="s">
        <v>92</v>
      </c>
      <c r="C96" s="36" t="str">
        <f>+C65</f>
        <v>Octubre</v>
      </c>
      <c r="D96" s="36" t="str">
        <f t="shared" ref="D96:E96" si="8">+D65</f>
        <v>Noviembre</v>
      </c>
      <c r="E96" s="36" t="str">
        <f t="shared" si="8"/>
        <v>Diciembre</v>
      </c>
      <c r="F96" s="36" t="s">
        <v>109</v>
      </c>
    </row>
    <row r="97" spans="1:10" x14ac:dyDescent="0.25">
      <c r="A97" s="74"/>
      <c r="B97" s="68"/>
    </row>
    <row r="98" spans="1:10" x14ac:dyDescent="0.25">
      <c r="A98" s="98">
        <v>1</v>
      </c>
      <c r="B98" s="13" t="s">
        <v>104</v>
      </c>
      <c r="C98" s="70">
        <f>'3 T'!F104</f>
        <v>956737641.92999935</v>
      </c>
      <c r="D98" s="106">
        <f>C104</f>
        <v>959676059.32999945</v>
      </c>
      <c r="E98" s="106">
        <f>D104</f>
        <v>810304012.12999916</v>
      </c>
      <c r="F98" s="70">
        <f>C98</f>
        <v>956737641.92999935</v>
      </c>
      <c r="G98" s="83"/>
      <c r="H98" s="83"/>
    </row>
    <row r="99" spans="1:10" x14ac:dyDescent="0.25">
      <c r="A99" s="81">
        <v>2</v>
      </c>
      <c r="B99" s="13" t="s">
        <v>105</v>
      </c>
      <c r="C99" s="28">
        <f>+C100+C101</f>
        <v>1348542390.8</v>
      </c>
      <c r="D99" s="28">
        <f t="shared" ref="D99:E99" si="9">+D100+D101</f>
        <v>1629863912.8</v>
      </c>
      <c r="E99" s="28">
        <f t="shared" si="9"/>
        <v>1495093552</v>
      </c>
      <c r="F99" s="28">
        <f>SUM(C99:E99)</f>
        <v>4473499855.6000004</v>
      </c>
      <c r="G99" s="14"/>
      <c r="J99" s="85"/>
    </row>
    <row r="100" spans="1:10" x14ac:dyDescent="0.25">
      <c r="A100" s="81"/>
      <c r="B100" s="97" t="s">
        <v>133</v>
      </c>
      <c r="C100" s="28">
        <v>1348542390.8</v>
      </c>
      <c r="D100" s="28">
        <v>1376955837.8</v>
      </c>
      <c r="E100" s="28">
        <v>1495093552</v>
      </c>
      <c r="F100" s="28">
        <f>SUM(C100:E100)</f>
        <v>4220591780.5999999</v>
      </c>
      <c r="G100" s="14"/>
      <c r="J100" s="85"/>
    </row>
    <row r="101" spans="1:10" x14ac:dyDescent="0.25">
      <c r="A101" s="81"/>
      <c r="B101" s="97" t="s">
        <v>143</v>
      </c>
      <c r="C101" s="28"/>
      <c r="D101" s="28">
        <v>252908075</v>
      </c>
      <c r="E101" s="28"/>
      <c r="F101" s="28">
        <f>SUM(C101:E101)</f>
        <v>252908075</v>
      </c>
      <c r="G101" s="14"/>
    </row>
    <row r="102" spans="1:10" x14ac:dyDescent="0.25">
      <c r="A102" s="81">
        <v>3</v>
      </c>
      <c r="B102" s="13" t="s">
        <v>106</v>
      </c>
      <c r="C102" s="28">
        <f t="shared" ref="C102:E102" si="10">+C98+C99</f>
        <v>2305280032.7299995</v>
      </c>
      <c r="D102" s="28">
        <f t="shared" si="10"/>
        <v>2589539972.1299992</v>
      </c>
      <c r="E102" s="28">
        <f t="shared" si="10"/>
        <v>2305397564.1299992</v>
      </c>
      <c r="F102" s="28">
        <f>+F98+F99</f>
        <v>5430237497.5299997</v>
      </c>
      <c r="G102" s="14"/>
    </row>
    <row r="103" spans="1:10" x14ac:dyDescent="0.25">
      <c r="A103" s="81">
        <v>4</v>
      </c>
      <c r="B103" s="13" t="s">
        <v>107</v>
      </c>
      <c r="C103" s="28">
        <f>C88</f>
        <v>1345603973.4000001</v>
      </c>
      <c r="D103" s="28">
        <f t="shared" ref="D103:E103" si="11">D88</f>
        <v>1779235960</v>
      </c>
      <c r="E103" s="28">
        <f t="shared" si="11"/>
        <v>2274270521.8199997</v>
      </c>
      <c r="F103" s="28">
        <f>SUM(C103:E103)</f>
        <v>5399110455.2199993</v>
      </c>
      <c r="G103" s="14"/>
    </row>
    <row r="104" spans="1:10" x14ac:dyDescent="0.25">
      <c r="A104" s="81">
        <v>5</v>
      </c>
      <c r="B104" s="13" t="s">
        <v>108</v>
      </c>
      <c r="C104" s="28">
        <f t="shared" ref="C104:E104" si="12">+C102-C103</f>
        <v>959676059.32999945</v>
      </c>
      <c r="D104" s="28">
        <f t="shared" si="12"/>
        <v>810304012.12999916</v>
      </c>
      <c r="E104" s="28">
        <f t="shared" si="12"/>
        <v>31127042.309999466</v>
      </c>
      <c r="F104" s="28">
        <f>+F102-F103</f>
        <v>31127042.31000042</v>
      </c>
      <c r="G104" s="14"/>
    </row>
    <row r="105" spans="1:10" ht="15.75" thickBot="1" x14ac:dyDescent="0.3">
      <c r="A105" s="50"/>
      <c r="B105" s="51"/>
      <c r="C105" s="52"/>
      <c r="D105" s="53"/>
      <c r="E105" s="54"/>
      <c r="F105" s="51"/>
      <c r="G105" s="5"/>
      <c r="H105" s="3"/>
      <c r="I105" s="3"/>
    </row>
    <row r="106" spans="1:10" ht="15.75" thickTop="1" x14ac:dyDescent="0.25">
      <c r="A106" s="111" t="s">
        <v>159</v>
      </c>
      <c r="B106" s="111"/>
      <c r="C106" s="111"/>
      <c r="D106" s="111"/>
      <c r="E106" s="111"/>
      <c r="F106" s="111"/>
      <c r="G106" s="111"/>
      <c r="H106" s="111"/>
      <c r="I106" s="111"/>
    </row>
    <row r="107" spans="1:10" x14ac:dyDescent="0.25">
      <c r="A107" s="108" t="s">
        <v>135</v>
      </c>
      <c r="B107" s="109"/>
      <c r="C107" s="109"/>
      <c r="D107" s="109"/>
      <c r="E107" s="109"/>
      <c r="F107" s="109"/>
      <c r="G107" s="95"/>
      <c r="H107" s="95"/>
      <c r="I107" s="95"/>
    </row>
    <row r="108" spans="1:10" x14ac:dyDescent="0.25">
      <c r="A108" s="32"/>
      <c r="B108" s="33"/>
      <c r="C108" s="34"/>
      <c r="D108" s="34"/>
      <c r="E108" s="34"/>
      <c r="F108" s="34"/>
    </row>
    <row r="109" spans="1:10" x14ac:dyDescent="0.25">
      <c r="A109" s="32" t="s">
        <v>162</v>
      </c>
      <c r="B109" s="33"/>
      <c r="C109" s="34"/>
      <c r="D109" s="34"/>
      <c r="E109" s="34"/>
      <c r="F109" s="34"/>
    </row>
    <row r="110" spans="1:10" x14ac:dyDescent="0.25">
      <c r="A110" s="82"/>
      <c r="B110" s="33"/>
      <c r="C110" s="34"/>
      <c r="D110" s="34"/>
      <c r="E110" s="34"/>
      <c r="F110" s="34"/>
    </row>
    <row r="111" spans="1:10" x14ac:dyDescent="0.25">
      <c r="A111" s="82"/>
      <c r="B111" s="33"/>
      <c r="C111" s="34"/>
      <c r="D111" s="34"/>
      <c r="E111" s="34"/>
      <c r="F111" s="34"/>
    </row>
    <row r="112" spans="1:10" x14ac:dyDescent="0.25">
      <c r="A112" s="32"/>
      <c r="B112" s="33"/>
      <c r="C112" s="34"/>
      <c r="D112" s="34"/>
      <c r="E112" s="34"/>
      <c r="F112" s="34"/>
    </row>
    <row r="113" spans="1:6" x14ac:dyDescent="0.25">
      <c r="A113" s="32"/>
      <c r="B113" s="33"/>
      <c r="C113" s="34"/>
      <c r="D113" s="34"/>
      <c r="E113" s="34"/>
      <c r="F113" s="34"/>
    </row>
    <row r="114" spans="1:6" x14ac:dyDescent="0.25">
      <c r="A114" s="32"/>
      <c r="B114" s="33"/>
      <c r="C114" s="34"/>
      <c r="D114" s="34"/>
      <c r="E114" s="34"/>
      <c r="F114" s="34"/>
    </row>
    <row r="115" spans="1:6" x14ac:dyDescent="0.25">
      <c r="A115" s="32"/>
      <c r="B115" s="33"/>
      <c r="C115" s="34"/>
      <c r="D115" s="34"/>
      <c r="E115" s="34"/>
      <c r="F115" s="34"/>
    </row>
    <row r="116" spans="1:6" x14ac:dyDescent="0.25">
      <c r="A116" s="32"/>
      <c r="B116" s="33"/>
      <c r="C116" s="34"/>
      <c r="D116" s="34"/>
      <c r="E116" s="34"/>
      <c r="F116" s="34"/>
    </row>
    <row r="117" spans="1:6" x14ac:dyDescent="0.25">
      <c r="A117" s="32"/>
      <c r="B117" s="33"/>
      <c r="C117" s="34"/>
      <c r="D117" s="34"/>
      <c r="E117" s="34"/>
      <c r="F117" s="34"/>
    </row>
    <row r="118" spans="1:6" x14ac:dyDescent="0.25">
      <c r="A118" s="32"/>
      <c r="B118" s="33"/>
      <c r="C118" s="34"/>
      <c r="D118" s="34"/>
      <c r="E118" s="34"/>
      <c r="F118" s="34"/>
    </row>
    <row r="119" spans="1:6" x14ac:dyDescent="0.25">
      <c r="A119" s="32"/>
      <c r="B119" s="33"/>
      <c r="C119" s="34"/>
      <c r="D119" s="34"/>
      <c r="E119" s="34"/>
      <c r="F119" s="34"/>
    </row>
    <row r="120" spans="1:6" x14ac:dyDescent="0.25">
      <c r="A120" s="32"/>
      <c r="B120" s="33"/>
      <c r="C120" s="34"/>
      <c r="D120" s="34"/>
      <c r="E120" s="34"/>
      <c r="F120" s="34"/>
    </row>
    <row r="121" spans="1:6" x14ac:dyDescent="0.25">
      <c r="A121" s="32"/>
      <c r="B121" s="33"/>
      <c r="C121" s="34"/>
      <c r="D121" s="34"/>
      <c r="E121" s="34"/>
      <c r="F121" s="34"/>
    </row>
    <row r="122" spans="1:6" x14ac:dyDescent="0.25">
      <c r="A122" s="32"/>
      <c r="B122" s="33"/>
      <c r="C122" s="34"/>
      <c r="D122" s="34"/>
      <c r="E122" s="34"/>
      <c r="F122" s="34"/>
    </row>
    <row r="123" spans="1:6" x14ac:dyDescent="0.25">
      <c r="A123" s="32"/>
      <c r="B123" s="33"/>
      <c r="C123" s="34"/>
      <c r="D123" s="34"/>
      <c r="E123" s="34"/>
      <c r="F123" s="34"/>
    </row>
    <row r="124" spans="1:6" x14ac:dyDescent="0.25">
      <c r="A124" s="32"/>
      <c r="B124" s="33"/>
      <c r="C124" s="34"/>
      <c r="D124" s="34"/>
      <c r="E124" s="34"/>
      <c r="F124" s="34"/>
    </row>
    <row r="125" spans="1:6" x14ac:dyDescent="0.25">
      <c r="A125" s="32"/>
      <c r="B125" s="33"/>
      <c r="C125" s="34"/>
      <c r="D125" s="34"/>
      <c r="E125" s="34"/>
      <c r="F125" s="34"/>
    </row>
    <row r="126" spans="1:6" x14ac:dyDescent="0.25">
      <c r="A126" s="32"/>
      <c r="B126" s="33"/>
      <c r="C126" s="34"/>
      <c r="D126" s="34"/>
      <c r="E126" s="34"/>
      <c r="F126" s="34"/>
    </row>
    <row r="127" spans="1:6" x14ac:dyDescent="0.25">
      <c r="A127" s="32"/>
      <c r="B127" s="33"/>
      <c r="C127" s="34"/>
      <c r="D127" s="34"/>
      <c r="E127" s="34"/>
      <c r="F127" s="34"/>
    </row>
    <row r="128" spans="1:6" x14ac:dyDescent="0.25">
      <c r="A128" s="32"/>
      <c r="B128" s="33"/>
      <c r="C128" s="34"/>
      <c r="D128" s="34"/>
      <c r="E128" s="34"/>
      <c r="F128" s="34"/>
    </row>
    <row r="129" spans="1:6" x14ac:dyDescent="0.25">
      <c r="A129" s="32"/>
      <c r="B129" s="33"/>
      <c r="C129" s="34"/>
      <c r="D129" s="34"/>
      <c r="E129" s="34"/>
      <c r="F129" s="34"/>
    </row>
    <row r="130" spans="1:6" x14ac:dyDescent="0.25">
      <c r="A130" s="32"/>
      <c r="B130" s="33"/>
      <c r="C130" s="34"/>
      <c r="D130" s="34"/>
      <c r="E130" s="34"/>
      <c r="F130" s="34"/>
    </row>
    <row r="131" spans="1:6" x14ac:dyDescent="0.25">
      <c r="A131" s="32"/>
      <c r="B131" s="33"/>
      <c r="C131" s="34"/>
      <c r="D131" s="34"/>
      <c r="E131" s="34"/>
      <c r="F131" s="34"/>
    </row>
    <row r="132" spans="1:6" x14ac:dyDescent="0.25">
      <c r="A132" s="32"/>
      <c r="B132" s="33"/>
      <c r="C132" s="34"/>
      <c r="D132" s="34"/>
      <c r="E132" s="34"/>
      <c r="F132" s="34"/>
    </row>
    <row r="133" spans="1:6" x14ac:dyDescent="0.25">
      <c r="A133" s="32"/>
      <c r="B133" s="33"/>
      <c r="C133" s="34"/>
      <c r="D133" s="34"/>
      <c r="E133" s="34"/>
      <c r="F133" s="34"/>
    </row>
    <row r="134" spans="1:6" x14ac:dyDescent="0.25">
      <c r="A134" s="32"/>
      <c r="B134" s="33"/>
      <c r="C134" s="34"/>
      <c r="D134" s="34"/>
      <c r="E134" s="34"/>
      <c r="F134" s="34"/>
    </row>
    <row r="135" spans="1:6" x14ac:dyDescent="0.25">
      <c r="A135" s="32"/>
      <c r="B135" s="33"/>
      <c r="C135" s="34"/>
      <c r="D135" s="34"/>
      <c r="E135" s="34"/>
      <c r="F135" s="34"/>
    </row>
    <row r="136" spans="1:6" x14ac:dyDescent="0.25">
      <c r="A136" s="32"/>
      <c r="B136" s="33"/>
      <c r="C136" s="34"/>
      <c r="D136" s="34"/>
      <c r="E136" s="34"/>
      <c r="F136" s="34"/>
    </row>
    <row r="137" spans="1:6" x14ac:dyDescent="0.25">
      <c r="A137" s="32"/>
      <c r="B137" s="33"/>
      <c r="C137" s="34"/>
      <c r="D137" s="34"/>
      <c r="E137" s="34"/>
      <c r="F137" s="34"/>
    </row>
    <row r="138" spans="1:6" x14ac:dyDescent="0.25">
      <c r="A138" s="32"/>
      <c r="B138" s="33"/>
      <c r="C138" s="34"/>
      <c r="D138" s="34"/>
      <c r="E138" s="34"/>
      <c r="F138" s="34"/>
    </row>
    <row r="139" spans="1:6" x14ac:dyDescent="0.25">
      <c r="A139" s="32"/>
      <c r="B139" s="33"/>
      <c r="C139" s="34"/>
      <c r="D139" s="34"/>
      <c r="E139" s="34"/>
      <c r="F139" s="34"/>
    </row>
    <row r="140" spans="1:6" x14ac:dyDescent="0.25">
      <c r="A140" s="32"/>
      <c r="B140" s="33"/>
      <c r="C140" s="34"/>
      <c r="D140" s="34"/>
      <c r="E140" s="34"/>
      <c r="F140" s="34"/>
    </row>
    <row r="141" spans="1:6" x14ac:dyDescent="0.25">
      <c r="A141" s="32"/>
      <c r="B141" s="33"/>
      <c r="C141" s="34"/>
      <c r="D141" s="34"/>
      <c r="E141" s="34"/>
      <c r="F141" s="34"/>
    </row>
    <row r="142" spans="1:6" x14ac:dyDescent="0.25">
      <c r="A142" s="32"/>
      <c r="B142" s="33"/>
      <c r="C142" s="34"/>
      <c r="D142" s="34"/>
      <c r="E142" s="34"/>
      <c r="F142" s="34"/>
    </row>
    <row r="143" spans="1:6" x14ac:dyDescent="0.25">
      <c r="A143" s="32"/>
      <c r="B143" s="33"/>
      <c r="C143" s="34"/>
      <c r="D143" s="34"/>
      <c r="E143" s="34"/>
      <c r="F143" s="34"/>
    </row>
    <row r="144" spans="1:6" x14ac:dyDescent="0.25">
      <c r="A144" s="32"/>
      <c r="B144" s="33"/>
      <c r="C144" s="34"/>
      <c r="D144" s="34"/>
      <c r="E144" s="34"/>
      <c r="F144" s="34"/>
    </row>
    <row r="145" spans="1:6" x14ac:dyDescent="0.25">
      <c r="A145" s="32"/>
      <c r="B145" s="33"/>
      <c r="C145" s="34"/>
      <c r="D145" s="34"/>
      <c r="E145" s="34"/>
      <c r="F145" s="34"/>
    </row>
    <row r="146" spans="1:6" x14ac:dyDescent="0.25">
      <c r="A146" s="32"/>
      <c r="B146" s="33"/>
      <c r="C146" s="34"/>
      <c r="D146" s="34"/>
      <c r="E146" s="34"/>
      <c r="F146" s="34"/>
    </row>
    <row r="147" spans="1:6" x14ac:dyDescent="0.25">
      <c r="A147" s="32"/>
      <c r="B147" s="33"/>
      <c r="C147" s="34"/>
      <c r="D147" s="34"/>
      <c r="E147" s="34"/>
      <c r="F147" s="34"/>
    </row>
    <row r="148" spans="1:6" x14ac:dyDescent="0.25">
      <c r="A148" s="32"/>
      <c r="B148" s="33"/>
      <c r="C148" s="34"/>
      <c r="D148" s="34"/>
      <c r="E148" s="34"/>
      <c r="F148" s="34"/>
    </row>
    <row r="149" spans="1:6" x14ac:dyDescent="0.25">
      <c r="A149" s="32"/>
      <c r="B149" s="33"/>
      <c r="C149" s="34"/>
      <c r="D149" s="34"/>
      <c r="E149" s="34"/>
      <c r="F149" s="34"/>
    </row>
    <row r="150" spans="1:6" x14ac:dyDescent="0.25">
      <c r="A150" s="32"/>
      <c r="B150" s="33"/>
      <c r="C150" s="34"/>
      <c r="D150" s="34"/>
      <c r="E150" s="34"/>
      <c r="F150" s="34"/>
    </row>
    <row r="151" spans="1:6" x14ac:dyDescent="0.25">
      <c r="A151" s="32"/>
      <c r="B151" s="33"/>
      <c r="C151" s="34"/>
      <c r="D151" s="34"/>
      <c r="E151" s="34"/>
      <c r="F151" s="34"/>
    </row>
    <row r="152" spans="1:6" x14ac:dyDescent="0.25">
      <c r="A152" s="32"/>
      <c r="B152" s="33"/>
      <c r="C152" s="34"/>
      <c r="D152" s="34"/>
      <c r="E152" s="34"/>
      <c r="F152" s="34"/>
    </row>
    <row r="153" spans="1:6" x14ac:dyDescent="0.25">
      <c r="A153" s="32"/>
      <c r="B153" s="33"/>
      <c r="C153" s="34"/>
      <c r="D153" s="34"/>
      <c r="E153" s="34"/>
      <c r="F153" s="34"/>
    </row>
    <row r="154" spans="1:6" x14ac:dyDescent="0.25">
      <c r="A154" s="32"/>
      <c r="B154" s="33"/>
      <c r="C154" s="34"/>
      <c r="D154" s="34"/>
      <c r="E154" s="34"/>
      <c r="F154" s="34"/>
    </row>
    <row r="155" spans="1:6" x14ac:dyDescent="0.25">
      <c r="A155" s="32"/>
      <c r="B155" s="33"/>
      <c r="C155" s="34"/>
      <c r="D155" s="34"/>
      <c r="E155" s="34"/>
      <c r="F155" s="34"/>
    </row>
    <row r="156" spans="1:6" x14ac:dyDescent="0.25">
      <c r="A156" s="32"/>
      <c r="B156" s="33"/>
      <c r="C156" s="34"/>
      <c r="D156" s="34"/>
      <c r="E156" s="34"/>
      <c r="F156" s="34"/>
    </row>
    <row r="157" spans="1:6" x14ac:dyDescent="0.25">
      <c r="A157" s="32"/>
      <c r="B157" s="33"/>
      <c r="C157" s="34"/>
      <c r="D157" s="34"/>
      <c r="E157" s="34"/>
      <c r="F157" s="34"/>
    </row>
    <row r="158" spans="1:6" x14ac:dyDescent="0.25">
      <c r="A158" s="32"/>
      <c r="B158" s="33"/>
      <c r="C158" s="34"/>
      <c r="D158" s="34"/>
      <c r="E158" s="34"/>
      <c r="F158" s="34"/>
    </row>
    <row r="159" spans="1:6" x14ac:dyDescent="0.25">
      <c r="A159" s="32"/>
      <c r="B159" s="33"/>
      <c r="C159" s="34"/>
      <c r="D159" s="34"/>
      <c r="E159" s="34"/>
      <c r="F159" s="34"/>
    </row>
    <row r="160" spans="1:6" x14ac:dyDescent="0.25">
      <c r="A160" s="32"/>
      <c r="B160" s="33"/>
      <c r="C160" s="34"/>
      <c r="D160" s="34"/>
      <c r="E160" s="34"/>
      <c r="F160" s="34"/>
    </row>
    <row r="161" spans="1:6" x14ac:dyDescent="0.25">
      <c r="A161" s="32"/>
      <c r="B161" s="33"/>
      <c r="C161" s="34"/>
      <c r="D161" s="34"/>
      <c r="E161" s="34"/>
      <c r="F161" s="34"/>
    </row>
    <row r="162" spans="1:6" x14ac:dyDescent="0.25">
      <c r="A162" s="32"/>
      <c r="B162" s="33"/>
      <c r="C162" s="34"/>
      <c r="D162" s="34"/>
      <c r="E162" s="34"/>
      <c r="F162" s="34"/>
    </row>
    <row r="163" spans="1:6" x14ac:dyDescent="0.25">
      <c r="A163" s="32"/>
      <c r="B163" s="33"/>
      <c r="C163" s="34"/>
      <c r="D163" s="34"/>
      <c r="E163" s="34"/>
      <c r="F163" s="34"/>
    </row>
    <row r="164" spans="1:6" x14ac:dyDescent="0.25">
      <c r="A164" s="32"/>
      <c r="B164" s="33"/>
      <c r="C164" s="34"/>
      <c r="D164" s="34"/>
      <c r="E164" s="34"/>
      <c r="F164" s="34"/>
    </row>
    <row r="165" spans="1:6" x14ac:dyDescent="0.25">
      <c r="A165" s="32"/>
      <c r="B165" s="33"/>
      <c r="C165" s="34"/>
      <c r="D165" s="34"/>
      <c r="E165" s="34"/>
      <c r="F165" s="34"/>
    </row>
    <row r="166" spans="1:6" x14ac:dyDescent="0.25">
      <c r="A166" s="32"/>
      <c r="B166" s="33"/>
      <c r="C166" s="34"/>
      <c r="D166" s="34"/>
      <c r="E166" s="34"/>
      <c r="F166" s="34"/>
    </row>
    <row r="167" spans="1:6" x14ac:dyDescent="0.25">
      <c r="A167" s="32"/>
      <c r="B167" s="33"/>
      <c r="C167" s="34"/>
      <c r="D167" s="34"/>
      <c r="E167" s="34"/>
      <c r="F167" s="34"/>
    </row>
    <row r="168" spans="1:6" x14ac:dyDescent="0.25">
      <c r="A168" s="32"/>
      <c r="B168" s="33"/>
      <c r="C168" s="34"/>
      <c r="D168" s="34"/>
      <c r="E168" s="34"/>
      <c r="F168" s="34"/>
    </row>
    <row r="169" spans="1:6" x14ac:dyDescent="0.25">
      <c r="A169" s="32"/>
      <c r="B169" s="33"/>
      <c r="C169" s="34"/>
      <c r="D169" s="34"/>
      <c r="E169" s="34"/>
      <c r="F169" s="34"/>
    </row>
    <row r="170" spans="1:6" x14ac:dyDescent="0.25">
      <c r="A170" s="32"/>
      <c r="B170" s="33"/>
      <c r="C170" s="34"/>
      <c r="D170" s="34"/>
      <c r="E170" s="34"/>
      <c r="F170" s="34"/>
    </row>
    <row r="171" spans="1:6" x14ac:dyDescent="0.25">
      <c r="A171" s="32"/>
      <c r="B171" s="33"/>
      <c r="C171" s="34"/>
      <c r="D171" s="34"/>
      <c r="E171" s="34"/>
      <c r="F171" s="34"/>
    </row>
    <row r="172" spans="1:6" x14ac:dyDescent="0.25">
      <c r="A172" s="32"/>
      <c r="B172" s="33"/>
      <c r="C172" s="34"/>
      <c r="D172" s="34"/>
      <c r="E172" s="34"/>
      <c r="F172" s="34"/>
    </row>
    <row r="173" spans="1:6" x14ac:dyDescent="0.25">
      <c r="A173" s="32"/>
      <c r="B173" s="33"/>
      <c r="C173" s="34"/>
      <c r="D173" s="34"/>
      <c r="E173" s="34"/>
      <c r="F173" s="34"/>
    </row>
    <row r="174" spans="1:6" x14ac:dyDescent="0.25">
      <c r="A174" s="32"/>
      <c r="B174" s="33"/>
      <c r="C174" s="34"/>
      <c r="D174" s="34"/>
      <c r="E174" s="34"/>
      <c r="F174" s="34"/>
    </row>
    <row r="175" spans="1:6" x14ac:dyDescent="0.25">
      <c r="A175" s="32"/>
      <c r="B175" s="33"/>
      <c r="C175" s="34"/>
      <c r="D175" s="34"/>
      <c r="E175" s="34"/>
      <c r="F175" s="34"/>
    </row>
    <row r="176" spans="1:6" x14ac:dyDescent="0.25">
      <c r="A176" s="32"/>
      <c r="B176" s="33"/>
      <c r="C176" s="34"/>
      <c r="D176" s="34"/>
      <c r="E176" s="34"/>
      <c r="F176" s="34"/>
    </row>
    <row r="177" spans="1:6" x14ac:dyDescent="0.25">
      <c r="A177" s="32"/>
      <c r="B177" s="33"/>
      <c r="C177" s="34"/>
      <c r="D177" s="34"/>
      <c r="E177" s="34"/>
      <c r="F177" s="34"/>
    </row>
    <row r="178" spans="1:6" x14ac:dyDescent="0.25">
      <c r="A178" s="32"/>
      <c r="B178" s="33"/>
      <c r="C178" s="34"/>
      <c r="D178" s="34"/>
      <c r="E178" s="34"/>
      <c r="F178" s="34"/>
    </row>
    <row r="179" spans="1:6" x14ac:dyDescent="0.25">
      <c r="A179" s="32"/>
      <c r="B179" s="33"/>
      <c r="C179" s="34"/>
      <c r="D179" s="34"/>
      <c r="E179" s="34"/>
      <c r="F179" s="34"/>
    </row>
    <row r="180" spans="1:6" x14ac:dyDescent="0.25">
      <c r="A180" s="32"/>
      <c r="B180" s="33"/>
      <c r="C180" s="34"/>
      <c r="D180" s="34"/>
      <c r="E180" s="34"/>
      <c r="F180" s="34"/>
    </row>
    <row r="181" spans="1:6" x14ac:dyDescent="0.25">
      <c r="A181" s="32"/>
      <c r="B181" s="33"/>
      <c r="C181" s="34"/>
      <c r="D181" s="34"/>
      <c r="E181" s="34"/>
      <c r="F181" s="34"/>
    </row>
    <row r="182" spans="1:6" x14ac:dyDescent="0.25">
      <c r="A182" s="32"/>
      <c r="B182" s="33"/>
      <c r="C182" s="34"/>
      <c r="D182" s="34"/>
      <c r="E182" s="34"/>
      <c r="F182" s="34"/>
    </row>
    <row r="183" spans="1:6" x14ac:dyDescent="0.25">
      <c r="A183" s="32"/>
      <c r="B183" s="33"/>
      <c r="C183" s="34"/>
      <c r="D183" s="34"/>
      <c r="E183" s="34"/>
      <c r="F183" s="34"/>
    </row>
    <row r="184" spans="1:6" x14ac:dyDescent="0.25">
      <c r="A184" s="32"/>
      <c r="B184" s="33"/>
      <c r="C184" s="34"/>
      <c r="D184" s="34"/>
      <c r="E184" s="34"/>
      <c r="F184" s="34"/>
    </row>
    <row r="185" spans="1:6" x14ac:dyDescent="0.25">
      <c r="A185" s="32"/>
      <c r="B185" s="33"/>
      <c r="C185" s="34"/>
      <c r="D185" s="34"/>
      <c r="E185" s="34"/>
      <c r="F185" s="34"/>
    </row>
    <row r="186" spans="1:6" x14ac:dyDescent="0.25">
      <c r="A186" s="32"/>
      <c r="B186" s="33"/>
      <c r="C186" s="34"/>
      <c r="D186" s="34"/>
      <c r="E186" s="34"/>
      <c r="F186" s="34"/>
    </row>
    <row r="187" spans="1:6" x14ac:dyDescent="0.25">
      <c r="A187" s="32"/>
      <c r="B187" s="33"/>
      <c r="C187" s="34"/>
      <c r="D187" s="34"/>
      <c r="E187" s="34"/>
      <c r="F187" s="34"/>
    </row>
    <row r="188" spans="1:6" x14ac:dyDescent="0.25">
      <c r="A188" s="32"/>
      <c r="B188" s="33"/>
      <c r="C188" s="34"/>
      <c r="D188" s="34"/>
      <c r="E188" s="34"/>
      <c r="F188" s="34"/>
    </row>
    <row r="189" spans="1:6" x14ac:dyDescent="0.25">
      <c r="A189" s="32"/>
      <c r="B189" s="33"/>
      <c r="C189" s="34"/>
      <c r="D189" s="34"/>
      <c r="E189" s="34"/>
      <c r="F189" s="34"/>
    </row>
    <row r="190" spans="1:6" x14ac:dyDescent="0.25">
      <c r="A190" s="32"/>
      <c r="B190" s="33"/>
      <c r="C190" s="34"/>
      <c r="D190" s="34"/>
      <c r="E190" s="34"/>
      <c r="F190" s="34"/>
    </row>
    <row r="191" spans="1:6" x14ac:dyDescent="0.25">
      <c r="A191" s="32"/>
      <c r="B191" s="33"/>
      <c r="C191" s="34"/>
      <c r="D191" s="34"/>
      <c r="E191" s="34"/>
      <c r="F191" s="34"/>
    </row>
    <row r="192" spans="1:6" x14ac:dyDescent="0.25">
      <c r="A192" s="32"/>
      <c r="B192" s="33"/>
      <c r="C192" s="34"/>
      <c r="D192" s="34"/>
      <c r="E192" s="34"/>
      <c r="F192" s="34"/>
    </row>
    <row r="193" spans="1:6" x14ac:dyDescent="0.25">
      <c r="A193" s="32"/>
      <c r="B193" s="33"/>
      <c r="C193" s="34"/>
      <c r="D193" s="34"/>
      <c r="E193" s="34"/>
      <c r="F193" s="34"/>
    </row>
    <row r="194" spans="1:6" x14ac:dyDescent="0.25">
      <c r="A194" s="32"/>
      <c r="B194" s="33"/>
      <c r="C194" s="34"/>
      <c r="D194" s="34"/>
      <c r="E194" s="34"/>
      <c r="F194" s="34"/>
    </row>
    <row r="195" spans="1:6" x14ac:dyDescent="0.25">
      <c r="A195" s="32"/>
      <c r="B195" s="33"/>
      <c r="C195" s="34"/>
      <c r="D195" s="34"/>
      <c r="E195" s="34"/>
      <c r="F195" s="34"/>
    </row>
    <row r="196" spans="1:6" x14ac:dyDescent="0.25">
      <c r="A196" s="32"/>
      <c r="B196" s="33"/>
      <c r="C196" s="34"/>
      <c r="D196" s="34"/>
      <c r="E196" s="34"/>
      <c r="F196" s="34"/>
    </row>
    <row r="197" spans="1:6" x14ac:dyDescent="0.25">
      <c r="A197" s="32"/>
      <c r="B197" s="33"/>
      <c r="C197" s="34"/>
      <c r="D197" s="34"/>
      <c r="E197" s="34"/>
      <c r="F197" s="34"/>
    </row>
    <row r="198" spans="1:6" x14ac:dyDescent="0.25">
      <c r="A198" s="32"/>
      <c r="B198" s="33"/>
      <c r="C198" s="34"/>
      <c r="D198" s="34"/>
      <c r="E198" s="34"/>
      <c r="F198" s="34"/>
    </row>
    <row r="199" spans="1:6" x14ac:dyDescent="0.25">
      <c r="A199" s="32"/>
      <c r="B199" s="33"/>
      <c r="C199" s="34"/>
      <c r="D199" s="34"/>
      <c r="E199" s="34"/>
      <c r="F199" s="34"/>
    </row>
    <row r="200" spans="1:6" x14ac:dyDescent="0.25">
      <c r="A200" s="32"/>
      <c r="B200" s="33"/>
      <c r="C200" s="34"/>
      <c r="D200" s="34"/>
      <c r="E200" s="34"/>
      <c r="F200" s="34"/>
    </row>
    <row r="201" spans="1:6" x14ac:dyDescent="0.25">
      <c r="A201" s="32"/>
      <c r="B201" s="33"/>
      <c r="C201" s="34"/>
      <c r="D201" s="34"/>
      <c r="E201" s="34"/>
      <c r="F201" s="34"/>
    </row>
    <row r="202" spans="1:6" x14ac:dyDescent="0.25">
      <c r="A202" s="32"/>
      <c r="B202" s="33"/>
      <c r="C202" s="34"/>
      <c r="D202" s="34"/>
      <c r="E202" s="34"/>
      <c r="F202" s="34"/>
    </row>
    <row r="203" spans="1:6" x14ac:dyDescent="0.25">
      <c r="A203" s="32"/>
      <c r="B203" s="33"/>
      <c r="C203" s="34"/>
      <c r="D203" s="34"/>
      <c r="E203" s="34"/>
      <c r="F203" s="34"/>
    </row>
    <row r="204" spans="1:6" x14ac:dyDescent="0.25">
      <c r="A204" s="32"/>
      <c r="B204" s="33"/>
      <c r="C204" s="34"/>
      <c r="D204" s="34"/>
      <c r="E204" s="34"/>
      <c r="F204" s="34"/>
    </row>
    <row r="205" spans="1:6" x14ac:dyDescent="0.25">
      <c r="A205" s="32"/>
      <c r="B205" s="33"/>
      <c r="C205" s="34"/>
      <c r="D205" s="34"/>
      <c r="E205" s="34"/>
      <c r="F205" s="34"/>
    </row>
    <row r="206" spans="1:6" x14ac:dyDescent="0.25">
      <c r="A206" s="32"/>
      <c r="B206" s="33"/>
      <c r="C206" s="34"/>
      <c r="D206" s="34"/>
      <c r="E206" s="34"/>
      <c r="F206" s="34"/>
    </row>
    <row r="207" spans="1:6" x14ac:dyDescent="0.25">
      <c r="A207" s="32"/>
      <c r="B207" s="33"/>
      <c r="C207" s="34"/>
      <c r="D207" s="34"/>
      <c r="E207" s="34"/>
      <c r="F207" s="34"/>
    </row>
    <row r="208" spans="1:6" x14ac:dyDescent="0.25">
      <c r="A208" s="32"/>
      <c r="B208" s="33"/>
      <c r="C208" s="34"/>
      <c r="D208" s="34"/>
      <c r="E208" s="34"/>
      <c r="F208" s="34"/>
    </row>
    <row r="209" spans="1:6" x14ac:dyDescent="0.25">
      <c r="A209" s="32"/>
      <c r="B209" s="33"/>
      <c r="C209" s="34"/>
      <c r="D209" s="34"/>
      <c r="E209" s="34"/>
      <c r="F209" s="34"/>
    </row>
    <row r="210" spans="1:6" x14ac:dyDescent="0.25">
      <c r="A210" s="32"/>
      <c r="B210" s="33"/>
      <c r="C210" s="34"/>
      <c r="D210" s="34"/>
      <c r="E210" s="34"/>
      <c r="F210" s="34"/>
    </row>
    <row r="211" spans="1:6" x14ac:dyDescent="0.25">
      <c r="A211" s="32"/>
      <c r="B211" s="33"/>
      <c r="C211" s="34"/>
      <c r="D211" s="34"/>
      <c r="E211" s="34"/>
      <c r="F211" s="34"/>
    </row>
    <row r="212" spans="1:6" x14ac:dyDescent="0.25">
      <c r="A212" s="32"/>
      <c r="B212" s="33"/>
      <c r="C212" s="34"/>
      <c r="D212" s="34"/>
      <c r="E212" s="34"/>
      <c r="F212" s="34"/>
    </row>
    <row r="213" spans="1:6" x14ac:dyDescent="0.25">
      <c r="A213" s="32"/>
      <c r="B213" s="33"/>
      <c r="C213" s="34"/>
      <c r="D213" s="34"/>
      <c r="E213" s="34"/>
      <c r="F213" s="34"/>
    </row>
    <row r="214" spans="1:6" x14ac:dyDescent="0.25">
      <c r="A214" s="32"/>
      <c r="B214" s="33"/>
      <c r="C214" s="34"/>
      <c r="D214" s="34"/>
      <c r="E214" s="34"/>
      <c r="F214" s="34"/>
    </row>
    <row r="215" spans="1:6" x14ac:dyDescent="0.25">
      <c r="A215" s="32"/>
      <c r="B215" s="33"/>
      <c r="C215" s="34"/>
      <c r="D215" s="34"/>
      <c r="E215" s="34"/>
      <c r="F215" s="34"/>
    </row>
    <row r="216" spans="1:6" x14ac:dyDescent="0.25">
      <c r="A216" s="32"/>
      <c r="B216" s="33"/>
      <c r="C216" s="34"/>
      <c r="D216" s="34"/>
      <c r="E216" s="34"/>
      <c r="F216" s="34"/>
    </row>
    <row r="217" spans="1:6" x14ac:dyDescent="0.25">
      <c r="A217" s="32"/>
      <c r="B217" s="33"/>
      <c r="C217" s="34"/>
      <c r="D217" s="34"/>
      <c r="E217" s="34"/>
      <c r="F217" s="34"/>
    </row>
    <row r="218" spans="1:6" x14ac:dyDescent="0.25">
      <c r="A218" s="32"/>
      <c r="B218" s="33"/>
      <c r="C218" s="34"/>
      <c r="D218" s="34"/>
      <c r="E218" s="34"/>
      <c r="F218" s="34"/>
    </row>
    <row r="219" spans="1:6" x14ac:dyDescent="0.25">
      <c r="A219" s="32"/>
      <c r="B219" s="33"/>
      <c r="C219" s="34"/>
      <c r="D219" s="34"/>
      <c r="E219" s="34"/>
      <c r="F219" s="34"/>
    </row>
  </sheetData>
  <mergeCells count="17">
    <mergeCell ref="A43:F43"/>
    <mergeCell ref="A6:G6"/>
    <mergeCell ref="A42:F42"/>
    <mergeCell ref="A1:G1"/>
    <mergeCell ref="A8:G8"/>
    <mergeCell ref="A9:G9"/>
    <mergeCell ref="A106:I106"/>
    <mergeCell ref="A107:F107"/>
    <mergeCell ref="A44:F44"/>
    <mergeCell ref="A63:F63"/>
    <mergeCell ref="A94:F94"/>
    <mergeCell ref="A93:F93"/>
    <mergeCell ref="A61:F61"/>
    <mergeCell ref="A62:F62"/>
    <mergeCell ref="A89:F89"/>
    <mergeCell ref="A92:F92"/>
    <mergeCell ref="A58:F58"/>
  </mergeCells>
  <phoneticPr fontId="1" type="noConversion"/>
  <pageMargins left="0.39370078740157483" right="0.31496062992125984" top="0.74803149606299213" bottom="0.74803149606299213" header="0.31496062992125984" footer="0.31496062992125984"/>
  <pageSetup scale="52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opLeftCell="A16" workbookViewId="0">
      <selection activeCell="D28" sqref="D28"/>
    </sheetView>
  </sheetViews>
  <sheetFormatPr baseColWidth="10" defaultColWidth="11.5703125" defaultRowHeight="15" x14ac:dyDescent="0.25"/>
  <cols>
    <col min="1" max="1" width="9.7109375" style="30" customWidth="1"/>
    <col min="2" max="2" width="45.7109375" style="31" customWidth="1"/>
    <col min="3" max="3" width="20.140625" style="21" customWidth="1"/>
    <col min="4" max="4" width="14.85546875" style="21" customWidth="1"/>
    <col min="5" max="5" width="19.42578125" style="21" customWidth="1"/>
    <col min="6" max="8" width="13.7109375" style="21" customWidth="1"/>
    <col min="9" max="16384" width="11.5703125" style="21"/>
  </cols>
  <sheetData>
    <row r="1" spans="1:7" x14ac:dyDescent="0.25">
      <c r="A1" s="110" t="s">
        <v>66</v>
      </c>
      <c r="B1" s="110"/>
      <c r="C1" s="110"/>
      <c r="D1" s="110"/>
      <c r="E1" s="110"/>
      <c r="F1" s="110"/>
      <c r="G1" s="110"/>
    </row>
    <row r="2" spans="1:7" s="22" customFormat="1" x14ac:dyDescent="0.25">
      <c r="A2" s="9"/>
      <c r="B2" s="79" t="s">
        <v>84</v>
      </c>
      <c r="C2" s="9" t="s">
        <v>87</v>
      </c>
      <c r="D2" s="9"/>
      <c r="E2" s="9"/>
      <c r="F2" s="9"/>
      <c r="G2" s="9"/>
    </row>
    <row r="3" spans="1:7" s="22" customFormat="1" x14ac:dyDescent="0.25">
      <c r="A3" s="9"/>
      <c r="B3" s="79" t="s">
        <v>85</v>
      </c>
      <c r="C3" s="9" t="s">
        <v>88</v>
      </c>
      <c r="D3" s="9"/>
      <c r="E3" s="9"/>
      <c r="F3" s="9"/>
      <c r="G3" s="9"/>
    </row>
    <row r="4" spans="1:7" s="22" customFormat="1" x14ac:dyDescent="0.25">
      <c r="A4" s="9"/>
      <c r="B4" s="79" t="s">
        <v>86</v>
      </c>
      <c r="C4" s="9" t="s">
        <v>89</v>
      </c>
      <c r="D4" s="9"/>
      <c r="E4" s="9"/>
      <c r="F4" s="9"/>
      <c r="G4" s="9"/>
    </row>
    <row r="5" spans="1:7" s="22" customFormat="1" x14ac:dyDescent="0.25">
      <c r="A5" s="9"/>
      <c r="B5" s="79" t="s">
        <v>83</v>
      </c>
      <c r="C5" s="9" t="s">
        <v>141</v>
      </c>
      <c r="D5" s="9"/>
      <c r="E5" s="9"/>
      <c r="F5" s="9"/>
      <c r="G5" s="9"/>
    </row>
    <row r="6" spans="1:7" s="22" customFormat="1" x14ac:dyDescent="0.25">
      <c r="A6" s="113"/>
      <c r="B6" s="113"/>
      <c r="C6" s="113"/>
      <c r="D6" s="113"/>
      <c r="E6" s="113"/>
      <c r="F6" s="113"/>
      <c r="G6" s="113"/>
    </row>
    <row r="7" spans="1:7" x14ac:dyDescent="0.25">
      <c r="A7" s="23"/>
      <c r="B7" s="24"/>
      <c r="C7" s="25"/>
      <c r="D7" s="25"/>
      <c r="E7" s="25"/>
      <c r="F7" s="25"/>
      <c r="G7" s="25"/>
    </row>
    <row r="8" spans="1:7" x14ac:dyDescent="0.25">
      <c r="A8" s="113" t="s">
        <v>91</v>
      </c>
      <c r="B8" s="113"/>
      <c r="C8" s="113"/>
      <c r="D8" s="113"/>
      <c r="E8" s="113"/>
      <c r="F8" s="113"/>
      <c r="G8" s="113"/>
    </row>
    <row r="9" spans="1:7" x14ac:dyDescent="0.25">
      <c r="A9" s="113" t="s">
        <v>112</v>
      </c>
      <c r="B9" s="113"/>
      <c r="C9" s="113"/>
      <c r="D9" s="113"/>
      <c r="E9" s="113"/>
      <c r="F9" s="113"/>
      <c r="G9" s="113"/>
    </row>
    <row r="10" spans="1:7" x14ac:dyDescent="0.25">
      <c r="A10" s="23"/>
      <c r="B10" s="24"/>
      <c r="C10" s="23"/>
      <c r="D10" s="23"/>
      <c r="E10" s="23"/>
      <c r="F10" s="23"/>
      <c r="G10" s="23"/>
    </row>
    <row r="11" spans="1:7" s="22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39</v>
      </c>
      <c r="E11" s="36" t="s">
        <v>40</v>
      </c>
      <c r="F11" s="36" t="s">
        <v>119</v>
      </c>
    </row>
    <row r="12" spans="1:7" s="22" customFormat="1" x14ac:dyDescent="0.25">
      <c r="A12" s="41"/>
      <c r="B12" s="27"/>
      <c r="C12" s="41"/>
      <c r="D12" s="41"/>
      <c r="E12" s="41"/>
      <c r="F12" s="41"/>
    </row>
    <row r="13" spans="1:7" s="22" customFormat="1" x14ac:dyDescent="0.25">
      <c r="A13" s="57">
        <v>0</v>
      </c>
      <c r="B13" s="58" t="s">
        <v>64</v>
      </c>
      <c r="C13" s="26" t="s">
        <v>11</v>
      </c>
      <c r="D13" s="41">
        <f>'1 T'!G13</f>
        <v>17234</v>
      </c>
      <c r="E13" s="41">
        <f>'2 T'!G13</f>
        <v>20548</v>
      </c>
      <c r="F13" s="39">
        <f t="shared" ref="F13:F14" si="0">AVERAGE(D13:E13)</f>
        <v>18891</v>
      </c>
    </row>
    <row r="14" spans="1:7" s="22" customFormat="1" x14ac:dyDescent="0.25">
      <c r="A14" s="57"/>
      <c r="B14" s="59" t="s">
        <v>65</v>
      </c>
      <c r="C14" s="26" t="s">
        <v>11</v>
      </c>
      <c r="D14" s="41">
        <f>'1 T'!G14</f>
        <v>664.66666666666663</v>
      </c>
      <c r="E14" s="41">
        <f>'2 T'!G14</f>
        <v>1578.3333333333333</v>
      </c>
      <c r="F14" s="39">
        <f t="shared" si="0"/>
        <v>1121.5</v>
      </c>
    </row>
    <row r="15" spans="1:7" s="22" customFormat="1" x14ac:dyDescent="0.25">
      <c r="A15" s="26"/>
      <c r="B15" s="27"/>
      <c r="C15" s="41"/>
      <c r="D15" s="41"/>
      <c r="E15" s="41"/>
      <c r="F15" s="39"/>
    </row>
    <row r="16" spans="1:7" s="22" customFormat="1" ht="15.75" x14ac:dyDescent="0.25">
      <c r="A16" s="60">
        <v>1</v>
      </c>
      <c r="B16" s="61" t="s">
        <v>45</v>
      </c>
      <c r="C16" s="28" t="s">
        <v>11</v>
      </c>
      <c r="D16" s="39">
        <f>D17+D22</f>
        <v>22718.333333333336</v>
      </c>
      <c r="E16" s="39">
        <f t="shared" ref="E16" si="1">E17+E22</f>
        <v>33496.666666666664</v>
      </c>
      <c r="F16" s="39">
        <f>AVERAGE(D16:E16)</f>
        <v>28107.5</v>
      </c>
    </row>
    <row r="17" spans="1:7" s="22" customFormat="1" ht="15.75" x14ac:dyDescent="0.25">
      <c r="A17" s="60"/>
      <c r="B17" s="62" t="s">
        <v>46</v>
      </c>
      <c r="C17" s="28" t="s">
        <v>11</v>
      </c>
      <c r="D17" s="39">
        <f>SUM(D18:D21)</f>
        <v>19889.000000000004</v>
      </c>
      <c r="E17" s="39">
        <f t="shared" ref="E17" si="2">SUM(E18:E21)</f>
        <v>27159.333333333332</v>
      </c>
      <c r="F17" s="39">
        <f t="shared" ref="F17:F35" si="3">AVERAGE(D17:E17)</f>
        <v>23524.166666666668</v>
      </c>
    </row>
    <row r="18" spans="1:7" ht="15.75" x14ac:dyDescent="0.25">
      <c r="A18" s="60"/>
      <c r="B18" s="63" t="s">
        <v>47</v>
      </c>
      <c r="C18" s="28" t="s">
        <v>11</v>
      </c>
      <c r="D18" s="39">
        <f>'1 T'!G18</f>
        <v>1711</v>
      </c>
      <c r="E18" s="39">
        <f>'2 T'!G18</f>
        <v>2277</v>
      </c>
      <c r="F18" s="39">
        <f t="shared" si="3"/>
        <v>1994</v>
      </c>
    </row>
    <row r="19" spans="1:7" ht="15.75" x14ac:dyDescent="0.25">
      <c r="A19" s="60"/>
      <c r="B19" s="63" t="s">
        <v>48</v>
      </c>
      <c r="C19" s="28" t="s">
        <v>11</v>
      </c>
      <c r="D19" s="39">
        <f>'1 T'!G19</f>
        <v>14781.333333333334</v>
      </c>
      <c r="E19" s="39">
        <f>'2 T'!G19</f>
        <v>20148.666666666668</v>
      </c>
      <c r="F19" s="39">
        <f t="shared" si="3"/>
        <v>17465</v>
      </c>
    </row>
    <row r="20" spans="1:7" ht="15.75" x14ac:dyDescent="0.25">
      <c r="A20" s="60"/>
      <c r="B20" s="63" t="s">
        <v>52</v>
      </c>
      <c r="C20" s="28" t="s">
        <v>11</v>
      </c>
      <c r="D20" s="39">
        <f>'1 T'!G20</f>
        <v>1020</v>
      </c>
      <c r="E20" s="39">
        <f>'2 T'!G20</f>
        <v>1598.3333333333333</v>
      </c>
      <c r="F20" s="39">
        <f t="shared" si="3"/>
        <v>1309.1666666666665</v>
      </c>
    </row>
    <row r="21" spans="1:7" ht="33.75" customHeight="1" x14ac:dyDescent="0.25">
      <c r="A21" s="60"/>
      <c r="B21" s="63" t="s">
        <v>51</v>
      </c>
      <c r="C21" s="28" t="s">
        <v>12</v>
      </c>
      <c r="D21" s="39">
        <f>'1 T'!G21</f>
        <v>2376.6666666666665</v>
      </c>
      <c r="E21" s="39">
        <f>'2 T'!G21</f>
        <v>3135.3333333333335</v>
      </c>
      <c r="F21" s="39">
        <f t="shared" si="3"/>
        <v>2756</v>
      </c>
    </row>
    <row r="22" spans="1:7" ht="15.75" x14ac:dyDescent="0.25">
      <c r="A22" s="60"/>
      <c r="B22" s="64" t="s">
        <v>14</v>
      </c>
      <c r="C22" s="28" t="s">
        <v>11</v>
      </c>
      <c r="D22" s="39">
        <f>'1 T'!G22</f>
        <v>2829.3333333333335</v>
      </c>
      <c r="E22" s="39">
        <f>'2 T'!G22</f>
        <v>6337.333333333333</v>
      </c>
      <c r="F22" s="39">
        <f t="shared" si="3"/>
        <v>4583.333333333333</v>
      </c>
    </row>
    <row r="23" spans="1:7" ht="17.25" x14ac:dyDescent="0.25">
      <c r="A23" s="60">
        <v>2</v>
      </c>
      <c r="B23" s="47" t="s">
        <v>49</v>
      </c>
      <c r="C23" s="5" t="s">
        <v>53</v>
      </c>
      <c r="D23" s="39">
        <f>D24+D27+D28</f>
        <v>111590.00000000001</v>
      </c>
      <c r="E23" s="39">
        <f>E24+E27+E28</f>
        <v>125830.33333333333</v>
      </c>
      <c r="F23" s="39">
        <f t="shared" si="3"/>
        <v>118710.16666666667</v>
      </c>
    </row>
    <row r="24" spans="1:7" ht="15.75" x14ac:dyDescent="0.25">
      <c r="A24" s="60"/>
      <c r="B24" s="46" t="s">
        <v>144</v>
      </c>
      <c r="C24" s="5" t="s">
        <v>11</v>
      </c>
      <c r="D24" s="39">
        <f>'1 T'!G24</f>
        <v>15655.333333333334</v>
      </c>
      <c r="E24" s="39">
        <f>'2 T'!G24</f>
        <v>21051.666666666668</v>
      </c>
      <c r="F24" s="39">
        <f t="shared" si="3"/>
        <v>18353.5</v>
      </c>
    </row>
    <row r="25" spans="1:7" ht="15.75" x14ac:dyDescent="0.25">
      <c r="A25" s="60"/>
      <c r="B25" s="46" t="s">
        <v>50</v>
      </c>
      <c r="C25" s="5" t="s">
        <v>11</v>
      </c>
      <c r="D25" s="39">
        <f>'1 T'!G25</f>
        <v>21561.333333333332</v>
      </c>
      <c r="E25" s="39">
        <f>'2 T'!G25</f>
        <v>26145</v>
      </c>
      <c r="F25" s="39">
        <f t="shared" si="3"/>
        <v>23853.166666666664</v>
      </c>
    </row>
    <row r="26" spans="1:7" ht="15.75" x14ac:dyDescent="0.25">
      <c r="A26" s="60"/>
      <c r="B26" s="45" t="s">
        <v>126</v>
      </c>
      <c r="C26" s="5" t="s">
        <v>127</v>
      </c>
      <c r="D26" s="39"/>
      <c r="E26" s="39"/>
      <c r="F26" s="39"/>
    </row>
    <row r="27" spans="1:7" ht="15.75" x14ac:dyDescent="0.25">
      <c r="A27" s="60"/>
      <c r="B27" s="46" t="s">
        <v>145</v>
      </c>
      <c r="C27" s="5" t="s">
        <v>11</v>
      </c>
      <c r="D27" s="39">
        <f>'1 T'!G27</f>
        <v>2997.3333333333335</v>
      </c>
      <c r="E27" s="39">
        <f>'2 T'!G27</f>
        <v>4412.333333333333</v>
      </c>
      <c r="F27" s="39">
        <f t="shared" si="3"/>
        <v>3704.833333333333</v>
      </c>
    </row>
    <row r="28" spans="1:7" ht="15.75" x14ac:dyDescent="0.25">
      <c r="A28" s="65"/>
      <c r="B28" s="46" t="s">
        <v>18</v>
      </c>
      <c r="C28" s="5" t="s">
        <v>11</v>
      </c>
      <c r="D28" s="107">
        <f>SUM(D29:D30)</f>
        <v>92937.333333333343</v>
      </c>
      <c r="E28" s="107">
        <f>SUM(E29:E30)</f>
        <v>100366.33333333333</v>
      </c>
      <c r="F28" s="107">
        <f t="shared" si="3"/>
        <v>96651.833333333343</v>
      </c>
      <c r="G28" s="83"/>
    </row>
    <row r="29" spans="1:7" ht="15.75" x14ac:dyDescent="0.25">
      <c r="A29" s="65"/>
      <c r="B29" s="45" t="s">
        <v>48</v>
      </c>
      <c r="C29" s="5" t="s">
        <v>11</v>
      </c>
      <c r="D29" s="39">
        <f>'1 T'!G29</f>
        <v>79146.666666666672</v>
      </c>
      <c r="E29" s="39">
        <f>'2 T'!G29</f>
        <v>83994</v>
      </c>
      <c r="F29" s="39">
        <f t="shared" si="3"/>
        <v>81570.333333333343</v>
      </c>
    </row>
    <row r="30" spans="1:7" ht="31.5" customHeight="1" x14ac:dyDescent="0.25">
      <c r="A30" s="65"/>
      <c r="B30" s="45" t="s">
        <v>51</v>
      </c>
      <c r="C30" s="5" t="s">
        <v>11</v>
      </c>
      <c r="D30" s="39">
        <f>'1 T'!G30</f>
        <v>13790.666666666666</v>
      </c>
      <c r="E30" s="39">
        <f>'2 T'!G30</f>
        <v>16372.333333333334</v>
      </c>
      <c r="F30" s="39">
        <f t="shared" si="3"/>
        <v>15081.5</v>
      </c>
    </row>
    <row r="31" spans="1:7" ht="15.75" x14ac:dyDescent="0.25">
      <c r="A31" s="65"/>
      <c r="B31" s="45" t="s">
        <v>125</v>
      </c>
      <c r="C31" s="5" t="s">
        <v>127</v>
      </c>
      <c r="D31" s="39">
        <f>'1 T'!G31</f>
        <v>0</v>
      </c>
      <c r="E31" s="39">
        <f>'2 T'!G31</f>
        <v>0</v>
      </c>
      <c r="F31" s="39">
        <f>SUM(D31:E31)</f>
        <v>0</v>
      </c>
    </row>
    <row r="32" spans="1:7" ht="15.75" x14ac:dyDescent="0.25">
      <c r="A32" s="60">
        <v>3</v>
      </c>
      <c r="B32" s="49" t="s">
        <v>10</v>
      </c>
      <c r="C32" s="5" t="s">
        <v>13</v>
      </c>
      <c r="D32" s="39">
        <f>'1 T'!G32</f>
        <v>6584.666666666667</v>
      </c>
      <c r="E32" s="39">
        <f>'2 T'!G32</f>
        <v>9588.6666666666661</v>
      </c>
      <c r="F32" s="39">
        <f t="shared" si="3"/>
        <v>8086.6666666666661</v>
      </c>
    </row>
    <row r="33" spans="1:7" ht="15.75" x14ac:dyDescent="0.25">
      <c r="A33" s="60"/>
      <c r="B33" s="49"/>
      <c r="C33" s="5" t="s">
        <v>127</v>
      </c>
      <c r="D33" s="39">
        <f>'1 T'!G33</f>
        <v>0</v>
      </c>
      <c r="E33" s="39">
        <f>'2 T'!G33</f>
        <v>0</v>
      </c>
      <c r="F33" s="39">
        <f t="shared" ref="F33" si="4">AVERAGE(D33:E33)</f>
        <v>0</v>
      </c>
    </row>
    <row r="34" spans="1:7" ht="15.75" x14ac:dyDescent="0.25">
      <c r="A34" s="60"/>
      <c r="B34" s="67"/>
      <c r="C34" s="28"/>
      <c r="D34" s="39"/>
      <c r="E34" s="39"/>
      <c r="F34" s="39"/>
    </row>
    <row r="35" spans="1:7" ht="15.75" thickBot="1" x14ac:dyDescent="0.3">
      <c r="A35" s="50"/>
      <c r="B35" s="51" t="s">
        <v>114</v>
      </c>
      <c r="C35" s="52" t="s">
        <v>11</v>
      </c>
      <c r="D35" s="53">
        <f>D17+D28</f>
        <v>112826.33333333334</v>
      </c>
      <c r="E35" s="54">
        <f t="shared" ref="E35" si="5">E17+E28</f>
        <v>127525.66666666666</v>
      </c>
      <c r="F35" s="50">
        <f t="shared" si="3"/>
        <v>120176</v>
      </c>
    </row>
    <row r="36" spans="1:7" ht="15.75" thickTop="1" x14ac:dyDescent="0.25">
      <c r="A36" s="27" t="s">
        <v>54</v>
      </c>
      <c r="C36" s="28"/>
      <c r="D36" s="29"/>
      <c r="E36" s="29"/>
      <c r="F36" s="29"/>
      <c r="G36" s="28"/>
    </row>
    <row r="37" spans="1:7" x14ac:dyDescent="0.25">
      <c r="A37" s="27" t="s">
        <v>146</v>
      </c>
      <c r="C37" s="28"/>
      <c r="D37" s="29"/>
      <c r="E37" s="29"/>
      <c r="F37" s="29"/>
      <c r="G37" s="28"/>
    </row>
    <row r="38" spans="1:7" x14ac:dyDescent="0.25">
      <c r="A38" s="27" t="s">
        <v>55</v>
      </c>
      <c r="C38" s="28"/>
      <c r="D38" s="29"/>
      <c r="E38" s="29"/>
      <c r="F38" s="29"/>
      <c r="G38" s="28"/>
    </row>
    <row r="39" spans="1:7" x14ac:dyDescent="0.25">
      <c r="A39" s="31" t="s">
        <v>150</v>
      </c>
    </row>
    <row r="40" spans="1:7" x14ac:dyDescent="0.25">
      <c r="A40" s="31"/>
      <c r="C40" s="28"/>
    </row>
    <row r="42" spans="1:7" x14ac:dyDescent="0.25">
      <c r="A42" s="115" t="s">
        <v>99</v>
      </c>
      <c r="B42" s="115"/>
      <c r="C42" s="115"/>
      <c r="D42" s="115"/>
      <c r="E42" s="115"/>
      <c r="F42" s="115"/>
    </row>
    <row r="43" spans="1:7" x14ac:dyDescent="0.25">
      <c r="A43" s="113" t="s">
        <v>101</v>
      </c>
      <c r="B43" s="113"/>
      <c r="C43" s="113"/>
      <c r="D43" s="113"/>
      <c r="E43" s="113"/>
      <c r="F43" s="113"/>
    </row>
    <row r="44" spans="1:7" x14ac:dyDescent="0.25">
      <c r="A44" s="110" t="s">
        <v>123</v>
      </c>
      <c r="B44" s="110"/>
      <c r="C44" s="110"/>
      <c r="D44" s="110"/>
      <c r="E44" s="110"/>
      <c r="F44" s="110"/>
    </row>
    <row r="45" spans="1:7" x14ac:dyDescent="0.25">
      <c r="A45" s="32"/>
      <c r="B45" s="33"/>
      <c r="C45" s="34"/>
      <c r="D45" s="34"/>
      <c r="E45" s="34"/>
      <c r="F45" s="34"/>
    </row>
    <row r="46" spans="1:7" ht="15.75" thickBot="1" x14ac:dyDescent="0.3">
      <c r="A46" s="36" t="s">
        <v>0</v>
      </c>
      <c r="B46" s="36" t="s">
        <v>122</v>
      </c>
      <c r="C46" s="36" t="s">
        <v>39</v>
      </c>
      <c r="D46" s="36" t="s">
        <v>40</v>
      </c>
      <c r="E46" s="36" t="s">
        <v>61</v>
      </c>
    </row>
    <row r="47" spans="1:7" x14ac:dyDescent="0.25">
      <c r="A47" s="35"/>
      <c r="B47" s="68"/>
      <c r="C47" s="69"/>
      <c r="D47" s="69"/>
      <c r="E47" s="69"/>
    </row>
    <row r="48" spans="1:7" x14ac:dyDescent="0.25">
      <c r="A48" s="35">
        <v>1</v>
      </c>
      <c r="B48" s="68" t="s">
        <v>57</v>
      </c>
      <c r="C48" s="28">
        <f>'1 T'!F48</f>
        <v>1100750448</v>
      </c>
      <c r="D48" s="28">
        <f>'2 T'!F48</f>
        <v>1121935132</v>
      </c>
      <c r="E48" s="28">
        <f>SUM(C48:D48)</f>
        <v>2222685580</v>
      </c>
    </row>
    <row r="49" spans="1:8" x14ac:dyDescent="0.25">
      <c r="A49" s="35">
        <v>2</v>
      </c>
      <c r="B49" s="68" t="s">
        <v>59</v>
      </c>
      <c r="C49" s="28">
        <f>'1 T'!F49</f>
        <v>744359364</v>
      </c>
      <c r="D49" s="28">
        <f>'2 T'!F49</f>
        <v>1766329534.2</v>
      </c>
      <c r="E49" s="28">
        <f>SUM(C49:D49)</f>
        <v>2510688898.1999998</v>
      </c>
    </row>
    <row r="50" spans="1:8" x14ac:dyDescent="0.25">
      <c r="A50" s="35">
        <v>3</v>
      </c>
      <c r="B50" s="68" t="s">
        <v>58</v>
      </c>
      <c r="C50" s="28">
        <f>'1 T'!F50</f>
        <v>241667289</v>
      </c>
      <c r="D50" s="28">
        <f>'2 T'!F50</f>
        <v>822029647.17000008</v>
      </c>
      <c r="E50" s="28">
        <f t="shared" ref="E50:E51" si="6">SUM(C50:D50)</f>
        <v>1063696936.1700001</v>
      </c>
    </row>
    <row r="51" spans="1:8" x14ac:dyDescent="0.25">
      <c r="A51" s="35">
        <v>4</v>
      </c>
      <c r="B51" s="68" t="s">
        <v>60</v>
      </c>
      <c r="C51" s="28">
        <f>'1 T'!F51</f>
        <v>0</v>
      </c>
      <c r="D51" s="28">
        <f>'2 T'!F51</f>
        <v>0</v>
      </c>
      <c r="E51" s="28">
        <f t="shared" si="6"/>
        <v>0</v>
      </c>
    </row>
    <row r="52" spans="1:8" x14ac:dyDescent="0.25">
      <c r="A52" s="35">
        <v>5</v>
      </c>
      <c r="B52" s="68" t="s">
        <v>44</v>
      </c>
      <c r="C52" s="28">
        <f>'1 T'!F52</f>
        <v>0</v>
      </c>
      <c r="D52" s="28">
        <f>'2 T'!F52</f>
        <v>0</v>
      </c>
      <c r="E52" s="28">
        <f t="shared" ref="E52:E53" si="7">SUM(C52:D52)</f>
        <v>0</v>
      </c>
    </row>
    <row r="53" spans="1:8" x14ac:dyDescent="0.25">
      <c r="A53" s="81">
        <v>6</v>
      </c>
      <c r="B53" s="13" t="s">
        <v>67</v>
      </c>
      <c r="C53" s="28">
        <f>'1 T'!F53</f>
        <v>41998757</v>
      </c>
      <c r="D53" s="28">
        <f>'2 T'!F53</f>
        <v>163307942</v>
      </c>
      <c r="E53" s="28">
        <f t="shared" si="7"/>
        <v>205306699</v>
      </c>
    </row>
    <row r="54" spans="1:8" x14ac:dyDescent="0.25">
      <c r="A54" s="89">
        <v>7</v>
      </c>
      <c r="B54" s="27" t="s">
        <v>128</v>
      </c>
      <c r="C54" s="28">
        <f>'1 T'!F54</f>
        <v>0</v>
      </c>
      <c r="D54" s="28">
        <f>'2 T'!F54</f>
        <v>0</v>
      </c>
      <c r="E54" s="28">
        <f t="shared" ref="E54:E56" si="8">SUM(C54:D54)</f>
        <v>0</v>
      </c>
      <c r="F54" s="28"/>
      <c r="H54" s="27"/>
    </row>
    <row r="55" spans="1:8" x14ac:dyDescent="0.25">
      <c r="A55" s="89">
        <v>8</v>
      </c>
      <c r="B55" s="27" t="s">
        <v>129</v>
      </c>
      <c r="C55" s="28">
        <f>'1 T'!F55</f>
        <v>0</v>
      </c>
      <c r="D55" s="28">
        <f>'2 T'!F55</f>
        <v>0</v>
      </c>
      <c r="E55" s="28">
        <f t="shared" si="8"/>
        <v>0</v>
      </c>
      <c r="F55" s="28"/>
      <c r="H55" s="27"/>
    </row>
    <row r="56" spans="1:8" x14ac:dyDescent="0.25">
      <c r="A56" s="89">
        <v>9</v>
      </c>
      <c r="B56" s="27" t="s">
        <v>130</v>
      </c>
      <c r="C56" s="28">
        <f>'1 T'!F56</f>
        <v>0</v>
      </c>
      <c r="D56" s="28">
        <f>'2 T'!F56</f>
        <v>0</v>
      </c>
      <c r="E56" s="28">
        <f t="shared" si="8"/>
        <v>0</v>
      </c>
      <c r="F56" s="28"/>
      <c r="H56" s="27"/>
    </row>
    <row r="57" spans="1:8" ht="15.75" thickBot="1" x14ac:dyDescent="0.3">
      <c r="A57" s="50"/>
      <c r="B57" s="51" t="s">
        <v>1</v>
      </c>
      <c r="C57" s="54">
        <f t="shared" ref="C57:D57" si="9">SUM(C48:C56)</f>
        <v>2128775858</v>
      </c>
      <c r="D57" s="54">
        <f t="shared" si="9"/>
        <v>3873602255.3699999</v>
      </c>
      <c r="E57" s="54">
        <f>SUM(E48:E56)</f>
        <v>6002378113.3699999</v>
      </c>
    </row>
    <row r="58" spans="1:8" ht="15.75" thickTop="1" x14ac:dyDescent="0.25">
      <c r="A58" s="116" t="s">
        <v>139</v>
      </c>
      <c r="B58" s="116"/>
      <c r="C58" s="116"/>
      <c r="D58" s="116"/>
      <c r="E58" s="116"/>
      <c r="F58" s="116"/>
    </row>
    <row r="59" spans="1:8" x14ac:dyDescent="0.25">
      <c r="A59" s="32"/>
      <c r="B59" s="33"/>
      <c r="C59" s="34"/>
      <c r="D59" s="34"/>
      <c r="E59" s="34"/>
      <c r="F59" s="34"/>
    </row>
    <row r="60" spans="1:8" x14ac:dyDescent="0.25">
      <c r="A60" s="32"/>
      <c r="B60" s="32"/>
      <c r="C60" s="32"/>
      <c r="D60" s="32"/>
      <c r="E60" s="32"/>
      <c r="F60" s="32"/>
    </row>
    <row r="61" spans="1:8" x14ac:dyDescent="0.25">
      <c r="A61" s="115" t="s">
        <v>100</v>
      </c>
      <c r="B61" s="115"/>
      <c r="C61" s="115"/>
      <c r="D61" s="115"/>
      <c r="E61" s="115"/>
      <c r="F61" s="115"/>
    </row>
    <row r="62" spans="1:8" x14ac:dyDescent="0.25">
      <c r="A62" s="113" t="s">
        <v>102</v>
      </c>
      <c r="B62" s="113"/>
      <c r="C62" s="113"/>
      <c r="D62" s="113"/>
      <c r="E62" s="113"/>
      <c r="F62" s="113"/>
    </row>
    <row r="63" spans="1:8" x14ac:dyDescent="0.25">
      <c r="A63" s="110" t="s">
        <v>123</v>
      </c>
      <c r="B63" s="110"/>
      <c r="C63" s="110"/>
      <c r="D63" s="110"/>
      <c r="E63" s="110"/>
      <c r="F63" s="110"/>
    </row>
    <row r="64" spans="1:8" x14ac:dyDescent="0.25">
      <c r="A64" s="32"/>
      <c r="B64" s="33"/>
      <c r="C64" s="34"/>
      <c r="D64" s="34"/>
      <c r="E64" s="34"/>
      <c r="F64" s="34"/>
    </row>
    <row r="65" spans="1:5" ht="15.75" thickBot="1" x14ac:dyDescent="0.3">
      <c r="A65" s="36" t="s">
        <v>97</v>
      </c>
      <c r="B65" s="36" t="s">
        <v>98</v>
      </c>
      <c r="C65" s="36" t="str">
        <f>+C46</f>
        <v>I Trimestre</v>
      </c>
      <c r="D65" s="36" t="str">
        <f>+D46</f>
        <v>II Trimestre</v>
      </c>
      <c r="E65" s="36" t="str">
        <f>+E46</f>
        <v xml:space="preserve">I Semestre </v>
      </c>
    </row>
    <row r="66" spans="1:5" x14ac:dyDescent="0.25">
      <c r="A66" s="35"/>
      <c r="B66" s="68"/>
      <c r="C66" s="70"/>
      <c r="D66" s="70"/>
      <c r="E66" s="70"/>
    </row>
    <row r="67" spans="1:5" x14ac:dyDescent="0.25">
      <c r="A67" s="71" t="s">
        <v>3</v>
      </c>
      <c r="B67" s="72" t="s">
        <v>4</v>
      </c>
      <c r="C67" s="28">
        <f>'1 T'!F67</f>
        <v>241667289</v>
      </c>
      <c r="D67" s="28">
        <f>'2 T'!F67</f>
        <v>822029647.16000009</v>
      </c>
      <c r="E67" s="28">
        <f t="shared" ref="E67" si="10">SUM(C67:D67)</f>
        <v>1063696936.1600001</v>
      </c>
    </row>
    <row r="68" spans="1:5" x14ac:dyDescent="0.25">
      <c r="A68" s="71" t="s">
        <v>5</v>
      </c>
      <c r="B68" s="72" t="s">
        <v>6</v>
      </c>
      <c r="C68" s="28">
        <f>'1 T'!F68</f>
        <v>744359364</v>
      </c>
      <c r="D68" s="28">
        <f>'2 T'!F68</f>
        <v>1766329534</v>
      </c>
      <c r="E68" s="28">
        <f t="shared" ref="E68:E79" si="11">SUM(C68:D68)</f>
        <v>2510688898</v>
      </c>
    </row>
    <row r="69" spans="1:5" x14ac:dyDescent="0.25">
      <c r="A69" s="71" t="s">
        <v>27</v>
      </c>
      <c r="B69" s="72" t="s">
        <v>28</v>
      </c>
      <c r="C69" s="28">
        <f>'1 T'!F69</f>
        <v>0</v>
      </c>
      <c r="D69" s="28">
        <f>'2 T'!F69</f>
        <v>0</v>
      </c>
      <c r="E69" s="28">
        <f t="shared" si="11"/>
        <v>0</v>
      </c>
    </row>
    <row r="70" spans="1:5" x14ac:dyDescent="0.25">
      <c r="A70" s="71" t="s">
        <v>7</v>
      </c>
      <c r="B70" s="72" t="s">
        <v>8</v>
      </c>
      <c r="C70" s="28">
        <f>'1 T'!F70</f>
        <v>0</v>
      </c>
      <c r="D70" s="28">
        <f>'2 T'!F70</f>
        <v>0</v>
      </c>
      <c r="E70" s="28">
        <f t="shared" si="11"/>
        <v>0</v>
      </c>
    </row>
    <row r="71" spans="1:5" x14ac:dyDescent="0.25">
      <c r="A71" s="71" t="s">
        <v>29</v>
      </c>
      <c r="B71" s="72" t="s">
        <v>30</v>
      </c>
      <c r="C71" s="28">
        <f>'1 T'!F71</f>
        <v>0</v>
      </c>
      <c r="D71" s="28">
        <f>'2 T'!F71</f>
        <v>0</v>
      </c>
      <c r="E71" s="28">
        <f t="shared" si="11"/>
        <v>0</v>
      </c>
    </row>
    <row r="72" spans="1:5" x14ac:dyDescent="0.25">
      <c r="A72" s="71" t="s">
        <v>31</v>
      </c>
      <c r="B72" s="72" t="s">
        <v>32</v>
      </c>
      <c r="C72" s="28">
        <f>'1 T'!F72</f>
        <v>0</v>
      </c>
      <c r="D72" s="28">
        <f>'2 T'!F72</f>
        <v>0</v>
      </c>
      <c r="E72" s="28">
        <f t="shared" si="11"/>
        <v>0</v>
      </c>
    </row>
    <row r="73" spans="1:5" x14ac:dyDescent="0.25">
      <c r="A73" s="71" t="s">
        <v>33</v>
      </c>
      <c r="B73" s="72" t="s">
        <v>34</v>
      </c>
      <c r="C73" s="28">
        <f>'1 T'!F73</f>
        <v>0</v>
      </c>
      <c r="D73" s="28">
        <f>'2 T'!F73</f>
        <v>0</v>
      </c>
      <c r="E73" s="28">
        <f t="shared" si="11"/>
        <v>0</v>
      </c>
    </row>
    <row r="74" spans="1:5" x14ac:dyDescent="0.25">
      <c r="A74" s="71" t="s">
        <v>35</v>
      </c>
      <c r="B74" s="72" t="s">
        <v>36</v>
      </c>
      <c r="C74" s="28">
        <f>'1 T'!F74</f>
        <v>0</v>
      </c>
      <c r="D74" s="28">
        <f>'2 T'!F74</f>
        <v>0</v>
      </c>
      <c r="E74" s="28">
        <f t="shared" si="11"/>
        <v>0</v>
      </c>
    </row>
    <row r="75" spans="1:5" x14ac:dyDescent="0.25">
      <c r="A75" s="71" t="s">
        <v>37</v>
      </c>
      <c r="B75" s="72" t="s">
        <v>38</v>
      </c>
      <c r="C75" s="28">
        <f>'1 T'!F75</f>
        <v>0</v>
      </c>
      <c r="D75" s="28">
        <f>'2 T'!F75</f>
        <v>0</v>
      </c>
      <c r="E75" s="28">
        <f t="shared" si="11"/>
        <v>0</v>
      </c>
    </row>
    <row r="76" spans="1:5" x14ac:dyDescent="0.25">
      <c r="A76" s="71" t="s">
        <v>9</v>
      </c>
      <c r="B76" s="72" t="s">
        <v>63</v>
      </c>
      <c r="C76" s="28">
        <f>'1 T'!F76</f>
        <v>1100750448</v>
      </c>
      <c r="D76" s="28">
        <f>'2 T'!F76</f>
        <v>1121935132</v>
      </c>
      <c r="E76" s="28">
        <f t="shared" si="11"/>
        <v>2222685580</v>
      </c>
    </row>
    <row r="77" spans="1:5" x14ac:dyDescent="0.25">
      <c r="A77" s="76" t="s">
        <v>69</v>
      </c>
      <c r="B77" s="77" t="s">
        <v>68</v>
      </c>
      <c r="C77" s="28">
        <f>'1 T'!F77</f>
        <v>0</v>
      </c>
      <c r="D77" s="28">
        <f>'2 T'!F77</f>
        <v>0</v>
      </c>
      <c r="E77" s="28">
        <f t="shared" si="11"/>
        <v>0</v>
      </c>
    </row>
    <row r="78" spans="1:5" x14ac:dyDescent="0.25">
      <c r="A78" s="76" t="s">
        <v>70</v>
      </c>
      <c r="B78" s="77" t="s">
        <v>71</v>
      </c>
      <c r="C78" s="28">
        <f>'1 T'!F78</f>
        <v>0</v>
      </c>
      <c r="D78" s="28">
        <f>'2 T'!F78</f>
        <v>0</v>
      </c>
      <c r="E78" s="28">
        <f t="shared" si="11"/>
        <v>0</v>
      </c>
    </row>
    <row r="79" spans="1:5" x14ac:dyDescent="0.25">
      <c r="A79" s="76" t="s">
        <v>72</v>
      </c>
      <c r="B79" s="77" t="s">
        <v>73</v>
      </c>
      <c r="C79" s="28">
        <f>'1 T'!F79</f>
        <v>0</v>
      </c>
      <c r="D79" s="28">
        <f>'2 T'!F79</f>
        <v>0</v>
      </c>
      <c r="E79" s="28">
        <f t="shared" si="11"/>
        <v>0</v>
      </c>
    </row>
    <row r="80" spans="1:5" x14ac:dyDescent="0.25">
      <c r="A80" s="76" t="s">
        <v>75</v>
      </c>
      <c r="B80" s="77" t="s">
        <v>76</v>
      </c>
      <c r="C80" s="28">
        <f>'1 T'!F80</f>
        <v>0</v>
      </c>
      <c r="D80" s="28">
        <f>'2 T'!F80</f>
        <v>0</v>
      </c>
      <c r="E80" s="28">
        <f t="shared" ref="E80:E87" si="12">SUM(C80:D80)</f>
        <v>0</v>
      </c>
    </row>
    <row r="81" spans="1:6" x14ac:dyDescent="0.25">
      <c r="A81" s="76" t="s">
        <v>77</v>
      </c>
      <c r="B81" s="77" t="s">
        <v>78</v>
      </c>
      <c r="C81" s="28">
        <f>'1 T'!F81</f>
        <v>0</v>
      </c>
      <c r="D81" s="28">
        <f>'2 T'!F81</f>
        <v>0</v>
      </c>
      <c r="E81" s="28">
        <f t="shared" si="12"/>
        <v>0</v>
      </c>
    </row>
    <row r="82" spans="1:6" x14ac:dyDescent="0.25">
      <c r="A82" s="76" t="s">
        <v>79</v>
      </c>
      <c r="B82" s="77" t="s">
        <v>80</v>
      </c>
      <c r="C82" s="28">
        <f>'1 T'!F82</f>
        <v>0</v>
      </c>
      <c r="D82" s="28">
        <f>'2 T'!F82</f>
        <v>0</v>
      </c>
      <c r="E82" s="28">
        <f t="shared" si="12"/>
        <v>0</v>
      </c>
    </row>
    <row r="83" spans="1:6" ht="30" x14ac:dyDescent="0.25">
      <c r="A83" s="76" t="s">
        <v>81</v>
      </c>
      <c r="B83" s="77" t="s">
        <v>82</v>
      </c>
      <c r="C83" s="28">
        <f>'1 T'!F83</f>
        <v>0</v>
      </c>
      <c r="D83" s="28">
        <f>'2 T'!F83</f>
        <v>0</v>
      </c>
      <c r="E83" s="28">
        <f t="shared" si="12"/>
        <v>0</v>
      </c>
    </row>
    <row r="84" spans="1:6" x14ac:dyDescent="0.25">
      <c r="A84" s="76" t="s">
        <v>72</v>
      </c>
      <c r="B84" s="77" t="s">
        <v>73</v>
      </c>
      <c r="C84" s="28">
        <f>'1 T'!F84</f>
        <v>0</v>
      </c>
      <c r="D84" s="28">
        <f>'2 T'!F84</f>
        <v>0</v>
      </c>
      <c r="E84" s="28">
        <f t="shared" si="12"/>
        <v>0</v>
      </c>
    </row>
    <row r="85" spans="1:6" x14ac:dyDescent="0.25">
      <c r="A85" s="76" t="s">
        <v>153</v>
      </c>
      <c r="B85" s="77" t="s">
        <v>152</v>
      </c>
      <c r="C85" s="28">
        <f>'1 T'!F85</f>
        <v>0</v>
      </c>
      <c r="D85" s="28">
        <f>'2 T'!F85</f>
        <v>0</v>
      </c>
      <c r="E85" s="28">
        <f t="shared" si="12"/>
        <v>0</v>
      </c>
    </row>
    <row r="86" spans="1:6" x14ac:dyDescent="0.25">
      <c r="A86" s="21" t="s">
        <v>131</v>
      </c>
      <c r="B86" s="21" t="s">
        <v>132</v>
      </c>
      <c r="C86" s="28">
        <f>'1 T'!F86</f>
        <v>0</v>
      </c>
      <c r="D86" s="28">
        <f>'2 T'!F86</f>
        <v>681750286.26999998</v>
      </c>
      <c r="E86" s="28">
        <f t="shared" ref="E86" si="13">SUM(C86:D86)</f>
        <v>681750286.26999998</v>
      </c>
    </row>
    <row r="87" spans="1:6" ht="30" x14ac:dyDescent="0.25">
      <c r="A87" s="76" t="s">
        <v>124</v>
      </c>
      <c r="B87" s="77" t="s">
        <v>74</v>
      </c>
      <c r="C87" s="28">
        <f>'1 T'!F87</f>
        <v>41998757</v>
      </c>
      <c r="D87" s="28">
        <f>'2 T'!F87</f>
        <v>163307942</v>
      </c>
      <c r="E87" s="28">
        <f t="shared" si="12"/>
        <v>205306699</v>
      </c>
    </row>
    <row r="88" spans="1:6" ht="15.75" thickBot="1" x14ac:dyDescent="0.3">
      <c r="A88" s="50"/>
      <c r="B88" s="51" t="s">
        <v>1</v>
      </c>
      <c r="C88" s="52">
        <f>SUM(C67:C87)</f>
        <v>2128775858</v>
      </c>
      <c r="D88" s="52">
        <f>SUM(D67:D87)</f>
        <v>4555352541.4300003</v>
      </c>
      <c r="E88" s="52">
        <f>SUM(E67:E87)</f>
        <v>6684128399.4300003</v>
      </c>
    </row>
    <row r="89" spans="1:6" ht="15.75" thickTop="1" x14ac:dyDescent="0.25">
      <c r="A89" s="116" t="s">
        <v>137</v>
      </c>
      <c r="B89" s="116"/>
      <c r="C89" s="116"/>
      <c r="D89" s="116"/>
      <c r="E89" s="116"/>
      <c r="F89" s="116"/>
    </row>
    <row r="90" spans="1:6" x14ac:dyDescent="0.25">
      <c r="A90" s="93"/>
      <c r="B90" s="33"/>
      <c r="C90" s="34"/>
      <c r="D90" s="34"/>
      <c r="E90" s="34"/>
      <c r="F90" s="34"/>
    </row>
    <row r="91" spans="1:6" x14ac:dyDescent="0.25">
      <c r="A91" s="32"/>
      <c r="B91" s="33"/>
      <c r="C91" s="34"/>
      <c r="D91" s="34"/>
      <c r="E91" s="34"/>
      <c r="F91" s="34"/>
    </row>
    <row r="92" spans="1:6" x14ac:dyDescent="0.25">
      <c r="A92" s="115" t="s">
        <v>111</v>
      </c>
      <c r="B92" s="115"/>
      <c r="C92" s="115"/>
      <c r="D92" s="115"/>
      <c r="E92" s="115"/>
      <c r="F92" s="115"/>
    </row>
    <row r="93" spans="1:6" x14ac:dyDescent="0.25">
      <c r="A93" s="113" t="s">
        <v>110</v>
      </c>
      <c r="B93" s="113"/>
      <c r="C93" s="113"/>
      <c r="D93" s="113"/>
      <c r="E93" s="113"/>
      <c r="F93" s="113"/>
    </row>
    <row r="94" spans="1:6" x14ac:dyDescent="0.25">
      <c r="A94" s="110" t="s">
        <v>123</v>
      </c>
      <c r="B94" s="110"/>
      <c r="C94" s="110"/>
      <c r="D94" s="110"/>
      <c r="E94" s="110"/>
      <c r="F94" s="110"/>
    </row>
    <row r="95" spans="1:6" x14ac:dyDescent="0.25">
      <c r="A95" s="32"/>
      <c r="B95" s="33"/>
      <c r="C95" s="34"/>
      <c r="D95" s="34"/>
      <c r="E95" s="34"/>
      <c r="F95" s="34"/>
    </row>
    <row r="96" spans="1:6" ht="15.75" thickBot="1" x14ac:dyDescent="0.3">
      <c r="A96" s="36" t="s">
        <v>0</v>
      </c>
      <c r="B96" s="36" t="s">
        <v>92</v>
      </c>
      <c r="C96" s="36" t="str">
        <f>+C65</f>
        <v>I Trimestre</v>
      </c>
      <c r="D96" s="36" t="str">
        <f t="shared" ref="D96:E96" si="14">+D65</f>
        <v>II Trimestre</v>
      </c>
      <c r="E96" s="36" t="str">
        <f t="shared" si="14"/>
        <v xml:space="preserve">I Semestre </v>
      </c>
    </row>
    <row r="97" spans="1:6" x14ac:dyDescent="0.25">
      <c r="A97" s="35"/>
      <c r="B97" s="68"/>
      <c r="C97" s="70"/>
      <c r="D97" s="70"/>
      <c r="E97" s="70"/>
    </row>
    <row r="98" spans="1:6" x14ac:dyDescent="0.25">
      <c r="A98" s="35">
        <v>1</v>
      </c>
      <c r="B98" s="13" t="s">
        <v>104</v>
      </c>
      <c r="C98" s="28">
        <f>'1 T'!F98</f>
        <v>667034517</v>
      </c>
      <c r="D98" s="28">
        <f>'2 T'!F98</f>
        <v>531579703</v>
      </c>
      <c r="E98" s="28">
        <f>C98</f>
        <v>667034517</v>
      </c>
    </row>
    <row r="99" spans="1:6" x14ac:dyDescent="0.25">
      <c r="A99" s="35">
        <v>2</v>
      </c>
      <c r="B99" s="13" t="s">
        <v>105</v>
      </c>
      <c r="C99" s="28">
        <f>'1 T'!F99</f>
        <v>1993321044</v>
      </c>
      <c r="D99" s="28">
        <f>'2 T'!F99</f>
        <v>4762070370.4899998</v>
      </c>
      <c r="E99" s="28">
        <f>SUM(C99:D99)</f>
        <v>6755391414.4899998</v>
      </c>
    </row>
    <row r="100" spans="1:6" x14ac:dyDescent="0.25">
      <c r="A100" s="96"/>
      <c r="B100" s="97" t="s">
        <v>133</v>
      </c>
      <c r="C100" s="28">
        <f>'1 T'!F100</f>
        <v>1993321044</v>
      </c>
      <c r="D100" s="28">
        <f>'2 T'!F100</f>
        <v>4762070370.4899998</v>
      </c>
      <c r="E100" s="28">
        <f t="shared" ref="E100:E101" si="15">SUM(C100:D100)</f>
        <v>6755391414.4899998</v>
      </c>
    </row>
    <row r="101" spans="1:6" x14ac:dyDescent="0.25">
      <c r="A101" s="96"/>
      <c r="B101" s="97" t="s">
        <v>143</v>
      </c>
      <c r="C101" s="28">
        <f>'1 T'!F101</f>
        <v>0</v>
      </c>
      <c r="D101" s="28">
        <f>'2 T'!F101</f>
        <v>0</v>
      </c>
      <c r="E101" s="28">
        <f t="shared" si="15"/>
        <v>0</v>
      </c>
    </row>
    <row r="102" spans="1:6" x14ac:dyDescent="0.25">
      <c r="A102" s="35">
        <v>3</v>
      </c>
      <c r="B102" s="13" t="s">
        <v>106</v>
      </c>
      <c r="C102" s="28">
        <f>'1 T'!F102</f>
        <v>2660355561</v>
      </c>
      <c r="D102" s="28">
        <f>'2 T'!F102</f>
        <v>5293650073.4899998</v>
      </c>
      <c r="E102" s="28">
        <f>SUM(E98:E99)</f>
        <v>7422425931.4899998</v>
      </c>
    </row>
    <row r="103" spans="1:6" x14ac:dyDescent="0.25">
      <c r="A103" s="35">
        <v>4</v>
      </c>
      <c r="B103" s="13" t="s">
        <v>107</v>
      </c>
      <c r="C103" s="28">
        <f>'1 T'!F103</f>
        <v>2128775858</v>
      </c>
      <c r="D103" s="28">
        <f>'2 T'!F103</f>
        <v>4555352541.4300003</v>
      </c>
      <c r="E103" s="28">
        <f>SUM(C103:D103)</f>
        <v>6684128399.4300003</v>
      </c>
    </row>
    <row r="104" spans="1:6" x14ac:dyDescent="0.25">
      <c r="A104" s="35">
        <v>5</v>
      </c>
      <c r="B104" s="13" t="s">
        <v>108</v>
      </c>
      <c r="C104" s="28">
        <f>'1 T'!F104</f>
        <v>531579703</v>
      </c>
      <c r="D104" s="28">
        <f>'2 T'!F104</f>
        <v>738297532.05999947</v>
      </c>
      <c r="E104" s="28">
        <f>+E102-E103</f>
        <v>738297532.05999947</v>
      </c>
    </row>
    <row r="105" spans="1:6" ht="15.75" thickBot="1" x14ac:dyDescent="0.3">
      <c r="A105" s="50"/>
      <c r="B105" s="51"/>
      <c r="C105" s="52"/>
      <c r="D105" s="53"/>
      <c r="E105" s="54"/>
    </row>
    <row r="106" spans="1:6" ht="15.75" thickTop="1" x14ac:dyDescent="0.25">
      <c r="A106" s="116" t="s">
        <v>139</v>
      </c>
      <c r="B106" s="116"/>
      <c r="C106" s="116"/>
      <c r="D106" s="116"/>
      <c r="E106" s="116"/>
      <c r="F106" s="116"/>
    </row>
    <row r="107" spans="1:6" x14ac:dyDescent="0.25">
      <c r="A107" s="32"/>
      <c r="B107" s="33"/>
      <c r="C107" s="34"/>
      <c r="D107" s="34"/>
      <c r="E107" s="34"/>
      <c r="F107" s="34"/>
    </row>
    <row r="108" spans="1:6" x14ac:dyDescent="0.25">
      <c r="A108" s="32" t="s">
        <v>162</v>
      </c>
      <c r="B108" s="33"/>
      <c r="C108" s="34"/>
      <c r="D108" s="34"/>
      <c r="E108" s="34"/>
      <c r="F108" s="34"/>
    </row>
    <row r="109" spans="1:6" x14ac:dyDescent="0.25">
      <c r="A109" s="32"/>
      <c r="B109" s="33"/>
      <c r="C109" s="34"/>
      <c r="D109" s="34"/>
      <c r="E109" s="34"/>
      <c r="F109" s="34"/>
    </row>
    <row r="110" spans="1:6" x14ac:dyDescent="0.25">
      <c r="A110" s="32"/>
      <c r="B110" s="33"/>
      <c r="C110" s="34"/>
      <c r="D110" s="34"/>
      <c r="E110" s="34"/>
      <c r="F110" s="34"/>
    </row>
    <row r="111" spans="1:6" x14ac:dyDescent="0.25">
      <c r="A111" s="82"/>
      <c r="B111" s="33"/>
      <c r="C111" s="34"/>
      <c r="D111" s="34"/>
      <c r="E111" s="34"/>
      <c r="F111" s="34"/>
    </row>
    <row r="112" spans="1:6" x14ac:dyDescent="0.25">
      <c r="A112" s="82"/>
      <c r="B112" s="33"/>
      <c r="C112" s="34"/>
      <c r="D112" s="34"/>
      <c r="E112" s="34"/>
      <c r="F112" s="34"/>
    </row>
    <row r="113" spans="1:6" x14ac:dyDescent="0.25">
      <c r="A113" s="82"/>
      <c r="B113" s="33"/>
      <c r="C113" s="34"/>
      <c r="D113" s="34"/>
      <c r="E113" s="34"/>
      <c r="F113" s="34"/>
    </row>
    <row r="114" spans="1:6" x14ac:dyDescent="0.25">
      <c r="A114" s="32"/>
      <c r="B114" s="33"/>
      <c r="C114" s="34"/>
      <c r="D114" s="34"/>
      <c r="E114" s="34"/>
      <c r="F114" s="34"/>
    </row>
    <row r="115" spans="1:6" x14ac:dyDescent="0.25">
      <c r="A115" s="32"/>
      <c r="B115" s="33"/>
      <c r="C115" s="34"/>
      <c r="D115" s="34"/>
      <c r="E115" s="34"/>
      <c r="F115" s="34"/>
    </row>
    <row r="116" spans="1:6" x14ac:dyDescent="0.25">
      <c r="A116" s="32"/>
      <c r="B116" s="33"/>
      <c r="C116" s="34"/>
      <c r="D116" s="34"/>
      <c r="E116" s="34"/>
      <c r="F116" s="34"/>
    </row>
    <row r="117" spans="1:6" x14ac:dyDescent="0.25">
      <c r="A117" s="32"/>
      <c r="B117" s="33"/>
      <c r="C117" s="34"/>
      <c r="D117" s="34"/>
      <c r="E117" s="34"/>
      <c r="F117" s="34"/>
    </row>
    <row r="118" spans="1:6" x14ac:dyDescent="0.25">
      <c r="A118" s="32"/>
      <c r="B118" s="33"/>
      <c r="C118" s="34"/>
      <c r="D118" s="34"/>
      <c r="E118" s="34"/>
      <c r="F118" s="34"/>
    </row>
    <row r="119" spans="1:6" x14ac:dyDescent="0.25">
      <c r="A119" s="32"/>
      <c r="B119" s="33"/>
      <c r="C119" s="34"/>
      <c r="D119" s="34"/>
      <c r="E119" s="34"/>
      <c r="F119" s="34"/>
    </row>
    <row r="120" spans="1:6" x14ac:dyDescent="0.25">
      <c r="A120" s="32"/>
      <c r="B120" s="33"/>
      <c r="C120" s="34"/>
      <c r="D120" s="34"/>
      <c r="E120" s="34"/>
      <c r="F120" s="34"/>
    </row>
    <row r="121" spans="1:6" x14ac:dyDescent="0.25">
      <c r="A121" s="32"/>
      <c r="B121" s="33"/>
      <c r="C121" s="34"/>
      <c r="D121" s="34"/>
      <c r="E121" s="34"/>
      <c r="F121" s="34"/>
    </row>
    <row r="122" spans="1:6" x14ac:dyDescent="0.25">
      <c r="A122" s="32"/>
      <c r="B122" s="33"/>
      <c r="C122" s="34"/>
      <c r="D122" s="34"/>
      <c r="E122" s="34"/>
      <c r="F122" s="34"/>
    </row>
    <row r="123" spans="1:6" x14ac:dyDescent="0.25">
      <c r="A123" s="32"/>
      <c r="B123" s="33"/>
      <c r="C123" s="34"/>
      <c r="D123" s="34"/>
      <c r="E123" s="34"/>
      <c r="F123" s="34"/>
    </row>
    <row r="124" spans="1:6" x14ac:dyDescent="0.25">
      <c r="A124" s="32"/>
      <c r="B124" s="33"/>
      <c r="C124" s="34"/>
      <c r="D124" s="34"/>
      <c r="E124" s="34"/>
      <c r="F124" s="34"/>
    </row>
    <row r="125" spans="1:6" x14ac:dyDescent="0.25">
      <c r="A125" s="32"/>
      <c r="B125" s="33"/>
      <c r="C125" s="34"/>
      <c r="D125" s="34"/>
      <c r="E125" s="34"/>
      <c r="F125" s="34"/>
    </row>
    <row r="126" spans="1:6" x14ac:dyDescent="0.25">
      <c r="A126" s="32"/>
      <c r="B126" s="33"/>
      <c r="C126" s="34"/>
      <c r="D126" s="34"/>
      <c r="E126" s="34"/>
      <c r="F126" s="34"/>
    </row>
    <row r="127" spans="1:6" x14ac:dyDescent="0.25">
      <c r="A127" s="32"/>
      <c r="B127" s="33"/>
      <c r="C127" s="34"/>
      <c r="D127" s="34"/>
      <c r="E127" s="34"/>
      <c r="F127" s="34"/>
    </row>
    <row r="128" spans="1:6" x14ac:dyDescent="0.25">
      <c r="A128" s="32"/>
      <c r="B128" s="33"/>
      <c r="C128" s="34"/>
      <c r="D128" s="34"/>
      <c r="E128" s="34"/>
      <c r="F128" s="34"/>
    </row>
    <row r="129" spans="1:6" x14ac:dyDescent="0.25">
      <c r="A129" s="32"/>
      <c r="B129" s="33"/>
      <c r="C129" s="34"/>
      <c r="D129" s="34"/>
      <c r="E129" s="34"/>
      <c r="F129" s="34"/>
    </row>
    <row r="130" spans="1:6" x14ac:dyDescent="0.25">
      <c r="A130" s="32"/>
      <c r="B130" s="33"/>
      <c r="C130" s="34"/>
      <c r="D130" s="34"/>
      <c r="E130" s="34"/>
      <c r="F130" s="34"/>
    </row>
    <row r="131" spans="1:6" x14ac:dyDescent="0.25">
      <c r="A131" s="32"/>
      <c r="B131" s="33"/>
      <c r="C131" s="34"/>
      <c r="D131" s="34"/>
      <c r="E131" s="34"/>
      <c r="F131" s="34"/>
    </row>
    <row r="132" spans="1:6" x14ac:dyDescent="0.25">
      <c r="A132" s="32"/>
      <c r="B132" s="33"/>
      <c r="C132" s="34"/>
      <c r="D132" s="34"/>
      <c r="E132" s="34"/>
      <c r="F132" s="34"/>
    </row>
    <row r="133" spans="1:6" x14ac:dyDescent="0.25">
      <c r="A133" s="32"/>
      <c r="B133" s="33"/>
      <c r="C133" s="34"/>
      <c r="D133" s="34"/>
      <c r="E133" s="34"/>
      <c r="F133" s="34"/>
    </row>
    <row r="134" spans="1:6" x14ac:dyDescent="0.25">
      <c r="A134" s="32"/>
      <c r="B134" s="33"/>
      <c r="C134" s="34"/>
      <c r="D134" s="34"/>
      <c r="E134" s="34"/>
      <c r="F134" s="34"/>
    </row>
    <row r="135" spans="1:6" x14ac:dyDescent="0.25">
      <c r="A135" s="32"/>
      <c r="B135" s="33"/>
      <c r="C135" s="34"/>
      <c r="D135" s="34"/>
      <c r="E135" s="34"/>
      <c r="F135" s="34"/>
    </row>
    <row r="136" spans="1:6" x14ac:dyDescent="0.25">
      <c r="A136" s="32"/>
      <c r="B136" s="33"/>
      <c r="C136" s="34"/>
      <c r="D136" s="34"/>
      <c r="E136" s="34"/>
      <c r="F136" s="34"/>
    </row>
    <row r="137" spans="1:6" x14ac:dyDescent="0.25">
      <c r="A137" s="32"/>
      <c r="B137" s="33"/>
      <c r="C137" s="34"/>
      <c r="D137" s="34"/>
      <c r="E137" s="34"/>
      <c r="F137" s="34"/>
    </row>
    <row r="138" spans="1:6" x14ac:dyDescent="0.25">
      <c r="A138" s="32"/>
      <c r="B138" s="33"/>
      <c r="C138" s="34"/>
      <c r="D138" s="34"/>
      <c r="E138" s="34"/>
      <c r="F138" s="34"/>
    </row>
    <row r="139" spans="1:6" x14ac:dyDescent="0.25">
      <c r="A139" s="32"/>
      <c r="B139" s="33"/>
      <c r="C139" s="34"/>
      <c r="D139" s="34"/>
      <c r="E139" s="34"/>
      <c r="F139" s="34"/>
    </row>
    <row r="140" spans="1:6" x14ac:dyDescent="0.25">
      <c r="A140" s="32"/>
      <c r="B140" s="33"/>
      <c r="C140" s="34"/>
      <c r="D140" s="34"/>
      <c r="E140" s="34"/>
      <c r="F140" s="34"/>
    </row>
    <row r="141" spans="1:6" x14ac:dyDescent="0.25">
      <c r="A141" s="32"/>
      <c r="B141" s="33"/>
      <c r="C141" s="34"/>
      <c r="D141" s="34"/>
      <c r="E141" s="34"/>
      <c r="F141" s="34"/>
    </row>
    <row r="142" spans="1:6" x14ac:dyDescent="0.25">
      <c r="A142" s="32"/>
      <c r="B142" s="33"/>
      <c r="C142" s="34"/>
      <c r="D142" s="34"/>
      <c r="E142" s="34"/>
      <c r="F142" s="34"/>
    </row>
    <row r="143" spans="1:6" x14ac:dyDescent="0.25">
      <c r="A143" s="32"/>
      <c r="B143" s="33"/>
      <c r="C143" s="34"/>
      <c r="D143" s="34"/>
      <c r="E143" s="34"/>
      <c r="F143" s="34"/>
    </row>
    <row r="144" spans="1:6" x14ac:dyDescent="0.25">
      <c r="A144" s="32"/>
      <c r="B144" s="33"/>
      <c r="C144" s="34"/>
      <c r="D144" s="34"/>
      <c r="E144" s="34"/>
      <c r="F144" s="34"/>
    </row>
    <row r="145" spans="1:6" x14ac:dyDescent="0.25">
      <c r="A145" s="32"/>
      <c r="B145" s="33"/>
      <c r="C145" s="34"/>
      <c r="D145" s="34"/>
      <c r="E145" s="34"/>
      <c r="F145" s="34"/>
    </row>
    <row r="146" spans="1:6" x14ac:dyDescent="0.25">
      <c r="A146" s="32"/>
      <c r="B146" s="33"/>
      <c r="C146" s="34"/>
      <c r="D146" s="34"/>
      <c r="E146" s="34"/>
      <c r="F146" s="34"/>
    </row>
    <row r="147" spans="1:6" x14ac:dyDescent="0.25">
      <c r="A147" s="32"/>
      <c r="B147" s="33"/>
      <c r="C147" s="34"/>
      <c r="D147" s="34"/>
      <c r="E147" s="34"/>
      <c r="F147" s="34"/>
    </row>
    <row r="148" spans="1:6" x14ac:dyDescent="0.25">
      <c r="A148" s="32"/>
      <c r="B148" s="33"/>
      <c r="C148" s="34"/>
      <c r="D148" s="34"/>
      <c r="E148" s="34"/>
      <c r="F148" s="34"/>
    </row>
    <row r="149" spans="1:6" x14ac:dyDescent="0.25">
      <c r="A149" s="32"/>
      <c r="B149" s="33"/>
      <c r="C149" s="34"/>
      <c r="D149" s="34"/>
      <c r="E149" s="34"/>
      <c r="F149" s="34"/>
    </row>
    <row r="150" spans="1:6" x14ac:dyDescent="0.25">
      <c r="A150" s="32"/>
      <c r="B150" s="33"/>
      <c r="C150" s="34"/>
      <c r="D150" s="34"/>
      <c r="E150" s="34"/>
      <c r="F150" s="34"/>
    </row>
    <row r="151" spans="1:6" x14ac:dyDescent="0.25">
      <c r="A151" s="32"/>
      <c r="B151" s="33"/>
      <c r="C151" s="34"/>
      <c r="D151" s="34"/>
      <c r="E151" s="34"/>
      <c r="F151" s="34"/>
    </row>
    <row r="152" spans="1:6" x14ac:dyDescent="0.25">
      <c r="A152" s="32"/>
      <c r="B152" s="33"/>
      <c r="C152" s="34"/>
      <c r="D152" s="34"/>
      <c r="E152" s="34"/>
      <c r="F152" s="34"/>
    </row>
    <row r="153" spans="1:6" x14ac:dyDescent="0.25">
      <c r="A153" s="32"/>
      <c r="B153" s="33"/>
      <c r="C153" s="34"/>
      <c r="D153" s="34"/>
      <c r="E153" s="34"/>
      <c r="F153" s="34"/>
    </row>
    <row r="154" spans="1:6" x14ac:dyDescent="0.25">
      <c r="A154" s="32"/>
      <c r="B154" s="33"/>
      <c r="C154" s="34"/>
      <c r="D154" s="34"/>
      <c r="E154" s="34"/>
      <c r="F154" s="34"/>
    </row>
    <row r="155" spans="1:6" x14ac:dyDescent="0.25">
      <c r="A155" s="32"/>
      <c r="B155" s="33"/>
      <c r="C155" s="34"/>
      <c r="D155" s="34"/>
      <c r="E155" s="34"/>
      <c r="F155" s="34"/>
    </row>
    <row r="156" spans="1:6" x14ac:dyDescent="0.25">
      <c r="A156" s="32"/>
      <c r="B156" s="33"/>
      <c r="C156" s="34"/>
      <c r="D156" s="34"/>
      <c r="E156" s="34"/>
      <c r="F156" s="34"/>
    </row>
    <row r="157" spans="1:6" x14ac:dyDescent="0.25">
      <c r="A157" s="32"/>
      <c r="B157" s="33"/>
      <c r="C157" s="34"/>
      <c r="D157" s="34"/>
      <c r="E157" s="34"/>
      <c r="F157" s="34"/>
    </row>
    <row r="158" spans="1:6" x14ac:dyDescent="0.25">
      <c r="A158" s="32"/>
      <c r="B158" s="33"/>
      <c r="C158" s="34"/>
      <c r="D158" s="34"/>
      <c r="E158" s="34"/>
      <c r="F158" s="34"/>
    </row>
    <row r="159" spans="1:6" x14ac:dyDescent="0.25">
      <c r="A159" s="32"/>
      <c r="B159" s="33"/>
      <c r="C159" s="34"/>
      <c r="D159" s="34"/>
      <c r="E159" s="34"/>
      <c r="F159" s="34"/>
    </row>
    <row r="160" spans="1:6" x14ac:dyDescent="0.25">
      <c r="A160" s="32"/>
      <c r="B160" s="33"/>
      <c r="C160" s="34"/>
      <c r="D160" s="34"/>
      <c r="E160" s="34"/>
      <c r="F160" s="34"/>
    </row>
    <row r="161" spans="1:6" x14ac:dyDescent="0.25">
      <c r="A161" s="32"/>
      <c r="B161" s="33"/>
      <c r="C161" s="34"/>
      <c r="D161" s="34"/>
      <c r="E161" s="34"/>
      <c r="F161" s="34"/>
    </row>
    <row r="162" spans="1:6" x14ac:dyDescent="0.25">
      <c r="A162" s="32"/>
      <c r="B162" s="33"/>
      <c r="C162" s="34"/>
      <c r="D162" s="34"/>
      <c r="E162" s="34"/>
      <c r="F162" s="34"/>
    </row>
    <row r="163" spans="1:6" x14ac:dyDescent="0.25">
      <c r="A163" s="32"/>
      <c r="B163" s="33"/>
      <c r="C163" s="34"/>
      <c r="D163" s="34"/>
      <c r="E163" s="34"/>
      <c r="F163" s="34"/>
    </row>
    <row r="164" spans="1:6" x14ac:dyDescent="0.25">
      <c r="A164" s="32"/>
      <c r="B164" s="33"/>
      <c r="C164" s="34"/>
      <c r="D164" s="34"/>
      <c r="E164" s="34"/>
      <c r="F164" s="34"/>
    </row>
    <row r="165" spans="1:6" x14ac:dyDescent="0.25">
      <c r="A165" s="32"/>
      <c r="B165" s="33"/>
      <c r="C165" s="34"/>
      <c r="D165" s="34"/>
      <c r="E165" s="34"/>
      <c r="F165" s="34"/>
    </row>
    <row r="166" spans="1:6" x14ac:dyDescent="0.25">
      <c r="A166" s="32"/>
      <c r="B166" s="33"/>
      <c r="C166" s="34"/>
      <c r="D166" s="34"/>
      <c r="E166" s="34"/>
      <c r="F166" s="34"/>
    </row>
    <row r="167" spans="1:6" x14ac:dyDescent="0.25">
      <c r="A167" s="32"/>
      <c r="B167" s="33"/>
      <c r="C167" s="34"/>
      <c r="D167" s="34"/>
      <c r="E167" s="34"/>
      <c r="F167" s="34"/>
    </row>
    <row r="168" spans="1:6" x14ac:dyDescent="0.25">
      <c r="A168" s="32"/>
      <c r="B168" s="33"/>
      <c r="C168" s="34"/>
      <c r="D168" s="34"/>
      <c r="E168" s="34"/>
      <c r="F168" s="34"/>
    </row>
    <row r="169" spans="1:6" x14ac:dyDescent="0.25">
      <c r="A169" s="32"/>
      <c r="B169" s="33"/>
      <c r="C169" s="34"/>
      <c r="D169" s="34"/>
      <c r="E169" s="34"/>
      <c r="F169" s="34"/>
    </row>
    <row r="170" spans="1:6" x14ac:dyDescent="0.25">
      <c r="A170" s="32"/>
      <c r="B170" s="33"/>
      <c r="C170" s="34"/>
      <c r="D170" s="34"/>
      <c r="E170" s="34"/>
      <c r="F170" s="34"/>
    </row>
    <row r="171" spans="1:6" x14ac:dyDescent="0.25">
      <c r="A171" s="32"/>
      <c r="B171" s="33"/>
      <c r="C171" s="34"/>
      <c r="D171" s="34"/>
      <c r="E171" s="34"/>
      <c r="F171" s="34"/>
    </row>
    <row r="172" spans="1:6" x14ac:dyDescent="0.25">
      <c r="A172" s="32"/>
      <c r="B172" s="33"/>
      <c r="C172" s="34"/>
      <c r="D172" s="34"/>
      <c r="E172" s="34"/>
      <c r="F172" s="34"/>
    </row>
    <row r="173" spans="1:6" x14ac:dyDescent="0.25">
      <c r="A173" s="32"/>
      <c r="B173" s="33"/>
      <c r="C173" s="34"/>
      <c r="D173" s="34"/>
      <c r="E173" s="34"/>
      <c r="F173" s="34"/>
    </row>
    <row r="174" spans="1:6" x14ac:dyDescent="0.25">
      <c r="A174" s="32"/>
      <c r="B174" s="33"/>
      <c r="C174" s="34"/>
      <c r="D174" s="34"/>
      <c r="E174" s="34"/>
      <c r="F174" s="34"/>
    </row>
    <row r="175" spans="1:6" x14ac:dyDescent="0.25">
      <c r="A175" s="32"/>
      <c r="B175" s="33"/>
      <c r="C175" s="34"/>
      <c r="D175" s="34"/>
      <c r="E175" s="34"/>
      <c r="F175" s="34"/>
    </row>
    <row r="176" spans="1:6" x14ac:dyDescent="0.25">
      <c r="A176" s="32"/>
      <c r="B176" s="33"/>
      <c r="C176" s="34"/>
      <c r="D176" s="34"/>
      <c r="E176" s="34"/>
      <c r="F176" s="34"/>
    </row>
    <row r="177" spans="1:6" x14ac:dyDescent="0.25">
      <c r="A177" s="32"/>
      <c r="B177" s="33"/>
      <c r="C177" s="34"/>
      <c r="D177" s="34"/>
      <c r="E177" s="34"/>
      <c r="F177" s="34"/>
    </row>
    <row r="178" spans="1:6" x14ac:dyDescent="0.25">
      <c r="A178" s="32"/>
      <c r="B178" s="33"/>
      <c r="C178" s="34"/>
      <c r="D178" s="34"/>
      <c r="E178" s="34"/>
      <c r="F178" s="34"/>
    </row>
    <row r="179" spans="1:6" x14ac:dyDescent="0.25">
      <c r="A179" s="32"/>
      <c r="B179" s="33"/>
      <c r="C179" s="34"/>
      <c r="D179" s="34"/>
      <c r="E179" s="34"/>
      <c r="F179" s="34"/>
    </row>
    <row r="180" spans="1:6" x14ac:dyDescent="0.25">
      <c r="A180" s="32"/>
      <c r="B180" s="33"/>
      <c r="C180" s="34"/>
      <c r="D180" s="34"/>
      <c r="E180" s="34"/>
      <c r="F180" s="34"/>
    </row>
    <row r="181" spans="1:6" x14ac:dyDescent="0.25">
      <c r="A181" s="32"/>
      <c r="B181" s="33"/>
      <c r="C181" s="34"/>
      <c r="D181" s="34"/>
      <c r="E181" s="34"/>
      <c r="F181" s="34"/>
    </row>
    <row r="182" spans="1:6" x14ac:dyDescent="0.25">
      <c r="A182" s="32"/>
      <c r="B182" s="33"/>
      <c r="C182" s="34"/>
      <c r="D182" s="34"/>
      <c r="E182" s="34"/>
      <c r="F182" s="34"/>
    </row>
    <row r="183" spans="1:6" x14ac:dyDescent="0.25">
      <c r="A183" s="32"/>
      <c r="B183" s="33"/>
      <c r="C183" s="34"/>
      <c r="D183" s="34"/>
      <c r="E183" s="34"/>
      <c r="F183" s="34"/>
    </row>
    <row r="184" spans="1:6" x14ac:dyDescent="0.25">
      <c r="A184" s="32"/>
      <c r="B184" s="33"/>
      <c r="C184" s="34"/>
      <c r="D184" s="34"/>
      <c r="E184" s="34"/>
      <c r="F184" s="34"/>
    </row>
    <row r="185" spans="1:6" x14ac:dyDescent="0.25">
      <c r="A185" s="32"/>
      <c r="B185" s="33"/>
      <c r="C185" s="34"/>
      <c r="D185" s="34"/>
      <c r="E185" s="34"/>
      <c r="F185" s="34"/>
    </row>
    <row r="186" spans="1:6" x14ac:dyDescent="0.25">
      <c r="A186" s="32"/>
      <c r="B186" s="33"/>
      <c r="C186" s="34"/>
      <c r="D186" s="34"/>
      <c r="E186" s="34"/>
      <c r="F186" s="34"/>
    </row>
    <row r="187" spans="1:6" x14ac:dyDescent="0.25">
      <c r="A187" s="32"/>
      <c r="B187" s="33"/>
      <c r="C187" s="34"/>
      <c r="D187" s="34"/>
      <c r="E187" s="34"/>
      <c r="F187" s="34"/>
    </row>
    <row r="188" spans="1:6" x14ac:dyDescent="0.25">
      <c r="A188" s="32"/>
      <c r="B188" s="33"/>
      <c r="C188" s="34"/>
      <c r="D188" s="34"/>
      <c r="E188" s="34"/>
      <c r="F188" s="34"/>
    </row>
    <row r="189" spans="1:6" x14ac:dyDescent="0.25">
      <c r="A189" s="32"/>
      <c r="B189" s="33"/>
      <c r="C189" s="34"/>
      <c r="D189" s="34"/>
      <c r="E189" s="34"/>
      <c r="F189" s="34"/>
    </row>
    <row r="190" spans="1:6" x14ac:dyDescent="0.25">
      <c r="A190" s="32"/>
      <c r="B190" s="33"/>
      <c r="C190" s="34"/>
      <c r="D190" s="34"/>
      <c r="E190" s="34"/>
      <c r="F190" s="34"/>
    </row>
    <row r="191" spans="1:6" x14ac:dyDescent="0.25">
      <c r="A191" s="32"/>
      <c r="B191" s="33"/>
      <c r="C191" s="34"/>
      <c r="D191" s="34"/>
      <c r="E191" s="34"/>
      <c r="F191" s="34"/>
    </row>
    <row r="192" spans="1:6" x14ac:dyDescent="0.25">
      <c r="A192" s="32"/>
      <c r="B192" s="33"/>
      <c r="C192" s="34"/>
      <c r="D192" s="34"/>
      <c r="E192" s="34"/>
      <c r="F192" s="34"/>
    </row>
    <row r="193" spans="1:6" x14ac:dyDescent="0.25">
      <c r="A193" s="32"/>
      <c r="B193" s="33"/>
      <c r="C193" s="34"/>
      <c r="D193" s="34"/>
      <c r="E193" s="34"/>
      <c r="F193" s="34"/>
    </row>
    <row r="194" spans="1:6" x14ac:dyDescent="0.25">
      <c r="A194" s="32"/>
      <c r="B194" s="33"/>
      <c r="C194" s="34"/>
      <c r="D194" s="34"/>
      <c r="E194" s="34"/>
      <c r="F194" s="34"/>
    </row>
    <row r="195" spans="1:6" x14ac:dyDescent="0.25">
      <c r="A195" s="32"/>
      <c r="B195" s="33"/>
      <c r="C195" s="34"/>
      <c r="D195" s="34"/>
      <c r="E195" s="34"/>
      <c r="F195" s="34"/>
    </row>
    <row r="196" spans="1:6" x14ac:dyDescent="0.25">
      <c r="A196" s="32"/>
      <c r="B196" s="33"/>
      <c r="C196" s="34"/>
      <c r="D196" s="34"/>
      <c r="E196" s="34"/>
      <c r="F196" s="34"/>
    </row>
    <row r="197" spans="1:6" x14ac:dyDescent="0.25">
      <c r="A197" s="32"/>
      <c r="B197" s="33"/>
      <c r="C197" s="34"/>
      <c r="D197" s="34"/>
      <c r="E197" s="34"/>
      <c r="F197" s="34"/>
    </row>
    <row r="198" spans="1:6" x14ac:dyDescent="0.25">
      <c r="A198" s="32"/>
      <c r="B198" s="33"/>
      <c r="C198" s="34"/>
      <c r="D198" s="34"/>
      <c r="E198" s="34"/>
      <c r="F198" s="34"/>
    </row>
    <row r="199" spans="1:6" x14ac:dyDescent="0.25">
      <c r="A199" s="32"/>
      <c r="B199" s="33"/>
      <c r="C199" s="34"/>
      <c r="D199" s="34"/>
      <c r="E199" s="34"/>
      <c r="F199" s="34"/>
    </row>
    <row r="200" spans="1:6" x14ac:dyDescent="0.25">
      <c r="A200" s="32"/>
      <c r="B200" s="33"/>
      <c r="C200" s="34"/>
      <c r="D200" s="34"/>
      <c r="E200" s="34"/>
      <c r="F200" s="34"/>
    </row>
    <row r="201" spans="1:6" x14ac:dyDescent="0.25">
      <c r="A201" s="32"/>
      <c r="B201" s="33"/>
      <c r="C201" s="34"/>
      <c r="D201" s="34"/>
      <c r="E201" s="34"/>
      <c r="F201" s="34"/>
    </row>
    <row r="202" spans="1:6" x14ac:dyDescent="0.25">
      <c r="A202" s="32"/>
      <c r="B202" s="33"/>
      <c r="C202" s="34"/>
      <c r="D202" s="34"/>
      <c r="E202" s="34"/>
      <c r="F202" s="34"/>
    </row>
    <row r="203" spans="1:6" x14ac:dyDescent="0.25">
      <c r="A203" s="32"/>
      <c r="B203" s="33"/>
      <c r="C203" s="34"/>
      <c r="D203" s="34"/>
      <c r="E203" s="34"/>
      <c r="F203" s="34"/>
    </row>
    <row r="204" spans="1:6" x14ac:dyDescent="0.25">
      <c r="A204" s="32"/>
      <c r="B204" s="33"/>
      <c r="C204" s="34"/>
      <c r="D204" s="34"/>
      <c r="E204" s="34"/>
      <c r="F204" s="34"/>
    </row>
    <row r="205" spans="1:6" x14ac:dyDescent="0.25">
      <c r="A205" s="32"/>
      <c r="B205" s="33"/>
      <c r="C205" s="34"/>
      <c r="D205" s="34"/>
      <c r="E205" s="34"/>
      <c r="F205" s="34"/>
    </row>
    <row r="206" spans="1:6" x14ac:dyDescent="0.25">
      <c r="A206" s="32"/>
      <c r="B206" s="33"/>
      <c r="C206" s="34"/>
      <c r="D206" s="34"/>
      <c r="E206" s="34"/>
      <c r="F206" s="34"/>
    </row>
    <row r="207" spans="1:6" x14ac:dyDescent="0.25">
      <c r="A207" s="32"/>
      <c r="B207" s="33"/>
      <c r="C207" s="34"/>
      <c r="D207" s="34"/>
      <c r="E207" s="34"/>
      <c r="F207" s="34"/>
    </row>
    <row r="208" spans="1:6" x14ac:dyDescent="0.25">
      <c r="A208" s="32"/>
      <c r="B208" s="33"/>
      <c r="C208" s="34"/>
      <c r="D208" s="34"/>
      <c r="E208" s="34"/>
      <c r="F208" s="34"/>
    </row>
    <row r="209" spans="1:6" x14ac:dyDescent="0.25">
      <c r="A209" s="32"/>
      <c r="B209" s="33"/>
      <c r="C209" s="34"/>
      <c r="D209" s="34"/>
      <c r="E209" s="34"/>
      <c r="F209" s="34"/>
    </row>
    <row r="210" spans="1:6" x14ac:dyDescent="0.25">
      <c r="A210" s="32"/>
      <c r="B210" s="33"/>
      <c r="C210" s="34"/>
      <c r="D210" s="34"/>
      <c r="E210" s="34"/>
      <c r="F210" s="34"/>
    </row>
    <row r="211" spans="1:6" x14ac:dyDescent="0.25">
      <c r="A211" s="32"/>
      <c r="B211" s="33"/>
      <c r="C211" s="34"/>
      <c r="D211" s="34"/>
      <c r="E211" s="34"/>
      <c r="F211" s="34"/>
    </row>
    <row r="212" spans="1:6" x14ac:dyDescent="0.25">
      <c r="A212" s="32"/>
      <c r="B212" s="33"/>
      <c r="C212" s="34"/>
      <c r="D212" s="34"/>
      <c r="E212" s="34"/>
      <c r="F212" s="34"/>
    </row>
    <row r="213" spans="1:6" x14ac:dyDescent="0.25">
      <c r="A213" s="32"/>
      <c r="B213" s="33"/>
      <c r="C213" s="34"/>
      <c r="D213" s="34"/>
      <c r="E213" s="34"/>
      <c r="F213" s="34"/>
    </row>
    <row r="214" spans="1:6" x14ac:dyDescent="0.25">
      <c r="A214" s="32"/>
      <c r="B214" s="33"/>
      <c r="C214" s="34"/>
      <c r="D214" s="34"/>
      <c r="E214" s="34"/>
      <c r="F214" s="34"/>
    </row>
    <row r="215" spans="1:6" x14ac:dyDescent="0.25">
      <c r="A215" s="32"/>
      <c r="B215" s="33"/>
      <c r="C215" s="34"/>
      <c r="D215" s="34"/>
      <c r="E215" s="34"/>
      <c r="F215" s="34"/>
    </row>
    <row r="216" spans="1:6" x14ac:dyDescent="0.25">
      <c r="A216" s="32"/>
      <c r="B216" s="33"/>
      <c r="C216" s="34"/>
      <c r="D216" s="34"/>
      <c r="E216" s="34"/>
      <c r="F216" s="34"/>
    </row>
    <row r="217" spans="1:6" x14ac:dyDescent="0.25">
      <c r="A217" s="32"/>
      <c r="B217" s="33"/>
      <c r="C217" s="34"/>
      <c r="D217" s="34"/>
      <c r="E217" s="34"/>
      <c r="F217" s="34"/>
    </row>
    <row r="218" spans="1:6" x14ac:dyDescent="0.25">
      <c r="A218" s="32"/>
      <c r="B218" s="33"/>
      <c r="C218" s="34"/>
      <c r="D218" s="34"/>
      <c r="E218" s="34"/>
      <c r="F218" s="34"/>
    </row>
    <row r="219" spans="1:6" x14ac:dyDescent="0.25">
      <c r="A219" s="32"/>
      <c r="B219" s="33"/>
      <c r="C219" s="34"/>
      <c r="D219" s="34"/>
      <c r="E219" s="34"/>
      <c r="F219" s="34"/>
    </row>
    <row r="220" spans="1:6" x14ac:dyDescent="0.25">
      <c r="A220" s="32"/>
      <c r="B220" s="33"/>
      <c r="C220" s="34"/>
      <c r="D220" s="34"/>
      <c r="E220" s="34"/>
      <c r="F220" s="34"/>
    </row>
    <row r="221" spans="1:6" x14ac:dyDescent="0.25">
      <c r="A221" s="32"/>
      <c r="B221" s="33"/>
      <c r="C221" s="34"/>
      <c r="D221" s="34"/>
      <c r="E221" s="34"/>
      <c r="F221" s="34"/>
    </row>
  </sheetData>
  <mergeCells count="16">
    <mergeCell ref="A1:G1"/>
    <mergeCell ref="A61:F61"/>
    <mergeCell ref="A6:G6"/>
    <mergeCell ref="A8:G8"/>
    <mergeCell ref="A9:G9"/>
    <mergeCell ref="A42:F42"/>
    <mergeCell ref="A43:F43"/>
    <mergeCell ref="A44:F44"/>
    <mergeCell ref="A58:F58"/>
    <mergeCell ref="A106:F106"/>
    <mergeCell ref="A62:F62"/>
    <mergeCell ref="A63:F63"/>
    <mergeCell ref="A89:F89"/>
    <mergeCell ref="A92:F92"/>
    <mergeCell ref="A93:F93"/>
    <mergeCell ref="A94:F9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opLeftCell="A97" zoomScale="80" zoomScaleNormal="80" workbookViewId="0">
      <selection activeCell="I35" sqref="I35"/>
    </sheetView>
  </sheetViews>
  <sheetFormatPr baseColWidth="10" defaultColWidth="11.5703125" defaultRowHeight="15" x14ac:dyDescent="0.25"/>
  <cols>
    <col min="1" max="1" width="9.7109375" style="30" customWidth="1"/>
    <col min="2" max="2" width="45.7109375" style="31" customWidth="1"/>
    <col min="3" max="3" width="19.5703125" style="21" customWidth="1"/>
    <col min="4" max="4" width="17" style="21" customWidth="1"/>
    <col min="5" max="5" width="19.5703125" style="21" customWidth="1"/>
    <col min="6" max="6" width="17" style="21" customWidth="1"/>
    <col min="7" max="8" width="13.7109375" style="21" customWidth="1"/>
    <col min="9" max="16384" width="11.5703125" style="21"/>
  </cols>
  <sheetData>
    <row r="1" spans="1:7" x14ac:dyDescent="0.25">
      <c r="A1" s="110" t="s">
        <v>66</v>
      </c>
      <c r="B1" s="110"/>
      <c r="C1" s="110"/>
      <c r="D1" s="110"/>
      <c r="E1" s="110"/>
      <c r="F1" s="110"/>
      <c r="G1" s="110"/>
    </row>
    <row r="2" spans="1:7" s="22" customFormat="1" x14ac:dyDescent="0.25">
      <c r="A2" s="9"/>
      <c r="B2" s="79" t="s">
        <v>84</v>
      </c>
      <c r="C2" s="9" t="s">
        <v>87</v>
      </c>
      <c r="D2" s="9"/>
      <c r="E2" s="9"/>
      <c r="F2" s="9"/>
      <c r="G2" s="9"/>
    </row>
    <row r="3" spans="1:7" s="22" customFormat="1" x14ac:dyDescent="0.25">
      <c r="A3" s="9"/>
      <c r="B3" s="79" t="s">
        <v>85</v>
      </c>
      <c r="C3" s="9" t="s">
        <v>88</v>
      </c>
      <c r="D3" s="9"/>
      <c r="E3" s="9"/>
      <c r="F3" s="9"/>
      <c r="G3" s="9"/>
    </row>
    <row r="4" spans="1:7" s="22" customFormat="1" x14ac:dyDescent="0.25">
      <c r="A4" s="9"/>
      <c r="B4" s="79" t="s">
        <v>86</v>
      </c>
      <c r="C4" s="9" t="s">
        <v>89</v>
      </c>
      <c r="D4" s="9"/>
      <c r="E4" s="9"/>
      <c r="F4" s="9"/>
      <c r="G4" s="9"/>
    </row>
    <row r="5" spans="1:7" s="22" customFormat="1" x14ac:dyDescent="0.25">
      <c r="A5" s="9"/>
      <c r="B5" s="79" t="s">
        <v>83</v>
      </c>
      <c r="C5" s="9" t="s">
        <v>142</v>
      </c>
      <c r="D5" s="9"/>
      <c r="E5" s="9"/>
      <c r="F5" s="9"/>
      <c r="G5" s="9"/>
    </row>
    <row r="6" spans="1:7" s="22" customFormat="1" x14ac:dyDescent="0.25">
      <c r="A6" s="113"/>
      <c r="B6" s="113"/>
      <c r="C6" s="113"/>
      <c r="D6" s="113"/>
      <c r="E6" s="113"/>
      <c r="F6" s="113"/>
      <c r="G6" s="113"/>
    </row>
    <row r="7" spans="1:7" x14ac:dyDescent="0.25">
      <c r="A7" s="23"/>
      <c r="B7" s="24"/>
      <c r="C7" s="25"/>
      <c r="D7" s="25"/>
      <c r="E7" s="25"/>
      <c r="F7" s="25"/>
      <c r="G7" s="25"/>
    </row>
    <row r="8" spans="1:7" x14ac:dyDescent="0.25">
      <c r="A8" s="113" t="s">
        <v>91</v>
      </c>
      <c r="B8" s="113"/>
      <c r="C8" s="113"/>
      <c r="D8" s="113"/>
      <c r="E8" s="113"/>
      <c r="F8" s="113"/>
      <c r="G8" s="113"/>
    </row>
    <row r="9" spans="1:7" x14ac:dyDescent="0.25">
      <c r="A9" s="113" t="s">
        <v>112</v>
      </c>
      <c r="B9" s="113"/>
      <c r="C9" s="113"/>
      <c r="D9" s="113"/>
      <c r="E9" s="113"/>
      <c r="F9" s="113"/>
      <c r="G9" s="113"/>
    </row>
    <row r="10" spans="1:7" x14ac:dyDescent="0.25">
      <c r="A10" s="23"/>
      <c r="B10" s="24"/>
      <c r="C10" s="23"/>
      <c r="D10" s="23"/>
      <c r="E10" s="23"/>
      <c r="F10" s="23"/>
      <c r="G10" s="23"/>
    </row>
    <row r="11" spans="1:7" s="22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39</v>
      </c>
      <c r="E11" s="36" t="s">
        <v>40</v>
      </c>
      <c r="F11" s="36" t="s">
        <v>41</v>
      </c>
      <c r="G11" s="36" t="s">
        <v>120</v>
      </c>
    </row>
    <row r="12" spans="1:7" s="22" customFormat="1" x14ac:dyDescent="0.25">
      <c r="A12" s="41"/>
      <c r="B12" s="27"/>
      <c r="C12" s="41"/>
      <c r="D12" s="41"/>
      <c r="E12" s="41"/>
      <c r="F12" s="41"/>
      <c r="G12" s="41"/>
    </row>
    <row r="13" spans="1:7" s="22" customFormat="1" x14ac:dyDescent="0.25">
      <c r="A13" s="57">
        <v>0</v>
      </c>
      <c r="B13" s="58" t="s">
        <v>64</v>
      </c>
      <c r="C13" s="26" t="s">
        <v>11</v>
      </c>
      <c r="D13" s="41">
        <f>'1 T'!G13</f>
        <v>17234</v>
      </c>
      <c r="E13" s="41">
        <f>'2 T'!G13</f>
        <v>20548</v>
      </c>
      <c r="F13" s="41">
        <f>'3 T'!G13</f>
        <v>20997.666666666668</v>
      </c>
      <c r="G13" s="39">
        <f t="shared" ref="G13:G14" si="0">AVERAGE(D13:F13)</f>
        <v>19593.222222222223</v>
      </c>
    </row>
    <row r="14" spans="1:7" s="22" customFormat="1" x14ac:dyDescent="0.25">
      <c r="A14" s="57"/>
      <c r="B14" s="59" t="s">
        <v>65</v>
      </c>
      <c r="C14" s="26" t="s">
        <v>11</v>
      </c>
      <c r="D14" s="41">
        <f>'1 T'!G14</f>
        <v>664.66666666666663</v>
      </c>
      <c r="E14" s="41">
        <f>'2 T'!G14</f>
        <v>1578.3333333333333</v>
      </c>
      <c r="F14" s="41">
        <f>'3 T'!G14</f>
        <v>1758</v>
      </c>
      <c r="G14" s="39">
        <f t="shared" si="0"/>
        <v>1333.6666666666667</v>
      </c>
    </row>
    <row r="15" spans="1:7" s="22" customFormat="1" x14ac:dyDescent="0.25">
      <c r="A15" s="26"/>
      <c r="B15" s="27"/>
      <c r="C15" s="41"/>
      <c r="D15" s="41"/>
      <c r="E15" s="41"/>
      <c r="F15" s="41"/>
      <c r="G15" s="39"/>
    </row>
    <row r="16" spans="1:7" s="22" customFormat="1" ht="15.75" x14ac:dyDescent="0.25">
      <c r="A16" s="60">
        <v>1</v>
      </c>
      <c r="B16" s="61" t="s">
        <v>45</v>
      </c>
      <c r="C16" s="28" t="s">
        <v>11</v>
      </c>
      <c r="D16" s="39">
        <f>D17+D22</f>
        <v>22718.333333333336</v>
      </c>
      <c r="E16" s="39">
        <f t="shared" ref="E16:F16" si="1">E17+E22</f>
        <v>33496.666666666664</v>
      </c>
      <c r="F16" s="39">
        <f t="shared" si="1"/>
        <v>33566.666666666672</v>
      </c>
      <c r="G16" s="39">
        <f>AVERAGE(D16:F16)</f>
        <v>29927.222222222223</v>
      </c>
    </row>
    <row r="17" spans="1:8" s="22" customFormat="1" ht="15.75" x14ac:dyDescent="0.25">
      <c r="A17" s="60"/>
      <c r="B17" s="62" t="s">
        <v>46</v>
      </c>
      <c r="C17" s="28" t="s">
        <v>11</v>
      </c>
      <c r="D17" s="39">
        <f>SUM(D18:D21)</f>
        <v>19889.000000000004</v>
      </c>
      <c r="E17" s="39">
        <f t="shared" ref="E17:F17" si="2">SUM(E18:E21)</f>
        <v>27159.333333333332</v>
      </c>
      <c r="F17" s="39">
        <f t="shared" si="2"/>
        <v>26457.666666666668</v>
      </c>
      <c r="G17" s="39">
        <f t="shared" ref="G17:G35" si="3">AVERAGE(D17:F17)</f>
        <v>24502</v>
      </c>
    </row>
    <row r="18" spans="1:8" ht="15.75" x14ac:dyDescent="0.25">
      <c r="A18" s="60"/>
      <c r="B18" s="63" t="s">
        <v>47</v>
      </c>
      <c r="C18" s="28" t="s">
        <v>11</v>
      </c>
      <c r="D18" s="39">
        <f>'1 T'!G18</f>
        <v>1711</v>
      </c>
      <c r="E18" s="39">
        <f>'2 T'!G18</f>
        <v>2277</v>
      </c>
      <c r="F18" s="39">
        <f>'3 T'!G18</f>
        <v>2264.6666666666665</v>
      </c>
      <c r="G18" s="39">
        <f t="shared" si="3"/>
        <v>2084.2222222222222</v>
      </c>
    </row>
    <row r="19" spans="1:8" ht="15.75" x14ac:dyDescent="0.25">
      <c r="A19" s="60"/>
      <c r="B19" s="63" t="s">
        <v>48</v>
      </c>
      <c r="C19" s="28" t="s">
        <v>11</v>
      </c>
      <c r="D19" s="39">
        <f>'1 T'!G19</f>
        <v>14781.333333333334</v>
      </c>
      <c r="E19" s="39">
        <f>'2 T'!G19</f>
        <v>20148.666666666668</v>
      </c>
      <c r="F19" s="39">
        <f>'3 T'!G19</f>
        <v>19260</v>
      </c>
      <c r="G19" s="39">
        <f t="shared" si="3"/>
        <v>18063.333333333332</v>
      </c>
    </row>
    <row r="20" spans="1:8" ht="15.75" x14ac:dyDescent="0.25">
      <c r="A20" s="60"/>
      <c r="B20" s="63" t="s">
        <v>52</v>
      </c>
      <c r="C20" s="28" t="s">
        <v>11</v>
      </c>
      <c r="D20" s="39">
        <f>'1 T'!G20</f>
        <v>1020</v>
      </c>
      <c r="E20" s="39">
        <f>'2 T'!G20</f>
        <v>1598.3333333333333</v>
      </c>
      <c r="F20" s="39">
        <f>'3 T'!G20</f>
        <v>1697</v>
      </c>
      <c r="G20" s="39">
        <f t="shared" si="3"/>
        <v>1438.4444444444443</v>
      </c>
    </row>
    <row r="21" spans="1:8" ht="15.75" x14ac:dyDescent="0.25">
      <c r="A21" s="60"/>
      <c r="B21" s="63" t="s">
        <v>51</v>
      </c>
      <c r="C21" s="28" t="s">
        <v>12</v>
      </c>
      <c r="D21" s="39">
        <f>'1 T'!G21</f>
        <v>2376.6666666666665</v>
      </c>
      <c r="E21" s="39">
        <f>'2 T'!G21</f>
        <v>3135.3333333333335</v>
      </c>
      <c r="F21" s="39">
        <f>'3 T'!G21</f>
        <v>3236</v>
      </c>
      <c r="G21" s="39">
        <f t="shared" si="3"/>
        <v>2916</v>
      </c>
    </row>
    <row r="22" spans="1:8" ht="15.75" x14ac:dyDescent="0.25">
      <c r="A22" s="60"/>
      <c r="B22" s="64" t="s">
        <v>14</v>
      </c>
      <c r="C22" s="28" t="s">
        <v>11</v>
      </c>
      <c r="D22" s="39">
        <f>'1 T'!G22</f>
        <v>2829.3333333333335</v>
      </c>
      <c r="E22" s="39">
        <f>'2 T'!G22</f>
        <v>6337.333333333333</v>
      </c>
      <c r="F22" s="39">
        <f>'3 T'!G22</f>
        <v>7109</v>
      </c>
      <c r="G22" s="39">
        <f t="shared" si="3"/>
        <v>5425.2222222222217</v>
      </c>
    </row>
    <row r="23" spans="1:8" ht="17.25" x14ac:dyDescent="0.25">
      <c r="A23" s="60">
        <v>2</v>
      </c>
      <c r="B23" s="47" t="s">
        <v>49</v>
      </c>
      <c r="C23" s="5" t="s">
        <v>53</v>
      </c>
      <c r="D23" s="39">
        <f>D24+D27+D28</f>
        <v>111590.00000000001</v>
      </c>
      <c r="E23" s="39">
        <f t="shared" ref="E23:F23" si="4">E24+E27+E28</f>
        <v>125830.33333333333</v>
      </c>
      <c r="F23" s="39">
        <f t="shared" si="4"/>
        <v>126210.33333333333</v>
      </c>
      <c r="G23" s="39">
        <f t="shared" si="3"/>
        <v>121210.22222222223</v>
      </c>
    </row>
    <row r="24" spans="1:8" ht="15.75" x14ac:dyDescent="0.25">
      <c r="A24" s="60"/>
      <c r="B24" s="46" t="s">
        <v>144</v>
      </c>
      <c r="C24" s="5" t="s">
        <v>11</v>
      </c>
      <c r="D24" s="39">
        <f>'1 T'!G24</f>
        <v>15655.333333333334</v>
      </c>
      <c r="E24" s="39">
        <f>'2 T'!G24</f>
        <v>21051.666666666668</v>
      </c>
      <c r="F24" s="39">
        <f>'3 T'!G24</f>
        <v>20701</v>
      </c>
      <c r="G24" s="39">
        <f t="shared" si="3"/>
        <v>19136</v>
      </c>
    </row>
    <row r="25" spans="1:8" ht="15.75" x14ac:dyDescent="0.25">
      <c r="A25" s="60"/>
      <c r="B25" s="46" t="s">
        <v>50</v>
      </c>
      <c r="C25" s="5" t="s">
        <v>11</v>
      </c>
      <c r="D25" s="39">
        <f>'1 T'!G25</f>
        <v>21561.333333333332</v>
      </c>
      <c r="E25" s="39">
        <f>'2 T'!G25</f>
        <v>26145</v>
      </c>
      <c r="F25" s="39">
        <f>'3 T'!G25</f>
        <v>26700</v>
      </c>
      <c r="G25" s="39">
        <f t="shared" si="3"/>
        <v>24802.111111111109</v>
      </c>
    </row>
    <row r="26" spans="1:8" ht="15.75" x14ac:dyDescent="0.25">
      <c r="A26" s="60"/>
      <c r="B26" s="45" t="s">
        <v>126</v>
      </c>
      <c r="C26" s="5" t="s">
        <v>127</v>
      </c>
      <c r="D26" s="39"/>
      <c r="E26" s="39"/>
      <c r="F26" s="39"/>
      <c r="G26" s="39"/>
    </row>
    <row r="27" spans="1:8" ht="15.75" x14ac:dyDescent="0.25">
      <c r="A27" s="60"/>
      <c r="B27" s="46" t="s">
        <v>145</v>
      </c>
      <c r="C27" s="5" t="s">
        <v>11</v>
      </c>
      <c r="D27" s="39">
        <f>'1 T'!G27</f>
        <v>2997.3333333333335</v>
      </c>
      <c r="E27" s="39">
        <f>'2 T'!G27</f>
        <v>4412.333333333333</v>
      </c>
      <c r="F27" s="39">
        <f>'3 T'!G27</f>
        <v>4044</v>
      </c>
      <c r="G27" s="39">
        <f t="shared" si="3"/>
        <v>3817.8888888888887</v>
      </c>
    </row>
    <row r="28" spans="1:8" ht="15.75" x14ac:dyDescent="0.25">
      <c r="A28" s="65"/>
      <c r="B28" s="46" t="s">
        <v>18</v>
      </c>
      <c r="C28" s="5" t="s">
        <v>11</v>
      </c>
      <c r="D28" s="107">
        <f>SUM(D29:D30)</f>
        <v>92937.333333333343</v>
      </c>
      <c r="E28" s="107">
        <f t="shared" ref="E28:F28" si="5">SUM(E29:E30)</f>
        <v>100366.33333333333</v>
      </c>
      <c r="F28" s="107">
        <f t="shared" si="5"/>
        <v>101465.33333333333</v>
      </c>
      <c r="G28" s="107">
        <f t="shared" si="3"/>
        <v>98256.333333333328</v>
      </c>
      <c r="H28" s="83"/>
    </row>
    <row r="29" spans="1:8" ht="15.75" x14ac:dyDescent="0.25">
      <c r="A29" s="65"/>
      <c r="B29" s="45" t="s">
        <v>48</v>
      </c>
      <c r="C29" s="5" t="s">
        <v>11</v>
      </c>
      <c r="D29" s="39">
        <f>'1 T'!G29</f>
        <v>79146.666666666672</v>
      </c>
      <c r="E29" s="39">
        <f>'2 T'!G29</f>
        <v>83994</v>
      </c>
      <c r="F29" s="39">
        <f>'3 T'!G29</f>
        <v>84177</v>
      </c>
      <c r="G29" s="39">
        <f t="shared" si="3"/>
        <v>82439.222222222234</v>
      </c>
    </row>
    <row r="30" spans="1:8" ht="15.75" x14ac:dyDescent="0.25">
      <c r="A30" s="65"/>
      <c r="B30" s="45" t="s">
        <v>51</v>
      </c>
      <c r="C30" s="5" t="s">
        <v>11</v>
      </c>
      <c r="D30" s="39">
        <f>'1 T'!G30</f>
        <v>13790.666666666666</v>
      </c>
      <c r="E30" s="39">
        <f>'2 T'!G30</f>
        <v>16372.333333333334</v>
      </c>
      <c r="F30" s="39">
        <f>'3 T'!G30</f>
        <v>17288.333333333332</v>
      </c>
      <c r="G30" s="39">
        <f t="shared" si="3"/>
        <v>15817.111111111109</v>
      </c>
    </row>
    <row r="31" spans="1:8" ht="15.75" x14ac:dyDescent="0.25">
      <c r="A31" s="65"/>
      <c r="B31" s="45" t="s">
        <v>125</v>
      </c>
      <c r="C31" s="5" t="s">
        <v>127</v>
      </c>
      <c r="D31" s="39">
        <f>'1 T'!G31</f>
        <v>0</v>
      </c>
      <c r="E31" s="39">
        <f>'2 T'!G31</f>
        <v>0</v>
      </c>
      <c r="F31" s="39">
        <f>'3 T'!G31</f>
        <v>0</v>
      </c>
      <c r="G31" s="39">
        <f>SUM(D31:F31)</f>
        <v>0</v>
      </c>
    </row>
    <row r="32" spans="1:8" ht="15.75" x14ac:dyDescent="0.25">
      <c r="A32" s="60">
        <v>3</v>
      </c>
      <c r="B32" s="49" t="s">
        <v>10</v>
      </c>
      <c r="C32" s="5" t="s">
        <v>13</v>
      </c>
      <c r="D32" s="39">
        <f>'1 T'!G32</f>
        <v>6584.666666666667</v>
      </c>
      <c r="E32" s="39">
        <f>'2 T'!G32</f>
        <v>9588.6666666666661</v>
      </c>
      <c r="F32" s="39">
        <f>'3 T'!G32</f>
        <v>9131.3333333333339</v>
      </c>
      <c r="G32" s="39">
        <f t="shared" si="3"/>
        <v>8434.8888888888887</v>
      </c>
    </row>
    <row r="33" spans="1:8" ht="15.75" x14ac:dyDescent="0.25">
      <c r="A33" s="60"/>
      <c r="B33" s="49"/>
      <c r="C33" s="5" t="s">
        <v>127</v>
      </c>
      <c r="D33" s="39">
        <f>'1 T'!G33</f>
        <v>0</v>
      </c>
      <c r="E33" s="39">
        <f>'2 T'!G33</f>
        <v>0</v>
      </c>
      <c r="F33" s="39">
        <f>'3 T'!G33</f>
        <v>0</v>
      </c>
      <c r="G33" s="39">
        <f>SUM(D33:F33)</f>
        <v>0</v>
      </c>
    </row>
    <row r="34" spans="1:8" ht="15.75" x14ac:dyDescent="0.25">
      <c r="A34" s="60"/>
      <c r="B34" s="67"/>
      <c r="C34" s="28"/>
      <c r="D34" s="39"/>
      <c r="E34" s="39"/>
      <c r="F34" s="39"/>
      <c r="G34" s="39"/>
    </row>
    <row r="35" spans="1:8" ht="15.75" thickBot="1" x14ac:dyDescent="0.3">
      <c r="A35" s="50"/>
      <c r="B35" s="51" t="s">
        <v>114</v>
      </c>
      <c r="C35" s="52" t="s">
        <v>11</v>
      </c>
      <c r="D35" s="53">
        <f>D17+D28</f>
        <v>112826.33333333334</v>
      </c>
      <c r="E35" s="54">
        <f t="shared" ref="E35:F35" si="6">E17+E28</f>
        <v>127525.66666666666</v>
      </c>
      <c r="F35" s="50">
        <f t="shared" si="6"/>
        <v>127923</v>
      </c>
      <c r="G35" s="50">
        <f t="shared" si="3"/>
        <v>122758.33333333333</v>
      </c>
    </row>
    <row r="36" spans="1:8" ht="15.75" thickTop="1" x14ac:dyDescent="0.25">
      <c r="A36" s="27" t="s">
        <v>54</v>
      </c>
      <c r="C36" s="28"/>
      <c r="D36" s="29"/>
      <c r="E36" s="29"/>
      <c r="F36" s="29"/>
      <c r="G36" s="28"/>
    </row>
    <row r="37" spans="1:8" x14ac:dyDescent="0.25">
      <c r="A37" s="27" t="s">
        <v>160</v>
      </c>
      <c r="C37" s="28"/>
      <c r="D37" s="29"/>
      <c r="E37" s="29"/>
      <c r="F37" s="29"/>
      <c r="G37" s="28"/>
      <c r="H37" s="28"/>
    </row>
    <row r="38" spans="1:8" x14ac:dyDescent="0.25">
      <c r="A38" s="27" t="s">
        <v>55</v>
      </c>
      <c r="C38" s="28"/>
      <c r="D38" s="29"/>
      <c r="E38" s="29"/>
      <c r="F38" s="29"/>
      <c r="G38" s="28"/>
      <c r="H38" s="28"/>
    </row>
    <row r="39" spans="1:8" x14ac:dyDescent="0.25">
      <c r="A39" s="31" t="s">
        <v>150</v>
      </c>
    </row>
    <row r="40" spans="1:8" x14ac:dyDescent="0.25">
      <c r="C40" s="28"/>
    </row>
    <row r="42" spans="1:8" x14ac:dyDescent="0.25">
      <c r="A42" s="115" t="s">
        <v>99</v>
      </c>
      <c r="B42" s="115"/>
      <c r="C42" s="115"/>
      <c r="D42" s="115"/>
      <c r="E42" s="115"/>
      <c r="F42" s="115"/>
    </row>
    <row r="43" spans="1:8" x14ac:dyDescent="0.25">
      <c r="A43" s="113" t="s">
        <v>101</v>
      </c>
      <c r="B43" s="113"/>
      <c r="C43" s="113"/>
      <c r="D43" s="113"/>
      <c r="E43" s="113"/>
      <c r="F43" s="113"/>
    </row>
    <row r="44" spans="1:8" x14ac:dyDescent="0.25">
      <c r="A44" s="115" t="s">
        <v>56</v>
      </c>
      <c r="B44" s="115"/>
      <c r="C44" s="115"/>
      <c r="D44" s="115"/>
      <c r="E44" s="115"/>
      <c r="F44" s="115"/>
    </row>
    <row r="45" spans="1:8" x14ac:dyDescent="0.25">
      <c r="A45" s="32"/>
      <c r="B45" s="33"/>
      <c r="C45" s="34"/>
      <c r="D45" s="34"/>
      <c r="E45" s="34"/>
      <c r="F45" s="34"/>
    </row>
    <row r="46" spans="1:8" ht="15.75" thickBot="1" x14ac:dyDescent="0.3">
      <c r="A46" s="36" t="s">
        <v>0</v>
      </c>
      <c r="B46" s="36" t="s">
        <v>122</v>
      </c>
      <c r="C46" s="36" t="s">
        <v>39</v>
      </c>
      <c r="D46" s="36" t="s">
        <v>40</v>
      </c>
      <c r="E46" s="36" t="s">
        <v>41</v>
      </c>
      <c r="F46" s="36" t="s">
        <v>62</v>
      </c>
    </row>
    <row r="47" spans="1:8" x14ac:dyDescent="0.25">
      <c r="A47" s="35"/>
      <c r="B47" s="68"/>
      <c r="C47" s="69"/>
      <c r="D47" s="69"/>
      <c r="E47" s="69"/>
      <c r="F47" s="69"/>
    </row>
    <row r="48" spans="1:8" x14ac:dyDescent="0.25">
      <c r="A48" s="35">
        <v>1</v>
      </c>
      <c r="B48" s="68" t="s">
        <v>57</v>
      </c>
      <c r="C48" s="28">
        <f>'1 T'!F48</f>
        <v>1100750448</v>
      </c>
      <c r="D48" s="28">
        <f>'2 T'!F48</f>
        <v>1121935132</v>
      </c>
      <c r="E48" s="28">
        <f>'3 T'!F48</f>
        <v>1131521024</v>
      </c>
      <c r="F48" s="28">
        <f>SUM(C48:E48)</f>
        <v>3354206604</v>
      </c>
    </row>
    <row r="49" spans="1:8" x14ac:dyDescent="0.25">
      <c r="A49" s="35">
        <v>2</v>
      </c>
      <c r="B49" s="68" t="s">
        <v>59</v>
      </c>
      <c r="C49" s="28">
        <f>'1 T'!F49</f>
        <v>744359364</v>
      </c>
      <c r="D49" s="28">
        <f>'2 T'!F49</f>
        <v>1766329534.2</v>
      </c>
      <c r="E49" s="28">
        <f>'3 T'!F49</f>
        <v>1820162460</v>
      </c>
      <c r="F49" s="28">
        <f>SUM(C49:E49)</f>
        <v>4330851358.1999998</v>
      </c>
    </row>
    <row r="50" spans="1:8" x14ac:dyDescent="0.25">
      <c r="A50" s="35">
        <v>3</v>
      </c>
      <c r="B50" s="68" t="s">
        <v>58</v>
      </c>
      <c r="C50" s="28">
        <f>'1 T'!F50</f>
        <v>241667289</v>
      </c>
      <c r="D50" s="28">
        <f>'2 T'!F50</f>
        <v>822029647.17000008</v>
      </c>
      <c r="E50" s="28">
        <f>'3 T'!F50</f>
        <v>453362988.84000003</v>
      </c>
      <c r="F50" s="28">
        <f t="shared" ref="F50:F51" si="7">SUM(C50:E50)</f>
        <v>1517059925.0100002</v>
      </c>
    </row>
    <row r="51" spans="1:8" x14ac:dyDescent="0.25">
      <c r="A51" s="35">
        <v>4</v>
      </c>
      <c r="B51" s="68" t="s">
        <v>60</v>
      </c>
      <c r="C51" s="28">
        <f>'1 T'!F51</f>
        <v>0</v>
      </c>
      <c r="D51" s="28">
        <f>'2 T'!F51</f>
        <v>0</v>
      </c>
      <c r="E51" s="28">
        <f>'3 T'!F51</f>
        <v>0</v>
      </c>
      <c r="F51" s="28">
        <f t="shared" si="7"/>
        <v>0</v>
      </c>
    </row>
    <row r="52" spans="1:8" x14ac:dyDescent="0.25">
      <c r="A52" s="35">
        <v>5</v>
      </c>
      <c r="B52" s="68" t="s">
        <v>44</v>
      </c>
      <c r="C52" s="28">
        <f>'1 T'!F52</f>
        <v>0</v>
      </c>
      <c r="D52" s="28">
        <f>'2 T'!F52</f>
        <v>0</v>
      </c>
      <c r="E52" s="28">
        <f>'3 T'!F52</f>
        <v>229666000.83000001</v>
      </c>
      <c r="F52" s="28">
        <f t="shared" ref="F52:F53" si="8">SUM(C52:E52)</f>
        <v>229666000.83000001</v>
      </c>
    </row>
    <row r="53" spans="1:8" x14ac:dyDescent="0.25">
      <c r="A53" s="73">
        <v>6</v>
      </c>
      <c r="B53" s="13" t="s">
        <v>67</v>
      </c>
      <c r="C53" s="28">
        <f>'1 T'!F53</f>
        <v>41998757</v>
      </c>
      <c r="D53" s="28">
        <f>'2 T'!F53</f>
        <v>163307942</v>
      </c>
      <c r="E53" s="28">
        <f>'3 T'!F53</f>
        <v>182646572</v>
      </c>
      <c r="F53" s="28">
        <f t="shared" si="8"/>
        <v>387953271</v>
      </c>
    </row>
    <row r="54" spans="1:8" x14ac:dyDescent="0.25">
      <c r="A54" s="89">
        <v>7</v>
      </c>
      <c r="B54" s="27" t="s">
        <v>128</v>
      </c>
      <c r="C54" s="28">
        <f>'1 T'!F54</f>
        <v>0</v>
      </c>
      <c r="D54" s="28">
        <f>'2 T'!F54</f>
        <v>0</v>
      </c>
      <c r="E54" s="28">
        <f>'3 T'!F54</f>
        <v>0</v>
      </c>
      <c r="F54" s="28">
        <f t="shared" ref="F54:F56" si="9">SUM(C54:E54)</f>
        <v>0</v>
      </c>
      <c r="H54" s="27"/>
    </row>
    <row r="55" spans="1:8" x14ac:dyDescent="0.25">
      <c r="A55" s="89">
        <v>8</v>
      </c>
      <c r="B55" s="27" t="s">
        <v>129</v>
      </c>
      <c r="C55" s="28">
        <f>'1 T'!F55</f>
        <v>0</v>
      </c>
      <c r="D55" s="28">
        <f>'2 T'!F55</f>
        <v>0</v>
      </c>
      <c r="E55" s="28">
        <f>'3 T'!F55</f>
        <v>0</v>
      </c>
      <c r="F55" s="28">
        <f t="shared" si="9"/>
        <v>0</v>
      </c>
      <c r="H55" s="27"/>
    </row>
    <row r="56" spans="1:8" x14ac:dyDescent="0.25">
      <c r="A56" s="89">
        <v>9</v>
      </c>
      <c r="B56" s="27" t="s">
        <v>130</v>
      </c>
      <c r="C56" s="28">
        <f>'1 T'!F56</f>
        <v>0</v>
      </c>
      <c r="D56" s="28">
        <f>'2 T'!F56</f>
        <v>0</v>
      </c>
      <c r="E56" s="28">
        <f>'3 T'!F56</f>
        <v>0</v>
      </c>
      <c r="F56" s="28">
        <f t="shared" si="9"/>
        <v>0</v>
      </c>
      <c r="H56" s="27"/>
    </row>
    <row r="57" spans="1:8" ht="15.75" thickBot="1" x14ac:dyDescent="0.3">
      <c r="A57" s="50"/>
      <c r="B57" s="51" t="s">
        <v>1</v>
      </c>
      <c r="C57" s="50">
        <f t="shared" ref="C57:E57" si="10">SUM(C48:C56)</f>
        <v>2128775858</v>
      </c>
      <c r="D57" s="50">
        <f t="shared" si="10"/>
        <v>3873602255.3699999</v>
      </c>
      <c r="E57" s="50">
        <f t="shared" si="10"/>
        <v>3817359045.6700001</v>
      </c>
      <c r="F57" s="50">
        <f>SUM(F48:F56)</f>
        <v>9819737159.039999</v>
      </c>
    </row>
    <row r="58" spans="1:8" ht="15.75" thickTop="1" x14ac:dyDescent="0.25">
      <c r="A58" s="116" t="s">
        <v>137</v>
      </c>
      <c r="B58" s="116"/>
      <c r="C58" s="116"/>
      <c r="D58" s="116"/>
      <c r="E58" s="116"/>
      <c r="F58" s="116"/>
    </row>
    <row r="59" spans="1:8" x14ac:dyDescent="0.25">
      <c r="A59" s="32"/>
      <c r="B59" s="33"/>
      <c r="C59" s="34"/>
      <c r="D59" s="34"/>
      <c r="E59" s="34"/>
      <c r="F59" s="34"/>
    </row>
    <row r="60" spans="1:8" x14ac:dyDescent="0.25">
      <c r="A60" s="32"/>
      <c r="B60" s="32"/>
      <c r="C60" s="32"/>
      <c r="D60" s="32"/>
      <c r="E60" s="32"/>
      <c r="F60" s="32"/>
    </row>
    <row r="61" spans="1:8" x14ac:dyDescent="0.25">
      <c r="A61" s="115" t="s">
        <v>100</v>
      </c>
      <c r="B61" s="115"/>
      <c r="C61" s="115"/>
      <c r="D61" s="115"/>
      <c r="E61" s="115"/>
      <c r="F61" s="115"/>
    </row>
    <row r="62" spans="1:8" x14ac:dyDescent="0.25">
      <c r="A62" s="113" t="s">
        <v>102</v>
      </c>
      <c r="B62" s="113"/>
      <c r="C62" s="113"/>
      <c r="D62" s="113"/>
      <c r="E62" s="113"/>
      <c r="F62" s="113"/>
    </row>
    <row r="63" spans="1:8" x14ac:dyDescent="0.25">
      <c r="A63" s="110" t="s">
        <v>123</v>
      </c>
      <c r="B63" s="110"/>
      <c r="C63" s="110"/>
      <c r="D63" s="110"/>
      <c r="E63" s="110"/>
      <c r="F63" s="110"/>
    </row>
    <row r="64" spans="1:8" x14ac:dyDescent="0.25">
      <c r="A64" s="32"/>
      <c r="B64" s="33"/>
      <c r="C64" s="34"/>
      <c r="D64" s="34"/>
      <c r="E64" s="34"/>
      <c r="F64" s="34"/>
    </row>
    <row r="65" spans="1:6" ht="15.75" thickBot="1" x14ac:dyDescent="0.3">
      <c r="A65" s="36" t="s">
        <v>97</v>
      </c>
      <c r="B65" s="36" t="s">
        <v>98</v>
      </c>
      <c r="C65" s="36" t="str">
        <f>+C46</f>
        <v>I Trimestre</v>
      </c>
      <c r="D65" s="36" t="str">
        <f>+D46</f>
        <v>II Trimestre</v>
      </c>
      <c r="E65" s="36" t="str">
        <f>+E46</f>
        <v>III Trimestre</v>
      </c>
      <c r="F65" s="36" t="str">
        <f>+F46</f>
        <v xml:space="preserve">ACUMULADO </v>
      </c>
    </row>
    <row r="66" spans="1:6" x14ac:dyDescent="0.25">
      <c r="A66" s="35"/>
      <c r="B66" s="68"/>
      <c r="C66" s="70"/>
      <c r="D66" s="70"/>
      <c r="E66" s="70"/>
      <c r="F66" s="70"/>
    </row>
    <row r="67" spans="1:6" x14ac:dyDescent="0.25">
      <c r="A67" s="71" t="s">
        <v>3</v>
      </c>
      <c r="B67" s="72" t="s">
        <v>4</v>
      </c>
      <c r="C67" s="28">
        <f>'1 T'!F67</f>
        <v>241667289</v>
      </c>
      <c r="D67" s="28">
        <f>'2 T'!F67</f>
        <v>822029647.16000009</v>
      </c>
      <c r="E67" s="28">
        <f>'3 T'!F67</f>
        <v>453362988.84000003</v>
      </c>
      <c r="F67" s="28">
        <f t="shared" ref="F67:F87" si="11">SUM(C67:E67)</f>
        <v>1517059925</v>
      </c>
    </row>
    <row r="68" spans="1:6" x14ac:dyDescent="0.25">
      <c r="A68" s="71" t="s">
        <v>5</v>
      </c>
      <c r="B68" s="72" t="s">
        <v>6</v>
      </c>
      <c r="C68" s="28">
        <f>'1 T'!F68</f>
        <v>744359364</v>
      </c>
      <c r="D68" s="28">
        <f>'2 T'!F68</f>
        <v>1766329534</v>
      </c>
      <c r="E68" s="28">
        <f>'3 T'!F68</f>
        <v>1820162460</v>
      </c>
      <c r="F68" s="28">
        <f t="shared" si="11"/>
        <v>4330851358</v>
      </c>
    </row>
    <row r="69" spans="1:6" x14ac:dyDescent="0.25">
      <c r="A69" s="71" t="s">
        <v>27</v>
      </c>
      <c r="B69" s="72" t="s">
        <v>28</v>
      </c>
      <c r="C69" s="28">
        <f>'1 T'!F69</f>
        <v>0</v>
      </c>
      <c r="D69" s="28">
        <f>'2 T'!F69</f>
        <v>0</v>
      </c>
      <c r="E69" s="28">
        <f>'3 T'!F69</f>
        <v>0</v>
      </c>
      <c r="F69" s="28">
        <f t="shared" si="11"/>
        <v>0</v>
      </c>
    </row>
    <row r="70" spans="1:6" x14ac:dyDescent="0.25">
      <c r="A70" s="71" t="s">
        <v>7</v>
      </c>
      <c r="B70" s="72" t="s">
        <v>8</v>
      </c>
      <c r="C70" s="28">
        <f>'1 T'!F70</f>
        <v>0</v>
      </c>
      <c r="D70" s="28">
        <f>'2 T'!F70</f>
        <v>0</v>
      </c>
      <c r="E70" s="28">
        <f>'3 T'!F70</f>
        <v>0</v>
      </c>
      <c r="F70" s="28">
        <f t="shared" si="11"/>
        <v>0</v>
      </c>
    </row>
    <row r="71" spans="1:6" x14ac:dyDescent="0.25">
      <c r="A71" s="71" t="s">
        <v>29</v>
      </c>
      <c r="B71" s="72" t="s">
        <v>30</v>
      </c>
      <c r="C71" s="28">
        <f>'1 T'!F71</f>
        <v>0</v>
      </c>
      <c r="D71" s="28">
        <f>'2 T'!F71</f>
        <v>0</v>
      </c>
      <c r="E71" s="28">
        <f>'3 T'!F71</f>
        <v>0</v>
      </c>
      <c r="F71" s="28">
        <f t="shared" si="11"/>
        <v>0</v>
      </c>
    </row>
    <row r="72" spans="1:6" x14ac:dyDescent="0.25">
      <c r="A72" s="71" t="s">
        <v>31</v>
      </c>
      <c r="B72" s="72" t="s">
        <v>32</v>
      </c>
      <c r="C72" s="28">
        <f>'1 T'!F72</f>
        <v>0</v>
      </c>
      <c r="D72" s="28">
        <f>'2 T'!F72</f>
        <v>0</v>
      </c>
      <c r="E72" s="28">
        <f>'3 T'!F72</f>
        <v>0</v>
      </c>
      <c r="F72" s="28">
        <f t="shared" si="11"/>
        <v>0</v>
      </c>
    </row>
    <row r="73" spans="1:6" x14ac:dyDescent="0.25">
      <c r="A73" s="71" t="s">
        <v>33</v>
      </c>
      <c r="B73" s="72" t="s">
        <v>34</v>
      </c>
      <c r="C73" s="28">
        <f>'1 T'!F73</f>
        <v>0</v>
      </c>
      <c r="D73" s="28">
        <f>'2 T'!F73</f>
        <v>0</v>
      </c>
      <c r="E73" s="28">
        <f>'3 T'!F73</f>
        <v>0</v>
      </c>
      <c r="F73" s="28">
        <f t="shared" si="11"/>
        <v>0</v>
      </c>
    </row>
    <row r="74" spans="1:6" x14ac:dyDescent="0.25">
      <c r="A74" s="71" t="s">
        <v>35</v>
      </c>
      <c r="B74" s="72" t="s">
        <v>36</v>
      </c>
      <c r="C74" s="28">
        <f>'1 T'!F74</f>
        <v>0</v>
      </c>
      <c r="D74" s="28">
        <f>'2 T'!F74</f>
        <v>0</v>
      </c>
      <c r="E74" s="28">
        <f>'3 T'!F74</f>
        <v>0</v>
      </c>
      <c r="F74" s="28">
        <f t="shared" si="11"/>
        <v>0</v>
      </c>
    </row>
    <row r="75" spans="1:6" x14ac:dyDescent="0.25">
      <c r="A75" s="71" t="s">
        <v>37</v>
      </c>
      <c r="B75" s="72" t="s">
        <v>38</v>
      </c>
      <c r="C75" s="28">
        <f>'1 T'!F75</f>
        <v>0</v>
      </c>
      <c r="D75" s="28">
        <f>'2 T'!F75</f>
        <v>0</v>
      </c>
      <c r="E75" s="28">
        <f>'3 T'!F75</f>
        <v>229666000.83000001</v>
      </c>
      <c r="F75" s="28">
        <f t="shared" si="11"/>
        <v>229666000.83000001</v>
      </c>
    </row>
    <row r="76" spans="1:6" x14ac:dyDescent="0.25">
      <c r="A76" s="71" t="s">
        <v>9</v>
      </c>
      <c r="B76" s="72" t="s">
        <v>63</v>
      </c>
      <c r="C76" s="28">
        <f>'1 T'!F76</f>
        <v>1100750448</v>
      </c>
      <c r="D76" s="28">
        <f>'2 T'!F76</f>
        <v>1121935132</v>
      </c>
      <c r="E76" s="28">
        <f>'3 T'!F76</f>
        <v>1131521024</v>
      </c>
      <c r="F76" s="28">
        <f t="shared" si="11"/>
        <v>3354206604</v>
      </c>
    </row>
    <row r="77" spans="1:6" x14ac:dyDescent="0.25">
      <c r="A77" s="76" t="s">
        <v>69</v>
      </c>
      <c r="B77" s="77" t="s">
        <v>68</v>
      </c>
      <c r="C77" s="28">
        <f>'1 T'!F77</f>
        <v>0</v>
      </c>
      <c r="D77" s="28">
        <f>'2 T'!F77</f>
        <v>0</v>
      </c>
      <c r="E77" s="28">
        <f>'3 T'!F77</f>
        <v>0</v>
      </c>
      <c r="F77" s="28">
        <f t="shared" si="11"/>
        <v>0</v>
      </c>
    </row>
    <row r="78" spans="1:6" x14ac:dyDescent="0.25">
      <c r="A78" s="76" t="s">
        <v>70</v>
      </c>
      <c r="B78" s="77" t="s">
        <v>71</v>
      </c>
      <c r="C78" s="28">
        <f>'1 T'!F78</f>
        <v>0</v>
      </c>
      <c r="D78" s="28">
        <f>'2 T'!F78</f>
        <v>0</v>
      </c>
      <c r="E78" s="28">
        <f>'3 T'!F78</f>
        <v>0</v>
      </c>
      <c r="F78" s="28">
        <f t="shared" si="11"/>
        <v>0</v>
      </c>
    </row>
    <row r="79" spans="1:6" x14ac:dyDescent="0.25">
      <c r="A79" s="76" t="s">
        <v>72</v>
      </c>
      <c r="B79" s="77" t="s">
        <v>73</v>
      </c>
      <c r="C79" s="28">
        <f>'1 T'!F79</f>
        <v>0</v>
      </c>
      <c r="D79" s="28">
        <f>'2 T'!F79</f>
        <v>0</v>
      </c>
      <c r="E79" s="28">
        <f>'3 T'!F79</f>
        <v>0</v>
      </c>
      <c r="F79" s="28">
        <f t="shared" si="11"/>
        <v>0</v>
      </c>
    </row>
    <row r="80" spans="1:6" x14ac:dyDescent="0.25">
      <c r="A80" s="76" t="s">
        <v>75</v>
      </c>
      <c r="B80" s="77" t="s">
        <v>76</v>
      </c>
      <c r="C80" s="28">
        <f>'1 T'!F80</f>
        <v>0</v>
      </c>
      <c r="D80" s="28">
        <f>'2 T'!F80</f>
        <v>0</v>
      </c>
      <c r="E80" s="28">
        <f>'3 T'!F80</f>
        <v>0</v>
      </c>
      <c r="F80" s="28">
        <f t="shared" si="11"/>
        <v>0</v>
      </c>
    </row>
    <row r="81" spans="1:7" x14ac:dyDescent="0.25">
      <c r="A81" s="76" t="s">
        <v>77</v>
      </c>
      <c r="B81" s="77" t="s">
        <v>78</v>
      </c>
      <c r="C81" s="28">
        <f>'1 T'!F81</f>
        <v>0</v>
      </c>
      <c r="D81" s="28">
        <f>'2 T'!F81</f>
        <v>0</v>
      </c>
      <c r="E81" s="28">
        <f>'3 T'!F81</f>
        <v>0</v>
      </c>
      <c r="F81" s="28">
        <f t="shared" si="11"/>
        <v>0</v>
      </c>
    </row>
    <row r="82" spans="1:7" x14ac:dyDescent="0.25">
      <c r="A82" s="76" t="s">
        <v>79</v>
      </c>
      <c r="B82" s="77" t="s">
        <v>80</v>
      </c>
      <c r="C82" s="28">
        <f>'1 T'!F82</f>
        <v>0</v>
      </c>
      <c r="D82" s="28">
        <f>'2 T'!F82</f>
        <v>0</v>
      </c>
      <c r="E82" s="28">
        <f>'3 T'!F82</f>
        <v>0</v>
      </c>
      <c r="F82" s="28">
        <f t="shared" si="11"/>
        <v>0</v>
      </c>
    </row>
    <row r="83" spans="1:7" ht="30" x14ac:dyDescent="0.25">
      <c r="A83" s="76" t="s">
        <v>81</v>
      </c>
      <c r="B83" s="77" t="s">
        <v>82</v>
      </c>
      <c r="C83" s="28">
        <f>'1 T'!F83</f>
        <v>0</v>
      </c>
      <c r="D83" s="28">
        <f>'2 T'!F83</f>
        <v>0</v>
      </c>
      <c r="E83" s="28">
        <f>'3 T'!F83</f>
        <v>0</v>
      </c>
      <c r="F83" s="28">
        <f t="shared" si="11"/>
        <v>0</v>
      </c>
    </row>
    <row r="84" spans="1:7" x14ac:dyDescent="0.25">
      <c r="A84" s="76" t="s">
        <v>72</v>
      </c>
      <c r="B84" s="77" t="s">
        <v>73</v>
      </c>
      <c r="C84" s="28">
        <f>'1 T'!F84</f>
        <v>0</v>
      </c>
      <c r="D84" s="28">
        <f>'2 T'!F84</f>
        <v>0</v>
      </c>
      <c r="E84" s="28">
        <f>'3 T'!F84</f>
        <v>29303408.960000001</v>
      </c>
      <c r="F84" s="28">
        <f t="shared" si="11"/>
        <v>29303408.960000001</v>
      </c>
    </row>
    <row r="85" spans="1:7" x14ac:dyDescent="0.25">
      <c r="A85" s="76" t="s">
        <v>153</v>
      </c>
      <c r="B85" s="77" t="s">
        <v>152</v>
      </c>
      <c r="C85" s="28">
        <f>'1 T'!F85</f>
        <v>0</v>
      </c>
      <c r="D85" s="28">
        <f>'2 T'!F85</f>
        <v>0</v>
      </c>
      <c r="E85" s="28">
        <f>'3 T'!F85</f>
        <v>9292145.0700000003</v>
      </c>
      <c r="F85" s="28">
        <f t="shared" si="11"/>
        <v>9292145.0700000003</v>
      </c>
    </row>
    <row r="86" spans="1:7" x14ac:dyDescent="0.25">
      <c r="A86" s="21" t="s">
        <v>131</v>
      </c>
      <c r="B86" s="21" t="s">
        <v>132</v>
      </c>
      <c r="C86" s="103">
        <f>'1 T'!F86</f>
        <v>0</v>
      </c>
      <c r="D86" s="103">
        <f>'2 T'!F86</f>
        <v>681750286.26999998</v>
      </c>
      <c r="E86" s="103">
        <f>'3 T'!F86</f>
        <v>424363161.76999998</v>
      </c>
      <c r="F86" s="103">
        <f t="shared" ref="F86" si="12">SUM(C86:E86)</f>
        <v>1106113448.04</v>
      </c>
      <c r="G86" s="83"/>
    </row>
    <row r="87" spans="1:7" ht="30" x14ac:dyDescent="0.25">
      <c r="A87" s="76" t="s">
        <v>124</v>
      </c>
      <c r="B87" s="77" t="s">
        <v>74</v>
      </c>
      <c r="C87" s="103">
        <f>'1 T'!F87</f>
        <v>41998757</v>
      </c>
      <c r="D87" s="103">
        <f>'2 T'!F87</f>
        <v>163307942</v>
      </c>
      <c r="E87" s="28">
        <f>'3 T'!F87</f>
        <v>182646572</v>
      </c>
      <c r="F87" s="28">
        <f t="shared" si="11"/>
        <v>387953271</v>
      </c>
    </row>
    <row r="88" spans="1:7" ht="15.75" thickBot="1" x14ac:dyDescent="0.3">
      <c r="A88" s="50"/>
      <c r="B88" s="51" t="s">
        <v>1</v>
      </c>
      <c r="C88" s="52">
        <f>SUM(C67:C87)</f>
        <v>2128775858</v>
      </c>
      <c r="D88" s="52">
        <f>SUM(D67:D87)</f>
        <v>4555352541.4300003</v>
      </c>
      <c r="E88" s="52">
        <f>SUM(E67:E87)</f>
        <v>4280317761.4700003</v>
      </c>
      <c r="F88" s="105">
        <f>SUM(F67:F87)</f>
        <v>10964446160.899998</v>
      </c>
      <c r="G88" s="83"/>
    </row>
    <row r="89" spans="1:7" ht="15.75" thickTop="1" x14ac:dyDescent="0.25">
      <c r="A89" s="116" t="s">
        <v>137</v>
      </c>
      <c r="B89" s="116"/>
      <c r="C89" s="116"/>
      <c r="D89" s="116"/>
      <c r="E89" s="116"/>
      <c r="F89" s="116"/>
      <c r="G89" s="102"/>
    </row>
    <row r="90" spans="1:7" x14ac:dyDescent="0.25">
      <c r="A90" s="93"/>
      <c r="B90" s="33"/>
      <c r="C90" s="34"/>
      <c r="D90" s="34"/>
      <c r="E90" s="34"/>
      <c r="F90" s="34"/>
    </row>
    <row r="91" spans="1:7" x14ac:dyDescent="0.25">
      <c r="A91" s="93"/>
      <c r="B91" s="33"/>
      <c r="C91" s="34"/>
      <c r="D91" s="34"/>
      <c r="E91" s="34"/>
      <c r="F91" s="34"/>
    </row>
    <row r="92" spans="1:7" x14ac:dyDescent="0.25">
      <c r="A92" s="115" t="s">
        <v>111</v>
      </c>
      <c r="B92" s="115"/>
      <c r="C92" s="115"/>
      <c r="D92" s="115"/>
      <c r="E92" s="115"/>
      <c r="F92" s="115"/>
    </row>
    <row r="93" spans="1:7" x14ac:dyDescent="0.25">
      <c r="A93" s="113" t="s">
        <v>110</v>
      </c>
      <c r="B93" s="113"/>
      <c r="C93" s="113"/>
      <c r="D93" s="113"/>
      <c r="E93" s="113"/>
      <c r="F93" s="113"/>
    </row>
    <row r="94" spans="1:7" x14ac:dyDescent="0.25">
      <c r="A94" s="110" t="s">
        <v>123</v>
      </c>
      <c r="B94" s="110"/>
      <c r="C94" s="110"/>
      <c r="D94" s="110"/>
      <c r="E94" s="110"/>
      <c r="F94" s="110"/>
    </row>
    <row r="95" spans="1:7" x14ac:dyDescent="0.25">
      <c r="A95" s="32"/>
      <c r="B95" s="33"/>
      <c r="C95" s="34"/>
      <c r="D95" s="34"/>
      <c r="E95" s="34"/>
      <c r="F95" s="34"/>
    </row>
    <row r="96" spans="1:7" ht="15.75" thickBot="1" x14ac:dyDescent="0.3">
      <c r="A96" s="36" t="s">
        <v>0</v>
      </c>
      <c r="B96" s="36" t="s">
        <v>92</v>
      </c>
      <c r="C96" s="36" t="str">
        <f>+C65</f>
        <v>I Trimestre</v>
      </c>
      <c r="D96" s="36" t="str">
        <f>+D65</f>
        <v>II Trimestre</v>
      </c>
      <c r="E96" s="36" t="str">
        <f>+E65</f>
        <v>III Trimestre</v>
      </c>
      <c r="F96" s="36" t="str">
        <f>+F65</f>
        <v xml:space="preserve">ACUMULADO </v>
      </c>
    </row>
    <row r="97" spans="1:7" x14ac:dyDescent="0.25">
      <c r="A97" s="35"/>
      <c r="B97" s="68"/>
      <c r="C97" s="70"/>
      <c r="D97" s="70"/>
      <c r="E97" s="70"/>
      <c r="F97" s="70"/>
    </row>
    <row r="98" spans="1:7" x14ac:dyDescent="0.25">
      <c r="A98" s="35">
        <v>1</v>
      </c>
      <c r="B98" s="13" t="s">
        <v>104</v>
      </c>
      <c r="C98" s="28">
        <f>'1 T'!F98</f>
        <v>667034517</v>
      </c>
      <c r="D98" s="28">
        <f>'2 T'!F98</f>
        <v>531579703</v>
      </c>
      <c r="E98" s="103">
        <f>'3 T'!F98</f>
        <v>738297532.05999947</v>
      </c>
      <c r="F98" s="28">
        <f>C98</f>
        <v>667034517</v>
      </c>
      <c r="G98" s="83"/>
    </row>
    <row r="99" spans="1:7" x14ac:dyDescent="0.25">
      <c r="A99" s="35">
        <v>2</v>
      </c>
      <c r="B99" s="13" t="s">
        <v>105</v>
      </c>
      <c r="C99" s="28">
        <f>'1 T'!F99</f>
        <v>1993321044</v>
      </c>
      <c r="D99" s="28">
        <f>'2 T'!F99</f>
        <v>4762070370.4899998</v>
      </c>
      <c r="E99" s="103">
        <f>'3 T'!F99</f>
        <v>4498757871.3400002</v>
      </c>
      <c r="F99" s="28">
        <f>SUM(C99:E99)</f>
        <v>11254149285.83</v>
      </c>
    </row>
    <row r="100" spans="1:7" x14ac:dyDescent="0.25">
      <c r="A100" s="96"/>
      <c r="B100" s="97" t="s">
        <v>133</v>
      </c>
      <c r="C100" s="28">
        <f>'1 T'!F100</f>
        <v>1993321044</v>
      </c>
      <c r="D100" s="28">
        <f>'2 T'!F100</f>
        <v>4762070370.4899998</v>
      </c>
      <c r="E100" s="103">
        <f>'3 T'!F100</f>
        <v>4468724565.4499998</v>
      </c>
      <c r="F100" s="28">
        <f t="shared" ref="F100:F101" si="13">SUM(C100:E100)</f>
        <v>11224115979.939999</v>
      </c>
    </row>
    <row r="101" spans="1:7" x14ac:dyDescent="0.25">
      <c r="A101" s="96"/>
      <c r="B101" s="97" t="s">
        <v>143</v>
      </c>
      <c r="C101" s="28">
        <f>'1 T'!F101</f>
        <v>0</v>
      </c>
      <c r="D101" s="28">
        <f>'2 T'!F101</f>
        <v>0</v>
      </c>
      <c r="E101" s="103">
        <f>'3 T'!F101</f>
        <v>30033305.890000001</v>
      </c>
      <c r="F101" s="28">
        <f t="shared" si="13"/>
        <v>30033305.890000001</v>
      </c>
    </row>
    <row r="102" spans="1:7" x14ac:dyDescent="0.25">
      <c r="A102" s="35">
        <v>3</v>
      </c>
      <c r="B102" s="13" t="s">
        <v>106</v>
      </c>
      <c r="C102" s="28">
        <f>'1 T'!F102</f>
        <v>2660355561</v>
      </c>
      <c r="D102" s="28">
        <f>'2 T'!F102</f>
        <v>5293650073.4899998</v>
      </c>
      <c r="E102" s="103">
        <f>'3 T'!F102</f>
        <v>5237055403.3999996</v>
      </c>
      <c r="F102" s="28">
        <f>SUM(F98:F99)</f>
        <v>11921183802.83</v>
      </c>
    </row>
    <row r="103" spans="1:7" x14ac:dyDescent="0.25">
      <c r="A103" s="35">
        <v>4</v>
      </c>
      <c r="B103" s="13" t="s">
        <v>107</v>
      </c>
      <c r="C103" s="28">
        <f>'1 T'!F103</f>
        <v>2128775858</v>
      </c>
      <c r="D103" s="28">
        <f>'2 T'!F103</f>
        <v>4555352541.4300003</v>
      </c>
      <c r="E103" s="103">
        <f>'3 T'!F103</f>
        <v>4280317761.4700003</v>
      </c>
      <c r="F103" s="28">
        <f>SUM(C103:E103)</f>
        <v>10964446160.900002</v>
      </c>
    </row>
    <row r="104" spans="1:7" x14ac:dyDescent="0.25">
      <c r="A104" s="35">
        <v>5</v>
      </c>
      <c r="B104" s="13" t="s">
        <v>108</v>
      </c>
      <c r="C104" s="28">
        <f>'1 T'!F104</f>
        <v>531579703</v>
      </c>
      <c r="D104" s="28">
        <f>'2 T'!F104</f>
        <v>738297532.05999947</v>
      </c>
      <c r="E104" s="103">
        <f>'3 T'!F104</f>
        <v>956737641.92999935</v>
      </c>
      <c r="F104" s="28">
        <f>+F102-F103</f>
        <v>956737641.9299984</v>
      </c>
    </row>
    <row r="105" spans="1:7" ht="15.75" thickBot="1" x14ac:dyDescent="0.3">
      <c r="A105" s="50"/>
      <c r="B105" s="51"/>
      <c r="C105" s="52"/>
      <c r="D105" s="53"/>
      <c r="E105" s="54"/>
      <c r="F105" s="50"/>
    </row>
    <row r="106" spans="1:7" ht="15.75" thickTop="1" x14ac:dyDescent="0.25">
      <c r="A106" s="116" t="s">
        <v>137</v>
      </c>
      <c r="B106" s="116"/>
      <c r="C106" s="116"/>
      <c r="D106" s="116"/>
      <c r="E106" s="116"/>
      <c r="F106" s="116"/>
    </row>
    <row r="107" spans="1:7" x14ac:dyDescent="0.25">
      <c r="A107" s="32"/>
      <c r="B107" s="33"/>
      <c r="C107" s="34"/>
      <c r="D107" s="34"/>
      <c r="E107" s="34"/>
      <c r="F107" s="34"/>
    </row>
    <row r="108" spans="1:7" x14ac:dyDescent="0.25">
      <c r="A108" s="32" t="s">
        <v>162</v>
      </c>
      <c r="B108" s="33"/>
      <c r="C108" s="34"/>
      <c r="D108" s="34"/>
      <c r="E108" s="34"/>
      <c r="F108" s="34"/>
    </row>
    <row r="109" spans="1:7" x14ac:dyDescent="0.25">
      <c r="A109" s="32"/>
      <c r="B109" s="33"/>
      <c r="C109" s="34"/>
      <c r="D109" s="34"/>
      <c r="E109" s="34"/>
      <c r="F109" s="34"/>
    </row>
    <row r="110" spans="1:7" x14ac:dyDescent="0.25">
      <c r="A110" s="32"/>
      <c r="B110" s="33"/>
      <c r="C110" s="34"/>
      <c r="D110" s="34"/>
      <c r="E110" s="34"/>
      <c r="F110" s="34"/>
    </row>
    <row r="111" spans="1:7" x14ac:dyDescent="0.25">
      <c r="A111" s="82"/>
      <c r="B111" s="33"/>
      <c r="C111" s="34"/>
      <c r="D111" s="34"/>
      <c r="E111" s="34"/>
      <c r="F111" s="34"/>
    </row>
    <row r="112" spans="1:7" x14ac:dyDescent="0.25">
      <c r="A112" s="82"/>
      <c r="B112" s="33"/>
      <c r="C112" s="34"/>
      <c r="D112" s="34"/>
      <c r="E112" s="34"/>
      <c r="F112" s="34"/>
    </row>
    <row r="113" spans="1:6" x14ac:dyDescent="0.25">
      <c r="A113" s="82"/>
      <c r="B113" s="33"/>
      <c r="C113" s="34"/>
      <c r="D113" s="34"/>
      <c r="E113" s="34"/>
      <c r="F113" s="34"/>
    </row>
    <row r="114" spans="1:6" x14ac:dyDescent="0.25">
      <c r="A114" s="32"/>
      <c r="B114" s="33"/>
      <c r="C114" s="34"/>
      <c r="D114" s="34"/>
      <c r="E114" s="34"/>
      <c r="F114" s="34"/>
    </row>
    <row r="115" spans="1:6" x14ac:dyDescent="0.25">
      <c r="A115" s="32"/>
      <c r="B115" s="33"/>
      <c r="C115" s="34"/>
      <c r="D115" s="34"/>
      <c r="E115" s="34"/>
      <c r="F115" s="34"/>
    </row>
    <row r="116" spans="1:6" x14ac:dyDescent="0.25">
      <c r="A116" s="32"/>
      <c r="B116" s="33"/>
      <c r="C116" s="34"/>
      <c r="D116" s="34"/>
      <c r="E116" s="34"/>
      <c r="F116" s="34"/>
    </row>
    <row r="117" spans="1:6" x14ac:dyDescent="0.25">
      <c r="A117" s="32"/>
      <c r="B117" s="33"/>
      <c r="C117" s="34"/>
      <c r="D117" s="34"/>
      <c r="E117" s="34"/>
      <c r="F117" s="34"/>
    </row>
    <row r="118" spans="1:6" x14ac:dyDescent="0.25">
      <c r="A118" s="32"/>
      <c r="B118" s="33"/>
      <c r="C118" s="34"/>
      <c r="D118" s="34"/>
      <c r="E118" s="34"/>
      <c r="F118" s="34"/>
    </row>
    <row r="119" spans="1:6" x14ac:dyDescent="0.25">
      <c r="A119" s="32"/>
      <c r="B119" s="33"/>
      <c r="C119" s="34"/>
      <c r="D119" s="34"/>
      <c r="E119" s="34"/>
      <c r="F119" s="34"/>
    </row>
    <row r="120" spans="1:6" x14ac:dyDescent="0.25">
      <c r="A120" s="32"/>
      <c r="B120" s="33"/>
      <c r="C120" s="34"/>
      <c r="D120" s="34"/>
      <c r="E120" s="34"/>
      <c r="F120" s="34"/>
    </row>
    <row r="121" spans="1:6" x14ac:dyDescent="0.25">
      <c r="A121" s="32"/>
      <c r="B121" s="33"/>
      <c r="C121" s="34"/>
      <c r="D121" s="34"/>
      <c r="E121" s="34"/>
      <c r="F121" s="34"/>
    </row>
    <row r="122" spans="1:6" x14ac:dyDescent="0.25">
      <c r="A122" s="32"/>
      <c r="B122" s="33"/>
      <c r="C122" s="34"/>
      <c r="D122" s="34"/>
      <c r="E122" s="34"/>
      <c r="F122" s="34"/>
    </row>
    <row r="123" spans="1:6" x14ac:dyDescent="0.25">
      <c r="A123" s="32"/>
      <c r="B123" s="33"/>
      <c r="C123" s="34"/>
      <c r="D123" s="34"/>
      <c r="E123" s="34"/>
      <c r="F123" s="34"/>
    </row>
    <row r="124" spans="1:6" x14ac:dyDescent="0.25">
      <c r="A124" s="32"/>
      <c r="B124" s="33"/>
      <c r="C124" s="34"/>
      <c r="D124" s="34"/>
      <c r="E124" s="34"/>
      <c r="F124" s="34"/>
    </row>
    <row r="125" spans="1:6" x14ac:dyDescent="0.25">
      <c r="A125" s="32"/>
      <c r="B125" s="33"/>
      <c r="C125" s="34"/>
      <c r="D125" s="34"/>
      <c r="E125" s="34"/>
      <c r="F125" s="34"/>
    </row>
    <row r="126" spans="1:6" x14ac:dyDescent="0.25">
      <c r="A126" s="32"/>
      <c r="B126" s="33"/>
      <c r="C126" s="34"/>
      <c r="D126" s="34"/>
      <c r="E126" s="34"/>
      <c r="F126" s="34"/>
    </row>
    <row r="127" spans="1:6" x14ac:dyDescent="0.25">
      <c r="A127" s="32"/>
      <c r="B127" s="33"/>
      <c r="C127" s="34"/>
      <c r="D127" s="34"/>
      <c r="E127" s="34"/>
      <c r="F127" s="34"/>
    </row>
    <row r="128" spans="1:6" x14ac:dyDescent="0.25">
      <c r="A128" s="32"/>
      <c r="B128" s="33"/>
      <c r="C128" s="34"/>
      <c r="D128" s="34"/>
      <c r="E128" s="34"/>
      <c r="F128" s="34"/>
    </row>
    <row r="129" spans="1:6" x14ac:dyDescent="0.25">
      <c r="A129" s="32"/>
      <c r="B129" s="33"/>
      <c r="C129" s="34"/>
      <c r="D129" s="34"/>
      <c r="E129" s="34"/>
      <c r="F129" s="34"/>
    </row>
    <row r="130" spans="1:6" x14ac:dyDescent="0.25">
      <c r="A130" s="32"/>
      <c r="B130" s="33"/>
      <c r="C130" s="34"/>
      <c r="D130" s="34"/>
      <c r="E130" s="34"/>
      <c r="F130" s="34"/>
    </row>
    <row r="131" spans="1:6" x14ac:dyDescent="0.25">
      <c r="A131" s="32"/>
      <c r="B131" s="33"/>
      <c r="C131" s="34"/>
      <c r="D131" s="34"/>
      <c r="E131" s="34"/>
      <c r="F131" s="34"/>
    </row>
    <row r="132" spans="1:6" x14ac:dyDescent="0.25">
      <c r="A132" s="32"/>
      <c r="B132" s="33"/>
      <c r="C132" s="34"/>
      <c r="D132" s="34"/>
      <c r="E132" s="34"/>
      <c r="F132" s="34"/>
    </row>
    <row r="133" spans="1:6" x14ac:dyDescent="0.25">
      <c r="A133" s="32"/>
      <c r="B133" s="33"/>
      <c r="C133" s="34"/>
      <c r="D133" s="34"/>
      <c r="E133" s="34"/>
      <c r="F133" s="34"/>
    </row>
    <row r="134" spans="1:6" x14ac:dyDescent="0.25">
      <c r="A134" s="32"/>
      <c r="B134" s="33"/>
      <c r="C134" s="34"/>
      <c r="D134" s="34"/>
      <c r="E134" s="34"/>
      <c r="F134" s="34"/>
    </row>
    <row r="135" spans="1:6" x14ac:dyDescent="0.25">
      <c r="A135" s="32"/>
      <c r="B135" s="33"/>
      <c r="C135" s="34"/>
      <c r="D135" s="34"/>
      <c r="E135" s="34"/>
      <c r="F135" s="34"/>
    </row>
    <row r="136" spans="1:6" x14ac:dyDescent="0.25">
      <c r="A136" s="32"/>
      <c r="B136" s="33"/>
      <c r="C136" s="34"/>
      <c r="D136" s="34"/>
      <c r="E136" s="34"/>
      <c r="F136" s="34"/>
    </row>
    <row r="137" spans="1:6" x14ac:dyDescent="0.25">
      <c r="A137" s="32"/>
      <c r="B137" s="33"/>
      <c r="C137" s="34"/>
      <c r="D137" s="34"/>
      <c r="E137" s="34"/>
      <c r="F137" s="34"/>
    </row>
    <row r="138" spans="1:6" x14ac:dyDescent="0.25">
      <c r="A138" s="32"/>
      <c r="B138" s="33"/>
      <c r="C138" s="34"/>
      <c r="D138" s="34"/>
      <c r="E138" s="34"/>
      <c r="F138" s="34"/>
    </row>
    <row r="139" spans="1:6" x14ac:dyDescent="0.25">
      <c r="A139" s="32"/>
      <c r="B139" s="33"/>
      <c r="C139" s="34"/>
      <c r="D139" s="34"/>
      <c r="E139" s="34"/>
      <c r="F139" s="34"/>
    </row>
    <row r="140" spans="1:6" x14ac:dyDescent="0.25">
      <c r="A140" s="32"/>
      <c r="B140" s="33"/>
      <c r="C140" s="34"/>
      <c r="D140" s="34"/>
      <c r="E140" s="34"/>
      <c r="F140" s="34"/>
    </row>
    <row r="141" spans="1:6" x14ac:dyDescent="0.25">
      <c r="A141" s="32"/>
      <c r="B141" s="33"/>
      <c r="C141" s="34"/>
      <c r="D141" s="34"/>
      <c r="E141" s="34"/>
      <c r="F141" s="34"/>
    </row>
    <row r="142" spans="1:6" x14ac:dyDescent="0.25">
      <c r="A142" s="32"/>
      <c r="B142" s="33"/>
      <c r="C142" s="34"/>
      <c r="D142" s="34"/>
      <c r="E142" s="34"/>
      <c r="F142" s="34"/>
    </row>
    <row r="143" spans="1:6" x14ac:dyDescent="0.25">
      <c r="A143" s="32"/>
      <c r="B143" s="33"/>
      <c r="C143" s="34"/>
      <c r="D143" s="34"/>
      <c r="E143" s="34"/>
      <c r="F143" s="34"/>
    </row>
    <row r="144" spans="1:6" x14ac:dyDescent="0.25">
      <c r="A144" s="32"/>
      <c r="B144" s="33"/>
      <c r="C144" s="34"/>
      <c r="D144" s="34"/>
      <c r="E144" s="34"/>
      <c r="F144" s="34"/>
    </row>
    <row r="145" spans="1:6" x14ac:dyDescent="0.25">
      <c r="A145" s="32"/>
      <c r="B145" s="33"/>
      <c r="C145" s="34"/>
      <c r="D145" s="34"/>
      <c r="E145" s="34"/>
      <c r="F145" s="34"/>
    </row>
    <row r="146" spans="1:6" x14ac:dyDescent="0.25">
      <c r="A146" s="32"/>
      <c r="B146" s="33"/>
      <c r="C146" s="34"/>
      <c r="D146" s="34"/>
      <c r="E146" s="34"/>
      <c r="F146" s="34"/>
    </row>
    <row r="147" spans="1:6" x14ac:dyDescent="0.25">
      <c r="A147" s="32"/>
      <c r="B147" s="33"/>
      <c r="C147" s="34"/>
      <c r="D147" s="34"/>
      <c r="E147" s="34"/>
      <c r="F147" s="34"/>
    </row>
    <row r="148" spans="1:6" x14ac:dyDescent="0.25">
      <c r="A148" s="32"/>
      <c r="B148" s="33"/>
      <c r="C148" s="34"/>
      <c r="D148" s="34"/>
      <c r="E148" s="34"/>
      <c r="F148" s="34"/>
    </row>
    <row r="149" spans="1:6" x14ac:dyDescent="0.25">
      <c r="A149" s="32"/>
      <c r="B149" s="33"/>
      <c r="C149" s="34"/>
      <c r="D149" s="34"/>
      <c r="E149" s="34"/>
      <c r="F149" s="34"/>
    </row>
    <row r="150" spans="1:6" x14ac:dyDescent="0.25">
      <c r="A150" s="32"/>
      <c r="B150" s="33"/>
      <c r="C150" s="34"/>
      <c r="D150" s="34"/>
      <c r="E150" s="34"/>
      <c r="F150" s="34"/>
    </row>
    <row r="151" spans="1:6" x14ac:dyDescent="0.25">
      <c r="A151" s="32"/>
      <c r="B151" s="33"/>
      <c r="C151" s="34"/>
      <c r="D151" s="34"/>
      <c r="E151" s="34"/>
      <c r="F151" s="34"/>
    </row>
    <row r="152" spans="1:6" x14ac:dyDescent="0.25">
      <c r="A152" s="32"/>
      <c r="B152" s="33"/>
      <c r="C152" s="34"/>
      <c r="D152" s="34"/>
      <c r="E152" s="34"/>
      <c r="F152" s="34"/>
    </row>
    <row r="153" spans="1:6" x14ac:dyDescent="0.25">
      <c r="A153" s="32"/>
      <c r="B153" s="33"/>
      <c r="C153" s="34"/>
      <c r="D153" s="34"/>
      <c r="E153" s="34"/>
      <c r="F153" s="34"/>
    </row>
    <row r="154" spans="1:6" x14ac:dyDescent="0.25">
      <c r="A154" s="32"/>
      <c r="B154" s="33"/>
      <c r="C154" s="34"/>
      <c r="D154" s="34"/>
      <c r="E154" s="34"/>
      <c r="F154" s="34"/>
    </row>
    <row r="155" spans="1:6" x14ac:dyDescent="0.25">
      <c r="A155" s="32"/>
      <c r="B155" s="33"/>
      <c r="C155" s="34"/>
      <c r="D155" s="34"/>
      <c r="E155" s="34"/>
      <c r="F155" s="34"/>
    </row>
    <row r="156" spans="1:6" x14ac:dyDescent="0.25">
      <c r="A156" s="32"/>
      <c r="B156" s="33"/>
      <c r="C156" s="34"/>
      <c r="D156" s="34"/>
      <c r="E156" s="34"/>
      <c r="F156" s="34"/>
    </row>
    <row r="157" spans="1:6" x14ac:dyDescent="0.25">
      <c r="A157" s="32"/>
      <c r="B157" s="33"/>
      <c r="C157" s="34"/>
      <c r="D157" s="34"/>
      <c r="E157" s="34"/>
      <c r="F157" s="34"/>
    </row>
    <row r="158" spans="1:6" x14ac:dyDescent="0.25">
      <c r="A158" s="32"/>
      <c r="B158" s="33"/>
      <c r="C158" s="34"/>
      <c r="D158" s="34"/>
      <c r="E158" s="34"/>
      <c r="F158" s="34"/>
    </row>
    <row r="159" spans="1:6" x14ac:dyDescent="0.25">
      <c r="A159" s="32"/>
      <c r="B159" s="33"/>
      <c r="C159" s="34"/>
      <c r="D159" s="34"/>
      <c r="E159" s="34"/>
      <c r="F159" s="34"/>
    </row>
    <row r="160" spans="1:6" x14ac:dyDescent="0.25">
      <c r="A160" s="32"/>
      <c r="B160" s="33"/>
      <c r="C160" s="34"/>
      <c r="D160" s="34"/>
      <c r="E160" s="34"/>
      <c r="F160" s="34"/>
    </row>
    <row r="161" spans="1:6" x14ac:dyDescent="0.25">
      <c r="A161" s="32"/>
      <c r="B161" s="33"/>
      <c r="C161" s="34"/>
      <c r="D161" s="34"/>
      <c r="E161" s="34"/>
      <c r="F161" s="34"/>
    </row>
    <row r="162" spans="1:6" x14ac:dyDescent="0.25">
      <c r="A162" s="32"/>
      <c r="B162" s="33"/>
      <c r="C162" s="34"/>
      <c r="D162" s="34"/>
      <c r="E162" s="34"/>
      <c r="F162" s="34"/>
    </row>
    <row r="163" spans="1:6" x14ac:dyDescent="0.25">
      <c r="A163" s="32"/>
      <c r="B163" s="33"/>
      <c r="C163" s="34"/>
      <c r="D163" s="34"/>
      <c r="E163" s="34"/>
      <c r="F163" s="34"/>
    </row>
    <row r="164" spans="1:6" x14ac:dyDescent="0.25">
      <c r="A164" s="32"/>
      <c r="B164" s="33"/>
      <c r="C164" s="34"/>
      <c r="D164" s="34"/>
      <c r="E164" s="34"/>
      <c r="F164" s="34"/>
    </row>
    <row r="165" spans="1:6" x14ac:dyDescent="0.25">
      <c r="A165" s="32"/>
      <c r="B165" s="33"/>
      <c r="C165" s="34"/>
      <c r="D165" s="34"/>
      <c r="E165" s="34"/>
      <c r="F165" s="34"/>
    </row>
    <row r="166" spans="1:6" x14ac:dyDescent="0.25">
      <c r="A166" s="32"/>
      <c r="B166" s="33"/>
      <c r="C166" s="34"/>
      <c r="D166" s="34"/>
      <c r="E166" s="34"/>
      <c r="F166" s="34"/>
    </row>
    <row r="167" spans="1:6" x14ac:dyDescent="0.25">
      <c r="A167" s="32"/>
      <c r="B167" s="33"/>
      <c r="C167" s="34"/>
      <c r="D167" s="34"/>
      <c r="E167" s="34"/>
      <c r="F167" s="34"/>
    </row>
    <row r="168" spans="1:6" x14ac:dyDescent="0.25">
      <c r="A168" s="32"/>
      <c r="B168" s="33"/>
      <c r="C168" s="34"/>
      <c r="D168" s="34"/>
      <c r="E168" s="34"/>
      <c r="F168" s="34"/>
    </row>
    <row r="169" spans="1:6" x14ac:dyDescent="0.25">
      <c r="A169" s="32"/>
      <c r="B169" s="33"/>
      <c r="C169" s="34"/>
      <c r="D169" s="34"/>
      <c r="E169" s="34"/>
      <c r="F169" s="34"/>
    </row>
    <row r="170" spans="1:6" x14ac:dyDescent="0.25">
      <c r="A170" s="32"/>
      <c r="B170" s="33"/>
      <c r="C170" s="34"/>
      <c r="D170" s="34"/>
      <c r="E170" s="34"/>
      <c r="F170" s="34"/>
    </row>
    <row r="171" spans="1:6" x14ac:dyDescent="0.25">
      <c r="A171" s="32"/>
      <c r="B171" s="33"/>
      <c r="C171" s="34"/>
      <c r="D171" s="34"/>
      <c r="E171" s="34"/>
      <c r="F171" s="34"/>
    </row>
    <row r="172" spans="1:6" x14ac:dyDescent="0.25">
      <c r="A172" s="32"/>
      <c r="B172" s="33"/>
      <c r="C172" s="34"/>
      <c r="D172" s="34"/>
      <c r="E172" s="34"/>
      <c r="F172" s="34"/>
    </row>
    <row r="173" spans="1:6" x14ac:dyDescent="0.25">
      <c r="A173" s="32"/>
      <c r="B173" s="33"/>
      <c r="C173" s="34"/>
      <c r="D173" s="34"/>
      <c r="E173" s="34"/>
      <c r="F173" s="34"/>
    </row>
    <row r="174" spans="1:6" x14ac:dyDescent="0.25">
      <c r="A174" s="32"/>
      <c r="B174" s="33"/>
      <c r="C174" s="34"/>
      <c r="D174" s="34"/>
      <c r="E174" s="34"/>
      <c r="F174" s="34"/>
    </row>
    <row r="175" spans="1:6" x14ac:dyDescent="0.25">
      <c r="A175" s="32"/>
      <c r="B175" s="33"/>
      <c r="C175" s="34"/>
      <c r="D175" s="34"/>
      <c r="E175" s="34"/>
      <c r="F175" s="34"/>
    </row>
    <row r="176" spans="1:6" x14ac:dyDescent="0.25">
      <c r="A176" s="32"/>
      <c r="B176" s="33"/>
      <c r="C176" s="34"/>
      <c r="D176" s="34"/>
      <c r="E176" s="34"/>
      <c r="F176" s="34"/>
    </row>
    <row r="177" spans="1:6" x14ac:dyDescent="0.25">
      <c r="A177" s="32"/>
      <c r="B177" s="33"/>
      <c r="C177" s="34"/>
      <c r="D177" s="34"/>
      <c r="E177" s="34"/>
      <c r="F177" s="34"/>
    </row>
    <row r="178" spans="1:6" x14ac:dyDescent="0.25">
      <c r="A178" s="32"/>
      <c r="B178" s="33"/>
      <c r="C178" s="34"/>
      <c r="D178" s="34"/>
      <c r="E178" s="34"/>
      <c r="F178" s="34"/>
    </row>
    <row r="179" spans="1:6" x14ac:dyDescent="0.25">
      <c r="A179" s="32"/>
      <c r="B179" s="33"/>
      <c r="C179" s="34"/>
      <c r="D179" s="34"/>
      <c r="E179" s="34"/>
      <c r="F179" s="34"/>
    </row>
    <row r="180" spans="1:6" x14ac:dyDescent="0.25">
      <c r="A180" s="32"/>
      <c r="B180" s="33"/>
      <c r="C180" s="34"/>
      <c r="D180" s="34"/>
      <c r="E180" s="34"/>
      <c r="F180" s="34"/>
    </row>
    <row r="181" spans="1:6" x14ac:dyDescent="0.25">
      <c r="A181" s="32"/>
      <c r="B181" s="33"/>
      <c r="C181" s="34"/>
      <c r="D181" s="34"/>
      <c r="E181" s="34"/>
      <c r="F181" s="34"/>
    </row>
    <row r="182" spans="1:6" x14ac:dyDescent="0.25">
      <c r="A182" s="32"/>
      <c r="B182" s="33"/>
      <c r="C182" s="34"/>
      <c r="D182" s="34"/>
      <c r="E182" s="34"/>
      <c r="F182" s="34"/>
    </row>
    <row r="183" spans="1:6" x14ac:dyDescent="0.25">
      <c r="A183" s="32"/>
      <c r="B183" s="33"/>
      <c r="C183" s="34"/>
      <c r="D183" s="34"/>
      <c r="E183" s="34"/>
      <c r="F183" s="34"/>
    </row>
    <row r="184" spans="1:6" x14ac:dyDescent="0.25">
      <c r="A184" s="32"/>
      <c r="B184" s="33"/>
      <c r="C184" s="34"/>
      <c r="D184" s="34"/>
      <c r="E184" s="34"/>
      <c r="F184" s="34"/>
    </row>
    <row r="185" spans="1:6" x14ac:dyDescent="0.25">
      <c r="A185" s="32"/>
      <c r="B185" s="33"/>
      <c r="C185" s="34"/>
      <c r="D185" s="34"/>
      <c r="E185" s="34"/>
      <c r="F185" s="34"/>
    </row>
    <row r="186" spans="1:6" x14ac:dyDescent="0.25">
      <c r="A186" s="32"/>
      <c r="B186" s="33"/>
      <c r="C186" s="34"/>
      <c r="D186" s="34"/>
      <c r="E186" s="34"/>
      <c r="F186" s="34"/>
    </row>
    <row r="187" spans="1:6" x14ac:dyDescent="0.25">
      <c r="A187" s="32"/>
      <c r="B187" s="33"/>
      <c r="C187" s="34"/>
      <c r="D187" s="34"/>
      <c r="E187" s="34"/>
      <c r="F187" s="34"/>
    </row>
    <row r="188" spans="1:6" x14ac:dyDescent="0.25">
      <c r="A188" s="32"/>
      <c r="B188" s="33"/>
      <c r="C188" s="34"/>
      <c r="D188" s="34"/>
      <c r="E188" s="34"/>
      <c r="F188" s="34"/>
    </row>
    <row r="189" spans="1:6" x14ac:dyDescent="0.25">
      <c r="A189" s="32"/>
      <c r="B189" s="33"/>
      <c r="C189" s="34"/>
      <c r="D189" s="34"/>
      <c r="E189" s="34"/>
      <c r="F189" s="34"/>
    </row>
    <row r="190" spans="1:6" x14ac:dyDescent="0.25">
      <c r="A190" s="32"/>
      <c r="B190" s="33"/>
      <c r="C190" s="34"/>
      <c r="D190" s="34"/>
      <c r="E190" s="34"/>
      <c r="F190" s="34"/>
    </row>
    <row r="191" spans="1:6" x14ac:dyDescent="0.25">
      <c r="A191" s="32"/>
      <c r="B191" s="33"/>
      <c r="C191" s="34"/>
      <c r="D191" s="34"/>
      <c r="E191" s="34"/>
      <c r="F191" s="34"/>
    </row>
    <row r="192" spans="1:6" x14ac:dyDescent="0.25">
      <c r="A192" s="32"/>
      <c r="B192" s="33"/>
      <c r="C192" s="34"/>
      <c r="D192" s="34"/>
      <c r="E192" s="34"/>
      <c r="F192" s="34"/>
    </row>
    <row r="193" spans="1:6" x14ac:dyDescent="0.25">
      <c r="A193" s="32"/>
      <c r="B193" s="33"/>
      <c r="C193" s="34"/>
      <c r="D193" s="34"/>
      <c r="E193" s="34"/>
      <c r="F193" s="34"/>
    </row>
    <row r="194" spans="1:6" x14ac:dyDescent="0.25">
      <c r="A194" s="32"/>
      <c r="B194" s="33"/>
      <c r="C194" s="34"/>
      <c r="D194" s="34"/>
      <c r="E194" s="34"/>
      <c r="F194" s="34"/>
    </row>
    <row r="195" spans="1:6" x14ac:dyDescent="0.25">
      <c r="A195" s="32"/>
      <c r="B195" s="33"/>
      <c r="C195" s="34"/>
      <c r="D195" s="34"/>
      <c r="E195" s="34"/>
      <c r="F195" s="34"/>
    </row>
    <row r="196" spans="1:6" x14ac:dyDescent="0.25">
      <c r="A196" s="32"/>
      <c r="B196" s="33"/>
      <c r="C196" s="34"/>
      <c r="D196" s="34"/>
      <c r="E196" s="34"/>
      <c r="F196" s="34"/>
    </row>
    <row r="197" spans="1:6" x14ac:dyDescent="0.25">
      <c r="A197" s="32"/>
      <c r="B197" s="33"/>
      <c r="C197" s="34"/>
      <c r="D197" s="34"/>
      <c r="E197" s="34"/>
      <c r="F197" s="34"/>
    </row>
    <row r="198" spans="1:6" x14ac:dyDescent="0.25">
      <c r="A198" s="32"/>
      <c r="B198" s="33"/>
      <c r="C198" s="34"/>
      <c r="D198" s="34"/>
      <c r="E198" s="34"/>
      <c r="F198" s="34"/>
    </row>
    <row r="199" spans="1:6" x14ac:dyDescent="0.25">
      <c r="A199" s="32"/>
      <c r="B199" s="33"/>
      <c r="C199" s="34"/>
      <c r="D199" s="34"/>
      <c r="E199" s="34"/>
      <c r="F199" s="34"/>
    </row>
    <row r="200" spans="1:6" x14ac:dyDescent="0.25">
      <c r="A200" s="32"/>
      <c r="B200" s="33"/>
      <c r="C200" s="34"/>
      <c r="D200" s="34"/>
      <c r="E200" s="34"/>
      <c r="F200" s="34"/>
    </row>
    <row r="201" spans="1:6" x14ac:dyDescent="0.25">
      <c r="A201" s="32"/>
      <c r="B201" s="33"/>
      <c r="C201" s="34"/>
      <c r="D201" s="34"/>
      <c r="E201" s="34"/>
      <c r="F201" s="34"/>
    </row>
    <row r="202" spans="1:6" x14ac:dyDescent="0.25">
      <c r="A202" s="32"/>
      <c r="B202" s="33"/>
      <c r="C202" s="34"/>
      <c r="D202" s="34"/>
      <c r="E202" s="34"/>
      <c r="F202" s="34"/>
    </row>
    <row r="203" spans="1:6" x14ac:dyDescent="0.25">
      <c r="A203" s="32"/>
      <c r="B203" s="33"/>
      <c r="C203" s="34"/>
      <c r="D203" s="34"/>
      <c r="E203" s="34"/>
      <c r="F203" s="34"/>
    </row>
    <row r="204" spans="1:6" x14ac:dyDescent="0.25">
      <c r="A204" s="32"/>
      <c r="B204" s="33"/>
      <c r="C204" s="34"/>
      <c r="D204" s="34"/>
      <c r="E204" s="34"/>
      <c r="F204" s="34"/>
    </row>
    <row r="205" spans="1:6" x14ac:dyDescent="0.25">
      <c r="A205" s="32"/>
      <c r="B205" s="33"/>
      <c r="C205" s="34"/>
      <c r="D205" s="34"/>
      <c r="E205" s="34"/>
      <c r="F205" s="34"/>
    </row>
    <row r="206" spans="1:6" x14ac:dyDescent="0.25">
      <c r="A206" s="32"/>
      <c r="B206" s="33"/>
      <c r="C206" s="34"/>
      <c r="D206" s="34"/>
      <c r="E206" s="34"/>
      <c r="F206" s="34"/>
    </row>
    <row r="207" spans="1:6" x14ac:dyDescent="0.25">
      <c r="A207" s="32"/>
      <c r="B207" s="33"/>
      <c r="C207" s="34"/>
      <c r="D207" s="34"/>
      <c r="E207" s="34"/>
      <c r="F207" s="34"/>
    </row>
    <row r="208" spans="1:6" x14ac:dyDescent="0.25">
      <c r="A208" s="32"/>
      <c r="B208" s="33"/>
      <c r="C208" s="34"/>
      <c r="D208" s="34"/>
      <c r="E208" s="34"/>
      <c r="F208" s="34"/>
    </row>
    <row r="209" spans="1:6" x14ac:dyDescent="0.25">
      <c r="A209" s="32"/>
      <c r="B209" s="33"/>
      <c r="C209" s="34"/>
      <c r="D209" s="34"/>
      <c r="E209" s="34"/>
      <c r="F209" s="34"/>
    </row>
    <row r="210" spans="1:6" x14ac:dyDescent="0.25">
      <c r="A210" s="32"/>
      <c r="B210" s="33"/>
      <c r="C210" s="34"/>
      <c r="D210" s="34"/>
      <c r="E210" s="34"/>
      <c r="F210" s="34"/>
    </row>
    <row r="211" spans="1:6" x14ac:dyDescent="0.25">
      <c r="A211" s="32"/>
      <c r="B211" s="33"/>
      <c r="C211" s="34"/>
      <c r="D211" s="34"/>
      <c r="E211" s="34"/>
      <c r="F211" s="34"/>
    </row>
    <row r="212" spans="1:6" x14ac:dyDescent="0.25">
      <c r="A212" s="32"/>
      <c r="B212" s="33"/>
      <c r="C212" s="34"/>
      <c r="D212" s="34"/>
      <c r="E212" s="34"/>
      <c r="F212" s="34"/>
    </row>
    <row r="213" spans="1:6" x14ac:dyDescent="0.25">
      <c r="A213" s="32"/>
      <c r="B213" s="33"/>
      <c r="C213" s="34"/>
      <c r="D213" s="34"/>
      <c r="E213" s="34"/>
      <c r="F213" s="34"/>
    </row>
    <row r="214" spans="1:6" x14ac:dyDescent="0.25">
      <c r="A214" s="32"/>
      <c r="B214" s="33"/>
      <c r="C214" s="34"/>
      <c r="D214" s="34"/>
      <c r="E214" s="34"/>
      <c r="F214" s="34"/>
    </row>
    <row r="215" spans="1:6" x14ac:dyDescent="0.25">
      <c r="A215" s="32"/>
      <c r="B215" s="33"/>
      <c r="C215" s="34"/>
      <c r="D215" s="34"/>
      <c r="E215" s="34"/>
      <c r="F215" s="34"/>
    </row>
    <row r="216" spans="1:6" x14ac:dyDescent="0.25">
      <c r="A216" s="32"/>
      <c r="B216" s="33"/>
      <c r="C216" s="34"/>
      <c r="D216" s="34"/>
      <c r="E216" s="34"/>
      <c r="F216" s="34"/>
    </row>
    <row r="217" spans="1:6" x14ac:dyDescent="0.25">
      <c r="A217" s="32"/>
      <c r="B217" s="33"/>
      <c r="C217" s="34"/>
      <c r="D217" s="34"/>
      <c r="E217" s="34"/>
      <c r="F217" s="34"/>
    </row>
    <row r="218" spans="1:6" x14ac:dyDescent="0.25">
      <c r="A218" s="32"/>
      <c r="B218" s="33"/>
      <c r="C218" s="34"/>
      <c r="D218" s="34"/>
      <c r="E218" s="34"/>
      <c r="F218" s="34"/>
    </row>
    <row r="219" spans="1:6" x14ac:dyDescent="0.25">
      <c r="A219" s="32"/>
      <c r="B219" s="33"/>
      <c r="C219" s="34"/>
      <c r="D219" s="34"/>
      <c r="E219" s="34"/>
      <c r="F219" s="34"/>
    </row>
    <row r="220" spans="1:6" x14ac:dyDescent="0.25">
      <c r="A220" s="32"/>
      <c r="B220" s="33"/>
      <c r="C220" s="34"/>
      <c r="D220" s="34"/>
      <c r="E220" s="34"/>
      <c r="F220" s="34"/>
    </row>
    <row r="221" spans="1:6" x14ac:dyDescent="0.25">
      <c r="A221" s="32"/>
      <c r="B221" s="33"/>
      <c r="C221" s="34"/>
      <c r="D221" s="34"/>
      <c r="E221" s="34"/>
      <c r="F221" s="34"/>
    </row>
  </sheetData>
  <mergeCells count="16">
    <mergeCell ref="A1:G1"/>
    <mergeCell ref="A61:F61"/>
    <mergeCell ref="A6:G6"/>
    <mergeCell ref="A8:G8"/>
    <mergeCell ref="A9:G9"/>
    <mergeCell ref="A42:F42"/>
    <mergeCell ref="A43:F43"/>
    <mergeCell ref="A44:F44"/>
    <mergeCell ref="A58:F58"/>
    <mergeCell ref="A106:F106"/>
    <mergeCell ref="A62:F62"/>
    <mergeCell ref="A63:F63"/>
    <mergeCell ref="A89:F89"/>
    <mergeCell ref="A92:F92"/>
    <mergeCell ref="A93:F93"/>
    <mergeCell ref="A94:F9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tabSelected="1" zoomScale="70" zoomScaleNormal="70" workbookViewId="0">
      <selection activeCell="I28" sqref="I28"/>
    </sheetView>
  </sheetViews>
  <sheetFormatPr baseColWidth="10" defaultColWidth="15.140625" defaultRowHeight="15" x14ac:dyDescent="0.25"/>
  <cols>
    <col min="1" max="1" width="15.140625" style="30"/>
    <col min="2" max="2" width="47.42578125" style="31" bestFit="1" customWidth="1"/>
    <col min="3" max="3" width="19" style="21" customWidth="1"/>
    <col min="4" max="4" width="16.85546875" style="21" bestFit="1" customWidth="1"/>
    <col min="5" max="5" width="16.42578125" style="21" bestFit="1" customWidth="1"/>
    <col min="6" max="6" width="16.85546875" style="21" bestFit="1" customWidth="1"/>
    <col min="7" max="7" width="17.85546875" style="21" customWidth="1"/>
    <col min="8" max="8" width="15.140625" style="21"/>
    <col min="9" max="9" width="42.85546875" style="21" customWidth="1"/>
    <col min="10" max="16384" width="15.140625" style="21"/>
  </cols>
  <sheetData>
    <row r="1" spans="1:8" x14ac:dyDescent="0.25">
      <c r="A1" s="110" t="s">
        <v>66</v>
      </c>
      <c r="B1" s="110"/>
      <c r="C1" s="110"/>
      <c r="D1" s="110"/>
      <c r="E1" s="110"/>
      <c r="F1" s="110"/>
      <c r="G1" s="110"/>
      <c r="H1" s="24"/>
    </row>
    <row r="2" spans="1:8" s="22" customFormat="1" x14ac:dyDescent="0.25">
      <c r="A2" s="9"/>
      <c r="B2" s="79" t="s">
        <v>84</v>
      </c>
      <c r="C2" s="9" t="s">
        <v>87</v>
      </c>
      <c r="D2" s="9"/>
      <c r="E2" s="9"/>
      <c r="F2" s="9"/>
      <c r="G2" s="9"/>
      <c r="H2" s="78"/>
    </row>
    <row r="3" spans="1:8" s="22" customFormat="1" x14ac:dyDescent="0.25">
      <c r="A3" s="9"/>
      <c r="B3" s="79" t="s">
        <v>85</v>
      </c>
      <c r="C3" s="9" t="s">
        <v>88</v>
      </c>
      <c r="D3" s="9"/>
      <c r="E3" s="9"/>
      <c r="F3" s="9"/>
      <c r="G3" s="9"/>
      <c r="H3" s="78"/>
    </row>
    <row r="4" spans="1:8" s="22" customFormat="1" x14ac:dyDescent="0.25">
      <c r="A4" s="9"/>
      <c r="B4" s="79" t="s">
        <v>86</v>
      </c>
      <c r="C4" s="9" t="s">
        <v>89</v>
      </c>
      <c r="D4" s="9"/>
      <c r="E4" s="9"/>
      <c r="F4" s="9"/>
      <c r="G4" s="9"/>
      <c r="H4" s="78"/>
    </row>
    <row r="5" spans="1:8" s="22" customFormat="1" x14ac:dyDescent="0.25">
      <c r="A5" s="9"/>
      <c r="B5" s="79" t="s">
        <v>83</v>
      </c>
      <c r="C5" s="8">
        <v>2014</v>
      </c>
      <c r="D5" s="9"/>
      <c r="E5" s="9"/>
      <c r="F5" s="9"/>
      <c r="G5" s="9"/>
      <c r="H5" s="78"/>
    </row>
    <row r="6" spans="1:8" s="22" customFormat="1" x14ac:dyDescent="0.25">
      <c r="A6" s="113"/>
      <c r="B6" s="113"/>
      <c r="C6" s="113"/>
      <c r="D6" s="113"/>
      <c r="E6" s="113"/>
      <c r="F6" s="113"/>
      <c r="G6" s="113"/>
    </row>
    <row r="7" spans="1:8" x14ac:dyDescent="0.25">
      <c r="A7" s="23"/>
      <c r="B7" s="24"/>
      <c r="C7" s="25"/>
      <c r="D7" s="25"/>
      <c r="E7" s="25"/>
      <c r="F7" s="25"/>
      <c r="G7" s="25"/>
    </row>
    <row r="8" spans="1:8" x14ac:dyDescent="0.25">
      <c r="A8" s="113" t="s">
        <v>91</v>
      </c>
      <c r="B8" s="113"/>
      <c r="C8" s="113"/>
      <c r="D8" s="113"/>
      <c r="E8" s="113"/>
      <c r="F8" s="113"/>
      <c r="G8" s="113"/>
    </row>
    <row r="9" spans="1:8" x14ac:dyDescent="0.25">
      <c r="A9" s="113" t="s">
        <v>112</v>
      </c>
      <c r="B9" s="113"/>
      <c r="C9" s="113"/>
      <c r="D9" s="113"/>
      <c r="E9" s="113"/>
      <c r="F9" s="113"/>
      <c r="G9" s="113"/>
    </row>
    <row r="10" spans="1:8" x14ac:dyDescent="0.25">
      <c r="A10" s="23"/>
      <c r="B10" s="24"/>
      <c r="C10" s="23"/>
      <c r="D10" s="23"/>
      <c r="E10" s="23"/>
      <c r="F10" s="23"/>
      <c r="G10" s="23"/>
    </row>
    <row r="11" spans="1:8" s="22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39</v>
      </c>
      <c r="E11" s="36" t="s">
        <v>40</v>
      </c>
      <c r="F11" s="36" t="s">
        <v>41</v>
      </c>
      <c r="G11" s="36" t="s">
        <v>109</v>
      </c>
      <c r="H11" s="36" t="s">
        <v>121</v>
      </c>
    </row>
    <row r="12" spans="1:8" s="22" customFormat="1" x14ac:dyDescent="0.25">
      <c r="A12" s="41"/>
      <c r="B12" s="27"/>
      <c r="C12" s="41"/>
      <c r="D12" s="41"/>
      <c r="E12" s="41"/>
      <c r="F12" s="41"/>
      <c r="G12" s="41"/>
      <c r="H12" s="41"/>
    </row>
    <row r="13" spans="1:8" s="22" customFormat="1" x14ac:dyDescent="0.25">
      <c r="A13" s="57">
        <v>0</v>
      </c>
      <c r="B13" s="58" t="s">
        <v>64</v>
      </c>
      <c r="C13" s="26" t="s">
        <v>11</v>
      </c>
      <c r="D13" s="41">
        <f>'1 T'!G13</f>
        <v>17234</v>
      </c>
      <c r="E13" s="41">
        <f>'2 T'!G13</f>
        <v>20548</v>
      </c>
      <c r="F13" s="41">
        <f>'3 T'!G13</f>
        <v>20997.666666666668</v>
      </c>
      <c r="G13" s="41">
        <f>+'4 T'!G13</f>
        <v>20461.666666666668</v>
      </c>
      <c r="H13" s="39">
        <f t="shared" ref="H13:H14" si="0">AVERAGE(D13:G13)</f>
        <v>19810.333333333336</v>
      </c>
    </row>
    <row r="14" spans="1:8" s="22" customFormat="1" x14ac:dyDescent="0.25">
      <c r="A14" s="57"/>
      <c r="B14" s="59" t="s">
        <v>65</v>
      </c>
      <c r="C14" s="26" t="s">
        <v>11</v>
      </c>
      <c r="D14" s="41">
        <f>'1 T'!G14</f>
        <v>664.66666666666663</v>
      </c>
      <c r="E14" s="41">
        <f>'2 T'!G14</f>
        <v>1578.3333333333333</v>
      </c>
      <c r="F14" s="41">
        <f>'3 T'!G14</f>
        <v>1758</v>
      </c>
      <c r="G14" s="41">
        <f>+'4 T'!G14</f>
        <v>1844</v>
      </c>
      <c r="H14" s="39">
        <f t="shared" si="0"/>
        <v>1461.25</v>
      </c>
    </row>
    <row r="15" spans="1:8" s="22" customFormat="1" x14ac:dyDescent="0.25">
      <c r="A15" s="26"/>
      <c r="B15" s="27"/>
      <c r="C15" s="41"/>
      <c r="D15" s="41"/>
      <c r="E15" s="41"/>
      <c r="F15" s="41"/>
      <c r="G15" s="41"/>
      <c r="H15" s="39"/>
    </row>
    <row r="16" spans="1:8" s="22" customFormat="1" ht="15.75" x14ac:dyDescent="0.25">
      <c r="A16" s="60">
        <v>1</v>
      </c>
      <c r="B16" s="61" t="s">
        <v>45</v>
      </c>
      <c r="C16" s="28" t="s">
        <v>11</v>
      </c>
      <c r="D16" s="39">
        <f>D17+D22</f>
        <v>22718.333333333336</v>
      </c>
      <c r="E16" s="39">
        <f t="shared" ref="E16:G16" si="1">E17+E22</f>
        <v>33496.666666666664</v>
      </c>
      <c r="F16" s="39">
        <f t="shared" si="1"/>
        <v>33566.666666666672</v>
      </c>
      <c r="G16" s="39">
        <f t="shared" si="1"/>
        <v>32483</v>
      </c>
      <c r="H16" s="39">
        <f>AVERAGE(D16:G16)</f>
        <v>30566.166666666668</v>
      </c>
    </row>
    <row r="17" spans="1:9" s="22" customFormat="1" ht="15.75" x14ac:dyDescent="0.25">
      <c r="A17" s="60"/>
      <c r="B17" s="62" t="s">
        <v>46</v>
      </c>
      <c r="C17" s="28" t="s">
        <v>11</v>
      </c>
      <c r="D17" s="39">
        <f>SUM(D18:D21)</f>
        <v>19889.000000000004</v>
      </c>
      <c r="E17" s="39">
        <f t="shared" ref="E17:G17" si="2">SUM(E18:E21)</f>
        <v>27159.333333333332</v>
      </c>
      <c r="F17" s="39">
        <f t="shared" si="2"/>
        <v>26457.666666666668</v>
      </c>
      <c r="G17" s="39">
        <f t="shared" si="2"/>
        <v>25999.666666666668</v>
      </c>
      <c r="H17" s="39">
        <f t="shared" ref="H17:H35" si="3">AVERAGE(D17:G17)</f>
        <v>24876.416666666668</v>
      </c>
      <c r="I17" s="100"/>
    </row>
    <row r="18" spans="1:9" ht="15.75" x14ac:dyDescent="0.25">
      <c r="A18" s="60"/>
      <c r="B18" s="63" t="s">
        <v>47</v>
      </c>
      <c r="C18" s="28" t="s">
        <v>11</v>
      </c>
      <c r="D18" s="39">
        <f>'1 T'!G18</f>
        <v>1711</v>
      </c>
      <c r="E18" s="39">
        <f>'2 T'!G18</f>
        <v>2277</v>
      </c>
      <c r="F18" s="39">
        <f>'3 T'!G18</f>
        <v>2264.6666666666665</v>
      </c>
      <c r="G18" s="41">
        <f>+'4 T'!G18</f>
        <v>2145.3333333333335</v>
      </c>
      <c r="H18" s="39">
        <f t="shared" si="3"/>
        <v>2099.5</v>
      </c>
    </row>
    <row r="19" spans="1:9" ht="15.75" x14ac:dyDescent="0.25">
      <c r="A19" s="60"/>
      <c r="B19" s="63" t="s">
        <v>48</v>
      </c>
      <c r="C19" s="28" t="s">
        <v>11</v>
      </c>
      <c r="D19" s="39">
        <f>'1 T'!G19</f>
        <v>14781.333333333334</v>
      </c>
      <c r="E19" s="39">
        <f>'2 T'!G19</f>
        <v>20148.666666666668</v>
      </c>
      <c r="F19" s="39">
        <f>'3 T'!G19</f>
        <v>19260</v>
      </c>
      <c r="G19" s="41">
        <f>+'4 T'!G19</f>
        <v>19066.666666666668</v>
      </c>
      <c r="H19" s="39">
        <f t="shared" si="3"/>
        <v>18314.166666666668</v>
      </c>
    </row>
    <row r="20" spans="1:9" ht="15.75" x14ac:dyDescent="0.25">
      <c r="A20" s="60"/>
      <c r="B20" s="63" t="s">
        <v>52</v>
      </c>
      <c r="C20" s="28" t="s">
        <v>11</v>
      </c>
      <c r="D20" s="39">
        <f>'1 T'!G20</f>
        <v>1020</v>
      </c>
      <c r="E20" s="39">
        <f>'2 T'!G20</f>
        <v>1598.3333333333333</v>
      </c>
      <c r="F20" s="39">
        <f>'3 T'!G20</f>
        <v>1697</v>
      </c>
      <c r="G20" s="41">
        <f>+'4 T'!G20</f>
        <v>1591</v>
      </c>
      <c r="H20" s="39">
        <f t="shared" si="3"/>
        <v>1476.5833333333333</v>
      </c>
    </row>
    <row r="21" spans="1:9" ht="15.75" x14ac:dyDescent="0.25">
      <c r="A21" s="60"/>
      <c r="B21" s="63" t="s">
        <v>51</v>
      </c>
      <c r="C21" s="28" t="s">
        <v>12</v>
      </c>
      <c r="D21" s="39">
        <f>'1 T'!G21</f>
        <v>2376.6666666666665</v>
      </c>
      <c r="E21" s="39">
        <f>'2 T'!G21</f>
        <v>3135.3333333333335</v>
      </c>
      <c r="F21" s="39">
        <f>'3 T'!G21</f>
        <v>3236</v>
      </c>
      <c r="G21" s="41">
        <f>+'4 T'!G21</f>
        <v>3196.6666666666665</v>
      </c>
      <c r="H21" s="39">
        <f t="shared" si="3"/>
        <v>2986.1666666666665</v>
      </c>
    </row>
    <row r="22" spans="1:9" ht="15.75" x14ac:dyDescent="0.25">
      <c r="A22" s="60"/>
      <c r="B22" s="64" t="s">
        <v>14</v>
      </c>
      <c r="C22" s="28" t="s">
        <v>11</v>
      </c>
      <c r="D22" s="39">
        <f>'1 T'!G22</f>
        <v>2829.3333333333335</v>
      </c>
      <c r="E22" s="39">
        <f>'2 T'!G22</f>
        <v>6337.333333333333</v>
      </c>
      <c r="F22" s="39">
        <f>'3 T'!G22</f>
        <v>7109</v>
      </c>
      <c r="G22" s="41">
        <f>+'4 T'!G22</f>
        <v>6483.333333333333</v>
      </c>
      <c r="H22" s="39">
        <f t="shared" si="3"/>
        <v>5689.75</v>
      </c>
    </row>
    <row r="23" spans="1:9" ht="17.25" x14ac:dyDescent="0.25">
      <c r="A23" s="60">
        <v>2</v>
      </c>
      <c r="B23" s="47" t="s">
        <v>49</v>
      </c>
      <c r="C23" s="5" t="s">
        <v>53</v>
      </c>
      <c r="D23" s="39">
        <f>D24+D27+D28</f>
        <v>111590.00000000001</v>
      </c>
      <c r="E23" s="39">
        <f t="shared" ref="E23:G23" si="4">E24+E27+E28</f>
        <v>125830.33333333333</v>
      </c>
      <c r="F23" s="39">
        <f t="shared" si="4"/>
        <v>126210.33333333333</v>
      </c>
      <c r="G23" s="39">
        <f t="shared" si="4"/>
        <v>124835.66666666666</v>
      </c>
      <c r="H23" s="39">
        <f>AVERAGE(D23:G23)</f>
        <v>122116.58333333334</v>
      </c>
    </row>
    <row r="24" spans="1:9" ht="15.75" x14ac:dyDescent="0.25">
      <c r="A24" s="60"/>
      <c r="B24" s="46" t="s">
        <v>144</v>
      </c>
      <c r="C24" s="5" t="s">
        <v>11</v>
      </c>
      <c r="D24" s="39">
        <f>'1 T'!G24</f>
        <v>15655.333333333334</v>
      </c>
      <c r="E24" s="39">
        <f>'2 T'!G24</f>
        <v>21051.666666666668</v>
      </c>
      <c r="F24" s="39">
        <f>'3 T'!G24</f>
        <v>20701</v>
      </c>
      <c r="G24" s="41">
        <f>+'4 T'!G24</f>
        <v>20277.666666666668</v>
      </c>
      <c r="H24" s="39">
        <f t="shared" si="3"/>
        <v>19421.416666666668</v>
      </c>
    </row>
    <row r="25" spans="1:9" ht="15.75" x14ac:dyDescent="0.25">
      <c r="A25" s="60"/>
      <c r="B25" s="46" t="s">
        <v>50</v>
      </c>
      <c r="C25" s="5" t="s">
        <v>11</v>
      </c>
      <c r="D25" s="39">
        <f>'1 T'!G25</f>
        <v>21561.333333333332</v>
      </c>
      <c r="E25" s="39">
        <f>'2 T'!G25</f>
        <v>26145</v>
      </c>
      <c r="F25" s="39">
        <f>'3 T'!G25</f>
        <v>26700</v>
      </c>
      <c r="G25" s="41">
        <f>+'4 T'!G25</f>
        <v>26568.666666666668</v>
      </c>
      <c r="H25" s="39">
        <f t="shared" si="3"/>
        <v>25243.75</v>
      </c>
    </row>
    <row r="26" spans="1:9" ht="15.75" x14ac:dyDescent="0.25">
      <c r="A26" s="60"/>
      <c r="B26" s="45" t="s">
        <v>126</v>
      </c>
      <c r="C26" s="5" t="s">
        <v>127</v>
      </c>
      <c r="D26" s="39"/>
      <c r="E26" s="39"/>
      <c r="F26" s="39"/>
      <c r="G26" s="41"/>
      <c r="H26" s="39"/>
    </row>
    <row r="27" spans="1:9" ht="15.75" x14ac:dyDescent="0.25">
      <c r="A27" s="60"/>
      <c r="B27" s="46" t="s">
        <v>145</v>
      </c>
      <c r="C27" s="5" t="s">
        <v>11</v>
      </c>
      <c r="D27" s="39">
        <f>'1 T'!G27</f>
        <v>2997.3333333333335</v>
      </c>
      <c r="E27" s="39">
        <f>'2 T'!G27</f>
        <v>4412.333333333333</v>
      </c>
      <c r="F27" s="39">
        <f>'3 T'!G27</f>
        <v>4044</v>
      </c>
      <c r="G27" s="41">
        <f>+'4 T'!G27</f>
        <v>4091.6666666666665</v>
      </c>
      <c r="H27" s="39">
        <f t="shared" si="3"/>
        <v>3886.333333333333</v>
      </c>
    </row>
    <row r="28" spans="1:9" ht="15.75" x14ac:dyDescent="0.25">
      <c r="A28" s="65"/>
      <c r="B28" s="46" t="s">
        <v>18</v>
      </c>
      <c r="C28" s="5" t="s">
        <v>11</v>
      </c>
      <c r="D28" s="107">
        <f>SUM(D29:D30)</f>
        <v>92937.333333333343</v>
      </c>
      <c r="E28" s="107">
        <f t="shared" ref="E28:G28" si="5">SUM(E29:E30)</f>
        <v>100366.33333333333</v>
      </c>
      <c r="F28" s="107">
        <f t="shared" si="5"/>
        <v>101465.33333333333</v>
      </c>
      <c r="G28" s="107">
        <f t="shared" si="5"/>
        <v>100466.33333333333</v>
      </c>
      <c r="H28" s="107">
        <f t="shared" si="3"/>
        <v>98808.833333333328</v>
      </c>
      <c r="I28" s="83"/>
    </row>
    <row r="29" spans="1:9" ht="15.75" x14ac:dyDescent="0.25">
      <c r="A29" s="65"/>
      <c r="B29" s="45" t="s">
        <v>48</v>
      </c>
      <c r="C29" s="5" t="s">
        <v>11</v>
      </c>
      <c r="D29" s="39">
        <f>'1 T'!G29</f>
        <v>79146.666666666672</v>
      </c>
      <c r="E29" s="39">
        <f>'2 T'!G29</f>
        <v>83994</v>
      </c>
      <c r="F29" s="39">
        <f>'3 T'!G29</f>
        <v>84177</v>
      </c>
      <c r="G29" s="41">
        <f>+'4 T'!G29</f>
        <v>82915</v>
      </c>
      <c r="H29" s="39">
        <f t="shared" si="3"/>
        <v>82558.166666666672</v>
      </c>
    </row>
    <row r="30" spans="1:9" ht="15.75" x14ac:dyDescent="0.25">
      <c r="A30" s="65"/>
      <c r="B30" s="45" t="s">
        <v>51</v>
      </c>
      <c r="C30" s="5" t="s">
        <v>11</v>
      </c>
      <c r="D30" s="39">
        <f>'1 T'!G30</f>
        <v>13790.666666666666</v>
      </c>
      <c r="E30" s="39">
        <f>'2 T'!G30</f>
        <v>16372.333333333334</v>
      </c>
      <c r="F30" s="39">
        <f>'3 T'!G30</f>
        <v>17288.333333333332</v>
      </c>
      <c r="G30" s="41">
        <f>+'4 T'!G30</f>
        <v>17551.333333333332</v>
      </c>
      <c r="H30" s="39">
        <f t="shared" si="3"/>
        <v>16250.666666666664</v>
      </c>
    </row>
    <row r="31" spans="1:9" ht="15.75" x14ac:dyDescent="0.25">
      <c r="A31" s="65"/>
      <c r="B31" s="45" t="s">
        <v>125</v>
      </c>
      <c r="C31" s="5" t="s">
        <v>127</v>
      </c>
      <c r="D31" s="39">
        <f>'1 T'!G31</f>
        <v>0</v>
      </c>
      <c r="E31" s="39">
        <f>'2 T'!G31</f>
        <v>0</v>
      </c>
      <c r="F31" s="39">
        <f>'3 T'!G31</f>
        <v>0</v>
      </c>
      <c r="G31" s="41">
        <f>+'4 T'!G31</f>
        <v>0</v>
      </c>
      <c r="H31" s="39">
        <f>SUM(D31:G31)</f>
        <v>0</v>
      </c>
    </row>
    <row r="32" spans="1:9" ht="15.75" x14ac:dyDescent="0.25">
      <c r="A32" s="60">
        <v>3</v>
      </c>
      <c r="B32" s="49" t="s">
        <v>10</v>
      </c>
      <c r="C32" s="5" t="s">
        <v>13</v>
      </c>
      <c r="D32" s="39">
        <f>'1 T'!G32</f>
        <v>6584.666666666667</v>
      </c>
      <c r="E32" s="39">
        <f>'2 T'!G32</f>
        <v>9588.6666666666661</v>
      </c>
      <c r="F32" s="39">
        <f>'3 T'!G32</f>
        <v>9131.3333333333339</v>
      </c>
      <c r="G32" s="41">
        <f>+'4 T'!G32</f>
        <v>9263</v>
      </c>
      <c r="H32" s="39">
        <f t="shared" si="3"/>
        <v>8641.9166666666661</v>
      </c>
    </row>
    <row r="33" spans="1:9" ht="15.75" x14ac:dyDescent="0.25">
      <c r="A33" s="60"/>
      <c r="B33" s="49"/>
      <c r="C33" s="5" t="s">
        <v>127</v>
      </c>
      <c r="D33" s="39">
        <f>'1 T'!G33</f>
        <v>0</v>
      </c>
      <c r="E33" s="39">
        <f>'2 T'!G33</f>
        <v>0</v>
      </c>
      <c r="F33" s="39">
        <f>'3 T'!G33</f>
        <v>0</v>
      </c>
      <c r="G33" s="41">
        <f>+'4 T'!G33</f>
        <v>0</v>
      </c>
      <c r="H33" s="39">
        <f>SUM(D33:G33)</f>
        <v>0</v>
      </c>
    </row>
    <row r="34" spans="1:9" ht="15.75" x14ac:dyDescent="0.25">
      <c r="A34" s="60"/>
      <c r="B34" s="67"/>
      <c r="C34" s="28"/>
      <c r="D34" s="39"/>
      <c r="E34" s="39"/>
      <c r="F34" s="39"/>
      <c r="G34" s="39"/>
      <c r="H34" s="39"/>
    </row>
    <row r="35" spans="1:9" ht="15.75" thickBot="1" x14ac:dyDescent="0.3">
      <c r="A35" s="50"/>
      <c r="B35" s="51" t="s">
        <v>114</v>
      </c>
      <c r="C35" s="52" t="s">
        <v>11</v>
      </c>
      <c r="D35" s="53">
        <f>D17+D28</f>
        <v>112826.33333333334</v>
      </c>
      <c r="E35" s="54">
        <f t="shared" ref="E35:G35" si="6">E17+E28</f>
        <v>127525.66666666666</v>
      </c>
      <c r="F35" s="54">
        <f t="shared" si="6"/>
        <v>127923</v>
      </c>
      <c r="G35" s="54">
        <f t="shared" si="6"/>
        <v>126466</v>
      </c>
      <c r="H35" s="50">
        <f t="shared" si="3"/>
        <v>123685.25</v>
      </c>
    </row>
    <row r="36" spans="1:9" ht="15.75" thickTop="1" x14ac:dyDescent="0.25">
      <c r="A36" s="27" t="s">
        <v>54</v>
      </c>
      <c r="C36" s="28"/>
      <c r="D36" s="29"/>
      <c r="E36" s="29"/>
      <c r="F36" s="29"/>
      <c r="G36" s="28"/>
      <c r="H36" s="28"/>
    </row>
    <row r="37" spans="1:9" x14ac:dyDescent="0.25">
      <c r="A37" s="27" t="s">
        <v>146</v>
      </c>
      <c r="C37" s="28"/>
      <c r="D37" s="29"/>
      <c r="E37" s="29"/>
      <c r="F37" s="29"/>
      <c r="G37" s="28"/>
      <c r="H37" s="28"/>
      <c r="I37" s="28"/>
    </row>
    <row r="38" spans="1:9" x14ac:dyDescent="0.25">
      <c r="A38" s="27" t="s">
        <v>55</v>
      </c>
      <c r="C38" s="28"/>
      <c r="D38" s="29"/>
      <c r="E38" s="29"/>
      <c r="F38" s="29"/>
      <c r="G38" s="28"/>
      <c r="H38" s="28"/>
      <c r="I38" s="28"/>
    </row>
    <row r="39" spans="1:9" x14ac:dyDescent="0.25">
      <c r="A39" s="31" t="s">
        <v>150</v>
      </c>
    </row>
    <row r="40" spans="1:9" x14ac:dyDescent="0.25">
      <c r="C40" s="28"/>
    </row>
    <row r="42" spans="1:9" x14ac:dyDescent="0.25">
      <c r="A42" s="115" t="s">
        <v>99</v>
      </c>
      <c r="B42" s="115"/>
      <c r="C42" s="115"/>
      <c r="D42" s="115"/>
      <c r="E42" s="115"/>
      <c r="F42" s="115"/>
    </row>
    <row r="43" spans="1:9" x14ac:dyDescent="0.25">
      <c r="A43" s="113" t="s">
        <v>101</v>
      </c>
      <c r="B43" s="113"/>
      <c r="C43" s="113"/>
      <c r="D43" s="113"/>
      <c r="E43" s="113"/>
      <c r="F43" s="113"/>
    </row>
    <row r="44" spans="1:9" x14ac:dyDescent="0.25">
      <c r="A44" s="110" t="s">
        <v>123</v>
      </c>
      <c r="B44" s="110"/>
      <c r="C44" s="110"/>
      <c r="D44" s="110"/>
      <c r="E44" s="110"/>
      <c r="F44" s="110"/>
    </row>
    <row r="45" spans="1:9" x14ac:dyDescent="0.25">
      <c r="A45" s="32"/>
      <c r="B45" s="33"/>
      <c r="C45" s="34"/>
      <c r="D45" s="34"/>
      <c r="E45" s="34"/>
      <c r="F45" s="34"/>
    </row>
    <row r="46" spans="1:9" ht="15.75" thickBot="1" x14ac:dyDescent="0.3">
      <c r="A46" s="36" t="s">
        <v>0</v>
      </c>
      <c r="B46" s="36" t="s">
        <v>122</v>
      </c>
      <c r="C46" s="36" t="str">
        <f>+D11</f>
        <v>I Trimestre</v>
      </c>
      <c r="D46" s="36" t="str">
        <f>+E11</f>
        <v>II Trimestre</v>
      </c>
      <c r="E46" s="36" t="str">
        <f>+F11</f>
        <v>III Trimestre</v>
      </c>
      <c r="F46" s="36" t="str">
        <f>+G11</f>
        <v>IV Trimestre</v>
      </c>
      <c r="G46" s="36" t="s">
        <v>42</v>
      </c>
    </row>
    <row r="47" spans="1:9" x14ac:dyDescent="0.25">
      <c r="A47" s="35"/>
      <c r="B47" s="68"/>
      <c r="C47" s="69"/>
      <c r="D47" s="69"/>
      <c r="E47" s="69"/>
      <c r="F47" s="69"/>
      <c r="G47" s="28"/>
    </row>
    <row r="48" spans="1:9" x14ac:dyDescent="0.25">
      <c r="A48" s="35">
        <v>1</v>
      </c>
      <c r="B48" s="68" t="s">
        <v>57</v>
      </c>
      <c r="C48" s="28">
        <f>'1 T'!F48</f>
        <v>1100750448</v>
      </c>
      <c r="D48" s="28">
        <f>'2 T'!F48</f>
        <v>1121935132</v>
      </c>
      <c r="E48" s="28">
        <f>'3 T'!F48</f>
        <v>1131521024</v>
      </c>
      <c r="F48" s="28">
        <f>'4 T'!F48</f>
        <v>1259613671</v>
      </c>
      <c r="G48" s="28">
        <f>SUM(C48:F48)</f>
        <v>4613820275</v>
      </c>
    </row>
    <row r="49" spans="1:7" x14ac:dyDescent="0.25">
      <c r="A49" s="35">
        <v>2</v>
      </c>
      <c r="B49" s="68" t="s">
        <v>59</v>
      </c>
      <c r="C49" s="28">
        <f>'1 T'!F49</f>
        <v>744359364</v>
      </c>
      <c r="D49" s="28">
        <f>'2 T'!F49</f>
        <v>1766329534.2</v>
      </c>
      <c r="E49" s="28">
        <f>'3 T'!F49</f>
        <v>1820162460</v>
      </c>
      <c r="F49" s="28">
        <f>'4 T'!F49</f>
        <v>2439060720</v>
      </c>
      <c r="G49" s="28">
        <f>SUM(C49:F49)</f>
        <v>6769912078.1999998</v>
      </c>
    </row>
    <row r="50" spans="1:7" x14ac:dyDescent="0.25">
      <c r="A50" s="35">
        <v>3</v>
      </c>
      <c r="B50" s="68" t="s">
        <v>58</v>
      </c>
      <c r="C50" s="28">
        <f>'1 T'!F50</f>
        <v>241667289</v>
      </c>
      <c r="D50" s="28">
        <f>'2 T'!F50</f>
        <v>822029647.17000008</v>
      </c>
      <c r="E50" s="28">
        <f>'3 T'!F50</f>
        <v>453362988.84000003</v>
      </c>
      <c r="F50" s="28">
        <f>'4 T'!F50</f>
        <v>1290302203.22</v>
      </c>
      <c r="G50" s="28">
        <f t="shared" ref="G50:G51" si="7">SUM(C50:F50)</f>
        <v>2807362128.2300005</v>
      </c>
    </row>
    <row r="51" spans="1:7" x14ac:dyDescent="0.25">
      <c r="A51" s="35">
        <v>4</v>
      </c>
      <c r="B51" s="68" t="s">
        <v>60</v>
      </c>
      <c r="C51" s="28">
        <f>'1 T'!F51</f>
        <v>0</v>
      </c>
      <c r="D51" s="28">
        <f>'2 T'!F51</f>
        <v>0</v>
      </c>
      <c r="E51" s="28">
        <f>'3 T'!F51</f>
        <v>0</v>
      </c>
      <c r="F51" s="28">
        <f>'4 T'!F51</f>
        <v>246908075</v>
      </c>
      <c r="G51" s="28">
        <f t="shared" si="7"/>
        <v>246908075</v>
      </c>
    </row>
    <row r="52" spans="1:7" x14ac:dyDescent="0.25">
      <c r="A52" s="35">
        <v>5</v>
      </c>
      <c r="B52" s="68" t="s">
        <v>44</v>
      </c>
      <c r="C52" s="28">
        <f>'1 T'!F52</f>
        <v>0</v>
      </c>
      <c r="D52" s="28">
        <f>'2 T'!F52</f>
        <v>0</v>
      </c>
      <c r="E52" s="28">
        <f>'3 T'!F52</f>
        <v>229666000.83000001</v>
      </c>
      <c r="F52" s="28">
        <f>'4 T'!F52</f>
        <v>0</v>
      </c>
      <c r="G52" s="28">
        <f t="shared" ref="G52:G56" si="8">SUM(C52:F52)</f>
        <v>229666000.83000001</v>
      </c>
    </row>
    <row r="53" spans="1:7" x14ac:dyDescent="0.25">
      <c r="A53" s="81">
        <v>6</v>
      </c>
      <c r="B53" s="13" t="s">
        <v>67</v>
      </c>
      <c r="C53" s="28">
        <f>'1 T'!F53</f>
        <v>41998757</v>
      </c>
      <c r="D53" s="28">
        <f>'2 T'!F53</f>
        <v>163307942</v>
      </c>
      <c r="E53" s="28">
        <f>'3 T'!F53</f>
        <v>182646572</v>
      </c>
      <c r="F53" s="28">
        <f>'4 T'!F53</f>
        <v>163225786</v>
      </c>
      <c r="G53" s="28">
        <f t="shared" si="8"/>
        <v>551179057</v>
      </c>
    </row>
    <row r="54" spans="1:7" x14ac:dyDescent="0.25">
      <c r="A54" s="89">
        <v>7</v>
      </c>
      <c r="B54" s="27" t="s">
        <v>128</v>
      </c>
      <c r="C54" s="28">
        <f>'1 T'!F54</f>
        <v>0</v>
      </c>
      <c r="D54" s="28">
        <f>'2 T'!F54</f>
        <v>0</v>
      </c>
      <c r="E54" s="28">
        <f>'3 T'!F54</f>
        <v>0</v>
      </c>
      <c r="F54" s="28">
        <f>'4 T'!F54</f>
        <v>0</v>
      </c>
      <c r="G54" s="28">
        <f t="shared" si="8"/>
        <v>0</v>
      </c>
    </row>
    <row r="55" spans="1:7" x14ac:dyDescent="0.25">
      <c r="A55" s="89">
        <v>8</v>
      </c>
      <c r="B55" s="27" t="s">
        <v>129</v>
      </c>
      <c r="C55" s="28">
        <f>'1 T'!F55</f>
        <v>0</v>
      </c>
      <c r="D55" s="28">
        <f>'2 T'!F55</f>
        <v>0</v>
      </c>
      <c r="E55" s="28">
        <f>'3 T'!F55</f>
        <v>0</v>
      </c>
      <c r="F55" s="28">
        <f>'4 T'!F55</f>
        <v>0</v>
      </c>
      <c r="G55" s="28">
        <f t="shared" si="8"/>
        <v>0</v>
      </c>
    </row>
    <row r="56" spans="1:7" x14ac:dyDescent="0.25">
      <c r="A56" s="89">
        <v>9</v>
      </c>
      <c r="B56" s="27" t="s">
        <v>130</v>
      </c>
      <c r="C56" s="28">
        <f>'1 T'!F56</f>
        <v>0</v>
      </c>
      <c r="D56" s="28">
        <f>'2 T'!F56</f>
        <v>0</v>
      </c>
      <c r="E56" s="28">
        <f>'3 T'!F56</f>
        <v>0</v>
      </c>
      <c r="F56" s="28">
        <f>'4 T'!F56</f>
        <v>0</v>
      </c>
      <c r="G56" s="28">
        <f t="shared" si="8"/>
        <v>0</v>
      </c>
    </row>
    <row r="57" spans="1:7" ht="15.75" thickBot="1" x14ac:dyDescent="0.3">
      <c r="A57" s="50"/>
      <c r="B57" s="51" t="s">
        <v>1</v>
      </c>
      <c r="C57" s="52">
        <f>SUM(C48:C56)</f>
        <v>2128775858</v>
      </c>
      <c r="D57" s="52">
        <f t="shared" ref="D57:F57" si="9">SUM(D48:D56)</f>
        <v>3873602255.3699999</v>
      </c>
      <c r="E57" s="52">
        <f t="shared" si="9"/>
        <v>3817359045.6700001</v>
      </c>
      <c r="F57" s="52">
        <f t="shared" si="9"/>
        <v>5399110455.2200003</v>
      </c>
      <c r="G57" s="52">
        <f>SUM(G48:G56)</f>
        <v>15218847614.26</v>
      </c>
    </row>
    <row r="58" spans="1:7" ht="15.75" thickTop="1" x14ac:dyDescent="0.25">
      <c r="A58" s="116" t="s">
        <v>137</v>
      </c>
      <c r="B58" s="116"/>
      <c r="C58" s="116"/>
      <c r="D58" s="116"/>
      <c r="E58" s="116"/>
      <c r="F58" s="116"/>
    </row>
    <row r="59" spans="1:7" x14ac:dyDescent="0.25">
      <c r="A59" s="32"/>
      <c r="B59" s="33"/>
      <c r="C59" s="34"/>
      <c r="D59" s="34"/>
      <c r="E59" s="34"/>
      <c r="F59" s="34"/>
      <c r="G59" s="34"/>
    </row>
    <row r="60" spans="1:7" x14ac:dyDescent="0.25">
      <c r="A60" s="32"/>
      <c r="B60" s="32"/>
      <c r="C60" s="32"/>
      <c r="D60" s="32"/>
      <c r="E60" s="32"/>
      <c r="F60" s="32"/>
    </row>
    <row r="61" spans="1:7" x14ac:dyDescent="0.25">
      <c r="A61" s="115" t="s">
        <v>100</v>
      </c>
      <c r="B61" s="115"/>
      <c r="C61" s="115"/>
      <c r="D61" s="115"/>
      <c r="E61" s="115"/>
      <c r="F61" s="115"/>
    </row>
    <row r="62" spans="1:7" x14ac:dyDescent="0.25">
      <c r="A62" s="113" t="s">
        <v>102</v>
      </c>
      <c r="B62" s="113"/>
      <c r="C62" s="113"/>
      <c r="D62" s="113"/>
      <c r="E62" s="113"/>
      <c r="F62" s="113"/>
    </row>
    <row r="63" spans="1:7" x14ac:dyDescent="0.25">
      <c r="A63" s="110" t="s">
        <v>123</v>
      </c>
      <c r="B63" s="110"/>
      <c r="C63" s="110"/>
      <c r="D63" s="110"/>
      <c r="E63" s="110"/>
      <c r="F63" s="110"/>
    </row>
    <row r="64" spans="1:7" x14ac:dyDescent="0.25">
      <c r="A64" s="32"/>
      <c r="B64" s="33"/>
      <c r="C64" s="34"/>
      <c r="D64" s="34"/>
      <c r="E64" s="34"/>
      <c r="F64" s="34"/>
    </row>
    <row r="65" spans="1:7" ht="15.75" thickBot="1" x14ac:dyDescent="0.3">
      <c r="A65" s="36" t="s">
        <v>97</v>
      </c>
      <c r="B65" s="36" t="s">
        <v>98</v>
      </c>
      <c r="C65" s="36" t="str">
        <f>+C46</f>
        <v>I Trimestre</v>
      </c>
      <c r="D65" s="36" t="str">
        <f>+D46</f>
        <v>II Trimestre</v>
      </c>
      <c r="E65" s="36" t="str">
        <f>+E46</f>
        <v>III Trimestre</v>
      </c>
      <c r="F65" s="36" t="str">
        <f>+F46</f>
        <v>IV Trimestre</v>
      </c>
      <c r="G65" s="36" t="s">
        <v>42</v>
      </c>
    </row>
    <row r="66" spans="1:7" x14ac:dyDescent="0.25">
      <c r="A66" s="35"/>
      <c r="B66" s="68"/>
      <c r="C66" s="70"/>
      <c r="D66" s="70"/>
      <c r="E66" s="70"/>
      <c r="F66" s="70"/>
      <c r="G66" s="28"/>
    </row>
    <row r="67" spans="1:7" x14ac:dyDescent="0.25">
      <c r="A67" s="71" t="s">
        <v>3</v>
      </c>
      <c r="B67" s="72" t="s">
        <v>4</v>
      </c>
      <c r="C67" s="28">
        <f>'1 T'!F67</f>
        <v>241667289</v>
      </c>
      <c r="D67" s="28">
        <f>'2 T'!F67</f>
        <v>822029647.16000009</v>
      </c>
      <c r="E67" s="28">
        <f>'3 T'!F67</f>
        <v>453362988.84000003</v>
      </c>
      <c r="F67" s="28">
        <f>'4 T'!F67</f>
        <v>1290302203.22</v>
      </c>
      <c r="G67" s="28">
        <f t="shared" ref="G67:G79" si="10">SUM(C67:F67)</f>
        <v>2807362128.2200003</v>
      </c>
    </row>
    <row r="68" spans="1:7" x14ac:dyDescent="0.25">
      <c r="A68" s="71" t="s">
        <v>5</v>
      </c>
      <c r="B68" s="72" t="s">
        <v>6</v>
      </c>
      <c r="C68" s="28">
        <f>'1 T'!F68</f>
        <v>744359364</v>
      </c>
      <c r="D68" s="28">
        <f>'2 T'!F68</f>
        <v>1766329534</v>
      </c>
      <c r="E68" s="28">
        <f>'3 T'!F68</f>
        <v>1820162460</v>
      </c>
      <c r="F68" s="28">
        <f>'4 T'!F68</f>
        <v>2439060720</v>
      </c>
      <c r="G68" s="28">
        <f t="shared" si="10"/>
        <v>6769912078</v>
      </c>
    </row>
    <row r="69" spans="1:7" x14ac:dyDescent="0.25">
      <c r="A69" s="71" t="s">
        <v>27</v>
      </c>
      <c r="B69" s="72" t="s">
        <v>28</v>
      </c>
      <c r="C69" s="28">
        <f>'1 T'!F69</f>
        <v>0</v>
      </c>
      <c r="D69" s="28">
        <f>'2 T'!F69</f>
        <v>0</v>
      </c>
      <c r="E69" s="28">
        <f>'3 T'!F69</f>
        <v>0</v>
      </c>
      <c r="F69" s="28">
        <f>'4 T'!F69</f>
        <v>0</v>
      </c>
      <c r="G69" s="28">
        <f t="shared" si="10"/>
        <v>0</v>
      </c>
    </row>
    <row r="70" spans="1:7" x14ac:dyDescent="0.25">
      <c r="A70" s="71" t="s">
        <v>7</v>
      </c>
      <c r="B70" s="72" t="s">
        <v>8</v>
      </c>
      <c r="C70" s="28">
        <f>'1 T'!F70</f>
        <v>0</v>
      </c>
      <c r="D70" s="28">
        <f>'2 T'!F70</f>
        <v>0</v>
      </c>
      <c r="E70" s="28">
        <f>'3 T'!F70</f>
        <v>0</v>
      </c>
      <c r="F70" s="28">
        <f>'4 T'!F70</f>
        <v>0</v>
      </c>
      <c r="G70" s="28">
        <f t="shared" si="10"/>
        <v>0</v>
      </c>
    </row>
    <row r="71" spans="1:7" x14ac:dyDescent="0.25">
      <c r="A71" s="71" t="s">
        <v>29</v>
      </c>
      <c r="B71" s="72" t="s">
        <v>30</v>
      </c>
      <c r="C71" s="28">
        <f>'1 T'!F71</f>
        <v>0</v>
      </c>
      <c r="D71" s="28">
        <f>'2 T'!F71</f>
        <v>0</v>
      </c>
      <c r="E71" s="28">
        <f>'3 T'!F71</f>
        <v>0</v>
      </c>
      <c r="F71" s="28">
        <f>'4 T'!F71</f>
        <v>0</v>
      </c>
      <c r="G71" s="28">
        <f t="shared" si="10"/>
        <v>0</v>
      </c>
    </row>
    <row r="72" spans="1:7" x14ac:dyDescent="0.25">
      <c r="A72" s="71" t="s">
        <v>31</v>
      </c>
      <c r="B72" s="72" t="s">
        <v>32</v>
      </c>
      <c r="C72" s="28">
        <f>'1 T'!F72</f>
        <v>0</v>
      </c>
      <c r="D72" s="28">
        <f>'2 T'!F72</f>
        <v>0</v>
      </c>
      <c r="E72" s="28">
        <f>'3 T'!F72</f>
        <v>0</v>
      </c>
      <c r="F72" s="28">
        <f>'4 T'!F72</f>
        <v>0</v>
      </c>
      <c r="G72" s="28">
        <f t="shared" si="10"/>
        <v>0</v>
      </c>
    </row>
    <row r="73" spans="1:7" x14ac:dyDescent="0.25">
      <c r="A73" s="71" t="s">
        <v>33</v>
      </c>
      <c r="B73" s="72" t="s">
        <v>34</v>
      </c>
      <c r="C73" s="28">
        <f>'1 T'!F73</f>
        <v>0</v>
      </c>
      <c r="D73" s="28">
        <f>'2 T'!F73</f>
        <v>0</v>
      </c>
      <c r="E73" s="28">
        <f>'3 T'!F73</f>
        <v>0</v>
      </c>
      <c r="F73" s="28">
        <f>'4 T'!F73</f>
        <v>0</v>
      </c>
      <c r="G73" s="28">
        <f t="shared" si="10"/>
        <v>0</v>
      </c>
    </row>
    <row r="74" spans="1:7" x14ac:dyDescent="0.25">
      <c r="A74" s="71" t="s">
        <v>35</v>
      </c>
      <c r="B74" s="72" t="s">
        <v>36</v>
      </c>
      <c r="C74" s="28">
        <f>'1 T'!F74</f>
        <v>0</v>
      </c>
      <c r="D74" s="28">
        <f>'2 T'!F74</f>
        <v>0</v>
      </c>
      <c r="E74" s="28">
        <f>'3 T'!F74</f>
        <v>0</v>
      </c>
      <c r="F74" s="28">
        <f>'4 T'!F74</f>
        <v>0</v>
      </c>
      <c r="G74" s="28">
        <f t="shared" si="10"/>
        <v>0</v>
      </c>
    </row>
    <row r="75" spans="1:7" x14ac:dyDescent="0.25">
      <c r="A75" s="71" t="s">
        <v>37</v>
      </c>
      <c r="B75" s="72" t="s">
        <v>38</v>
      </c>
      <c r="C75" s="28">
        <f>'1 T'!F75</f>
        <v>0</v>
      </c>
      <c r="D75" s="28">
        <f>'2 T'!F75</f>
        <v>0</v>
      </c>
      <c r="E75" s="28">
        <f>'3 T'!F75</f>
        <v>229666000.83000001</v>
      </c>
      <c r="F75" s="28">
        <f>'4 T'!F75</f>
        <v>0</v>
      </c>
      <c r="G75" s="28">
        <f t="shared" si="10"/>
        <v>229666000.83000001</v>
      </c>
    </row>
    <row r="76" spans="1:7" x14ac:dyDescent="0.25">
      <c r="A76" s="71" t="s">
        <v>9</v>
      </c>
      <c r="B76" s="72" t="s">
        <v>63</v>
      </c>
      <c r="C76" s="28">
        <f>'1 T'!F76</f>
        <v>1100750448</v>
      </c>
      <c r="D76" s="28">
        <f>'2 T'!F76</f>
        <v>1121935132</v>
      </c>
      <c r="E76" s="28">
        <f>'3 T'!F76</f>
        <v>1131521024</v>
      </c>
      <c r="F76" s="28">
        <f>'4 T'!F76</f>
        <v>1259613671</v>
      </c>
      <c r="G76" s="28">
        <f t="shared" si="10"/>
        <v>4613820275</v>
      </c>
    </row>
    <row r="77" spans="1:7" x14ac:dyDescent="0.25">
      <c r="A77" s="76" t="s">
        <v>69</v>
      </c>
      <c r="B77" s="77" t="s">
        <v>68</v>
      </c>
      <c r="C77" s="28">
        <f>'1 T'!F77</f>
        <v>0</v>
      </c>
      <c r="D77" s="28">
        <f>'2 T'!F77</f>
        <v>0</v>
      </c>
      <c r="E77" s="28">
        <f>'3 T'!F77</f>
        <v>0</v>
      </c>
      <c r="F77" s="28">
        <f>'4 T'!F77</f>
        <v>0</v>
      </c>
      <c r="G77" s="28">
        <f t="shared" si="10"/>
        <v>0</v>
      </c>
    </row>
    <row r="78" spans="1:7" x14ac:dyDescent="0.25">
      <c r="A78" s="76" t="s">
        <v>70</v>
      </c>
      <c r="B78" s="77" t="s">
        <v>71</v>
      </c>
      <c r="C78" s="28">
        <f>'1 T'!F78</f>
        <v>0</v>
      </c>
      <c r="D78" s="28">
        <f>'2 T'!F78</f>
        <v>0</v>
      </c>
      <c r="E78" s="28">
        <f>'3 T'!F78</f>
        <v>0</v>
      </c>
      <c r="F78" s="28">
        <f>'4 T'!F78</f>
        <v>246908075</v>
      </c>
      <c r="G78" s="28">
        <f t="shared" si="10"/>
        <v>246908075</v>
      </c>
    </row>
    <row r="79" spans="1:7" x14ac:dyDescent="0.25">
      <c r="A79" s="76" t="s">
        <v>72</v>
      </c>
      <c r="B79" s="77" t="s">
        <v>73</v>
      </c>
      <c r="C79" s="28">
        <f>'1 T'!F79</f>
        <v>0</v>
      </c>
      <c r="D79" s="28">
        <f>'2 T'!F79</f>
        <v>0</v>
      </c>
      <c r="E79" s="28">
        <f>'3 T'!F79</f>
        <v>0</v>
      </c>
      <c r="F79" s="28">
        <f>'4 T'!F79</f>
        <v>0</v>
      </c>
      <c r="G79" s="28">
        <f t="shared" si="10"/>
        <v>0</v>
      </c>
    </row>
    <row r="80" spans="1:7" x14ac:dyDescent="0.25">
      <c r="A80" s="76" t="s">
        <v>75</v>
      </c>
      <c r="B80" s="77" t="s">
        <v>76</v>
      </c>
      <c r="C80" s="28">
        <f>'1 T'!F80</f>
        <v>0</v>
      </c>
      <c r="D80" s="28">
        <f>'2 T'!F80</f>
        <v>0</v>
      </c>
      <c r="E80" s="28">
        <f>'3 T'!F80</f>
        <v>0</v>
      </c>
      <c r="F80" s="28">
        <f>'4 T'!F80</f>
        <v>0</v>
      </c>
      <c r="G80" s="28">
        <f t="shared" ref="G80:G87" si="11">SUM(C80:F80)</f>
        <v>0</v>
      </c>
    </row>
    <row r="81" spans="1:8" x14ac:dyDescent="0.25">
      <c r="A81" s="76" t="s">
        <v>77</v>
      </c>
      <c r="B81" s="77" t="s">
        <v>78</v>
      </c>
      <c r="C81" s="28">
        <f>'1 T'!F81</f>
        <v>0</v>
      </c>
      <c r="D81" s="28">
        <f>'2 T'!F81</f>
        <v>0</v>
      </c>
      <c r="E81" s="28">
        <f>'3 T'!F81</f>
        <v>0</v>
      </c>
      <c r="F81" s="28">
        <f>'4 T'!F81</f>
        <v>0</v>
      </c>
      <c r="G81" s="28">
        <f t="shared" si="11"/>
        <v>0</v>
      </c>
    </row>
    <row r="82" spans="1:8" x14ac:dyDescent="0.25">
      <c r="A82" s="76" t="s">
        <v>79</v>
      </c>
      <c r="B82" s="77" t="s">
        <v>80</v>
      </c>
      <c r="C82" s="28">
        <f>'1 T'!F82</f>
        <v>0</v>
      </c>
      <c r="D82" s="28">
        <f>'2 T'!F82</f>
        <v>0</v>
      </c>
      <c r="E82" s="28">
        <f>'3 T'!F82</f>
        <v>0</v>
      </c>
      <c r="F82" s="28">
        <f>'4 T'!F82</f>
        <v>0</v>
      </c>
      <c r="G82" s="28">
        <f t="shared" si="11"/>
        <v>0</v>
      </c>
    </row>
    <row r="83" spans="1:8" ht="30" x14ac:dyDescent="0.25">
      <c r="A83" s="76" t="s">
        <v>81</v>
      </c>
      <c r="B83" s="77" t="s">
        <v>82</v>
      </c>
      <c r="C83" s="28">
        <f>'1 T'!F83</f>
        <v>0</v>
      </c>
      <c r="D83" s="28">
        <f>'2 T'!F83</f>
        <v>0</v>
      </c>
      <c r="E83" s="28">
        <f>'3 T'!F83</f>
        <v>0</v>
      </c>
      <c r="F83" s="28">
        <f>'4 T'!F83</f>
        <v>0</v>
      </c>
      <c r="G83" s="28">
        <f t="shared" si="11"/>
        <v>0</v>
      </c>
    </row>
    <row r="84" spans="1:8" x14ac:dyDescent="0.25">
      <c r="A84" s="76" t="s">
        <v>72</v>
      </c>
      <c r="B84" s="77" t="s">
        <v>73</v>
      </c>
      <c r="C84" s="28">
        <f>'1 T'!F84</f>
        <v>0</v>
      </c>
      <c r="D84" s="28">
        <f>'2 T'!F84</f>
        <v>0</v>
      </c>
      <c r="E84" s="28">
        <f>'3 T'!F84</f>
        <v>29303408.960000001</v>
      </c>
      <c r="F84" s="28">
        <f>'4 T'!F84</f>
        <v>0</v>
      </c>
      <c r="G84" s="28">
        <f t="shared" si="11"/>
        <v>29303408.960000001</v>
      </c>
    </row>
    <row r="85" spans="1:8" x14ac:dyDescent="0.25">
      <c r="A85" s="76" t="s">
        <v>153</v>
      </c>
      <c r="B85" s="77" t="s">
        <v>152</v>
      </c>
      <c r="C85" s="28"/>
      <c r="D85" s="28"/>
      <c r="E85" s="28">
        <f>'3 T'!F85</f>
        <v>9292145.0700000003</v>
      </c>
      <c r="F85" s="28"/>
      <c r="G85" s="28">
        <f>SUM(C85:F85)</f>
        <v>9292145.0700000003</v>
      </c>
    </row>
    <row r="86" spans="1:8" x14ac:dyDescent="0.25">
      <c r="A86" s="21" t="s">
        <v>131</v>
      </c>
      <c r="B86" s="21" t="s">
        <v>132</v>
      </c>
      <c r="C86" s="103">
        <f>'1 T'!F86</f>
        <v>0</v>
      </c>
      <c r="D86" s="103">
        <f>'2 T'!F86</f>
        <v>681750286.26999998</v>
      </c>
      <c r="E86" s="103">
        <f>'3 T'!F86</f>
        <v>424363161.76999998</v>
      </c>
      <c r="F86" s="103">
        <f>'4 T'!F86</f>
        <v>0</v>
      </c>
      <c r="G86" s="28">
        <f t="shared" ref="G86" si="12">SUM(C86:F86)</f>
        <v>1106113448.04</v>
      </c>
      <c r="H86" s="83"/>
    </row>
    <row r="87" spans="1:8" ht="30" x14ac:dyDescent="0.25">
      <c r="A87" s="76" t="s">
        <v>124</v>
      </c>
      <c r="B87" s="77" t="s">
        <v>74</v>
      </c>
      <c r="C87" s="103">
        <f>'1 T'!F87</f>
        <v>41998757</v>
      </c>
      <c r="D87" s="103">
        <f>'2 T'!F87</f>
        <v>163307942</v>
      </c>
      <c r="E87" s="103">
        <f>'3 T'!F87</f>
        <v>182646572</v>
      </c>
      <c r="F87" s="103">
        <f>'4 T'!F87</f>
        <v>163225786</v>
      </c>
      <c r="G87" s="28">
        <f t="shared" si="11"/>
        <v>551179057</v>
      </c>
      <c r="H87" s="83"/>
    </row>
    <row r="88" spans="1:8" ht="15.75" thickBot="1" x14ac:dyDescent="0.3">
      <c r="A88" s="50"/>
      <c r="B88" s="51" t="s">
        <v>1</v>
      </c>
      <c r="C88" s="52">
        <f>SUM(C67:C87)</f>
        <v>2128775858</v>
      </c>
      <c r="D88" s="52">
        <f>SUM(D67:D87)</f>
        <v>4555352541.4300003</v>
      </c>
      <c r="E88" s="52">
        <f>SUM(E67:E87)</f>
        <v>4280317761.4700003</v>
      </c>
      <c r="F88" s="52">
        <f>SUM(F67:F87)</f>
        <v>5399110455.2200003</v>
      </c>
      <c r="G88" s="52">
        <f>SUM(G67:G87)</f>
        <v>16363556616.119999</v>
      </c>
    </row>
    <row r="89" spans="1:8" ht="15.75" thickTop="1" x14ac:dyDescent="0.25">
      <c r="A89" s="116" t="s">
        <v>137</v>
      </c>
      <c r="B89" s="116"/>
      <c r="C89" s="116"/>
      <c r="D89" s="116"/>
      <c r="E89" s="116"/>
      <c r="F89" s="116"/>
    </row>
    <row r="90" spans="1:8" x14ac:dyDescent="0.25">
      <c r="B90" s="33"/>
      <c r="C90" s="34"/>
      <c r="D90" s="34"/>
      <c r="E90" s="34"/>
      <c r="F90" s="34"/>
    </row>
    <row r="91" spans="1:8" x14ac:dyDescent="0.25">
      <c r="B91" s="33"/>
      <c r="C91" s="34"/>
      <c r="D91" s="34"/>
      <c r="E91" s="34"/>
      <c r="F91" s="34"/>
    </row>
    <row r="92" spans="1:8" x14ac:dyDescent="0.25">
      <c r="A92" s="115" t="s">
        <v>111</v>
      </c>
      <c r="B92" s="115"/>
      <c r="C92" s="115"/>
      <c r="D92" s="115"/>
      <c r="E92" s="115"/>
      <c r="F92" s="115"/>
    </row>
    <row r="93" spans="1:8" x14ac:dyDescent="0.25">
      <c r="A93" s="113" t="s">
        <v>110</v>
      </c>
      <c r="B93" s="113"/>
      <c r="C93" s="113"/>
      <c r="D93" s="113"/>
      <c r="E93" s="113"/>
      <c r="F93" s="113"/>
    </row>
    <row r="94" spans="1:8" x14ac:dyDescent="0.25">
      <c r="A94" s="110" t="s">
        <v>123</v>
      </c>
      <c r="B94" s="110"/>
      <c r="C94" s="110"/>
      <c r="D94" s="110"/>
      <c r="E94" s="110"/>
      <c r="F94" s="110"/>
    </row>
    <row r="95" spans="1:8" x14ac:dyDescent="0.25">
      <c r="A95" s="32"/>
      <c r="B95" s="33"/>
      <c r="C95" s="34"/>
      <c r="D95" s="34"/>
      <c r="E95" s="34"/>
      <c r="F95" s="34"/>
    </row>
    <row r="96" spans="1:8" ht="15.75" thickBot="1" x14ac:dyDescent="0.3">
      <c r="A96" s="36" t="s">
        <v>0</v>
      </c>
      <c r="B96" s="36" t="s">
        <v>92</v>
      </c>
      <c r="C96" s="36" t="str">
        <f>+C65</f>
        <v>I Trimestre</v>
      </c>
      <c r="D96" s="36" t="str">
        <f>+D65</f>
        <v>II Trimestre</v>
      </c>
      <c r="E96" s="36" t="str">
        <f>+E65</f>
        <v>III Trimestre</v>
      </c>
      <c r="F96" s="36" t="str">
        <f>+F65</f>
        <v>IV Trimestre</v>
      </c>
      <c r="G96" s="36" t="s">
        <v>43</v>
      </c>
    </row>
    <row r="97" spans="1:8" x14ac:dyDescent="0.25">
      <c r="A97" s="35"/>
      <c r="B97" s="68"/>
      <c r="C97" s="70"/>
      <c r="D97" s="70"/>
      <c r="E97" s="70"/>
      <c r="F97" s="70"/>
      <c r="G97" s="28"/>
    </row>
    <row r="98" spans="1:8" x14ac:dyDescent="0.25">
      <c r="A98" s="35">
        <v>1</v>
      </c>
      <c r="B98" s="13" t="s">
        <v>104</v>
      </c>
      <c r="C98" s="28">
        <f>'1 T'!F98</f>
        <v>667034517</v>
      </c>
      <c r="D98" s="28">
        <f>'2 T'!F98</f>
        <v>531579703</v>
      </c>
      <c r="E98" s="103">
        <f>'3 T'!F98</f>
        <v>738297532.05999947</v>
      </c>
      <c r="F98" s="28">
        <f>'4 T'!F98</f>
        <v>956737641.92999935</v>
      </c>
      <c r="G98" s="28">
        <f>C98</f>
        <v>667034517</v>
      </c>
      <c r="H98" s="83"/>
    </row>
    <row r="99" spans="1:8" x14ac:dyDescent="0.25">
      <c r="A99" s="35">
        <v>2</v>
      </c>
      <c r="B99" s="13" t="s">
        <v>105</v>
      </c>
      <c r="C99" s="28">
        <f>'1 T'!F99</f>
        <v>1993321044</v>
      </c>
      <c r="D99" s="28">
        <f>'2 T'!F99</f>
        <v>4762070370.4899998</v>
      </c>
      <c r="E99" s="103">
        <f>'3 T'!F99</f>
        <v>4498757871.3400002</v>
      </c>
      <c r="F99" s="28">
        <f>'4 T'!F99</f>
        <v>4473499855.6000004</v>
      </c>
      <c r="G99" s="28">
        <f>SUM(C99:F99)</f>
        <v>15727649141.43</v>
      </c>
    </row>
    <row r="100" spans="1:8" x14ac:dyDescent="0.25">
      <c r="A100" s="96"/>
      <c r="B100" s="97" t="s">
        <v>133</v>
      </c>
      <c r="C100" s="28">
        <f>'1 T'!F100</f>
        <v>1993321044</v>
      </c>
      <c r="D100" s="28">
        <f>'2 T'!F100</f>
        <v>4762070370.4899998</v>
      </c>
      <c r="E100" s="103">
        <f>'3 T'!F100</f>
        <v>4468724565.4499998</v>
      </c>
      <c r="F100" s="28">
        <f>'4 T'!F100</f>
        <v>4220591780.5999999</v>
      </c>
      <c r="G100" s="28">
        <f t="shared" ref="G100:G101" si="13">SUM(C100:F100)</f>
        <v>15444707760.539999</v>
      </c>
    </row>
    <row r="101" spans="1:8" x14ac:dyDescent="0.25">
      <c r="A101" s="96"/>
      <c r="B101" s="97" t="s">
        <v>143</v>
      </c>
      <c r="C101" s="28">
        <f>'1 T'!F101</f>
        <v>0</v>
      </c>
      <c r="D101" s="28">
        <f>'2 T'!F101</f>
        <v>0</v>
      </c>
      <c r="E101" s="103">
        <f>'3 T'!F101</f>
        <v>30033305.890000001</v>
      </c>
      <c r="F101" s="28">
        <f>'4 T'!F101</f>
        <v>252908075</v>
      </c>
      <c r="G101" s="28">
        <f t="shared" si="13"/>
        <v>282941380.88999999</v>
      </c>
    </row>
    <row r="102" spans="1:8" x14ac:dyDescent="0.25">
      <c r="A102" s="35">
        <v>3</v>
      </c>
      <c r="B102" s="13" t="s">
        <v>106</v>
      </c>
      <c r="C102" s="28">
        <f>'1 T'!F102</f>
        <v>2660355561</v>
      </c>
      <c r="D102" s="28">
        <f>'2 T'!F102</f>
        <v>5293650073.4899998</v>
      </c>
      <c r="E102" s="103">
        <f>'3 T'!F102</f>
        <v>5237055403.3999996</v>
      </c>
      <c r="F102" s="28">
        <f>'4 T'!F102</f>
        <v>5430237497.5299997</v>
      </c>
      <c r="G102" s="28">
        <f>SUM(G98:G99)</f>
        <v>16394683658.43</v>
      </c>
    </row>
    <row r="103" spans="1:8" x14ac:dyDescent="0.25">
      <c r="A103" s="35">
        <v>4</v>
      </c>
      <c r="B103" s="13" t="s">
        <v>107</v>
      </c>
      <c r="C103" s="28">
        <f>'1 T'!F103</f>
        <v>2128775858</v>
      </c>
      <c r="D103" s="28">
        <f>'2 T'!F103</f>
        <v>4555352541.4300003</v>
      </c>
      <c r="E103" s="103">
        <f>'3 T'!F103</f>
        <v>4280317761.4700003</v>
      </c>
      <c r="F103" s="28">
        <f>'4 T'!F103</f>
        <v>5399110455.2199993</v>
      </c>
      <c r="G103" s="28">
        <f>SUM(C103:F103)</f>
        <v>16363556616.120001</v>
      </c>
    </row>
    <row r="104" spans="1:8" x14ac:dyDescent="0.25">
      <c r="A104" s="35">
        <v>5</v>
      </c>
      <c r="B104" s="13" t="s">
        <v>108</v>
      </c>
      <c r="C104" s="28">
        <f>'1 T'!F104</f>
        <v>531579703</v>
      </c>
      <c r="D104" s="28">
        <f>'2 T'!F104</f>
        <v>738297532.05999947</v>
      </c>
      <c r="E104" s="103">
        <f>'3 T'!F104</f>
        <v>956737641.92999935</v>
      </c>
      <c r="F104" s="28">
        <f>'4 T'!F104</f>
        <v>31127042.31000042</v>
      </c>
      <c r="G104" s="28">
        <f>+G102-G103</f>
        <v>31127042.309999466</v>
      </c>
    </row>
    <row r="105" spans="1:8" ht="15.75" thickBot="1" x14ac:dyDescent="0.3">
      <c r="A105" s="50"/>
      <c r="B105" s="51"/>
      <c r="C105" s="52"/>
      <c r="D105" s="53"/>
      <c r="E105" s="54"/>
      <c r="F105" s="50"/>
      <c r="G105" s="50"/>
    </row>
    <row r="106" spans="1:8" ht="15.75" thickTop="1" x14ac:dyDescent="0.25">
      <c r="A106" s="116" t="s">
        <v>137</v>
      </c>
      <c r="B106" s="116"/>
      <c r="C106" s="116"/>
      <c r="D106" s="116"/>
      <c r="E106" s="116"/>
      <c r="F106" s="116"/>
    </row>
    <row r="107" spans="1:8" x14ac:dyDescent="0.25">
      <c r="A107" s="32"/>
      <c r="B107" s="33"/>
      <c r="C107" s="34"/>
      <c r="D107" s="34"/>
      <c r="E107" s="34"/>
      <c r="F107" s="34"/>
    </row>
    <row r="108" spans="1:8" x14ac:dyDescent="0.25">
      <c r="A108" s="32" t="s">
        <v>162</v>
      </c>
      <c r="B108" s="33"/>
      <c r="C108" s="34"/>
      <c r="D108" s="34"/>
      <c r="E108" s="34"/>
      <c r="F108" s="34"/>
    </row>
    <row r="109" spans="1:8" x14ac:dyDescent="0.25">
      <c r="A109" s="32"/>
      <c r="B109" s="33"/>
      <c r="C109" s="34"/>
      <c r="D109" s="34"/>
      <c r="E109" s="34"/>
      <c r="F109" s="34"/>
    </row>
    <row r="110" spans="1:8" x14ac:dyDescent="0.25">
      <c r="A110" s="32"/>
      <c r="B110" s="33"/>
      <c r="C110" s="34"/>
      <c r="D110" s="34"/>
      <c r="E110" s="34"/>
      <c r="F110" s="34"/>
    </row>
    <row r="111" spans="1:8" x14ac:dyDescent="0.25">
      <c r="A111" s="82"/>
      <c r="B111" s="33"/>
      <c r="C111" s="34"/>
      <c r="D111" s="34"/>
      <c r="E111" s="34"/>
      <c r="F111" s="34"/>
    </row>
    <row r="112" spans="1:8" x14ac:dyDescent="0.25">
      <c r="A112" s="82"/>
      <c r="B112" s="33"/>
      <c r="C112" s="34"/>
      <c r="D112" s="34"/>
      <c r="E112" s="34"/>
      <c r="F112" s="34"/>
    </row>
    <row r="113" spans="1:6" x14ac:dyDescent="0.25">
      <c r="A113" s="82"/>
      <c r="B113" s="33"/>
      <c r="C113" s="34"/>
      <c r="D113" s="34"/>
      <c r="E113" s="34"/>
      <c r="F113" s="34"/>
    </row>
    <row r="114" spans="1:6" x14ac:dyDescent="0.25">
      <c r="A114" s="32"/>
      <c r="B114" s="33"/>
      <c r="C114" s="34"/>
      <c r="D114" s="34"/>
      <c r="E114" s="34"/>
      <c r="F114" s="34"/>
    </row>
    <row r="115" spans="1:6" x14ac:dyDescent="0.25">
      <c r="A115" s="32"/>
      <c r="B115" s="33"/>
      <c r="C115" s="34"/>
      <c r="D115" s="34"/>
      <c r="E115" s="34"/>
      <c r="F115" s="34"/>
    </row>
    <row r="116" spans="1:6" x14ac:dyDescent="0.25">
      <c r="A116" s="32"/>
      <c r="B116" s="33"/>
      <c r="C116" s="34"/>
      <c r="D116" s="34"/>
      <c r="E116" s="34"/>
      <c r="F116" s="34"/>
    </row>
    <row r="117" spans="1:6" x14ac:dyDescent="0.25">
      <c r="A117" s="32"/>
      <c r="B117" s="33"/>
      <c r="C117" s="34"/>
      <c r="D117" s="34"/>
      <c r="E117" s="34"/>
      <c r="F117" s="34"/>
    </row>
    <row r="118" spans="1:6" x14ac:dyDescent="0.25">
      <c r="A118" s="32"/>
      <c r="B118" s="33"/>
      <c r="C118" s="34"/>
      <c r="D118" s="34"/>
      <c r="E118" s="34"/>
      <c r="F118" s="34"/>
    </row>
    <row r="119" spans="1:6" x14ac:dyDescent="0.25">
      <c r="A119" s="32"/>
      <c r="B119" s="33"/>
      <c r="C119" s="34"/>
      <c r="D119" s="34"/>
      <c r="E119" s="34"/>
      <c r="F119" s="34"/>
    </row>
    <row r="120" spans="1:6" x14ac:dyDescent="0.25">
      <c r="A120" s="32"/>
      <c r="B120" s="33"/>
      <c r="C120" s="34"/>
      <c r="D120" s="34"/>
      <c r="E120" s="34"/>
      <c r="F120" s="34"/>
    </row>
    <row r="121" spans="1:6" x14ac:dyDescent="0.25">
      <c r="A121" s="32"/>
      <c r="B121" s="33"/>
      <c r="C121" s="34"/>
      <c r="D121" s="34"/>
      <c r="E121" s="34"/>
      <c r="F121" s="34"/>
    </row>
    <row r="122" spans="1:6" x14ac:dyDescent="0.25">
      <c r="A122" s="32"/>
      <c r="B122" s="33"/>
      <c r="C122" s="34"/>
      <c r="D122" s="34"/>
      <c r="E122" s="34"/>
      <c r="F122" s="34"/>
    </row>
    <row r="123" spans="1:6" x14ac:dyDescent="0.25">
      <c r="A123" s="32"/>
      <c r="B123" s="33"/>
      <c r="C123" s="34"/>
      <c r="D123" s="34"/>
      <c r="E123" s="34"/>
      <c r="F123" s="34"/>
    </row>
    <row r="124" spans="1:6" x14ac:dyDescent="0.25">
      <c r="A124" s="32"/>
      <c r="B124" s="33"/>
      <c r="C124" s="34"/>
      <c r="D124" s="34"/>
      <c r="E124" s="34"/>
      <c r="F124" s="34"/>
    </row>
    <row r="125" spans="1:6" x14ac:dyDescent="0.25">
      <c r="A125" s="32"/>
      <c r="B125" s="33"/>
      <c r="C125" s="34"/>
      <c r="D125" s="34"/>
      <c r="E125" s="34"/>
      <c r="F125" s="34"/>
    </row>
    <row r="126" spans="1:6" x14ac:dyDescent="0.25">
      <c r="A126" s="32"/>
      <c r="B126" s="33"/>
      <c r="C126" s="34"/>
      <c r="D126" s="34"/>
      <c r="E126" s="34"/>
      <c r="F126" s="34"/>
    </row>
    <row r="127" spans="1:6" x14ac:dyDescent="0.25">
      <c r="A127" s="32"/>
      <c r="B127" s="33"/>
      <c r="C127" s="34"/>
      <c r="D127" s="34"/>
      <c r="E127" s="34"/>
      <c r="F127" s="34"/>
    </row>
    <row r="128" spans="1:6" x14ac:dyDescent="0.25">
      <c r="A128" s="32"/>
      <c r="B128" s="33"/>
      <c r="C128" s="34"/>
      <c r="D128" s="34"/>
      <c r="E128" s="34"/>
      <c r="F128" s="34"/>
    </row>
    <row r="129" spans="1:6" x14ac:dyDescent="0.25">
      <c r="A129" s="32"/>
      <c r="B129" s="33"/>
      <c r="C129" s="34"/>
      <c r="D129" s="34"/>
      <c r="E129" s="34"/>
      <c r="F129" s="34"/>
    </row>
    <row r="130" spans="1:6" x14ac:dyDescent="0.25">
      <c r="A130" s="32"/>
      <c r="B130" s="33"/>
      <c r="C130" s="34"/>
      <c r="D130" s="34"/>
      <c r="E130" s="34"/>
      <c r="F130" s="34"/>
    </row>
    <row r="131" spans="1:6" x14ac:dyDescent="0.25">
      <c r="A131" s="32"/>
      <c r="B131" s="33"/>
      <c r="C131" s="34"/>
      <c r="D131" s="34"/>
      <c r="E131" s="34"/>
      <c r="F131" s="34"/>
    </row>
    <row r="132" spans="1:6" x14ac:dyDescent="0.25">
      <c r="A132" s="32"/>
      <c r="B132" s="33"/>
      <c r="C132" s="34"/>
      <c r="D132" s="34"/>
      <c r="E132" s="34"/>
      <c r="F132" s="34"/>
    </row>
    <row r="133" spans="1:6" x14ac:dyDescent="0.25">
      <c r="A133" s="32"/>
      <c r="B133" s="33"/>
      <c r="C133" s="34"/>
      <c r="D133" s="34"/>
      <c r="E133" s="34"/>
      <c r="F133" s="34"/>
    </row>
    <row r="134" spans="1:6" x14ac:dyDescent="0.25">
      <c r="A134" s="32"/>
      <c r="B134" s="33"/>
      <c r="C134" s="34"/>
      <c r="D134" s="34"/>
      <c r="E134" s="34"/>
      <c r="F134" s="34"/>
    </row>
    <row r="135" spans="1:6" x14ac:dyDescent="0.25">
      <c r="A135" s="32"/>
      <c r="B135" s="33"/>
      <c r="C135" s="34"/>
      <c r="D135" s="34"/>
      <c r="E135" s="34"/>
      <c r="F135" s="34"/>
    </row>
    <row r="136" spans="1:6" x14ac:dyDescent="0.25">
      <c r="A136" s="32"/>
      <c r="B136" s="33"/>
      <c r="C136" s="34"/>
      <c r="D136" s="34"/>
      <c r="E136" s="34"/>
      <c r="F136" s="34"/>
    </row>
    <row r="137" spans="1:6" x14ac:dyDescent="0.25">
      <c r="A137" s="32"/>
      <c r="B137" s="33"/>
      <c r="C137" s="34"/>
      <c r="D137" s="34"/>
      <c r="E137" s="34"/>
      <c r="F137" s="34"/>
    </row>
    <row r="138" spans="1:6" x14ac:dyDescent="0.25">
      <c r="A138" s="32"/>
      <c r="B138" s="33"/>
      <c r="C138" s="34"/>
      <c r="D138" s="34"/>
      <c r="E138" s="34"/>
      <c r="F138" s="34"/>
    </row>
    <row r="139" spans="1:6" x14ac:dyDescent="0.25">
      <c r="A139" s="32"/>
      <c r="B139" s="33"/>
      <c r="C139" s="34"/>
      <c r="D139" s="34"/>
      <c r="E139" s="34"/>
      <c r="F139" s="34"/>
    </row>
    <row r="140" spans="1:6" x14ac:dyDescent="0.25">
      <c r="A140" s="32"/>
      <c r="B140" s="33"/>
      <c r="C140" s="34"/>
      <c r="D140" s="34"/>
      <c r="E140" s="34"/>
      <c r="F140" s="34"/>
    </row>
    <row r="141" spans="1:6" x14ac:dyDescent="0.25">
      <c r="A141" s="32"/>
      <c r="B141" s="33"/>
      <c r="C141" s="34"/>
      <c r="D141" s="34"/>
      <c r="E141" s="34"/>
      <c r="F141" s="34"/>
    </row>
    <row r="142" spans="1:6" x14ac:dyDescent="0.25">
      <c r="A142" s="32"/>
      <c r="B142" s="33"/>
      <c r="C142" s="34"/>
      <c r="D142" s="34"/>
      <c r="E142" s="34"/>
      <c r="F142" s="34"/>
    </row>
    <row r="143" spans="1:6" x14ac:dyDescent="0.25">
      <c r="A143" s="32"/>
      <c r="B143" s="33"/>
      <c r="C143" s="34"/>
      <c r="D143" s="34"/>
      <c r="E143" s="34"/>
      <c r="F143" s="34"/>
    </row>
    <row r="144" spans="1:6" x14ac:dyDescent="0.25">
      <c r="A144" s="32"/>
      <c r="B144" s="33"/>
      <c r="C144" s="34"/>
      <c r="D144" s="34"/>
      <c r="E144" s="34"/>
      <c r="F144" s="34"/>
    </row>
    <row r="145" spans="1:6" x14ac:dyDescent="0.25">
      <c r="A145" s="32"/>
      <c r="B145" s="33"/>
      <c r="C145" s="34"/>
      <c r="D145" s="34"/>
      <c r="E145" s="34"/>
      <c r="F145" s="34"/>
    </row>
    <row r="146" spans="1:6" x14ac:dyDescent="0.25">
      <c r="A146" s="32"/>
      <c r="B146" s="33"/>
      <c r="C146" s="34"/>
      <c r="D146" s="34"/>
      <c r="E146" s="34"/>
      <c r="F146" s="34"/>
    </row>
    <row r="147" spans="1:6" x14ac:dyDescent="0.25">
      <c r="A147" s="32"/>
      <c r="B147" s="33"/>
      <c r="C147" s="34"/>
      <c r="D147" s="34"/>
      <c r="E147" s="34"/>
      <c r="F147" s="34"/>
    </row>
    <row r="148" spans="1:6" x14ac:dyDescent="0.25">
      <c r="A148" s="32"/>
      <c r="B148" s="33"/>
      <c r="C148" s="34"/>
      <c r="D148" s="34"/>
      <c r="E148" s="34"/>
      <c r="F148" s="34"/>
    </row>
    <row r="149" spans="1:6" x14ac:dyDescent="0.25">
      <c r="A149" s="32"/>
      <c r="B149" s="33"/>
      <c r="C149" s="34"/>
      <c r="D149" s="34"/>
      <c r="E149" s="34"/>
      <c r="F149" s="34"/>
    </row>
    <row r="150" spans="1:6" x14ac:dyDescent="0.25">
      <c r="A150" s="32"/>
      <c r="B150" s="33"/>
      <c r="C150" s="34"/>
      <c r="D150" s="34"/>
      <c r="E150" s="34"/>
      <c r="F150" s="34"/>
    </row>
    <row r="151" spans="1:6" x14ac:dyDescent="0.25">
      <c r="A151" s="32"/>
      <c r="B151" s="33"/>
      <c r="C151" s="34"/>
      <c r="D151" s="34"/>
      <c r="E151" s="34"/>
      <c r="F151" s="34"/>
    </row>
    <row r="152" spans="1:6" x14ac:dyDescent="0.25">
      <c r="A152" s="32"/>
      <c r="B152" s="33"/>
      <c r="C152" s="34"/>
      <c r="D152" s="34"/>
      <c r="E152" s="34"/>
      <c r="F152" s="34"/>
    </row>
    <row r="153" spans="1:6" x14ac:dyDescent="0.25">
      <c r="A153" s="32"/>
      <c r="B153" s="33"/>
      <c r="C153" s="34"/>
      <c r="D153" s="34"/>
      <c r="E153" s="34"/>
      <c r="F153" s="34"/>
    </row>
    <row r="154" spans="1:6" x14ac:dyDescent="0.25">
      <c r="A154" s="32"/>
      <c r="B154" s="33"/>
      <c r="C154" s="34"/>
      <c r="D154" s="34"/>
      <c r="E154" s="34"/>
      <c r="F154" s="34"/>
    </row>
    <row r="155" spans="1:6" x14ac:dyDescent="0.25">
      <c r="A155" s="32"/>
      <c r="B155" s="33"/>
      <c r="C155" s="34"/>
      <c r="D155" s="34"/>
      <c r="E155" s="34"/>
      <c r="F155" s="34"/>
    </row>
    <row r="156" spans="1:6" x14ac:dyDescent="0.25">
      <c r="A156" s="32"/>
      <c r="B156" s="33"/>
      <c r="C156" s="34"/>
      <c r="D156" s="34"/>
      <c r="E156" s="34"/>
      <c r="F156" s="34"/>
    </row>
    <row r="157" spans="1:6" x14ac:dyDescent="0.25">
      <c r="A157" s="32"/>
      <c r="B157" s="33"/>
      <c r="C157" s="34"/>
      <c r="D157" s="34"/>
      <c r="E157" s="34"/>
      <c r="F157" s="34"/>
    </row>
    <row r="158" spans="1:6" x14ac:dyDescent="0.25">
      <c r="A158" s="32"/>
      <c r="B158" s="33"/>
      <c r="C158" s="34"/>
      <c r="D158" s="34"/>
      <c r="E158" s="34"/>
      <c r="F158" s="34"/>
    </row>
    <row r="159" spans="1:6" x14ac:dyDescent="0.25">
      <c r="A159" s="32"/>
      <c r="B159" s="33"/>
      <c r="C159" s="34"/>
      <c r="D159" s="34"/>
      <c r="E159" s="34"/>
      <c r="F159" s="34"/>
    </row>
    <row r="160" spans="1:6" x14ac:dyDescent="0.25">
      <c r="A160" s="32"/>
      <c r="B160" s="33"/>
      <c r="C160" s="34"/>
      <c r="D160" s="34"/>
      <c r="E160" s="34"/>
      <c r="F160" s="34"/>
    </row>
    <row r="161" spans="1:6" x14ac:dyDescent="0.25">
      <c r="A161" s="32"/>
      <c r="B161" s="33"/>
      <c r="C161" s="34"/>
      <c r="D161" s="34"/>
      <c r="E161" s="34"/>
      <c r="F161" s="34"/>
    </row>
    <row r="162" spans="1:6" x14ac:dyDescent="0.25">
      <c r="A162" s="32"/>
      <c r="B162" s="33"/>
      <c r="C162" s="34"/>
      <c r="D162" s="34"/>
      <c r="E162" s="34"/>
      <c r="F162" s="34"/>
    </row>
    <row r="163" spans="1:6" x14ac:dyDescent="0.25">
      <c r="A163" s="32"/>
      <c r="B163" s="33"/>
      <c r="C163" s="34"/>
      <c r="D163" s="34"/>
      <c r="E163" s="34"/>
      <c r="F163" s="34"/>
    </row>
    <row r="164" spans="1:6" x14ac:dyDescent="0.25">
      <c r="A164" s="32"/>
      <c r="B164" s="33"/>
      <c r="C164" s="34"/>
      <c r="D164" s="34"/>
      <c r="E164" s="34"/>
      <c r="F164" s="34"/>
    </row>
    <row r="165" spans="1:6" x14ac:dyDescent="0.25">
      <c r="A165" s="32"/>
      <c r="B165" s="33"/>
      <c r="C165" s="34"/>
      <c r="D165" s="34"/>
      <c r="E165" s="34"/>
      <c r="F165" s="34"/>
    </row>
    <row r="166" spans="1:6" x14ac:dyDescent="0.25">
      <c r="A166" s="32"/>
      <c r="B166" s="33"/>
      <c r="C166" s="34"/>
      <c r="D166" s="34"/>
      <c r="E166" s="34"/>
      <c r="F166" s="34"/>
    </row>
    <row r="167" spans="1:6" x14ac:dyDescent="0.25">
      <c r="A167" s="32"/>
      <c r="B167" s="33"/>
      <c r="C167" s="34"/>
      <c r="D167" s="34"/>
      <c r="E167" s="34"/>
      <c r="F167" s="34"/>
    </row>
    <row r="168" spans="1:6" x14ac:dyDescent="0.25">
      <c r="A168" s="32"/>
      <c r="B168" s="33"/>
      <c r="C168" s="34"/>
      <c r="D168" s="34"/>
      <c r="E168" s="34"/>
      <c r="F168" s="34"/>
    </row>
    <row r="169" spans="1:6" x14ac:dyDescent="0.25">
      <c r="A169" s="32"/>
      <c r="B169" s="33"/>
      <c r="C169" s="34"/>
      <c r="D169" s="34"/>
      <c r="E169" s="34"/>
      <c r="F169" s="34"/>
    </row>
    <row r="170" spans="1:6" x14ac:dyDescent="0.25">
      <c r="A170" s="32"/>
      <c r="B170" s="33"/>
      <c r="C170" s="34"/>
      <c r="D170" s="34"/>
      <c r="E170" s="34"/>
      <c r="F170" s="34"/>
    </row>
    <row r="171" spans="1:6" x14ac:dyDescent="0.25">
      <c r="A171" s="32"/>
      <c r="B171" s="33"/>
      <c r="C171" s="34"/>
      <c r="D171" s="34"/>
      <c r="E171" s="34"/>
      <c r="F171" s="34"/>
    </row>
    <row r="172" spans="1:6" x14ac:dyDescent="0.25">
      <c r="A172" s="32"/>
      <c r="B172" s="33"/>
      <c r="C172" s="34"/>
      <c r="D172" s="34"/>
      <c r="E172" s="34"/>
      <c r="F172" s="34"/>
    </row>
    <row r="173" spans="1:6" x14ac:dyDescent="0.25">
      <c r="A173" s="32"/>
      <c r="B173" s="33"/>
      <c r="C173" s="34"/>
      <c r="D173" s="34"/>
      <c r="E173" s="34"/>
      <c r="F173" s="34"/>
    </row>
    <row r="174" spans="1:6" x14ac:dyDescent="0.25">
      <c r="A174" s="32"/>
      <c r="B174" s="33"/>
      <c r="C174" s="34"/>
      <c r="D174" s="34"/>
      <c r="E174" s="34"/>
      <c r="F174" s="34"/>
    </row>
    <row r="175" spans="1:6" x14ac:dyDescent="0.25">
      <c r="A175" s="32"/>
      <c r="B175" s="33"/>
      <c r="C175" s="34"/>
      <c r="D175" s="34"/>
      <c r="E175" s="34"/>
      <c r="F175" s="34"/>
    </row>
    <row r="176" spans="1:6" x14ac:dyDescent="0.25">
      <c r="A176" s="32"/>
      <c r="B176" s="33"/>
      <c r="C176" s="34"/>
      <c r="D176" s="34"/>
      <c r="E176" s="34"/>
      <c r="F176" s="34"/>
    </row>
    <row r="177" spans="1:6" x14ac:dyDescent="0.25">
      <c r="A177" s="32"/>
      <c r="B177" s="33"/>
      <c r="C177" s="34"/>
      <c r="D177" s="34"/>
      <c r="E177" s="34"/>
      <c r="F177" s="34"/>
    </row>
    <row r="178" spans="1:6" x14ac:dyDescent="0.25">
      <c r="A178" s="32"/>
      <c r="B178" s="33"/>
      <c r="C178" s="34"/>
      <c r="D178" s="34"/>
      <c r="E178" s="34"/>
      <c r="F178" s="34"/>
    </row>
    <row r="179" spans="1:6" x14ac:dyDescent="0.25">
      <c r="A179" s="32"/>
      <c r="B179" s="33"/>
      <c r="C179" s="34"/>
      <c r="D179" s="34"/>
      <c r="E179" s="34"/>
      <c r="F179" s="34"/>
    </row>
    <row r="180" spans="1:6" x14ac:dyDescent="0.25">
      <c r="A180" s="32"/>
      <c r="B180" s="33"/>
      <c r="C180" s="34"/>
      <c r="D180" s="34"/>
      <c r="E180" s="34"/>
      <c r="F180" s="34"/>
    </row>
    <row r="181" spans="1:6" x14ac:dyDescent="0.25">
      <c r="A181" s="32"/>
      <c r="B181" s="33"/>
      <c r="C181" s="34"/>
      <c r="D181" s="34"/>
      <c r="E181" s="34"/>
      <c r="F181" s="34"/>
    </row>
    <row r="182" spans="1:6" x14ac:dyDescent="0.25">
      <c r="A182" s="32"/>
      <c r="B182" s="33"/>
      <c r="C182" s="34"/>
      <c r="D182" s="34"/>
      <c r="E182" s="34"/>
      <c r="F182" s="34"/>
    </row>
    <row r="183" spans="1:6" x14ac:dyDescent="0.25">
      <c r="A183" s="32"/>
      <c r="B183" s="33"/>
      <c r="C183" s="34"/>
      <c r="D183" s="34"/>
      <c r="E183" s="34"/>
      <c r="F183" s="34"/>
    </row>
    <row r="184" spans="1:6" x14ac:dyDescent="0.25">
      <c r="A184" s="32"/>
      <c r="B184" s="33"/>
      <c r="C184" s="34"/>
      <c r="D184" s="34"/>
      <c r="E184" s="34"/>
      <c r="F184" s="34"/>
    </row>
    <row r="185" spans="1:6" x14ac:dyDescent="0.25">
      <c r="A185" s="32"/>
      <c r="B185" s="33"/>
      <c r="C185" s="34"/>
      <c r="D185" s="34"/>
      <c r="E185" s="34"/>
      <c r="F185" s="34"/>
    </row>
    <row r="186" spans="1:6" x14ac:dyDescent="0.25">
      <c r="A186" s="32"/>
      <c r="B186" s="33"/>
      <c r="C186" s="34"/>
      <c r="D186" s="34"/>
      <c r="E186" s="34"/>
      <c r="F186" s="34"/>
    </row>
    <row r="187" spans="1:6" x14ac:dyDescent="0.25">
      <c r="A187" s="32"/>
      <c r="B187" s="33"/>
      <c r="C187" s="34"/>
      <c r="D187" s="34"/>
      <c r="E187" s="34"/>
      <c r="F187" s="34"/>
    </row>
    <row r="188" spans="1:6" x14ac:dyDescent="0.25">
      <c r="A188" s="32"/>
      <c r="B188" s="33"/>
      <c r="C188" s="34"/>
      <c r="D188" s="34"/>
      <c r="E188" s="34"/>
      <c r="F188" s="34"/>
    </row>
    <row r="189" spans="1:6" x14ac:dyDescent="0.25">
      <c r="A189" s="32"/>
      <c r="B189" s="33"/>
      <c r="C189" s="34"/>
      <c r="D189" s="34"/>
      <c r="E189" s="34"/>
      <c r="F189" s="34"/>
    </row>
    <row r="190" spans="1:6" x14ac:dyDescent="0.25">
      <c r="A190" s="32"/>
      <c r="B190" s="33"/>
      <c r="C190" s="34"/>
      <c r="D190" s="34"/>
      <c r="E190" s="34"/>
      <c r="F190" s="34"/>
    </row>
    <row r="191" spans="1:6" x14ac:dyDescent="0.25">
      <c r="A191" s="32"/>
      <c r="B191" s="33"/>
      <c r="C191" s="34"/>
      <c r="D191" s="34"/>
      <c r="E191" s="34"/>
      <c r="F191" s="34"/>
    </row>
    <row r="192" spans="1:6" x14ac:dyDescent="0.25">
      <c r="A192" s="32"/>
      <c r="B192" s="33"/>
      <c r="C192" s="34"/>
      <c r="D192" s="34"/>
      <c r="E192" s="34"/>
      <c r="F192" s="34"/>
    </row>
    <row r="193" spans="1:6" x14ac:dyDescent="0.25">
      <c r="A193" s="32"/>
      <c r="B193" s="33"/>
      <c r="C193" s="34"/>
      <c r="D193" s="34"/>
      <c r="E193" s="34"/>
      <c r="F193" s="34"/>
    </row>
    <row r="194" spans="1:6" x14ac:dyDescent="0.25">
      <c r="A194" s="32"/>
      <c r="B194" s="33"/>
      <c r="C194" s="34"/>
      <c r="D194" s="34"/>
      <c r="E194" s="34"/>
      <c r="F194" s="34"/>
    </row>
    <row r="195" spans="1:6" x14ac:dyDescent="0.25">
      <c r="A195" s="32"/>
      <c r="B195" s="33"/>
      <c r="C195" s="34"/>
      <c r="D195" s="34"/>
      <c r="E195" s="34"/>
      <c r="F195" s="34"/>
    </row>
    <row r="196" spans="1:6" x14ac:dyDescent="0.25">
      <c r="A196" s="32"/>
      <c r="B196" s="33"/>
      <c r="C196" s="34"/>
      <c r="D196" s="34"/>
      <c r="E196" s="34"/>
      <c r="F196" s="34"/>
    </row>
    <row r="197" spans="1:6" x14ac:dyDescent="0.25">
      <c r="A197" s="32"/>
      <c r="B197" s="33"/>
      <c r="C197" s="34"/>
      <c r="D197" s="34"/>
      <c r="E197" s="34"/>
      <c r="F197" s="34"/>
    </row>
    <row r="198" spans="1:6" x14ac:dyDescent="0.25">
      <c r="A198" s="32"/>
      <c r="B198" s="33"/>
      <c r="C198" s="34"/>
      <c r="D198" s="34"/>
      <c r="E198" s="34"/>
      <c r="F198" s="34"/>
    </row>
    <row r="199" spans="1:6" x14ac:dyDescent="0.25">
      <c r="A199" s="32"/>
      <c r="B199" s="33"/>
      <c r="C199" s="34"/>
      <c r="D199" s="34"/>
      <c r="E199" s="34"/>
      <c r="F199" s="34"/>
    </row>
    <row r="200" spans="1:6" x14ac:dyDescent="0.25">
      <c r="A200" s="32"/>
      <c r="B200" s="33"/>
      <c r="C200" s="34"/>
      <c r="D200" s="34"/>
      <c r="E200" s="34"/>
      <c r="F200" s="34"/>
    </row>
    <row r="201" spans="1:6" x14ac:dyDescent="0.25">
      <c r="A201" s="32"/>
      <c r="B201" s="33"/>
      <c r="C201" s="34"/>
      <c r="D201" s="34"/>
      <c r="E201" s="34"/>
      <c r="F201" s="34"/>
    </row>
    <row r="202" spans="1:6" x14ac:dyDescent="0.25">
      <c r="A202" s="32"/>
      <c r="B202" s="33"/>
      <c r="C202" s="34"/>
      <c r="D202" s="34"/>
      <c r="E202" s="34"/>
      <c r="F202" s="34"/>
    </row>
    <row r="203" spans="1:6" x14ac:dyDescent="0.25">
      <c r="A203" s="32"/>
      <c r="B203" s="33"/>
      <c r="C203" s="34"/>
      <c r="D203" s="34"/>
      <c r="E203" s="34"/>
      <c r="F203" s="34"/>
    </row>
    <row r="204" spans="1:6" x14ac:dyDescent="0.25">
      <c r="A204" s="32"/>
      <c r="B204" s="33"/>
      <c r="C204" s="34"/>
      <c r="D204" s="34"/>
      <c r="E204" s="34"/>
      <c r="F204" s="34"/>
    </row>
    <row r="205" spans="1:6" x14ac:dyDescent="0.25">
      <c r="A205" s="32"/>
      <c r="B205" s="33"/>
      <c r="C205" s="34"/>
      <c r="D205" s="34"/>
      <c r="E205" s="34"/>
      <c r="F205" s="34"/>
    </row>
    <row r="206" spans="1:6" x14ac:dyDescent="0.25">
      <c r="A206" s="32"/>
      <c r="B206" s="33"/>
      <c r="C206" s="34"/>
      <c r="D206" s="34"/>
      <c r="E206" s="34"/>
      <c r="F206" s="34"/>
    </row>
    <row r="207" spans="1:6" x14ac:dyDescent="0.25">
      <c r="A207" s="32"/>
      <c r="B207" s="33"/>
      <c r="C207" s="34"/>
      <c r="D207" s="34"/>
      <c r="E207" s="34"/>
      <c r="F207" s="34"/>
    </row>
    <row r="208" spans="1:6" x14ac:dyDescent="0.25">
      <c r="A208" s="32"/>
      <c r="B208" s="33"/>
      <c r="C208" s="34"/>
      <c r="D208" s="34"/>
      <c r="E208" s="34"/>
      <c r="F208" s="34"/>
    </row>
    <row r="209" spans="1:6" x14ac:dyDescent="0.25">
      <c r="A209" s="32"/>
      <c r="B209" s="33"/>
      <c r="C209" s="34"/>
      <c r="D209" s="34"/>
      <c r="E209" s="34"/>
      <c r="F209" s="34"/>
    </row>
    <row r="210" spans="1:6" x14ac:dyDescent="0.25">
      <c r="A210" s="32"/>
      <c r="B210" s="33"/>
      <c r="C210" s="34"/>
      <c r="D210" s="34"/>
      <c r="E210" s="34"/>
      <c r="F210" s="34"/>
    </row>
    <row r="211" spans="1:6" x14ac:dyDescent="0.25">
      <c r="A211" s="32"/>
      <c r="B211" s="33"/>
      <c r="C211" s="34"/>
      <c r="D211" s="34"/>
      <c r="E211" s="34"/>
      <c r="F211" s="34"/>
    </row>
    <row r="212" spans="1:6" x14ac:dyDescent="0.25">
      <c r="A212" s="32"/>
      <c r="B212" s="33"/>
      <c r="C212" s="34"/>
      <c r="D212" s="34"/>
      <c r="E212" s="34"/>
      <c r="F212" s="34"/>
    </row>
    <row r="213" spans="1:6" x14ac:dyDescent="0.25">
      <c r="A213" s="32"/>
      <c r="B213" s="33"/>
      <c r="C213" s="34"/>
      <c r="D213" s="34"/>
      <c r="E213" s="34"/>
      <c r="F213" s="34"/>
    </row>
    <row r="214" spans="1:6" x14ac:dyDescent="0.25">
      <c r="A214" s="32"/>
      <c r="B214" s="33"/>
      <c r="C214" s="34"/>
      <c r="D214" s="34"/>
      <c r="E214" s="34"/>
      <c r="F214" s="34"/>
    </row>
    <row r="215" spans="1:6" x14ac:dyDescent="0.25">
      <c r="A215" s="32"/>
      <c r="B215" s="33"/>
      <c r="C215" s="34"/>
      <c r="D215" s="34"/>
      <c r="E215" s="34"/>
      <c r="F215" s="34"/>
    </row>
    <row r="216" spans="1:6" x14ac:dyDescent="0.25">
      <c r="A216" s="32"/>
      <c r="B216" s="33"/>
      <c r="C216" s="34"/>
      <c r="D216" s="34"/>
      <c r="E216" s="34"/>
      <c r="F216" s="34"/>
    </row>
    <row r="217" spans="1:6" x14ac:dyDescent="0.25">
      <c r="A217" s="32"/>
      <c r="B217" s="33"/>
      <c r="C217" s="34"/>
      <c r="D217" s="34"/>
      <c r="E217" s="34"/>
      <c r="F217" s="34"/>
    </row>
    <row r="218" spans="1:6" x14ac:dyDescent="0.25">
      <c r="A218" s="32"/>
      <c r="B218" s="33"/>
      <c r="C218" s="34"/>
      <c r="D218" s="34"/>
      <c r="E218" s="34"/>
      <c r="F218" s="34"/>
    </row>
    <row r="219" spans="1:6" x14ac:dyDescent="0.25">
      <c r="A219" s="32"/>
      <c r="B219" s="33"/>
      <c r="C219" s="34"/>
      <c r="D219" s="34"/>
      <c r="E219" s="34"/>
      <c r="F219" s="34"/>
    </row>
    <row r="220" spans="1:6" x14ac:dyDescent="0.25">
      <c r="A220" s="32"/>
      <c r="B220" s="33"/>
      <c r="C220" s="34"/>
      <c r="D220" s="34"/>
      <c r="E220" s="34"/>
      <c r="F220" s="34"/>
    </row>
    <row r="221" spans="1:6" x14ac:dyDescent="0.25">
      <c r="A221" s="32"/>
      <c r="B221" s="33"/>
      <c r="C221" s="34"/>
      <c r="D221" s="34"/>
      <c r="E221" s="34"/>
      <c r="F221" s="34"/>
    </row>
  </sheetData>
  <mergeCells count="16">
    <mergeCell ref="A1:G1"/>
    <mergeCell ref="A61:F61"/>
    <mergeCell ref="A6:G6"/>
    <mergeCell ref="A8:G8"/>
    <mergeCell ref="A9:G9"/>
    <mergeCell ref="A42:F42"/>
    <mergeCell ref="A43:F43"/>
    <mergeCell ref="A44:F44"/>
    <mergeCell ref="A58:F58"/>
    <mergeCell ref="A106:F106"/>
    <mergeCell ref="A62:F62"/>
    <mergeCell ref="A63:F63"/>
    <mergeCell ref="A89:F89"/>
    <mergeCell ref="A92:F92"/>
    <mergeCell ref="A93:F93"/>
    <mergeCell ref="A94:F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 T</vt:lpstr>
      <vt:lpstr>2 T</vt:lpstr>
      <vt:lpstr>3 T</vt:lpstr>
      <vt:lpstr>4 T</vt:lpstr>
      <vt:lpstr>Semestral</vt:lpstr>
      <vt:lpstr>3 T acumulado</vt:lpstr>
      <vt:lpstr>Anual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Horacio Rodriguez</cp:lastModifiedBy>
  <cp:lastPrinted>2012-04-30T19:20:14Z</cp:lastPrinted>
  <dcterms:created xsi:type="dcterms:W3CDTF">2011-04-12T15:44:09Z</dcterms:created>
  <dcterms:modified xsi:type="dcterms:W3CDTF">2015-10-14T17:09:39Z</dcterms:modified>
</cp:coreProperties>
</file>