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Indicadores 2014-Horacio\INAMU\Informes trimestrales\"/>
    </mc:Choice>
  </mc:AlternateContent>
  <bookViews>
    <workbookView xWindow="0" yWindow="0" windowWidth="21600" windowHeight="9735" tabRatio="861" activeTab="6"/>
  </bookViews>
  <sheets>
    <sheet name="1T" sheetId="18" r:id="rId1"/>
    <sheet name="2T" sheetId="19" r:id="rId2"/>
    <sheet name="3T" sheetId="22" r:id="rId3"/>
    <sheet name="4T" sheetId="23" r:id="rId4"/>
    <sheet name="Semestral" sheetId="20" r:id="rId5"/>
    <sheet name="3T Acumulado" sheetId="21" r:id="rId6"/>
    <sheet name="Anual" sheetId="24" r:id="rId7"/>
  </sheets>
  <calcPr calcId="152511"/>
</workbook>
</file>

<file path=xl/calcChain.xml><?xml version="1.0" encoding="utf-8"?>
<calcChain xmlns="http://schemas.openxmlformats.org/spreadsheetml/2006/main">
  <c r="C114" i="24" l="1"/>
  <c r="D114" i="24"/>
  <c r="E114" i="24"/>
  <c r="B114" i="24"/>
  <c r="E17" i="24"/>
  <c r="E108" i="23"/>
  <c r="G71" i="23" l="1"/>
  <c r="G68" i="23"/>
  <c r="G67" i="23"/>
  <c r="G63" i="23"/>
  <c r="G56" i="23"/>
  <c r="G57" i="23"/>
  <c r="G58" i="23"/>
  <c r="G53" i="23"/>
  <c r="G48" i="23"/>
  <c r="G49" i="23"/>
  <c r="G45" i="23"/>
  <c r="G46" i="23"/>
  <c r="G44" i="23"/>
  <c r="G35" i="23"/>
  <c r="G34" i="23"/>
  <c r="G24" i="23"/>
  <c r="G26" i="23"/>
  <c r="G27" i="23"/>
  <c r="G21" i="23"/>
  <c r="G22" i="23"/>
  <c r="C113" i="24" l="1"/>
  <c r="B113" i="24"/>
  <c r="E113" i="22"/>
  <c r="D113" i="21" s="1"/>
  <c r="D114" i="19"/>
  <c r="E113" i="19"/>
  <c r="C113" i="20" s="1"/>
  <c r="C114" i="19"/>
  <c r="B114" i="19"/>
  <c r="D114" i="18"/>
  <c r="E113" i="18"/>
  <c r="B113" i="20" s="1"/>
  <c r="D113" i="20" s="1"/>
  <c r="C114" i="18"/>
  <c r="B114" i="18"/>
  <c r="C114" i="23"/>
  <c r="D114" i="23"/>
  <c r="B114" i="23"/>
  <c r="E113" i="23"/>
  <c r="E113" i="24" s="1"/>
  <c r="E97" i="23"/>
  <c r="B113" i="21" l="1"/>
  <c r="C113" i="21"/>
  <c r="D113" i="24"/>
  <c r="F113" i="24" s="1"/>
  <c r="E113" i="21" l="1"/>
  <c r="E125" i="18"/>
  <c r="E124" i="18"/>
  <c r="E14" i="24" l="1"/>
  <c r="E97" i="24"/>
  <c r="E14" i="21" l="1"/>
  <c r="F14" i="21"/>
  <c r="E14" i="20"/>
  <c r="C98" i="23" l="1"/>
  <c r="D98" i="23"/>
  <c r="B98" i="23"/>
  <c r="C98" i="22"/>
  <c r="D98" i="22"/>
  <c r="B98" i="22"/>
  <c r="E97" i="22"/>
  <c r="G65" i="22"/>
  <c r="G66" i="22"/>
  <c r="G67" i="22"/>
  <c r="G64" i="22"/>
  <c r="G56" i="22"/>
  <c r="G57" i="22"/>
  <c r="G59" i="22"/>
  <c r="G60" i="22"/>
  <c r="G61" i="22"/>
  <c r="G62" i="22"/>
  <c r="G55" i="22"/>
  <c r="D97" i="24" l="1"/>
  <c r="D97" i="21"/>
  <c r="G51" i="22"/>
  <c r="G52" i="22"/>
  <c r="G53" i="22"/>
  <c r="G54" i="22"/>
  <c r="G50" i="22"/>
  <c r="G47" i="22" l="1"/>
  <c r="G48" i="22"/>
  <c r="G45" i="22" l="1"/>
  <c r="G39" i="22"/>
  <c r="G38" i="22"/>
  <c r="G35" i="22"/>
  <c r="G34" i="22"/>
  <c r="G33" i="22"/>
  <c r="G27" i="22"/>
  <c r="G26" i="22"/>
  <c r="G25" i="22"/>
  <c r="C98" i="19" l="1"/>
  <c r="D98" i="19"/>
  <c r="E96" i="19"/>
  <c r="C96" i="24" s="1"/>
  <c r="B98" i="19"/>
  <c r="C96" i="21" l="1"/>
  <c r="C96" i="20"/>
  <c r="G43" i="19"/>
  <c r="G17" i="19"/>
  <c r="G16" i="19"/>
  <c r="E97" i="18"/>
  <c r="D98" i="18"/>
  <c r="C98" i="18"/>
  <c r="B98" i="18"/>
  <c r="G71" i="18"/>
  <c r="G67" i="18"/>
  <c r="G32" i="18"/>
  <c r="G33" i="18"/>
  <c r="G28" i="18"/>
  <c r="G27" i="18"/>
  <c r="E17" i="21" l="1"/>
  <c r="E17" i="20"/>
  <c r="B97" i="20"/>
  <c r="B97" i="21"/>
  <c r="B97" i="24"/>
  <c r="E35" i="24"/>
  <c r="F35" i="24"/>
  <c r="G35" i="24"/>
  <c r="D67" i="24"/>
  <c r="E67" i="24"/>
  <c r="F67" i="24"/>
  <c r="G67" i="24"/>
  <c r="F49" i="24"/>
  <c r="G49" i="24"/>
  <c r="E44" i="24"/>
  <c r="F44" i="24"/>
  <c r="G44" i="24"/>
  <c r="E22" i="24"/>
  <c r="F22" i="24"/>
  <c r="G22" i="24"/>
  <c r="H67" i="24" l="1"/>
  <c r="D28" i="20"/>
  <c r="G37" i="19"/>
  <c r="G36" i="19"/>
  <c r="G36" i="18"/>
  <c r="G35" i="18"/>
  <c r="G37" i="23"/>
  <c r="G36" i="23"/>
  <c r="G64" i="23"/>
  <c r="G33" i="23"/>
  <c r="D35" i="24" l="1"/>
  <c r="H35" i="24" s="1"/>
  <c r="D35" i="21"/>
  <c r="D35" i="20"/>
  <c r="E96" i="23"/>
  <c r="E96" i="24" s="1"/>
  <c r="E110" i="22"/>
  <c r="D110" i="21" s="1"/>
  <c r="E96" i="22"/>
  <c r="D96" i="24" l="1"/>
  <c r="D96" i="21"/>
  <c r="E85" i="23"/>
  <c r="G28" i="23" l="1"/>
  <c r="E22" i="20" l="1"/>
  <c r="E35" i="20"/>
  <c r="E44" i="20"/>
  <c r="E58" i="20"/>
  <c r="E67" i="20"/>
  <c r="D27" i="20"/>
  <c r="D32" i="20"/>
  <c r="D48" i="20"/>
  <c r="D58" i="20"/>
  <c r="D61" i="20"/>
  <c r="D63" i="20"/>
  <c r="D64" i="20"/>
  <c r="D67" i="20"/>
  <c r="D71" i="20"/>
  <c r="F16" i="21"/>
  <c r="F21" i="21"/>
  <c r="F22" i="21"/>
  <c r="F24" i="21"/>
  <c r="F25" i="21"/>
  <c r="F26" i="21"/>
  <c r="F27" i="21"/>
  <c r="F28" i="21"/>
  <c r="F29" i="21"/>
  <c r="F33" i="21"/>
  <c r="F34" i="21"/>
  <c r="F35" i="21"/>
  <c r="F38" i="21"/>
  <c r="F39" i="21"/>
  <c r="F42" i="21"/>
  <c r="F43" i="21"/>
  <c r="F44" i="21"/>
  <c r="F45" i="21"/>
  <c r="F46" i="21"/>
  <c r="F47" i="21"/>
  <c r="F48" i="21"/>
  <c r="F49" i="21"/>
  <c r="F50" i="21"/>
  <c r="F51" i="21"/>
  <c r="F54" i="21"/>
  <c r="F55" i="21"/>
  <c r="F56" i="21"/>
  <c r="F57" i="21"/>
  <c r="F58" i="21"/>
  <c r="F60" i="21"/>
  <c r="F63" i="21"/>
  <c r="F64" i="21"/>
  <c r="F65" i="21"/>
  <c r="F66" i="21"/>
  <c r="F67" i="21"/>
  <c r="F75" i="21"/>
  <c r="E22" i="21"/>
  <c r="E35" i="21"/>
  <c r="E44" i="21"/>
  <c r="E58" i="21"/>
  <c r="E67" i="21"/>
  <c r="D27" i="21"/>
  <c r="D28" i="21"/>
  <c r="D32" i="21"/>
  <c r="D48" i="21"/>
  <c r="D58" i="21"/>
  <c r="D61" i="21"/>
  <c r="D63" i="21"/>
  <c r="D64" i="21"/>
  <c r="D67" i="21"/>
  <c r="D71" i="21"/>
  <c r="F58" i="20" l="1"/>
  <c r="F67" i="20"/>
  <c r="G58" i="21"/>
  <c r="G67" i="21"/>
  <c r="E49" i="24"/>
  <c r="E97" i="19"/>
  <c r="C97" i="21" l="1"/>
  <c r="E97" i="21" s="1"/>
  <c r="C97" i="24"/>
  <c r="F97" i="24" s="1"/>
  <c r="C97" i="20"/>
  <c r="D97" i="20" s="1"/>
  <c r="E49" i="20"/>
  <c r="E49" i="21"/>
  <c r="D49" i="24"/>
  <c r="H49" i="24" s="1"/>
  <c r="D49" i="20" l="1"/>
  <c r="F49" i="20" s="1"/>
  <c r="D49" i="21"/>
  <c r="G49" i="21" s="1"/>
  <c r="G44" i="18"/>
  <c r="D44" i="24" s="1"/>
  <c r="H44" i="24" s="1"/>
  <c r="G37" i="18"/>
  <c r="G22" i="18"/>
  <c r="D22" i="24" s="1"/>
  <c r="H22" i="24" s="1"/>
  <c r="E96" i="18"/>
  <c r="B96" i="20" l="1"/>
  <c r="D96" i="20" s="1"/>
  <c r="B96" i="24"/>
  <c r="F96" i="24" s="1"/>
  <c r="B96" i="21"/>
  <c r="E96" i="21" s="1"/>
  <c r="D44" i="21"/>
  <c r="G44" i="21" s="1"/>
  <c r="D44" i="20"/>
  <c r="F44" i="20" s="1"/>
  <c r="G35" i="21"/>
  <c r="F35" i="20"/>
  <c r="D22" i="20"/>
  <c r="F22" i="20" s="1"/>
  <c r="D22" i="21"/>
  <c r="G22" i="21" s="1"/>
  <c r="G59" i="23"/>
  <c r="G60" i="23"/>
  <c r="G61" i="23"/>
  <c r="G62" i="23"/>
  <c r="G65" i="23"/>
  <c r="G66" i="23"/>
  <c r="G69" i="23"/>
  <c r="G70" i="23"/>
  <c r="G72" i="23"/>
  <c r="G73" i="23"/>
  <c r="G74" i="23"/>
  <c r="G75" i="23"/>
  <c r="G47" i="23"/>
  <c r="G50" i="23"/>
  <c r="G51" i="23"/>
  <c r="G52" i="23"/>
  <c r="G54" i="23"/>
  <c r="G55" i="23"/>
  <c r="G32" i="23"/>
  <c r="G38" i="23"/>
  <c r="G39" i="23"/>
  <c r="G40" i="23"/>
  <c r="G41" i="23"/>
  <c r="G42" i="23"/>
  <c r="G43" i="23"/>
  <c r="G29" i="23"/>
  <c r="G30" i="23"/>
  <c r="G31" i="23"/>
  <c r="E86" i="22"/>
  <c r="D86" i="24" s="1"/>
  <c r="G15" i="19"/>
  <c r="G18" i="19"/>
  <c r="G19" i="19"/>
  <c r="G20" i="19"/>
  <c r="G23" i="19"/>
  <c r="G25" i="19"/>
  <c r="G28" i="19"/>
  <c r="G30" i="19"/>
  <c r="G31" i="19"/>
  <c r="G32" i="19"/>
  <c r="G34" i="19"/>
  <c r="G40" i="19"/>
  <c r="G41" i="19"/>
  <c r="G42" i="19"/>
  <c r="G52" i="19"/>
  <c r="G54" i="19"/>
  <c r="G55" i="19"/>
  <c r="G59" i="19"/>
  <c r="G60" i="19"/>
  <c r="G62" i="19"/>
  <c r="G69" i="19"/>
  <c r="G70" i="19"/>
  <c r="G71" i="19"/>
  <c r="G73" i="19"/>
  <c r="G74" i="19"/>
  <c r="G75" i="19"/>
  <c r="G14" i="18"/>
  <c r="G15" i="18"/>
  <c r="G16" i="18"/>
  <c r="G17" i="18"/>
  <c r="G18" i="18"/>
  <c r="G19" i="18"/>
  <c r="G20" i="18"/>
  <c r="G21" i="18"/>
  <c r="G23" i="18"/>
  <c r="G24" i="18"/>
  <c r="G25" i="18"/>
  <c r="G26" i="18"/>
  <c r="G29" i="18"/>
  <c r="G30" i="18"/>
  <c r="G31" i="18"/>
  <c r="G34" i="18"/>
  <c r="G38" i="18"/>
  <c r="G39" i="18"/>
  <c r="G40" i="18"/>
  <c r="G41" i="18"/>
  <c r="G42" i="18"/>
  <c r="G43" i="18"/>
  <c r="G45" i="18"/>
  <c r="G47" i="18"/>
  <c r="G50" i="18"/>
  <c r="G51" i="18"/>
  <c r="G52" i="18"/>
  <c r="G53" i="18"/>
  <c r="G54" i="18"/>
  <c r="G55" i="18"/>
  <c r="G56" i="18"/>
  <c r="G57" i="18"/>
  <c r="G59" i="18"/>
  <c r="G60" i="18"/>
  <c r="G62" i="18"/>
  <c r="G65" i="18"/>
  <c r="G66" i="18"/>
  <c r="G68" i="18"/>
  <c r="G69" i="18"/>
  <c r="G70" i="18"/>
  <c r="G72" i="18"/>
  <c r="G73" i="18"/>
  <c r="G74" i="18"/>
  <c r="G75" i="18"/>
  <c r="G13" i="18"/>
  <c r="E74" i="21" l="1"/>
  <c r="E74" i="20"/>
  <c r="E72" i="21"/>
  <c r="E72" i="20"/>
  <c r="E70" i="21"/>
  <c r="E70" i="20"/>
  <c r="E68" i="21"/>
  <c r="E68" i="20"/>
  <c r="E65" i="20"/>
  <c r="E65" i="21"/>
  <c r="E63" i="20"/>
  <c r="F63" i="20" s="1"/>
  <c r="E63" i="21"/>
  <c r="G63" i="21" s="1"/>
  <c r="E61" i="20"/>
  <c r="F61" i="20" s="1"/>
  <c r="E61" i="21"/>
  <c r="E59" i="20"/>
  <c r="E59" i="21"/>
  <c r="E56" i="21"/>
  <c r="E56" i="20"/>
  <c r="E54" i="21"/>
  <c r="E54" i="20"/>
  <c r="E52" i="21"/>
  <c r="E52" i="20"/>
  <c r="E50" i="21"/>
  <c r="E50" i="20"/>
  <c r="E47" i="20"/>
  <c r="E47" i="21"/>
  <c r="E45" i="20"/>
  <c r="E45" i="21"/>
  <c r="E42" i="21"/>
  <c r="E42" i="20"/>
  <c r="E40" i="21"/>
  <c r="E40" i="20"/>
  <c r="E38" i="21"/>
  <c r="E38" i="20"/>
  <c r="E33" i="20"/>
  <c r="E33" i="21"/>
  <c r="E31" i="20"/>
  <c r="E31" i="21"/>
  <c r="E29" i="20"/>
  <c r="E29" i="21"/>
  <c r="E27" i="20"/>
  <c r="F27" i="20" s="1"/>
  <c r="E27" i="21"/>
  <c r="G27" i="21" s="1"/>
  <c r="E25" i="20"/>
  <c r="E25" i="21"/>
  <c r="E23" i="20"/>
  <c r="E23" i="21"/>
  <c r="E20" i="21"/>
  <c r="E20" i="20"/>
  <c r="E18" i="21"/>
  <c r="E18" i="20"/>
  <c r="E16" i="21"/>
  <c r="E16" i="20"/>
  <c r="E75" i="20"/>
  <c r="E75" i="21"/>
  <c r="E73" i="20"/>
  <c r="E73" i="21"/>
  <c r="E71" i="20"/>
  <c r="F71" i="20" s="1"/>
  <c r="E71" i="21"/>
  <c r="E69" i="20"/>
  <c r="E69" i="21"/>
  <c r="E66" i="21"/>
  <c r="E66" i="20"/>
  <c r="E64" i="21"/>
  <c r="G64" i="21" s="1"/>
  <c r="E64" i="20"/>
  <c r="F64" i="20" s="1"/>
  <c r="E62" i="21"/>
  <c r="E62" i="20"/>
  <c r="E60" i="21"/>
  <c r="E60" i="20"/>
  <c r="E57" i="20"/>
  <c r="E57" i="21"/>
  <c r="E55" i="20"/>
  <c r="E55" i="21"/>
  <c r="E53" i="20"/>
  <c r="E53" i="21"/>
  <c r="E51" i="20"/>
  <c r="E51" i="21"/>
  <c r="E48" i="21"/>
  <c r="G48" i="21" s="1"/>
  <c r="E48" i="20"/>
  <c r="F48" i="20" s="1"/>
  <c r="E46" i="21"/>
  <c r="E46" i="20"/>
  <c r="E43" i="20"/>
  <c r="E43" i="21"/>
  <c r="E41" i="20"/>
  <c r="E41" i="21"/>
  <c r="E39" i="20"/>
  <c r="E39" i="21"/>
  <c r="E34" i="21"/>
  <c r="E34" i="20"/>
  <c r="E32" i="21"/>
  <c r="E32" i="20"/>
  <c r="F32" i="20" s="1"/>
  <c r="E30" i="21"/>
  <c r="E30" i="20"/>
  <c r="E28" i="21"/>
  <c r="G28" i="21" s="1"/>
  <c r="E28" i="20"/>
  <c r="F28" i="20" s="1"/>
  <c r="E26" i="21"/>
  <c r="E26" i="20"/>
  <c r="E24" i="21"/>
  <c r="E24" i="20"/>
  <c r="E21" i="20"/>
  <c r="E21" i="21"/>
  <c r="E19" i="20"/>
  <c r="E19" i="21"/>
  <c r="E15" i="20"/>
  <c r="E15" i="21"/>
  <c r="D23" i="20"/>
  <c r="D23" i="21"/>
  <c r="D74" i="20"/>
  <c r="D74" i="21"/>
  <c r="D52" i="21"/>
  <c r="D52" i="20"/>
  <c r="F52" i="20" s="1"/>
  <c r="D18" i="21"/>
  <c r="D18" i="20"/>
  <c r="F18" i="20" s="1"/>
  <c r="D75" i="21"/>
  <c r="D75" i="20"/>
  <c r="D53" i="21"/>
  <c r="D53" i="20"/>
  <c r="D66" i="20"/>
  <c r="D66" i="21"/>
  <c r="D54" i="21"/>
  <c r="D54" i="20"/>
  <c r="D43" i="21"/>
  <c r="D43" i="20"/>
  <c r="D31" i="20"/>
  <c r="D31" i="21"/>
  <c r="D20" i="21"/>
  <c r="D20" i="20"/>
  <c r="D68" i="21"/>
  <c r="D68" i="20"/>
  <c r="D55" i="20"/>
  <c r="D55" i="21"/>
  <c r="D45" i="21"/>
  <c r="D45" i="20"/>
  <c r="D33" i="21"/>
  <c r="D33" i="20"/>
  <c r="D21" i="20"/>
  <c r="D21" i="21"/>
  <c r="D46" i="21"/>
  <c r="D46" i="20"/>
  <c r="D34" i="21"/>
  <c r="D34" i="20"/>
  <c r="D57" i="20"/>
  <c r="D57" i="21"/>
  <c r="G57" i="21" s="1"/>
  <c r="D38" i="21"/>
  <c r="D38" i="20"/>
  <c r="F38" i="20" s="1"/>
  <c r="D24" i="20"/>
  <c r="D24" i="21"/>
  <c r="D72" i="20"/>
  <c r="D72" i="21"/>
  <c r="D25" i="21"/>
  <c r="D25" i="20"/>
  <c r="D69" i="21"/>
  <c r="D69" i="20"/>
  <c r="D14" i="20"/>
  <c r="D14" i="21"/>
  <c r="G14" i="21" s="1"/>
  <c r="D70" i="21"/>
  <c r="D70" i="20"/>
  <c r="F70" i="20" s="1"/>
  <c r="D47" i="20"/>
  <c r="D47" i="21"/>
  <c r="D15" i="20"/>
  <c r="F15" i="20" s="1"/>
  <c r="D15" i="21"/>
  <c r="D59" i="21"/>
  <c r="D59" i="20"/>
  <c r="D50" i="20"/>
  <c r="D50" i="21"/>
  <c r="D39" i="20"/>
  <c r="D39" i="21"/>
  <c r="G39" i="21" s="1"/>
  <c r="D16" i="20"/>
  <c r="D16" i="21"/>
  <c r="D73" i="20"/>
  <c r="D73" i="21"/>
  <c r="D60" i="21"/>
  <c r="D60" i="20"/>
  <c r="D51" i="21"/>
  <c r="D51" i="20"/>
  <c r="D40" i="20"/>
  <c r="D40" i="21"/>
  <c r="D26" i="21"/>
  <c r="D26" i="20"/>
  <c r="D17" i="21"/>
  <c r="D17" i="20"/>
  <c r="D56" i="20"/>
  <c r="D56" i="21"/>
  <c r="D62" i="21"/>
  <c r="D62" i="20"/>
  <c r="F62" i="20" s="1"/>
  <c r="D41" i="20"/>
  <c r="D41" i="21"/>
  <c r="D29" i="20"/>
  <c r="D29" i="21"/>
  <c r="D65" i="20"/>
  <c r="D65" i="21"/>
  <c r="G65" i="21" s="1"/>
  <c r="D42" i="20"/>
  <c r="D42" i="21"/>
  <c r="D30" i="20"/>
  <c r="D30" i="21"/>
  <c r="D19" i="21"/>
  <c r="D19" i="20"/>
  <c r="G38" i="21" l="1"/>
  <c r="F31" i="20"/>
  <c r="G26" i="21"/>
  <c r="G46" i="21"/>
  <c r="F46" i="20"/>
  <c r="F20" i="20"/>
  <c r="F26" i="20"/>
  <c r="F41" i="20"/>
  <c r="F73" i="20"/>
  <c r="F24" i="20"/>
  <c r="G75" i="21"/>
  <c r="F39" i="20"/>
  <c r="F23" i="20"/>
  <c r="F66" i="20"/>
  <c r="F65" i="20"/>
  <c r="F57" i="20"/>
  <c r="F56" i="20"/>
  <c r="G47" i="21"/>
  <c r="F47" i="20"/>
  <c r="F30" i="20"/>
  <c r="G51" i="21"/>
  <c r="G25" i="21"/>
  <c r="G33" i="21"/>
  <c r="G29" i="21"/>
  <c r="F34" i="20"/>
  <c r="G21" i="21"/>
  <c r="F68" i="20"/>
  <c r="G54" i="21"/>
  <c r="G55" i="21"/>
  <c r="G60" i="21"/>
  <c r="G43" i="21"/>
  <c r="G34" i="21"/>
  <c r="G45" i="21"/>
  <c r="F42" i="20"/>
  <c r="F40" i="20"/>
  <c r="F21" i="20"/>
  <c r="F29" i="20"/>
  <c r="F50" i="20"/>
  <c r="F74" i="20"/>
  <c r="F16" i="20"/>
  <c r="F54" i="20"/>
  <c r="F55" i="20"/>
  <c r="F72" i="20"/>
  <c r="F60" i="20"/>
  <c r="F19" i="20"/>
  <c r="G42" i="21"/>
  <c r="G56" i="21"/>
  <c r="F17" i="20"/>
  <c r="F51" i="20"/>
  <c r="G16" i="21"/>
  <c r="G50" i="21"/>
  <c r="F59" i="20"/>
  <c r="F69" i="20"/>
  <c r="F25" i="20"/>
  <c r="G24" i="21"/>
  <c r="F33" i="20"/>
  <c r="F45" i="20"/>
  <c r="F43" i="20"/>
  <c r="G66" i="21"/>
  <c r="F53" i="20"/>
  <c r="F75" i="20"/>
  <c r="D86" i="21"/>
  <c r="G26" i="24" l="1"/>
  <c r="G27" i="24"/>
  <c r="G45" i="24"/>
  <c r="G47" i="24"/>
  <c r="G48" i="24"/>
  <c r="G53" i="24"/>
  <c r="G56" i="24"/>
  <c r="G57" i="24"/>
  <c r="G58" i="24"/>
  <c r="G59" i="24"/>
  <c r="G60" i="24"/>
  <c r="G63" i="24"/>
  <c r="G64" i="24"/>
  <c r="G68" i="24"/>
  <c r="G72" i="24"/>
  <c r="G74" i="24"/>
  <c r="G75" i="24"/>
  <c r="F42" i="24"/>
  <c r="F43" i="24"/>
  <c r="F54" i="24"/>
  <c r="F63" i="24"/>
  <c r="F65" i="24"/>
  <c r="F75" i="24"/>
  <c r="E18" i="24"/>
  <c r="E19" i="24"/>
  <c r="E20" i="24"/>
  <c r="E21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8" i="24"/>
  <c r="E39" i="24"/>
  <c r="E40" i="24"/>
  <c r="E41" i="24"/>
  <c r="E42" i="24"/>
  <c r="E43" i="24"/>
  <c r="E45" i="24"/>
  <c r="E46" i="24"/>
  <c r="E47" i="24"/>
  <c r="E48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8" i="24"/>
  <c r="E69" i="24"/>
  <c r="E70" i="24"/>
  <c r="E71" i="24"/>
  <c r="E72" i="24"/>
  <c r="E73" i="24"/>
  <c r="E74" i="24"/>
  <c r="E75" i="24"/>
  <c r="E15" i="24"/>
  <c r="E16" i="24"/>
  <c r="D14" i="24"/>
  <c r="D15" i="24"/>
  <c r="D16" i="24"/>
  <c r="D17" i="24"/>
  <c r="D18" i="24"/>
  <c r="D19" i="24"/>
  <c r="D20" i="24"/>
  <c r="D21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8" i="24"/>
  <c r="D39" i="24"/>
  <c r="D40" i="24"/>
  <c r="D41" i="24"/>
  <c r="D42" i="24"/>
  <c r="D43" i="24"/>
  <c r="D45" i="24"/>
  <c r="D46" i="24"/>
  <c r="D47" i="24"/>
  <c r="D48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8" i="24"/>
  <c r="D69" i="24"/>
  <c r="D70" i="24"/>
  <c r="D71" i="24"/>
  <c r="D72" i="24"/>
  <c r="D73" i="24"/>
  <c r="D74" i="24"/>
  <c r="D75" i="24"/>
  <c r="D13" i="24"/>
  <c r="D13" i="21"/>
  <c r="D13" i="20"/>
  <c r="G17" i="22"/>
  <c r="G18" i="22"/>
  <c r="G20" i="22"/>
  <c r="F21" i="24"/>
  <c r="F18" i="24" l="1"/>
  <c r="F18" i="21"/>
  <c r="G18" i="21" s="1"/>
  <c r="F20" i="24"/>
  <c r="F20" i="21"/>
  <c r="G20" i="21" s="1"/>
  <c r="F19" i="24"/>
  <c r="F19" i="21"/>
  <c r="G19" i="21" s="1"/>
  <c r="F17" i="24"/>
  <c r="F17" i="21"/>
  <c r="G17" i="21" s="1"/>
  <c r="H63" i="24"/>
  <c r="H75" i="24"/>
  <c r="G54" i="24"/>
  <c r="H54" i="24" s="1"/>
  <c r="G43" i="24"/>
  <c r="H43" i="24" s="1"/>
  <c r="G46" i="24"/>
  <c r="G50" i="24"/>
  <c r="G51" i="24"/>
  <c r="G52" i="24"/>
  <c r="G55" i="24"/>
  <c r="G61" i="24"/>
  <c r="G62" i="24"/>
  <c r="G65" i="24"/>
  <c r="H65" i="24" s="1"/>
  <c r="G66" i="24"/>
  <c r="G69" i="24"/>
  <c r="G70" i="24"/>
  <c r="G71" i="24"/>
  <c r="G73" i="24"/>
  <c r="G42" i="24"/>
  <c r="H42" i="24" s="1"/>
  <c r="G15" i="23"/>
  <c r="G15" i="24" s="1"/>
  <c r="G16" i="23"/>
  <c r="G16" i="24" s="1"/>
  <c r="G17" i="23"/>
  <c r="G17" i="24" s="1"/>
  <c r="G18" i="23"/>
  <c r="G18" i="24" s="1"/>
  <c r="G19" i="23"/>
  <c r="G19" i="24" s="1"/>
  <c r="G20" i="23"/>
  <c r="G20" i="24" s="1"/>
  <c r="G21" i="24"/>
  <c r="H21" i="24" s="1"/>
  <c r="G23" i="23"/>
  <c r="G23" i="24" s="1"/>
  <c r="G24" i="24"/>
  <c r="G25" i="23"/>
  <c r="G25" i="24" s="1"/>
  <c r="G28" i="24"/>
  <c r="G29" i="24"/>
  <c r="G30" i="24"/>
  <c r="G31" i="24"/>
  <c r="G32" i="24"/>
  <c r="G33" i="24"/>
  <c r="G34" i="24"/>
  <c r="G38" i="24"/>
  <c r="G39" i="24"/>
  <c r="G40" i="24"/>
  <c r="G41" i="24"/>
  <c r="E125" i="23"/>
  <c r="E125" i="24" s="1"/>
  <c r="E124" i="23"/>
  <c r="E124" i="24" s="1"/>
  <c r="H19" i="24" l="1"/>
  <c r="H17" i="24"/>
  <c r="H18" i="24"/>
  <c r="H20" i="24"/>
  <c r="D110" i="24"/>
  <c r="E125" i="22"/>
  <c r="D125" i="21" s="1"/>
  <c r="E124" i="22"/>
  <c r="D124" i="24" s="1"/>
  <c r="C114" i="22"/>
  <c r="C127" i="22" s="1"/>
  <c r="D114" i="22"/>
  <c r="D127" i="22" s="1"/>
  <c r="B114" i="22"/>
  <c r="B127" i="22" s="1"/>
  <c r="G68" i="22"/>
  <c r="F68" i="21" s="1"/>
  <c r="G68" i="21" s="1"/>
  <c r="G69" i="22"/>
  <c r="F69" i="21" s="1"/>
  <c r="G69" i="21" s="1"/>
  <c r="G70" i="22"/>
  <c r="F70" i="21" s="1"/>
  <c r="G70" i="21" s="1"/>
  <c r="G71" i="22"/>
  <c r="F71" i="21" s="1"/>
  <c r="G71" i="21" s="1"/>
  <c r="G72" i="22"/>
  <c r="F72" i="21" s="1"/>
  <c r="G72" i="21" s="1"/>
  <c r="G73" i="22"/>
  <c r="F73" i="21" s="1"/>
  <c r="G73" i="21" s="1"/>
  <c r="G74" i="22"/>
  <c r="F74" i="21" s="1"/>
  <c r="G74" i="21" s="1"/>
  <c r="F62" i="21"/>
  <c r="G62" i="21" s="1"/>
  <c r="G15" i="22"/>
  <c r="F15" i="21" s="1"/>
  <c r="G15" i="21" s="1"/>
  <c r="G23" i="22"/>
  <c r="F23" i="21" s="1"/>
  <c r="G23" i="21" s="1"/>
  <c r="G30" i="22"/>
  <c r="F30" i="21" s="1"/>
  <c r="G30" i="21" s="1"/>
  <c r="G31" i="22"/>
  <c r="F31" i="21" s="1"/>
  <c r="G31" i="21" s="1"/>
  <c r="G32" i="22"/>
  <c r="F32" i="21" s="1"/>
  <c r="G32" i="21" s="1"/>
  <c r="G40" i="22"/>
  <c r="F40" i="21" s="1"/>
  <c r="G40" i="21" s="1"/>
  <c r="G41" i="22"/>
  <c r="F41" i="21" s="1"/>
  <c r="G41" i="21" s="1"/>
  <c r="F52" i="21"/>
  <c r="G52" i="21" s="1"/>
  <c r="F53" i="21"/>
  <c r="G53" i="21" s="1"/>
  <c r="F59" i="21"/>
  <c r="G59" i="21" s="1"/>
  <c r="F61" i="21"/>
  <c r="G61" i="21" s="1"/>
  <c r="E127" i="22" l="1"/>
  <c r="D127" i="21" s="1"/>
  <c r="F32" i="24"/>
  <c r="H32" i="24" s="1"/>
  <c r="F66" i="24"/>
  <c r="H66" i="24" s="1"/>
  <c r="F64" i="24"/>
  <c r="H64" i="24" s="1"/>
  <c r="F62" i="24"/>
  <c r="H62" i="24" s="1"/>
  <c r="F60" i="24"/>
  <c r="H60" i="24" s="1"/>
  <c r="F45" i="24"/>
  <c r="H45" i="24" s="1"/>
  <c r="F61" i="24"/>
  <c r="H61" i="24" s="1"/>
  <c r="F59" i="24"/>
  <c r="H59" i="24" s="1"/>
  <c r="F57" i="24"/>
  <c r="H57" i="24" s="1"/>
  <c r="F55" i="24"/>
  <c r="H55" i="24" s="1"/>
  <c r="F52" i="24"/>
  <c r="H52" i="24" s="1"/>
  <c r="F50" i="24"/>
  <c r="H50" i="24" s="1"/>
  <c r="F47" i="24"/>
  <c r="H47" i="24" s="1"/>
  <c r="F41" i="24"/>
  <c r="H41" i="24" s="1"/>
  <c r="F39" i="24"/>
  <c r="H39" i="24" s="1"/>
  <c r="F30" i="24"/>
  <c r="H30" i="24" s="1"/>
  <c r="F28" i="24"/>
  <c r="H28" i="24" s="1"/>
  <c r="F26" i="24"/>
  <c r="H26" i="24" s="1"/>
  <c r="F24" i="24"/>
  <c r="H24" i="24" s="1"/>
  <c r="F16" i="24"/>
  <c r="H16" i="24" s="1"/>
  <c r="F14" i="24"/>
  <c r="F73" i="24"/>
  <c r="H73" i="24" s="1"/>
  <c r="F71" i="24"/>
  <c r="H71" i="24" s="1"/>
  <c r="F69" i="24"/>
  <c r="H69" i="24" s="1"/>
  <c r="F34" i="24"/>
  <c r="H34" i="24" s="1"/>
  <c r="F58" i="24"/>
  <c r="H58" i="24" s="1"/>
  <c r="F56" i="24"/>
  <c r="H56" i="24" s="1"/>
  <c r="F53" i="24"/>
  <c r="H53" i="24" s="1"/>
  <c r="F51" i="24"/>
  <c r="H51" i="24" s="1"/>
  <c r="F48" i="24"/>
  <c r="H48" i="24" s="1"/>
  <c r="F46" i="24"/>
  <c r="H46" i="24" s="1"/>
  <c r="F40" i="24"/>
  <c r="H40" i="24" s="1"/>
  <c r="F38" i="24"/>
  <c r="H38" i="24" s="1"/>
  <c r="F31" i="24"/>
  <c r="H31" i="24" s="1"/>
  <c r="F29" i="24"/>
  <c r="H29" i="24" s="1"/>
  <c r="F27" i="24"/>
  <c r="H27" i="24" s="1"/>
  <c r="F25" i="24"/>
  <c r="H25" i="24" s="1"/>
  <c r="F23" i="24"/>
  <c r="H23" i="24" s="1"/>
  <c r="F15" i="24"/>
  <c r="H15" i="24" s="1"/>
  <c r="F74" i="24"/>
  <c r="H74" i="24" s="1"/>
  <c r="F72" i="24"/>
  <c r="H72" i="24" s="1"/>
  <c r="F70" i="24"/>
  <c r="H70" i="24" s="1"/>
  <c r="F68" i="24"/>
  <c r="H68" i="24" s="1"/>
  <c r="F33" i="24"/>
  <c r="H33" i="24" s="1"/>
  <c r="D124" i="21"/>
  <c r="D125" i="24"/>
  <c r="D127" i="24" l="1"/>
  <c r="G14" i="23"/>
  <c r="G14" i="24" s="1"/>
  <c r="G13" i="23"/>
  <c r="G13" i="24" s="1"/>
  <c r="D127" i="23"/>
  <c r="C127" i="23"/>
  <c r="B127" i="23"/>
  <c r="E112" i="23"/>
  <c r="E112" i="24" s="1"/>
  <c r="E111" i="23"/>
  <c r="E111" i="24" s="1"/>
  <c r="E110" i="23"/>
  <c r="E110" i="24" s="1"/>
  <c r="E109" i="23"/>
  <c r="E109" i="24" s="1"/>
  <c r="E108" i="24"/>
  <c r="E107" i="23"/>
  <c r="E95" i="23"/>
  <c r="E95" i="24" s="1"/>
  <c r="E94" i="23"/>
  <c r="E94" i="24" s="1"/>
  <c r="E93" i="23"/>
  <c r="E93" i="24" s="1"/>
  <c r="E92" i="23"/>
  <c r="E92" i="24" s="1"/>
  <c r="E91" i="23"/>
  <c r="E91" i="24" s="1"/>
  <c r="E90" i="23"/>
  <c r="E90" i="24" s="1"/>
  <c r="E89" i="23"/>
  <c r="E89" i="24" s="1"/>
  <c r="E88" i="23"/>
  <c r="E88" i="24" s="1"/>
  <c r="E87" i="23"/>
  <c r="E87" i="24" s="1"/>
  <c r="E86" i="23"/>
  <c r="E114" i="23" l="1"/>
  <c r="E86" i="24"/>
  <c r="E98" i="23"/>
  <c r="E127" i="23"/>
  <c r="E107" i="24"/>
  <c r="E85" i="24"/>
  <c r="E98" i="24" l="1"/>
  <c r="E127" i="24"/>
  <c r="E112" i="22"/>
  <c r="D112" i="21" s="1"/>
  <c r="E111" i="22"/>
  <c r="D111" i="21" s="1"/>
  <c r="E109" i="22"/>
  <c r="E108" i="22"/>
  <c r="E107" i="22"/>
  <c r="E95" i="22"/>
  <c r="D95" i="24" s="1"/>
  <c r="E94" i="22"/>
  <c r="D94" i="24" s="1"/>
  <c r="E93" i="22"/>
  <c r="D93" i="24" s="1"/>
  <c r="E92" i="22"/>
  <c r="D92" i="24" s="1"/>
  <c r="E91" i="22"/>
  <c r="D91" i="24" s="1"/>
  <c r="E90" i="22"/>
  <c r="D90" i="24" s="1"/>
  <c r="E89" i="22"/>
  <c r="E88" i="22"/>
  <c r="E87" i="22"/>
  <c r="E85" i="22"/>
  <c r="E114" i="22" l="1"/>
  <c r="E98" i="22"/>
  <c r="D89" i="21"/>
  <c r="D89" i="24"/>
  <c r="D87" i="21"/>
  <c r="D87" i="24"/>
  <c r="D88" i="21"/>
  <c r="D88" i="24"/>
  <c r="D90" i="21"/>
  <c r="D92" i="21"/>
  <c r="D94" i="21"/>
  <c r="D91" i="21"/>
  <c r="D93" i="21"/>
  <c r="D95" i="21"/>
  <c r="F13" i="21"/>
  <c r="F13" i="24"/>
  <c r="D107" i="21"/>
  <c r="D107" i="24"/>
  <c r="D109" i="21"/>
  <c r="D109" i="24"/>
  <c r="D112" i="24"/>
  <c r="D85" i="24"/>
  <c r="D85" i="21"/>
  <c r="D108" i="24"/>
  <c r="D108" i="21"/>
  <c r="D111" i="24"/>
  <c r="D98" i="24" l="1"/>
  <c r="D98" i="21"/>
  <c r="D114" i="21"/>
  <c r="E125" i="19"/>
  <c r="C125" i="24" s="1"/>
  <c r="D127" i="19"/>
  <c r="C127" i="19"/>
  <c r="B127" i="19"/>
  <c r="E112" i="19"/>
  <c r="E111" i="19"/>
  <c r="E110" i="19"/>
  <c r="E109" i="19"/>
  <c r="E108" i="19"/>
  <c r="E107" i="19"/>
  <c r="E114" i="19" s="1"/>
  <c r="E95" i="19"/>
  <c r="E94" i="19"/>
  <c r="E93" i="19"/>
  <c r="E92" i="19"/>
  <c r="E91" i="19"/>
  <c r="E90" i="19"/>
  <c r="E89" i="19"/>
  <c r="E88" i="19"/>
  <c r="E87" i="19"/>
  <c r="E86" i="19"/>
  <c r="E85" i="19"/>
  <c r="E98" i="19" l="1"/>
  <c r="E127" i="19"/>
  <c r="C127" i="24" s="1"/>
  <c r="F14" i="20"/>
  <c r="C107" i="24"/>
  <c r="C107" i="21"/>
  <c r="C109" i="24"/>
  <c r="C109" i="21"/>
  <c r="C111" i="24"/>
  <c r="C111" i="21"/>
  <c r="C108" i="24"/>
  <c r="C108" i="21"/>
  <c r="C110" i="24"/>
  <c r="C110" i="21"/>
  <c r="C112" i="24"/>
  <c r="C112" i="21"/>
  <c r="C85" i="21"/>
  <c r="C85" i="24"/>
  <c r="C85" i="20"/>
  <c r="C93" i="24"/>
  <c r="C93" i="21"/>
  <c r="C93" i="20"/>
  <c r="C95" i="21"/>
  <c r="C95" i="20"/>
  <c r="C95" i="24"/>
  <c r="C86" i="24"/>
  <c r="C86" i="21"/>
  <c r="C86" i="20"/>
  <c r="C92" i="21"/>
  <c r="C92" i="20"/>
  <c r="C92" i="24"/>
  <c r="E13" i="24"/>
  <c r="H13" i="24" s="1"/>
  <c r="E13" i="21"/>
  <c r="G13" i="21" s="1"/>
  <c r="E13" i="20"/>
  <c r="F13" i="20" s="1"/>
  <c r="H14" i="24"/>
  <c r="C87" i="24"/>
  <c r="C87" i="21"/>
  <c r="C87" i="20"/>
  <c r="C89" i="24"/>
  <c r="C89" i="21"/>
  <c r="C89" i="20"/>
  <c r="C91" i="24"/>
  <c r="C91" i="21"/>
  <c r="C91" i="20"/>
  <c r="C88" i="20"/>
  <c r="C88" i="24"/>
  <c r="C88" i="21"/>
  <c r="C90" i="24"/>
  <c r="C90" i="21"/>
  <c r="C90" i="20"/>
  <c r="C94" i="24"/>
  <c r="C94" i="21"/>
  <c r="C94" i="20"/>
  <c r="C107" i="20"/>
  <c r="C109" i="20"/>
  <c r="C111" i="20"/>
  <c r="C108" i="20"/>
  <c r="C110" i="20"/>
  <c r="C112" i="20"/>
  <c r="C125" i="21"/>
  <c r="C125" i="20"/>
  <c r="E124" i="19"/>
  <c r="C124" i="24" s="1"/>
  <c r="E123" i="18"/>
  <c r="B123" i="24" l="1"/>
  <c r="F123" i="24" s="1"/>
  <c r="E126" i="18"/>
  <c r="C98" i="20"/>
  <c r="C98" i="21"/>
  <c r="C98" i="24"/>
  <c r="C124" i="21"/>
  <c r="C124" i="20"/>
  <c r="C114" i="20"/>
  <c r="C127" i="21"/>
  <c r="C127" i="20"/>
  <c r="C114" i="21"/>
  <c r="B123" i="21"/>
  <c r="E123" i="21" s="1"/>
  <c r="B123" i="20"/>
  <c r="D123" i="20" s="1"/>
  <c r="B125" i="24"/>
  <c r="F125" i="24" s="1"/>
  <c r="B126" i="18"/>
  <c r="D127" i="18"/>
  <c r="C127" i="18"/>
  <c r="B127" i="18"/>
  <c r="E112" i="18"/>
  <c r="E111" i="18"/>
  <c r="E110" i="18"/>
  <c r="E109" i="18"/>
  <c r="E108" i="18"/>
  <c r="E107" i="18"/>
  <c r="E95" i="18"/>
  <c r="E94" i="18"/>
  <c r="E93" i="18"/>
  <c r="E92" i="18"/>
  <c r="E91" i="18"/>
  <c r="E90" i="18"/>
  <c r="E89" i="18"/>
  <c r="E88" i="18"/>
  <c r="E87" i="18"/>
  <c r="E86" i="18"/>
  <c r="E85" i="18"/>
  <c r="E114" i="18" l="1"/>
  <c r="E98" i="18"/>
  <c r="E127" i="18"/>
  <c r="B107" i="20"/>
  <c r="B107" i="24"/>
  <c r="B107" i="21"/>
  <c r="B109" i="21"/>
  <c r="E109" i="21" s="1"/>
  <c r="B109" i="24"/>
  <c r="F109" i="24" s="1"/>
  <c r="B109" i="20"/>
  <c r="D109" i="20" s="1"/>
  <c r="B111" i="20"/>
  <c r="D111" i="20" s="1"/>
  <c r="B111" i="24"/>
  <c r="F111" i="24" s="1"/>
  <c r="B111" i="21"/>
  <c r="E111" i="21" s="1"/>
  <c r="B108" i="24"/>
  <c r="F108" i="24" s="1"/>
  <c r="B108" i="20"/>
  <c r="D108" i="20" s="1"/>
  <c r="B108" i="21"/>
  <c r="E108" i="21" s="1"/>
  <c r="B110" i="24"/>
  <c r="F110" i="24" s="1"/>
  <c r="B110" i="20"/>
  <c r="D110" i="20" s="1"/>
  <c r="B110" i="21"/>
  <c r="E110" i="21" s="1"/>
  <c r="B112" i="24"/>
  <c r="F112" i="24" s="1"/>
  <c r="B112" i="21"/>
  <c r="E112" i="21" s="1"/>
  <c r="B112" i="20"/>
  <c r="D112" i="20" s="1"/>
  <c r="B85" i="21"/>
  <c r="B85" i="20"/>
  <c r="B85" i="24"/>
  <c r="B93" i="24"/>
  <c r="F93" i="24" s="1"/>
  <c r="B93" i="20"/>
  <c r="D93" i="20" s="1"/>
  <c r="B93" i="21"/>
  <c r="E93" i="21" s="1"/>
  <c r="B95" i="24"/>
  <c r="F95" i="24" s="1"/>
  <c r="B95" i="21"/>
  <c r="E95" i="21" s="1"/>
  <c r="B95" i="20"/>
  <c r="D95" i="20" s="1"/>
  <c r="B86" i="24"/>
  <c r="F86" i="24" s="1"/>
  <c r="B86" i="21"/>
  <c r="B86" i="20"/>
  <c r="D86" i="20" s="1"/>
  <c r="B92" i="21"/>
  <c r="E92" i="21" s="1"/>
  <c r="B92" i="20"/>
  <c r="D92" i="20" s="1"/>
  <c r="B92" i="24"/>
  <c r="F92" i="24" s="1"/>
  <c r="B87" i="24"/>
  <c r="F87" i="24" s="1"/>
  <c r="B87" i="20"/>
  <c r="D87" i="20" s="1"/>
  <c r="B87" i="21"/>
  <c r="E87" i="21" s="1"/>
  <c r="B89" i="24"/>
  <c r="F89" i="24" s="1"/>
  <c r="B89" i="20"/>
  <c r="D89" i="20" s="1"/>
  <c r="B89" i="21"/>
  <c r="E89" i="21" s="1"/>
  <c r="B91" i="20"/>
  <c r="D91" i="20" s="1"/>
  <c r="B91" i="24"/>
  <c r="F91" i="24" s="1"/>
  <c r="B91" i="21"/>
  <c r="E91" i="21" s="1"/>
  <c r="B88" i="21"/>
  <c r="E88" i="21" s="1"/>
  <c r="B88" i="20"/>
  <c r="D88" i="20" s="1"/>
  <c r="B88" i="24"/>
  <c r="F88" i="24" s="1"/>
  <c r="B90" i="24"/>
  <c r="F90" i="24" s="1"/>
  <c r="B90" i="21"/>
  <c r="E90" i="21" s="1"/>
  <c r="B90" i="20"/>
  <c r="D90" i="20" s="1"/>
  <c r="B94" i="24"/>
  <c r="F94" i="24" s="1"/>
  <c r="B94" i="21"/>
  <c r="E94" i="21" s="1"/>
  <c r="B94" i="20"/>
  <c r="D94" i="20" s="1"/>
  <c r="B128" i="18"/>
  <c r="C123" i="18" s="1"/>
  <c r="B127" i="24"/>
  <c r="F127" i="24" s="1"/>
  <c r="B125" i="21"/>
  <c r="E125" i="21" s="1"/>
  <c r="B125" i="20"/>
  <c r="D125" i="20" s="1"/>
  <c r="B124" i="24"/>
  <c r="F124" i="24" s="1"/>
  <c r="C126" i="18" l="1"/>
  <c r="C128" i="18" s="1"/>
  <c r="D123" i="18" s="1"/>
  <c r="D126" i="18" s="1"/>
  <c r="D128" i="18" s="1"/>
  <c r="B98" i="20"/>
  <c r="B98" i="24"/>
  <c r="B98" i="21"/>
  <c r="E85" i="21"/>
  <c r="F85" i="24"/>
  <c r="F126" i="24"/>
  <c r="F128" i="24" s="1"/>
  <c r="F107" i="24"/>
  <c r="F114" i="24" s="1"/>
  <c r="D107" i="20"/>
  <c r="D114" i="20" s="1"/>
  <c r="B114" i="20"/>
  <c r="B114" i="21"/>
  <c r="E107" i="21"/>
  <c r="E114" i="21" s="1"/>
  <c r="D85" i="20"/>
  <c r="D98" i="20" s="1"/>
  <c r="B126" i="24"/>
  <c r="B124" i="20"/>
  <c r="D124" i="20" s="1"/>
  <c r="D126" i="20" s="1"/>
  <c r="B124" i="21"/>
  <c r="E124" i="21" s="1"/>
  <c r="E126" i="21" s="1"/>
  <c r="B127" i="21"/>
  <c r="E127" i="21" s="1"/>
  <c r="B127" i="20"/>
  <c r="D127" i="20" s="1"/>
  <c r="E86" i="21"/>
  <c r="E98" i="21" l="1"/>
  <c r="F98" i="24"/>
  <c r="E128" i="21"/>
  <c r="D128" i="20"/>
  <c r="E128" i="18"/>
  <c r="B126" i="20"/>
  <c r="B126" i="21"/>
  <c r="B128" i="24" l="1"/>
  <c r="B123" i="19"/>
  <c r="B128" i="20"/>
  <c r="B128" i="21"/>
  <c r="E123" i="19" l="1"/>
  <c r="B126" i="19"/>
  <c r="B128" i="19" s="1"/>
  <c r="C123" i="19" s="1"/>
  <c r="C126" i="19" s="1"/>
  <c r="C128" i="19" s="1"/>
  <c r="D123" i="19" s="1"/>
  <c r="D126" i="19" s="1"/>
  <c r="D128" i="19" s="1"/>
  <c r="C123" i="24" l="1"/>
  <c r="C123" i="20"/>
  <c r="C123" i="21"/>
  <c r="E126" i="19"/>
  <c r="C126" i="24" l="1"/>
  <c r="C126" i="20"/>
  <c r="C126" i="21"/>
  <c r="E128" i="19"/>
  <c r="C128" i="21" l="1"/>
  <c r="C128" i="24"/>
  <c r="C128" i="20"/>
  <c r="B123" i="22"/>
  <c r="E123" i="22" l="1"/>
  <c r="B126" i="22"/>
  <c r="B128" i="22" s="1"/>
  <c r="C123" i="22" s="1"/>
  <c r="C126" i="22" s="1"/>
  <c r="C128" i="22" s="1"/>
  <c r="D123" i="22" s="1"/>
  <c r="D126" i="22" s="1"/>
  <c r="D128" i="22" s="1"/>
  <c r="E126" i="22" l="1"/>
  <c r="D123" i="21"/>
  <c r="D123" i="24"/>
  <c r="D126" i="21" l="1"/>
  <c r="D126" i="24"/>
  <c r="E128" i="22"/>
  <c r="B123" i="23" s="1"/>
  <c r="B126" i="23" l="1"/>
  <c r="B128" i="23" s="1"/>
  <c r="C123" i="23" s="1"/>
  <c r="C126" i="23" s="1"/>
  <c r="C128" i="23" s="1"/>
  <c r="D123" i="23" s="1"/>
  <c r="D126" i="23" s="1"/>
  <c r="D128" i="23" s="1"/>
  <c r="E123" i="23"/>
  <c r="D128" i="24"/>
  <c r="D128" i="21"/>
  <c r="E123" i="24" l="1"/>
  <c r="E126" i="23"/>
  <c r="E126" i="24" l="1"/>
  <c r="E128" i="23"/>
  <c r="E128" i="24" s="1"/>
</calcChain>
</file>

<file path=xl/sharedStrings.xml><?xml version="1.0" encoding="utf-8"?>
<sst xmlns="http://schemas.openxmlformats.org/spreadsheetml/2006/main" count="1446" uniqueCount="223">
  <si>
    <t xml:space="preserve">Programa: </t>
  </si>
  <si>
    <t>Institución:</t>
  </si>
  <si>
    <t>Instituto Nacional de las Mujeres (INAMU)</t>
  </si>
  <si>
    <t>Unidad Ejecutora:</t>
  </si>
  <si>
    <t>INAMU</t>
  </si>
  <si>
    <t>Área</t>
  </si>
  <si>
    <t>Unidad</t>
  </si>
  <si>
    <t>Enero</t>
  </si>
  <si>
    <t>Febrero</t>
  </si>
  <si>
    <t>Marzo</t>
  </si>
  <si>
    <t>I Trimestre</t>
  </si>
  <si>
    <t>1. Ciudadanía Activa, Liderazgo y Gestión Local</t>
  </si>
  <si>
    <t>a. Sevicios de asesoría técnica</t>
  </si>
  <si>
    <t>Asesoría</t>
  </si>
  <si>
    <t>Persona</t>
  </si>
  <si>
    <t>b. Servicios de capacitación</t>
  </si>
  <si>
    <t>Documento</t>
  </si>
  <si>
    <t>e. Servicios de información y orientación a mujeres</t>
  </si>
  <si>
    <t>3. Construcción de Identidades y Proyectos de Vida</t>
  </si>
  <si>
    <t>a. Asesorías técnicas</t>
  </si>
  <si>
    <t>4. Especialidad de Información</t>
  </si>
  <si>
    <t>a. Asesorías Técnicas</t>
  </si>
  <si>
    <t xml:space="preserve">Asesoría </t>
  </si>
  <si>
    <t>b. Capacitación</t>
  </si>
  <si>
    <t>6. Violencia de Género</t>
  </si>
  <si>
    <t>d. Servicios de albergue temporal a mujeres, niños y niñas</t>
  </si>
  <si>
    <t xml:space="preserve">a. Servicios de Capacitación Programa Avanzamos Mujeres </t>
  </si>
  <si>
    <t xml:space="preserve">b. Servicios de capacitación </t>
  </si>
  <si>
    <t>d. Servicios de asesorías técnicas</t>
  </si>
  <si>
    <t>8. Secretaría Técnica de la Política de Igualdad y Equidad de Género</t>
  </si>
  <si>
    <t>Cuadro N° 2</t>
  </si>
  <si>
    <t>TOTAL</t>
  </si>
  <si>
    <t>Cuadro N° 3</t>
  </si>
  <si>
    <t>Rubro por objeto de gasto</t>
  </si>
  <si>
    <t>Cuadro N° 4</t>
  </si>
  <si>
    <t>Reporte de ingresos efectivos girados por el Fondo de Des. Social y Asignaciones Familiares</t>
  </si>
  <si>
    <t xml:space="preserve">1. Saldo en caja inicial  (5 t-1) </t>
  </si>
  <si>
    <t xml:space="preserve">                                                                                                               5. Gestión de Políticas para la Equidad de Genero</t>
  </si>
  <si>
    <t>Persona.</t>
  </si>
  <si>
    <t>Asesorías</t>
  </si>
  <si>
    <t xml:space="preserve">Persona </t>
  </si>
  <si>
    <t>a.Materiales difundidos</t>
  </si>
  <si>
    <t>Spots televisivos y cuñas radiales</t>
  </si>
  <si>
    <t>b.Investigaciones</t>
  </si>
  <si>
    <t>Publicaciones Investigaciones</t>
  </si>
  <si>
    <t>Casos</t>
  </si>
  <si>
    <t>e. Servicios de asesoría sobre mujeres de grupos étnicos</t>
  </si>
  <si>
    <t>b. Sesiones de trabajo con organizaciones de mujeres</t>
  </si>
  <si>
    <t>Sesiones de trabajo</t>
  </si>
  <si>
    <r>
      <t>Fuente</t>
    </r>
    <r>
      <rPr>
        <sz val="11"/>
        <color indexed="8"/>
        <rFont val="Calibri"/>
        <family val="2"/>
        <scheme val="minor"/>
      </rPr>
      <t>: Área Financiera Contable.</t>
    </r>
  </si>
  <si>
    <t>Unidad: Colones</t>
  </si>
  <si>
    <t>2. Ingresos efectivos recibidos - Por Fodesaf</t>
  </si>
  <si>
    <t>3. Otros ingresos recibidos</t>
  </si>
  <si>
    <t xml:space="preserve">4. Recursos disponibles (1+2+3) </t>
  </si>
  <si>
    <t>5. Egresos efectivos pagados</t>
  </si>
  <si>
    <t xml:space="preserve">6. Saldo en caja final   (4-5) </t>
  </si>
  <si>
    <t>10. Gestión Administrativa - Programa Técnico ( a ).</t>
  </si>
  <si>
    <t>11. Gestión Administrativa - Programa  Administrativo.</t>
  </si>
  <si>
    <t>1.   Área Especializada de Información</t>
  </si>
  <si>
    <t>2.   Área Violencia de Género</t>
  </si>
  <si>
    <t>3.   Área Ciudadanía Activa, Liderazgo y Gestión Local</t>
  </si>
  <si>
    <t>6.   Dirección General de Áreas Estratégicas</t>
  </si>
  <si>
    <t>7.   Área de Desarrollo Regional</t>
  </si>
  <si>
    <t>8.   Área Gestión de Políticas para la Equidad de Género</t>
  </si>
  <si>
    <t>0.    Remuneraciones</t>
  </si>
  <si>
    <t>1.    Servicios</t>
  </si>
  <si>
    <t>2.    Materiales y suministros</t>
  </si>
  <si>
    <t>5.    Bienes Duraderos</t>
  </si>
  <si>
    <t>6.    Transferencias</t>
  </si>
  <si>
    <t>3.    Intereses y comisiones</t>
  </si>
  <si>
    <t>4.   Área Construcción de Identidades y Proyectos de V.</t>
  </si>
  <si>
    <t>5.   Área Condición Jurídica y Prot. de los Der. de las M.</t>
  </si>
  <si>
    <t>9.   Secretaría Téc. de la Política de Ig. y Eq. de Género</t>
  </si>
  <si>
    <t xml:space="preserve"> Enero</t>
  </si>
  <si>
    <t>c. Publicaciones</t>
  </si>
  <si>
    <t xml:space="preserve">2. Condición Jurídica </t>
  </si>
  <si>
    <t>c.Acciones formativas a mujeres adolescentes</t>
  </si>
  <si>
    <t xml:space="preserve">Documento </t>
  </si>
  <si>
    <t>b. Servicios de Atención a mujeres víctimas de violencia</t>
  </si>
  <si>
    <t>c. Procesos e intervenciones grupales</t>
  </si>
  <si>
    <t xml:space="preserve">Procesos  </t>
  </si>
  <si>
    <t>e. Acompañamiento a audiencias</t>
  </si>
  <si>
    <t xml:space="preserve">f. Investigaciones sociales </t>
  </si>
  <si>
    <t>a. Documentos de trabajo</t>
  </si>
  <si>
    <t>FODESAF</t>
  </si>
  <si>
    <t>Promoción y protección derechos de la mujeres (Programa Técnico)</t>
  </si>
  <si>
    <t>Período:</t>
  </si>
  <si>
    <t>Cuadro 1</t>
  </si>
  <si>
    <t>Reporte de beneficiarios efectivos financiados por el Fondo de Desarrollo Social y Asignaciones Familiares</t>
  </si>
  <si>
    <t>7. Desarrollo Regional</t>
  </si>
  <si>
    <t>Reporte de gastos efectivos financiados por el Fondo de Desarrollo Social y Asignaciones Familiares</t>
  </si>
  <si>
    <t xml:space="preserve">Abril </t>
  </si>
  <si>
    <t>Mayo</t>
  </si>
  <si>
    <t>Junio</t>
  </si>
  <si>
    <t>II Trimestre</t>
  </si>
  <si>
    <t>Publicaciones</t>
  </si>
  <si>
    <t>d. Campañas</t>
  </si>
  <si>
    <t>Campañas</t>
  </si>
  <si>
    <t>c. Entregas Técnicas</t>
  </si>
  <si>
    <t>Cantidad</t>
  </si>
  <si>
    <t>d.Atención a usuarias (os)</t>
  </si>
  <si>
    <t xml:space="preserve">Asesorías </t>
  </si>
  <si>
    <t>Asesorías t´´</t>
  </si>
  <si>
    <t>Abril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</si>
  <si>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Unidad de Planificación Institucional con la información suministrada por las áreas y Dirección Técnica.</t>
    </r>
  </si>
  <si>
    <t>I Semestre</t>
  </si>
  <si>
    <t>III Trimestre</t>
  </si>
  <si>
    <t>Acumulado</t>
  </si>
  <si>
    <t>2. Condición Jurídica y Protección de los Derechos de las mujeres</t>
  </si>
  <si>
    <t xml:space="preserve">f. Servicios de asesorías e incidencias administrativas </t>
  </si>
  <si>
    <t>Coadyuvancia</t>
  </si>
  <si>
    <t>1. Área Especializada de Información</t>
  </si>
  <si>
    <t>8. Área Gestión de Políticas para la Equidad de Género</t>
  </si>
  <si>
    <t>9. Secretaría Técnica de la Política de Igualdad y Equidad de Género</t>
  </si>
  <si>
    <t>0. Remuneraciones</t>
  </si>
  <si>
    <t>1. Servicios</t>
  </si>
  <si>
    <t>2. Materiales y suministros</t>
  </si>
  <si>
    <t>5. Bienes Duraderos</t>
  </si>
  <si>
    <t>6. Transferencias</t>
  </si>
  <si>
    <t>I Trimeste</t>
  </si>
  <si>
    <t xml:space="preserve"> Julio </t>
  </si>
  <si>
    <t>Agosto</t>
  </si>
  <si>
    <t>Setiembre</t>
  </si>
  <si>
    <t xml:space="preserve"> Total trimestral</t>
  </si>
  <si>
    <t xml:space="preserve">a. Servicios de coadyuvancias judiciales </t>
  </si>
  <si>
    <t>b. Investigaciones</t>
  </si>
  <si>
    <t>Investigaciones</t>
  </si>
  <si>
    <t xml:space="preserve"> 5. Gestión de Políticas para la Equidad de Genero</t>
  </si>
  <si>
    <t>c. Feria de empleabilidad</t>
  </si>
  <si>
    <t>d. Investigaciones</t>
  </si>
  <si>
    <t>e. Servicios de capacitación a mujeres de grupos étnicos</t>
  </si>
  <si>
    <t>Julio</t>
  </si>
  <si>
    <t>IV Trimestre</t>
  </si>
  <si>
    <t>Anual</t>
  </si>
  <si>
    <t>ANUAL</t>
  </si>
  <si>
    <t>Octubre</t>
  </si>
  <si>
    <t>Noviembre</t>
  </si>
  <si>
    <t>Diciembre</t>
  </si>
  <si>
    <t>c. Ferias de Derechos de las Mujeres</t>
  </si>
  <si>
    <t>d. Criterios sobre proyectos de ley</t>
  </si>
  <si>
    <t xml:space="preserve">g. Informes </t>
  </si>
  <si>
    <t>h. Sesiones de trabajo del proyecto UNFPA y curso de inglés para mujeres.</t>
  </si>
  <si>
    <t>i.Capacitación a instituciones públicas</t>
  </si>
  <si>
    <t>j.Capacitación y asesoría a instituciones públicas</t>
  </si>
  <si>
    <t>c. Ferias de derechos</t>
  </si>
  <si>
    <t>d. Atención a usuarias (os)</t>
  </si>
  <si>
    <t>b. Servicios de Atención a mujeres</t>
  </si>
  <si>
    <t>h. Coadyuvancias</t>
  </si>
  <si>
    <t>g. Capacitación</t>
  </si>
  <si>
    <t xml:space="preserve">c.Sesiones de divulgación PIEG y auditorias </t>
  </si>
  <si>
    <t>d. Sesiones de trabajo del proyecto UNFPA y curso de inglés para mujeres.</t>
  </si>
  <si>
    <t xml:space="preserve">e. Sesiones de trabajo con personal de instituciones </t>
  </si>
  <si>
    <t>f. Asesorías técnicas</t>
  </si>
  <si>
    <t>g. Documento Plan Acción PIEG 2008-2010</t>
  </si>
  <si>
    <t>Personas</t>
  </si>
  <si>
    <t>d. Actividades protocolarias masivas</t>
  </si>
  <si>
    <t xml:space="preserve">g.Informes </t>
  </si>
  <si>
    <t>j. Capacitación y asesoría a instituciones públicas</t>
  </si>
  <si>
    <t xml:space="preserve">k. Asesorías jurídicas especializadas </t>
  </si>
  <si>
    <t>l. Ponencias y charlas</t>
  </si>
  <si>
    <t>6.    Transferencias Corrientes</t>
  </si>
  <si>
    <t xml:space="preserve"> Documentos </t>
  </si>
  <si>
    <t>e.Actividades de sensibilización</t>
  </si>
  <si>
    <t>Actividad</t>
  </si>
  <si>
    <t>Documentos</t>
  </si>
  <si>
    <t>e. Feria de mujeres empresarias</t>
  </si>
  <si>
    <t>h.Curso de inglés para mujeres</t>
  </si>
  <si>
    <t>e.Cursos formativos</t>
  </si>
  <si>
    <t>f. Foros y encuentros</t>
  </si>
  <si>
    <t>g. Procesos con mujeres indígenas</t>
  </si>
  <si>
    <t>h. Mujeres Afrocostarricenses</t>
  </si>
  <si>
    <t>i. Producción de materiales</t>
  </si>
  <si>
    <t>2. Área Violencia de Género</t>
  </si>
  <si>
    <t>3. Área Ciudadanía Activa, Liderazgo y Gestión Local</t>
  </si>
  <si>
    <t>4. Área Construcción de Identidades y Proyectos de Vida</t>
  </si>
  <si>
    <t>5. Área Condición Jurídica y Protección de los Derechos de las Mujeres</t>
  </si>
  <si>
    <t>6. Dirección General de Áreas Estratégicas</t>
  </si>
  <si>
    <t>7. Área de Desarrollo Regional</t>
  </si>
  <si>
    <t>Beneficio</t>
  </si>
  <si>
    <t>6.    Transferencias corrientes</t>
  </si>
  <si>
    <t>j. Charlas</t>
  </si>
  <si>
    <t>m. Encuentros</t>
  </si>
  <si>
    <t>g. Documentos</t>
  </si>
  <si>
    <t>e. Sistematización de Informe</t>
  </si>
  <si>
    <t>f. Servicio de atención directa a consultas</t>
  </si>
  <si>
    <t>f. Publicación de documentos y material audiovisual</t>
  </si>
  <si>
    <t>e. Sistematización de informes</t>
  </si>
  <si>
    <t xml:space="preserve">                                                                                                               5. Gestión de Políticas para la Equidad de Género</t>
  </si>
  <si>
    <t xml:space="preserve">j.Charlas </t>
  </si>
  <si>
    <t>personas</t>
  </si>
  <si>
    <r>
      <t>k. Asesorías jurídicas especializadas</t>
    </r>
    <r>
      <rPr>
        <sz val="11"/>
        <color rgb="FFFF0000"/>
        <rFont val="Calibri"/>
        <family val="2"/>
        <scheme val="minor"/>
      </rPr>
      <t xml:space="preserve"> </t>
    </r>
  </si>
  <si>
    <t xml:space="preserve">c. Ferias de Derechos de las Mujeres </t>
  </si>
  <si>
    <t>g.Documentos</t>
  </si>
  <si>
    <t>e. Sistematización de Informes</t>
  </si>
  <si>
    <t xml:space="preserve">b.Investigaciones </t>
  </si>
  <si>
    <t>f. Servicios de atención directa a consultas</t>
  </si>
  <si>
    <t>n. Agenda Legislativa de la mujer</t>
  </si>
  <si>
    <t>Reuniones</t>
  </si>
  <si>
    <t>o. Asesorías Técnicas</t>
  </si>
  <si>
    <t>k. Asesorías jurídicas especializadas</t>
  </si>
  <si>
    <t>Primer Trimestre 2014</t>
  </si>
  <si>
    <t>Segundo Trimestre 2014</t>
  </si>
  <si>
    <t>Tercer Trimestre 2014</t>
  </si>
  <si>
    <t>Cuarto trimestre 2014</t>
  </si>
  <si>
    <t>Talleres</t>
  </si>
  <si>
    <t>Acciones de difusión</t>
  </si>
  <si>
    <t>Gestión para la difusión en género y DDHH de mujeres</t>
  </si>
  <si>
    <t>e. Asesorías técnicas</t>
  </si>
  <si>
    <t>e. Jornadas divulgativas</t>
  </si>
  <si>
    <t>12.  Programa de Mujeres en Condiciones de Pobreza</t>
  </si>
  <si>
    <t>13. Proyecto Emprende</t>
  </si>
  <si>
    <t xml:space="preserve">12. Programa de Mujeres en Condiciones de Pobreza </t>
  </si>
  <si>
    <t>Fecha de actualización: 05/05/2015</t>
  </si>
  <si>
    <r>
      <t>Fuente</t>
    </r>
    <r>
      <rPr>
        <sz val="11"/>
        <color indexed="8"/>
        <rFont val="Calibri"/>
        <family val="2"/>
        <scheme val="minor"/>
      </rPr>
      <t xml:space="preserve">: Área Financiera Contable. </t>
    </r>
  </si>
  <si>
    <r>
      <t>Fuente</t>
    </r>
    <r>
      <rPr>
        <sz val="11"/>
        <color indexed="8"/>
        <rFont val="Calibri"/>
        <family val="2"/>
        <scheme val="minor"/>
      </rPr>
      <t xml:space="preserve">: Área Financiera Contable del INAMU. </t>
    </r>
  </si>
  <si>
    <t>Primer Semestre 2014</t>
  </si>
  <si>
    <t>Tercer Trimestre Acumulado 2014</t>
  </si>
  <si>
    <r>
      <t>Fuente:</t>
    </r>
    <r>
      <rPr>
        <sz val="11"/>
        <color theme="1"/>
        <rFont val="Calibri"/>
        <family val="2"/>
        <scheme val="minor"/>
      </rPr>
      <t xml:space="preserve"> INAMU, Informes Áreas Técnicas, 2014</t>
    </r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</si>
  <si>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INAMU, Informes Áreas Técnicas, 2014</t>
    </r>
  </si>
  <si>
    <t>Fuente: INAMU, Informes Áreas Técnicas, 2014</t>
  </si>
  <si>
    <t>7.    Transferencias de capital</t>
  </si>
  <si>
    <t>Fecha de actualización: 03/09/2015</t>
  </si>
  <si>
    <t xml:space="preserve">6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</si>
</sst>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applyFont="1" applyFill="1"/>
    <xf numFmtId="4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left" vertical="top"/>
    </xf>
    <xf numFmtId="0" fontId="0" fillId="0" borderId="0" xfId="0" applyFont="1" applyFill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0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0" fontId="4" fillId="0" borderId="2" xfId="0" applyFont="1" applyFill="1" applyBorder="1"/>
    <xf numFmtId="4" fontId="0" fillId="0" borderId="2" xfId="0" applyNumberFormat="1" applyFont="1" applyFill="1" applyBorder="1"/>
    <xf numFmtId="4" fontId="4" fillId="0" borderId="2" xfId="0" applyNumberFormat="1" applyFont="1" applyFill="1" applyBorder="1"/>
    <xf numFmtId="164" fontId="4" fillId="0" borderId="0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164" fontId="0" fillId="0" borderId="0" xfId="1" applyNumberFormat="1" applyFont="1"/>
    <xf numFmtId="164" fontId="1" fillId="0" borderId="0" xfId="1" applyNumberFormat="1" applyFont="1" applyFill="1" applyAlignment="1">
      <alignment horizontal="right"/>
    </xf>
    <xf numFmtId="164" fontId="6" fillId="0" borderId="0" xfId="1" applyNumberFormat="1" applyFont="1" applyFill="1" applyBorder="1" applyAlignment="1">
      <alignment horizontal="left" vertical="top"/>
    </xf>
    <xf numFmtId="164" fontId="0" fillId="0" borderId="0" xfId="1" applyNumberFormat="1" applyFont="1" applyFill="1" applyAlignment="1">
      <alignment horizontal="left"/>
    </xf>
    <xf numFmtId="164" fontId="0" fillId="0" borderId="0" xfId="1" applyNumberFormat="1" applyFont="1" applyFill="1" applyBorder="1" applyAlignment="1">
      <alignment horizontal="left" vertical="top" wrapText="1"/>
    </xf>
    <xf numFmtId="164" fontId="0" fillId="0" borderId="0" xfId="1" applyNumberFormat="1" applyFont="1" applyFill="1"/>
    <xf numFmtId="164" fontId="6" fillId="0" borderId="0" xfId="1" applyNumberFormat="1" applyFont="1" applyFill="1" applyBorder="1" applyAlignment="1">
      <alignment horizontal="left" vertical="top" wrapText="1"/>
    </xf>
    <xf numFmtId="164" fontId="1" fillId="0" borderId="0" xfId="1" applyNumberFormat="1" applyFont="1" applyFill="1" applyAlignment="1">
      <alignment horizontal="left"/>
    </xf>
    <xf numFmtId="164" fontId="1" fillId="0" borderId="0" xfId="1" applyNumberFormat="1" applyFont="1" applyFill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164" fontId="0" fillId="0" borderId="0" xfId="1" applyNumberFormat="1" applyFont="1" applyFill="1" applyBorder="1" applyAlignment="1">
      <alignment horizontal="left" vertical="center" wrapText="1"/>
    </xf>
    <xf numFmtId="164" fontId="0" fillId="0" borderId="0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horizontal="left" vertical="center" wrapText="1"/>
    </xf>
    <xf numFmtId="164" fontId="0" fillId="0" borderId="0" xfId="1" applyNumberFormat="1" applyFont="1" applyFill="1" applyBorder="1" applyAlignment="1">
      <alignment vertical="center"/>
    </xf>
    <xf numFmtId="164" fontId="0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1" fillId="0" borderId="2" xfId="1" applyNumberFormat="1" applyFont="1" applyFill="1" applyBorder="1" applyAlignment="1">
      <alignment horizontal="left" vertical="center" wrapText="1"/>
    </xf>
    <xf numFmtId="164" fontId="0" fillId="0" borderId="2" xfId="1" applyNumberFormat="1" applyFont="1" applyFill="1" applyBorder="1" applyAlignment="1">
      <alignment vertical="center" wrapText="1"/>
    </xf>
    <xf numFmtId="164" fontId="0" fillId="0" borderId="2" xfId="1" applyNumberFormat="1" applyFont="1" applyFill="1" applyBorder="1" applyAlignment="1">
      <alignment horizontal="center" vertical="center" wrapText="1"/>
    </xf>
    <xf numFmtId="164" fontId="0" fillId="0" borderId="2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/>
    <xf numFmtId="164" fontId="3" fillId="0" borderId="0" xfId="1" applyNumberFormat="1" applyFont="1" applyFill="1" applyAlignment="1">
      <alignment horizontal="center"/>
    </xf>
    <xf numFmtId="164" fontId="8" fillId="0" borderId="0" xfId="1" applyNumberFormat="1" applyFont="1"/>
    <xf numFmtId="164" fontId="4" fillId="0" borderId="2" xfId="1" applyNumberFormat="1" applyFont="1" applyFill="1" applyBorder="1"/>
    <xf numFmtId="164" fontId="4" fillId="0" borderId="0" xfId="1" applyNumberFormat="1" applyFont="1" applyFill="1" applyBorder="1"/>
    <xf numFmtId="164" fontId="1" fillId="0" borderId="0" xfId="1" applyNumberFormat="1" applyFont="1" applyFill="1"/>
    <xf numFmtId="164" fontId="8" fillId="0" borderId="0" xfId="1" applyNumberFormat="1" applyFont="1" applyFill="1"/>
    <xf numFmtId="164" fontId="4" fillId="0" borderId="0" xfId="1" applyNumberFormat="1" applyFont="1" applyFill="1"/>
    <xf numFmtId="164" fontId="2" fillId="0" borderId="0" xfId="1" applyNumberFormat="1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vertical="center" wrapText="1"/>
    </xf>
    <xf numFmtId="164" fontId="0" fillId="0" borderId="0" xfId="1" applyNumberFormat="1" applyFont="1" applyFill="1" applyBorder="1" applyAlignment="1">
      <alignment horizontal="center" vertical="center" wrapText="1"/>
    </xf>
    <xf numFmtId="164" fontId="0" fillId="0" borderId="5" xfId="1" applyNumberFormat="1" applyFont="1" applyFill="1" applyBorder="1" applyAlignment="1"/>
    <xf numFmtId="164" fontId="3" fillId="0" borderId="0" xfId="1" applyNumberFormat="1" applyFont="1" applyFill="1" applyAlignment="1"/>
    <xf numFmtId="164" fontId="3" fillId="0" borderId="0" xfId="1" applyNumberFormat="1" applyFont="1" applyFill="1" applyBorder="1" applyAlignment="1"/>
    <xf numFmtId="164" fontId="4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/>
    <xf numFmtId="164" fontId="3" fillId="0" borderId="1" xfId="1" applyNumberFormat="1" applyFont="1" applyBorder="1" applyAlignment="1">
      <alignment horizontal="center"/>
    </xf>
    <xf numFmtId="164" fontId="0" fillId="0" borderId="0" xfId="1" applyNumberFormat="1" applyFont="1" applyBorder="1"/>
    <xf numFmtId="164" fontId="4" fillId="0" borderId="0" xfId="1" applyNumberFormat="1" applyFont="1" applyBorder="1"/>
    <xf numFmtId="164" fontId="0" fillId="0" borderId="0" xfId="1" applyNumberFormat="1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left" vertical="center"/>
    </xf>
    <xf numFmtId="164" fontId="0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left" vertical="center" wrapText="1"/>
    </xf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left"/>
    </xf>
    <xf numFmtId="164" fontId="0" fillId="0" borderId="4" xfId="1" applyNumberFormat="1" applyFont="1" applyFill="1" applyBorder="1" applyAlignment="1"/>
    <xf numFmtId="164" fontId="0" fillId="0" borderId="0" xfId="1" applyNumberFormat="1" applyFont="1" applyFill="1" applyBorder="1" applyAlignment="1"/>
    <xf numFmtId="164" fontId="1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wrapText="1"/>
    </xf>
    <xf numFmtId="164" fontId="0" fillId="0" borderId="0" xfId="1" applyNumberFormat="1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left" vertical="top" wrapText="1"/>
    </xf>
    <xf numFmtId="164" fontId="0" fillId="0" borderId="0" xfId="1" applyNumberFormat="1" applyFont="1" applyFill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left" vertical="center" wrapText="1"/>
    </xf>
    <xf numFmtId="164" fontId="0" fillId="0" borderId="0" xfId="1" applyNumberFormat="1" applyFont="1" applyFill="1" applyBorder="1" applyAlignment="1">
      <alignment horizontal="center" vertical="center" wrapText="1"/>
    </xf>
    <xf numFmtId="164" fontId="0" fillId="0" borderId="7" xfId="1" applyNumberFormat="1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164" fontId="1" fillId="0" borderId="7" xfId="1" applyNumberFormat="1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vertical="center" wrapText="1"/>
    </xf>
    <xf numFmtId="1" fontId="3" fillId="0" borderId="0" xfId="1" applyNumberFormat="1" applyFont="1" applyFill="1" applyAlignment="1">
      <alignment horizontal="left"/>
    </xf>
    <xf numFmtId="164" fontId="0" fillId="0" borderId="0" xfId="2" applyNumberFormat="1" applyFont="1" applyFill="1"/>
    <xf numFmtId="0" fontId="8" fillId="0" borderId="0" xfId="0" applyFont="1" applyFill="1"/>
    <xf numFmtId="4" fontId="0" fillId="0" borderId="0" xfId="0" applyNumberFormat="1" applyFont="1" applyFill="1"/>
    <xf numFmtId="49" fontId="4" fillId="0" borderId="0" xfId="1" applyNumberFormat="1" applyFont="1" applyFill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164" fontId="0" fillId="0" borderId="0" xfId="1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0" fillId="0" borderId="8" xfId="1" applyNumberFormat="1" applyFont="1" applyFill="1" applyBorder="1" applyAlignment="1">
      <alignment horizontal="center" vertical="center" wrapText="1"/>
    </xf>
    <xf numFmtId="164" fontId="0" fillId="0" borderId="8" xfId="1" applyNumberFormat="1" applyFont="1" applyFill="1" applyBorder="1"/>
    <xf numFmtId="0" fontId="0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 wrapText="1"/>
    </xf>
    <xf numFmtId="164" fontId="0" fillId="0" borderId="8" xfId="1" applyNumberFormat="1" applyFont="1" applyFill="1" applyBorder="1" applyAlignment="1">
      <alignment vertical="center" wrapText="1"/>
    </xf>
    <xf numFmtId="164" fontId="4" fillId="0" borderId="8" xfId="1" applyNumberFormat="1" applyFont="1" applyFill="1" applyBorder="1" applyAlignment="1">
      <alignment vertical="center" wrapText="1"/>
    </xf>
    <xf numFmtId="164" fontId="0" fillId="0" borderId="8" xfId="1" applyNumberFormat="1" applyFont="1" applyFill="1" applyBorder="1" applyAlignment="1">
      <alignment vertical="center"/>
    </xf>
    <xf numFmtId="164" fontId="4" fillId="0" borderId="8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4" fontId="0" fillId="0" borderId="0" xfId="1" applyNumberFormat="1" applyFont="1" applyFill="1" applyBorder="1" applyAlignment="1">
      <alignment horizontal="left" vertical="center" wrapText="1"/>
    </xf>
    <xf numFmtId="164" fontId="0" fillId="0" borderId="0" xfId="1" applyNumberFormat="1" applyFont="1" applyFill="1" applyBorder="1" applyAlignment="1">
      <alignment horizontal="left" vertical="center" wrapText="1"/>
    </xf>
    <xf numFmtId="14" fontId="0" fillId="0" borderId="0" xfId="1" applyNumberFormat="1" applyFont="1"/>
    <xf numFmtId="0" fontId="9" fillId="0" borderId="0" xfId="0" applyFont="1" applyFill="1" applyAlignment="1">
      <alignment vertical="center" wrapText="1"/>
    </xf>
    <xf numFmtId="49" fontId="4" fillId="0" borderId="0" xfId="1" applyNumberFormat="1" applyFont="1" applyFill="1" applyAlignment="1">
      <alignment horizontal="left" vertical="center" wrapText="1"/>
    </xf>
    <xf numFmtId="164" fontId="0" fillId="0" borderId="0" xfId="1" applyNumberFormat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vertical="center"/>
    </xf>
    <xf numFmtId="10" fontId="0" fillId="0" borderId="0" xfId="3" applyNumberFormat="1" applyFont="1" applyFill="1"/>
    <xf numFmtId="0" fontId="2" fillId="0" borderId="10" xfId="0" applyFont="1" applyFill="1" applyBorder="1" applyAlignment="1">
      <alignment horizontal="left" vertical="center" wrapText="1"/>
    </xf>
    <xf numFmtId="0" fontId="8" fillId="0" borderId="0" xfId="0" applyFont="1"/>
    <xf numFmtId="164" fontId="0" fillId="0" borderId="0" xfId="1" applyNumberFormat="1" applyFont="1" applyFill="1" applyBorder="1" applyAlignment="1">
      <alignment wrapText="1"/>
    </xf>
    <xf numFmtId="164" fontId="10" fillId="0" borderId="0" xfId="1" applyNumberFormat="1" applyFont="1" applyFill="1" applyBorder="1" applyAlignment="1">
      <alignment horizontal="center" vertical="center" wrapText="1"/>
    </xf>
    <xf numFmtId="164" fontId="0" fillId="0" borderId="8" xfId="1" applyNumberFormat="1" applyFont="1" applyFill="1" applyBorder="1" applyAlignment="1">
      <alignment horizontal="left" vertical="top" wrapText="1"/>
    </xf>
    <xf numFmtId="164" fontId="2" fillId="0" borderId="8" xfId="1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/>
    <xf numFmtId="164" fontId="0" fillId="0" borderId="8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 vertical="center"/>
    </xf>
    <xf numFmtId="164" fontId="0" fillId="0" borderId="8" xfId="1" applyNumberFormat="1" applyFont="1" applyFill="1" applyBorder="1" applyAlignment="1">
      <alignment horizontal="left" vertical="center" wrapText="1"/>
    </xf>
    <xf numFmtId="164" fontId="4" fillId="0" borderId="8" xfId="1" applyNumberFormat="1" applyFont="1" applyFill="1" applyBorder="1" applyAlignment="1">
      <alignment horizontal="left" vertical="center" wrapText="1"/>
    </xf>
    <xf numFmtId="164" fontId="0" fillId="0" borderId="8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vertical="center" wrapText="1"/>
    </xf>
    <xf numFmtId="164" fontId="4" fillId="0" borderId="9" xfId="1" applyNumberFormat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/>
    <xf numFmtId="164" fontId="6" fillId="0" borderId="2" xfId="1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64" fontId="1" fillId="0" borderId="0" xfId="1" applyNumberFormat="1" applyFont="1" applyFill="1" applyAlignment="1">
      <alignment horizontal="center"/>
    </xf>
    <xf numFmtId="164" fontId="1" fillId="0" borderId="9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1" fillId="0" borderId="8" xfId="1" applyNumberFormat="1" applyFont="1" applyFill="1" applyBorder="1" applyAlignment="1">
      <alignment horizontal="center" vertical="center"/>
    </xf>
    <xf numFmtId="164" fontId="6" fillId="0" borderId="9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1" fillId="0" borderId="9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164" fontId="1" fillId="0" borderId="8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164" fontId="6" fillId="0" borderId="8" xfId="1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left" vertical="center" wrapText="1"/>
    </xf>
    <xf numFmtId="49" fontId="3" fillId="0" borderId="0" xfId="1" applyNumberFormat="1" applyFont="1" applyFill="1" applyAlignment="1">
      <alignment horizontal="left" vertical="center" wrapText="1"/>
    </xf>
    <xf numFmtId="49" fontId="4" fillId="0" borderId="0" xfId="1" applyNumberFormat="1" applyFont="1" applyFill="1" applyAlignment="1">
      <alignment horizontal="left" vertical="center" wrapText="1"/>
    </xf>
    <xf numFmtId="164" fontId="6" fillId="0" borderId="9" xfId="1" applyNumberFormat="1" applyFont="1" applyFill="1" applyBorder="1" applyAlignment="1">
      <alignment horizontal="left" vertical="center"/>
    </xf>
    <xf numFmtId="164" fontId="6" fillId="0" borderId="0" xfId="1" applyNumberFormat="1" applyFont="1" applyFill="1" applyBorder="1" applyAlignment="1">
      <alignment horizontal="left" vertical="center"/>
    </xf>
    <xf numFmtId="164" fontId="6" fillId="0" borderId="8" xfId="1" applyNumberFormat="1" applyFont="1" applyFill="1" applyBorder="1" applyAlignment="1">
      <alignment horizontal="left" vertical="center"/>
    </xf>
  </cellXfs>
  <cellStyles count="4">
    <cellStyle name="Millares" xfId="1" builtinId="3"/>
    <cellStyle name="Millares 2" xfId="2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7"/>
  <sheetViews>
    <sheetView workbookViewId="0">
      <selection activeCell="A113" sqref="A113"/>
    </sheetView>
  </sheetViews>
  <sheetFormatPr baseColWidth="10" defaultColWidth="11.42578125" defaultRowHeight="15" x14ac:dyDescent="0.25"/>
  <cols>
    <col min="1" max="1" width="42" style="44" customWidth="1"/>
    <col min="2" max="2" width="25.140625" style="44" customWidth="1"/>
    <col min="3" max="3" width="16.140625" style="44" customWidth="1"/>
    <col min="4" max="5" width="18.85546875" style="44" bestFit="1" customWidth="1"/>
    <col min="6" max="6" width="11.42578125" style="44"/>
    <col min="7" max="7" width="13.85546875" style="44" customWidth="1"/>
    <col min="8" max="8" width="14.42578125" style="44" customWidth="1"/>
    <col min="9" max="9" width="16" style="44" customWidth="1"/>
    <col min="10" max="16384" width="11.42578125" style="44"/>
  </cols>
  <sheetData>
    <row r="1" spans="1:7" x14ac:dyDescent="0.25">
      <c r="A1" s="168" t="s">
        <v>84</v>
      </c>
      <c r="B1" s="168"/>
      <c r="C1" s="168"/>
      <c r="D1" s="168"/>
      <c r="E1" s="168"/>
      <c r="F1" s="168"/>
      <c r="G1" s="168"/>
    </row>
    <row r="2" spans="1:7" x14ac:dyDescent="0.25">
      <c r="A2" s="45" t="s">
        <v>0</v>
      </c>
      <c r="B2" s="46" t="s">
        <v>85</v>
      </c>
      <c r="C2" s="47"/>
      <c r="D2" s="48"/>
      <c r="E2" s="47"/>
      <c r="F2" s="49"/>
      <c r="G2" s="49"/>
    </row>
    <row r="3" spans="1:7" x14ac:dyDescent="0.25">
      <c r="A3" s="45" t="s">
        <v>1</v>
      </c>
      <c r="B3" s="46" t="s">
        <v>2</v>
      </c>
      <c r="C3" s="50"/>
      <c r="D3" s="47"/>
      <c r="E3" s="47"/>
      <c r="F3" s="49"/>
      <c r="G3" s="49"/>
    </row>
    <row r="4" spans="1:7" x14ac:dyDescent="0.25">
      <c r="A4" s="45" t="s">
        <v>3</v>
      </c>
      <c r="B4" s="51" t="s">
        <v>4</v>
      </c>
      <c r="C4" s="47"/>
      <c r="D4" s="47"/>
      <c r="E4" s="47"/>
      <c r="F4" s="49"/>
      <c r="G4" s="49"/>
    </row>
    <row r="5" spans="1:7" x14ac:dyDescent="0.25">
      <c r="A5" s="45" t="s">
        <v>86</v>
      </c>
      <c r="B5" s="51" t="s">
        <v>200</v>
      </c>
      <c r="C5" s="47"/>
      <c r="D5" s="47"/>
      <c r="E5" s="47"/>
      <c r="F5" s="49"/>
      <c r="G5" s="49"/>
    </row>
    <row r="8" spans="1:7" x14ac:dyDescent="0.25">
      <c r="A8" s="168" t="s">
        <v>87</v>
      </c>
      <c r="B8" s="168"/>
      <c r="C8" s="168"/>
      <c r="D8" s="168"/>
      <c r="E8" s="168"/>
      <c r="F8" s="168"/>
      <c r="G8" s="168"/>
    </row>
    <row r="9" spans="1:7" x14ac:dyDescent="0.25">
      <c r="A9" s="168" t="s">
        <v>88</v>
      </c>
      <c r="B9" s="168"/>
      <c r="C9" s="168"/>
      <c r="D9" s="168"/>
      <c r="E9" s="168"/>
      <c r="F9" s="168"/>
      <c r="G9" s="168"/>
    </row>
    <row r="10" spans="1:7" x14ac:dyDescent="0.25">
      <c r="A10" s="52"/>
      <c r="B10" s="52"/>
      <c r="C10" s="52"/>
      <c r="D10" s="52"/>
      <c r="E10" s="52"/>
      <c r="F10" s="52"/>
      <c r="G10" s="52"/>
    </row>
    <row r="11" spans="1:7" ht="15.75" thickBot="1" x14ac:dyDescent="0.3">
      <c r="A11" s="53" t="s">
        <v>5</v>
      </c>
      <c r="B11" s="53" t="s">
        <v>178</v>
      </c>
      <c r="C11" s="53" t="s">
        <v>6</v>
      </c>
      <c r="D11" s="53" t="s">
        <v>73</v>
      </c>
      <c r="E11" s="53" t="s">
        <v>8</v>
      </c>
      <c r="F11" s="53" t="s">
        <v>9</v>
      </c>
      <c r="G11" s="53" t="s">
        <v>10</v>
      </c>
    </row>
    <row r="12" spans="1:7" x14ac:dyDescent="0.25">
      <c r="A12" s="54"/>
      <c r="B12" s="54"/>
      <c r="C12" s="54"/>
      <c r="D12" s="54"/>
      <c r="E12" s="54"/>
      <c r="F12" s="54"/>
      <c r="G12" s="54"/>
    </row>
    <row r="13" spans="1:7" s="49" customFormat="1" ht="29.25" customHeight="1" x14ac:dyDescent="0.25">
      <c r="A13" s="173" t="s">
        <v>11</v>
      </c>
      <c r="B13" s="55" t="s">
        <v>12</v>
      </c>
      <c r="C13" s="56" t="s">
        <v>13</v>
      </c>
      <c r="D13" s="56"/>
      <c r="E13" s="56"/>
      <c r="F13" s="56"/>
      <c r="G13" s="56">
        <f>+SUM(D13:F13)</f>
        <v>0</v>
      </c>
    </row>
    <row r="14" spans="1:7" s="49" customFormat="1" ht="30" x14ac:dyDescent="0.25">
      <c r="A14" s="173"/>
      <c r="B14" s="57" t="s">
        <v>15</v>
      </c>
      <c r="C14" s="56" t="s">
        <v>14</v>
      </c>
      <c r="D14" s="56"/>
      <c r="E14" s="56"/>
      <c r="F14" s="56"/>
      <c r="G14" s="115">
        <f t="shared" ref="G14:G75" si="0">+SUM(D14:F14)</f>
        <v>0</v>
      </c>
    </row>
    <row r="15" spans="1:7" s="49" customFormat="1" x14ac:dyDescent="0.25">
      <c r="A15" s="173"/>
      <c r="B15" s="101" t="s">
        <v>74</v>
      </c>
      <c r="C15" s="100" t="s">
        <v>16</v>
      </c>
      <c r="D15" s="100"/>
      <c r="E15" s="100"/>
      <c r="F15" s="100"/>
      <c r="G15" s="115">
        <f t="shared" si="0"/>
        <v>0</v>
      </c>
    </row>
    <row r="16" spans="1:7" s="49" customFormat="1" ht="30" x14ac:dyDescent="0.25">
      <c r="A16" s="173"/>
      <c r="B16" s="28" t="s">
        <v>155</v>
      </c>
      <c r="C16" s="29" t="s">
        <v>154</v>
      </c>
      <c r="D16" s="56"/>
      <c r="E16" s="56"/>
      <c r="F16" s="56"/>
      <c r="G16" s="115">
        <f t="shared" si="0"/>
        <v>0</v>
      </c>
    </row>
    <row r="17" spans="1:7" s="49" customFormat="1" x14ac:dyDescent="0.25">
      <c r="A17" s="173"/>
      <c r="B17" s="28" t="s">
        <v>167</v>
      </c>
      <c r="C17" s="29" t="s">
        <v>154</v>
      </c>
      <c r="D17" s="115"/>
      <c r="E17" s="115"/>
      <c r="F17" s="115"/>
      <c r="G17" s="115">
        <f t="shared" si="0"/>
        <v>0</v>
      </c>
    </row>
    <row r="18" spans="1:7" s="49" customFormat="1" x14ac:dyDescent="0.25">
      <c r="A18" s="173"/>
      <c r="B18" s="28" t="s">
        <v>168</v>
      </c>
      <c r="C18" s="29" t="s">
        <v>154</v>
      </c>
      <c r="D18" s="115"/>
      <c r="E18" s="115"/>
      <c r="F18" s="115"/>
      <c r="G18" s="115">
        <f t="shared" si="0"/>
        <v>0</v>
      </c>
    </row>
    <row r="19" spans="1:7" s="49" customFormat="1" ht="30" x14ac:dyDescent="0.25">
      <c r="A19" s="173"/>
      <c r="B19" s="28" t="s">
        <v>169</v>
      </c>
      <c r="C19" s="29" t="s">
        <v>154</v>
      </c>
      <c r="D19" s="115"/>
      <c r="E19" s="115"/>
      <c r="F19" s="115"/>
      <c r="G19" s="115">
        <f t="shared" si="0"/>
        <v>0</v>
      </c>
    </row>
    <row r="20" spans="1:7" s="49" customFormat="1" ht="30" x14ac:dyDescent="0.25">
      <c r="A20" s="173"/>
      <c r="B20" s="28" t="s">
        <v>170</v>
      </c>
      <c r="C20" s="29" t="s">
        <v>154</v>
      </c>
      <c r="D20" s="115"/>
      <c r="E20" s="115"/>
      <c r="F20" s="115"/>
      <c r="G20" s="115">
        <f t="shared" si="0"/>
        <v>0</v>
      </c>
    </row>
    <row r="21" spans="1:7" s="49" customFormat="1" ht="30" x14ac:dyDescent="0.25">
      <c r="A21" s="173"/>
      <c r="B21" s="28" t="s">
        <v>171</v>
      </c>
      <c r="C21" s="29" t="s">
        <v>161</v>
      </c>
      <c r="D21" s="115"/>
      <c r="E21" s="115"/>
      <c r="F21" s="115"/>
      <c r="G21" s="115">
        <f t="shared" si="0"/>
        <v>0</v>
      </c>
    </row>
    <row r="22" spans="1:7" s="49" customFormat="1" ht="15.75" thickBot="1" x14ac:dyDescent="0.3">
      <c r="A22" s="174"/>
      <c r="B22" s="127" t="s">
        <v>180</v>
      </c>
      <c r="C22" s="128" t="s">
        <v>154</v>
      </c>
      <c r="D22" s="129"/>
      <c r="E22" s="129"/>
      <c r="F22" s="129"/>
      <c r="G22" s="129">
        <f t="shared" si="0"/>
        <v>0</v>
      </c>
    </row>
    <row r="23" spans="1:7" s="49" customFormat="1" ht="30" x14ac:dyDescent="0.25">
      <c r="A23" s="176" t="s">
        <v>75</v>
      </c>
      <c r="B23" s="58" t="s">
        <v>124</v>
      </c>
      <c r="C23" s="97" t="s">
        <v>14</v>
      </c>
      <c r="D23" s="82"/>
      <c r="E23" s="82"/>
      <c r="F23" s="82"/>
      <c r="G23" s="115">
        <f t="shared" si="0"/>
        <v>0</v>
      </c>
    </row>
    <row r="24" spans="1:7" s="49" customFormat="1" ht="25.5" customHeight="1" x14ac:dyDescent="0.25">
      <c r="A24" s="177"/>
      <c r="B24" s="55" t="s">
        <v>15</v>
      </c>
      <c r="C24" s="56" t="s">
        <v>14</v>
      </c>
      <c r="D24" s="56"/>
      <c r="E24" s="56"/>
      <c r="F24" s="56"/>
      <c r="G24" s="115">
        <f t="shared" si="0"/>
        <v>0</v>
      </c>
    </row>
    <row r="25" spans="1:7" s="49" customFormat="1" ht="25.5" customHeight="1" x14ac:dyDescent="0.25">
      <c r="A25" s="177"/>
      <c r="B25" s="9" t="s">
        <v>138</v>
      </c>
      <c r="C25" s="29" t="s">
        <v>14</v>
      </c>
      <c r="D25" s="82"/>
      <c r="E25" s="82"/>
      <c r="F25" s="82"/>
      <c r="G25" s="115">
        <f t="shared" si="0"/>
        <v>0</v>
      </c>
    </row>
    <row r="26" spans="1:7" s="49" customFormat="1" ht="36" customHeight="1" x14ac:dyDescent="0.25">
      <c r="A26" s="177"/>
      <c r="B26" s="55" t="s">
        <v>139</v>
      </c>
      <c r="C26" s="56" t="s">
        <v>16</v>
      </c>
      <c r="D26" s="56"/>
      <c r="E26" s="56"/>
      <c r="F26" s="56"/>
      <c r="G26" s="115">
        <f t="shared" si="0"/>
        <v>0</v>
      </c>
    </row>
    <row r="27" spans="1:7" s="49" customFormat="1" ht="31.5" customHeight="1" x14ac:dyDescent="0.25">
      <c r="A27" s="177"/>
      <c r="B27" s="58" t="s">
        <v>17</v>
      </c>
      <c r="C27" s="56" t="s">
        <v>14</v>
      </c>
      <c r="D27" s="56"/>
      <c r="E27" s="56"/>
      <c r="F27" s="56"/>
      <c r="G27" s="115">
        <f t="shared" si="0"/>
        <v>0</v>
      </c>
    </row>
    <row r="28" spans="1:7" s="49" customFormat="1" ht="35.25" customHeight="1" x14ac:dyDescent="0.25">
      <c r="A28" s="177"/>
      <c r="B28" s="58" t="s">
        <v>109</v>
      </c>
      <c r="C28" s="56" t="s">
        <v>39</v>
      </c>
      <c r="D28" s="56"/>
      <c r="E28" s="56"/>
      <c r="F28" s="56"/>
      <c r="G28" s="115">
        <f t="shared" si="0"/>
        <v>0</v>
      </c>
    </row>
    <row r="29" spans="1:7" s="49" customFormat="1" ht="15.75" customHeight="1" x14ac:dyDescent="0.25">
      <c r="A29" s="177"/>
      <c r="B29" s="55" t="s">
        <v>140</v>
      </c>
      <c r="C29" s="56" t="s">
        <v>16</v>
      </c>
      <c r="D29" s="56"/>
      <c r="E29" s="56"/>
      <c r="F29" s="56"/>
      <c r="G29" s="115">
        <f t="shared" si="0"/>
        <v>0</v>
      </c>
    </row>
    <row r="30" spans="1:7" s="49" customFormat="1" ht="19.5" customHeight="1" x14ac:dyDescent="0.25">
      <c r="A30" s="177"/>
      <c r="B30" s="59" t="s">
        <v>141</v>
      </c>
      <c r="C30" s="56" t="s">
        <v>40</v>
      </c>
      <c r="D30" s="60"/>
      <c r="E30" s="60"/>
      <c r="F30" s="60"/>
      <c r="G30" s="115">
        <f t="shared" si="0"/>
        <v>0</v>
      </c>
    </row>
    <row r="31" spans="1:7" s="49" customFormat="1" ht="30" x14ac:dyDescent="0.25">
      <c r="A31" s="177"/>
      <c r="B31" s="9" t="s">
        <v>142</v>
      </c>
      <c r="C31" s="29" t="s">
        <v>14</v>
      </c>
      <c r="D31" s="60"/>
      <c r="E31" s="60"/>
      <c r="F31" s="60"/>
      <c r="G31" s="115">
        <f t="shared" si="0"/>
        <v>0</v>
      </c>
    </row>
    <row r="32" spans="1:7" s="49" customFormat="1" ht="30" x14ac:dyDescent="0.25">
      <c r="A32" s="177"/>
      <c r="B32" s="57" t="s">
        <v>143</v>
      </c>
      <c r="C32" s="56" t="s">
        <v>14</v>
      </c>
      <c r="D32" s="60"/>
      <c r="E32" s="60"/>
      <c r="F32" s="60"/>
      <c r="G32" s="115">
        <f t="shared" si="0"/>
        <v>0</v>
      </c>
    </row>
    <row r="33" spans="1:7" s="49" customFormat="1" ht="30" x14ac:dyDescent="0.25">
      <c r="A33" s="177"/>
      <c r="B33" s="81" t="s">
        <v>158</v>
      </c>
      <c r="C33" s="100" t="s">
        <v>39</v>
      </c>
      <c r="D33" s="60"/>
      <c r="E33" s="60"/>
      <c r="F33" s="60"/>
      <c r="G33" s="115">
        <f t="shared" si="0"/>
        <v>0</v>
      </c>
    </row>
    <row r="34" spans="1:7" s="49" customFormat="1" ht="27" customHeight="1" x14ac:dyDescent="0.25">
      <c r="A34" s="177"/>
      <c r="B34" s="49" t="s">
        <v>159</v>
      </c>
      <c r="C34" s="111" t="s">
        <v>40</v>
      </c>
      <c r="G34" s="115">
        <f t="shared" si="0"/>
        <v>0</v>
      </c>
    </row>
    <row r="35" spans="1:7" s="49" customFormat="1" ht="27" customHeight="1" x14ac:dyDescent="0.25">
      <c r="A35" s="177"/>
      <c r="B35" s="49" t="s">
        <v>181</v>
      </c>
      <c r="C35" s="111"/>
      <c r="G35" s="115">
        <f>SUM(D35:F35)</f>
        <v>0</v>
      </c>
    </row>
    <row r="36" spans="1:7" s="49" customFormat="1" ht="27" customHeight="1" x14ac:dyDescent="0.25">
      <c r="A36" s="177"/>
      <c r="B36" s="110" t="s">
        <v>196</v>
      </c>
      <c r="C36" s="49" t="s">
        <v>197</v>
      </c>
      <c r="G36" s="115">
        <f>SUM(D36:F36)</f>
        <v>0</v>
      </c>
    </row>
    <row r="37" spans="1:7" s="49" customFormat="1" ht="27" customHeight="1" thickBot="1" x14ac:dyDescent="0.3">
      <c r="A37" s="178"/>
      <c r="B37" s="150" t="s">
        <v>198</v>
      </c>
      <c r="C37" s="130" t="s">
        <v>101</v>
      </c>
      <c r="D37" s="130"/>
      <c r="E37" s="130"/>
      <c r="F37" s="130"/>
      <c r="G37" s="129">
        <f t="shared" si="0"/>
        <v>0</v>
      </c>
    </row>
    <row r="38" spans="1:7" s="49" customFormat="1" ht="22.5" customHeight="1" x14ac:dyDescent="0.25">
      <c r="A38" s="176" t="s">
        <v>18</v>
      </c>
      <c r="B38" s="59" t="s">
        <v>19</v>
      </c>
      <c r="C38" s="56" t="s">
        <v>13</v>
      </c>
      <c r="D38" s="60">
        <v>6</v>
      </c>
      <c r="E38" s="60">
        <v>9</v>
      </c>
      <c r="F38" s="60">
        <v>9</v>
      </c>
      <c r="G38" s="115">
        <f t="shared" si="0"/>
        <v>24</v>
      </c>
    </row>
    <row r="39" spans="1:7" s="49" customFormat="1" ht="19.5" customHeight="1" x14ac:dyDescent="0.25">
      <c r="A39" s="177"/>
      <c r="B39" s="59" t="s">
        <v>15</v>
      </c>
      <c r="C39" s="60" t="s">
        <v>14</v>
      </c>
      <c r="D39" s="54"/>
      <c r="E39" s="54"/>
      <c r="F39" s="54">
        <v>400</v>
      </c>
      <c r="G39" s="115">
        <f t="shared" si="0"/>
        <v>400</v>
      </c>
    </row>
    <row r="40" spans="1:7" s="49" customFormat="1" ht="30" x14ac:dyDescent="0.25">
      <c r="A40" s="177"/>
      <c r="B40" s="81" t="s">
        <v>76</v>
      </c>
      <c r="C40" s="60" t="s">
        <v>14</v>
      </c>
      <c r="D40" s="54"/>
      <c r="E40" s="54"/>
      <c r="F40" s="54"/>
      <c r="G40" s="115">
        <f t="shared" si="0"/>
        <v>0</v>
      </c>
    </row>
    <row r="41" spans="1:7" s="49" customFormat="1" ht="30.75" customHeight="1" x14ac:dyDescent="0.25">
      <c r="A41" s="177"/>
      <c r="B41" s="41" t="s">
        <v>96</v>
      </c>
      <c r="C41" s="42" t="s">
        <v>97</v>
      </c>
      <c r="D41" s="54"/>
      <c r="E41" s="54"/>
      <c r="F41" s="54"/>
      <c r="G41" s="115">
        <f t="shared" si="0"/>
        <v>0</v>
      </c>
    </row>
    <row r="42" spans="1:7" s="49" customFormat="1" ht="30.75" customHeight="1" x14ac:dyDescent="0.25">
      <c r="A42" s="177"/>
      <c r="B42" s="112" t="s">
        <v>162</v>
      </c>
      <c r="C42" s="113" t="s">
        <v>163</v>
      </c>
      <c r="D42" s="54"/>
      <c r="E42" s="54"/>
      <c r="F42" s="54"/>
      <c r="G42" s="115">
        <f t="shared" si="0"/>
        <v>0</v>
      </c>
    </row>
    <row r="43" spans="1:7" s="49" customFormat="1" ht="45" x14ac:dyDescent="0.25">
      <c r="A43" s="177"/>
      <c r="B43" s="137" t="s">
        <v>185</v>
      </c>
      <c r="C43" s="113" t="s">
        <v>164</v>
      </c>
      <c r="D43" s="54"/>
      <c r="E43" s="54">
        <v>2</v>
      </c>
      <c r="F43" s="54">
        <v>1</v>
      </c>
      <c r="G43" s="115">
        <f t="shared" si="0"/>
        <v>3</v>
      </c>
    </row>
    <row r="44" spans="1:7" s="49" customFormat="1" ht="15.75" thickBot="1" x14ac:dyDescent="0.3">
      <c r="A44" s="178"/>
      <c r="B44" s="131" t="s">
        <v>182</v>
      </c>
      <c r="C44" s="132" t="s">
        <v>13</v>
      </c>
      <c r="D44" s="130"/>
      <c r="E44" s="130"/>
      <c r="F44" s="130"/>
      <c r="G44" s="129">
        <f t="shared" si="0"/>
        <v>0</v>
      </c>
    </row>
    <row r="45" spans="1:7" s="49" customFormat="1" ht="40.5" customHeight="1" x14ac:dyDescent="0.25">
      <c r="A45" s="176" t="s">
        <v>20</v>
      </c>
      <c r="B45" s="59" t="s">
        <v>41</v>
      </c>
      <c r="C45" s="115" t="s">
        <v>42</v>
      </c>
      <c r="D45" s="54"/>
      <c r="E45" s="54"/>
      <c r="F45" s="54"/>
      <c r="G45" s="115">
        <f t="shared" si="0"/>
        <v>0</v>
      </c>
    </row>
    <row r="46" spans="1:7" s="49" customFormat="1" ht="27" customHeight="1" x14ac:dyDescent="0.25">
      <c r="A46" s="177"/>
      <c r="B46" s="81" t="s">
        <v>43</v>
      </c>
      <c r="C46" s="115" t="s">
        <v>44</v>
      </c>
      <c r="D46" s="115"/>
      <c r="E46" s="115"/>
      <c r="F46" s="115"/>
      <c r="G46" s="115">
        <v>3</v>
      </c>
    </row>
    <row r="47" spans="1:7" s="49" customFormat="1" ht="27" customHeight="1" x14ac:dyDescent="0.25">
      <c r="A47" s="177"/>
      <c r="B47" s="34" t="s">
        <v>98</v>
      </c>
      <c r="C47" s="40" t="s">
        <v>99</v>
      </c>
      <c r="D47" s="115"/>
      <c r="E47" s="115"/>
      <c r="F47" s="115"/>
      <c r="G47" s="115">
        <f t="shared" si="0"/>
        <v>0</v>
      </c>
    </row>
    <row r="48" spans="1:7" s="49" customFormat="1" ht="24.75" customHeight="1" x14ac:dyDescent="0.25">
      <c r="A48" s="177"/>
      <c r="B48" s="81" t="s">
        <v>100</v>
      </c>
      <c r="C48" s="115" t="s">
        <v>14</v>
      </c>
      <c r="D48" s="115"/>
      <c r="E48" s="115"/>
      <c r="F48" s="115"/>
      <c r="G48" s="115">
        <v>3100</v>
      </c>
    </row>
    <row r="49" spans="1:8" s="49" customFormat="1" ht="24.75" customHeight="1" thickBot="1" x14ac:dyDescent="0.3">
      <c r="A49" s="178"/>
      <c r="B49" s="133" t="s">
        <v>183</v>
      </c>
      <c r="C49" s="129" t="s">
        <v>16</v>
      </c>
      <c r="D49" s="129"/>
      <c r="E49" s="129"/>
      <c r="F49" s="129"/>
      <c r="G49" s="129">
        <v>1</v>
      </c>
    </row>
    <row r="50" spans="1:8" s="49" customFormat="1" ht="23.25" customHeight="1" x14ac:dyDescent="0.25">
      <c r="A50" s="172" t="s">
        <v>37</v>
      </c>
      <c r="B50" s="61" t="s">
        <v>21</v>
      </c>
      <c r="C50" s="96" t="s">
        <v>22</v>
      </c>
      <c r="D50" s="56"/>
      <c r="E50" s="56"/>
      <c r="F50" s="56"/>
      <c r="G50" s="115">
        <f t="shared" si="0"/>
        <v>0</v>
      </c>
    </row>
    <row r="51" spans="1:8" s="49" customFormat="1" ht="21" customHeight="1" x14ac:dyDescent="0.25">
      <c r="A51" s="173"/>
      <c r="B51" s="61" t="s">
        <v>23</v>
      </c>
      <c r="C51" s="96" t="s">
        <v>14</v>
      </c>
      <c r="D51" s="57"/>
      <c r="E51" s="57"/>
      <c r="F51" s="57"/>
      <c r="G51" s="115">
        <f t="shared" si="0"/>
        <v>0</v>
      </c>
    </row>
    <row r="52" spans="1:8" s="49" customFormat="1" ht="21" customHeight="1" x14ac:dyDescent="0.25">
      <c r="A52" s="173"/>
      <c r="B52" s="61" t="s">
        <v>128</v>
      </c>
      <c r="C52" s="96" t="s">
        <v>14</v>
      </c>
      <c r="D52" s="81"/>
      <c r="E52" s="81"/>
      <c r="F52" s="81"/>
      <c r="G52" s="115">
        <f t="shared" si="0"/>
        <v>0</v>
      </c>
    </row>
    <row r="53" spans="1:8" s="49" customFormat="1" ht="20.25" customHeight="1" x14ac:dyDescent="0.25">
      <c r="A53" s="173"/>
      <c r="B53" s="61" t="s">
        <v>129</v>
      </c>
      <c r="C53" s="59" t="s">
        <v>77</v>
      </c>
      <c r="D53" s="57"/>
      <c r="E53" s="57"/>
      <c r="F53" s="57"/>
      <c r="G53" s="115">
        <f t="shared" si="0"/>
        <v>0</v>
      </c>
    </row>
    <row r="54" spans="1:8" s="49" customFormat="1" ht="30.75" thickBot="1" x14ac:dyDescent="0.3">
      <c r="A54" s="174"/>
      <c r="B54" s="134" t="s">
        <v>165</v>
      </c>
      <c r="C54" s="135" t="s">
        <v>154</v>
      </c>
      <c r="D54" s="133"/>
      <c r="E54" s="133"/>
      <c r="F54" s="133"/>
      <c r="G54" s="129">
        <f t="shared" si="0"/>
        <v>0</v>
      </c>
    </row>
    <row r="55" spans="1:8" s="49" customFormat="1" ht="22.5" customHeight="1" x14ac:dyDescent="0.25">
      <c r="A55" s="169" t="s">
        <v>24</v>
      </c>
      <c r="B55" s="57" t="s">
        <v>21</v>
      </c>
      <c r="C55" s="60" t="s">
        <v>13</v>
      </c>
      <c r="D55" s="56"/>
      <c r="E55" s="56"/>
      <c r="F55" s="56"/>
      <c r="G55" s="115">
        <f t="shared" si="0"/>
        <v>0</v>
      </c>
    </row>
    <row r="56" spans="1:8" s="49" customFormat="1" ht="52.5" customHeight="1" x14ac:dyDescent="0.25">
      <c r="A56" s="170"/>
      <c r="B56" s="57" t="s">
        <v>78</v>
      </c>
      <c r="C56" s="60" t="s">
        <v>14</v>
      </c>
      <c r="D56" s="56"/>
      <c r="E56" s="56"/>
      <c r="F56" s="56"/>
      <c r="G56" s="115">
        <f t="shared" si="0"/>
        <v>0</v>
      </c>
    </row>
    <row r="57" spans="1:8" s="49" customFormat="1" ht="39" customHeight="1" x14ac:dyDescent="0.25">
      <c r="A57" s="170"/>
      <c r="B57" s="57" t="s">
        <v>79</v>
      </c>
      <c r="C57" s="60" t="s">
        <v>80</v>
      </c>
      <c r="D57" s="60"/>
      <c r="E57" s="60"/>
      <c r="F57" s="60"/>
      <c r="G57" s="115">
        <f t="shared" si="0"/>
        <v>0</v>
      </c>
    </row>
    <row r="58" spans="1:8" s="49" customFormat="1" ht="57" customHeight="1" x14ac:dyDescent="0.25">
      <c r="A58" s="170"/>
      <c r="B58" s="57" t="s">
        <v>25</v>
      </c>
      <c r="C58" s="56" t="s">
        <v>14</v>
      </c>
      <c r="D58" s="115"/>
      <c r="E58" s="115"/>
      <c r="F58" s="115"/>
      <c r="G58" s="115"/>
    </row>
    <row r="59" spans="1:8" s="49" customFormat="1" ht="31.5" customHeight="1" x14ac:dyDescent="0.25">
      <c r="A59" s="170"/>
      <c r="B59" s="57" t="s">
        <v>81</v>
      </c>
      <c r="C59" s="56" t="s">
        <v>45</v>
      </c>
      <c r="D59" s="56"/>
      <c r="E59" s="56"/>
      <c r="F59" s="56"/>
      <c r="G59" s="115">
        <f t="shared" si="0"/>
        <v>0</v>
      </c>
    </row>
    <row r="60" spans="1:8" s="49" customFormat="1" ht="31.5" customHeight="1" x14ac:dyDescent="0.25">
      <c r="A60" s="170"/>
      <c r="B60" s="81" t="s">
        <v>82</v>
      </c>
      <c r="C60" s="82" t="s">
        <v>16</v>
      </c>
      <c r="D60" s="82"/>
      <c r="E60" s="82"/>
      <c r="F60" s="82"/>
      <c r="G60" s="115">
        <f t="shared" si="0"/>
        <v>0</v>
      </c>
    </row>
    <row r="61" spans="1:8" s="49" customFormat="1" ht="31.5" customHeight="1" x14ac:dyDescent="0.25">
      <c r="A61" s="170"/>
      <c r="B61" s="81" t="s">
        <v>148</v>
      </c>
      <c r="C61" s="82" t="s">
        <v>14</v>
      </c>
      <c r="D61" s="115"/>
      <c r="E61" s="115"/>
      <c r="F61" s="115"/>
      <c r="G61" s="115"/>
    </row>
    <row r="62" spans="1:8" s="49" customFormat="1" ht="18" customHeight="1" thickBot="1" x14ac:dyDescent="0.3">
      <c r="A62" s="171"/>
      <c r="B62" s="134" t="s">
        <v>147</v>
      </c>
      <c r="C62" s="136" t="s">
        <v>110</v>
      </c>
      <c r="D62" s="129"/>
      <c r="E62" s="129"/>
      <c r="F62" s="129"/>
      <c r="G62" s="129">
        <f t="shared" si="0"/>
        <v>0</v>
      </c>
    </row>
    <row r="63" spans="1:8" s="49" customFormat="1" ht="48.75" customHeight="1" x14ac:dyDescent="0.25">
      <c r="A63" s="176" t="s">
        <v>89</v>
      </c>
      <c r="B63" s="81" t="s">
        <v>26</v>
      </c>
      <c r="C63" s="115" t="s">
        <v>14</v>
      </c>
      <c r="D63" s="115"/>
      <c r="E63" s="115"/>
      <c r="F63" s="115"/>
      <c r="G63" s="115"/>
      <c r="H63" s="54"/>
    </row>
    <row r="64" spans="1:8" s="49" customFormat="1" ht="26.25" customHeight="1" x14ac:dyDescent="0.25">
      <c r="A64" s="177"/>
      <c r="B64" s="57" t="s">
        <v>27</v>
      </c>
      <c r="C64" s="56" t="s">
        <v>38</v>
      </c>
      <c r="D64" s="56"/>
      <c r="E64" s="81"/>
      <c r="F64" s="81"/>
      <c r="G64" s="81"/>
      <c r="H64" s="54"/>
    </row>
    <row r="65" spans="1:8" s="49" customFormat="1" ht="30" x14ac:dyDescent="0.25">
      <c r="A65" s="177"/>
      <c r="B65" s="57" t="s">
        <v>28</v>
      </c>
      <c r="C65" s="56" t="s">
        <v>13</v>
      </c>
      <c r="D65" s="56"/>
      <c r="E65" s="56"/>
      <c r="F65" s="56"/>
      <c r="G65" s="115">
        <f t="shared" si="0"/>
        <v>0</v>
      </c>
      <c r="H65" s="54"/>
    </row>
    <row r="66" spans="1:8" s="49" customFormat="1" ht="45" x14ac:dyDescent="0.25">
      <c r="A66" s="177"/>
      <c r="B66" s="57" t="s">
        <v>46</v>
      </c>
      <c r="C66" s="56" t="s">
        <v>13</v>
      </c>
      <c r="D66" s="54"/>
      <c r="E66" s="54"/>
      <c r="F66" s="54"/>
      <c r="G66" s="115">
        <f t="shared" si="0"/>
        <v>0</v>
      </c>
      <c r="H66" s="54"/>
    </row>
    <row r="67" spans="1:8" s="49" customFormat="1" ht="30.75" thickBot="1" x14ac:dyDescent="0.3">
      <c r="A67" s="178"/>
      <c r="B67" s="133" t="s">
        <v>184</v>
      </c>
      <c r="C67" s="129" t="s">
        <v>154</v>
      </c>
      <c r="D67" s="130"/>
      <c r="E67" s="130"/>
      <c r="F67" s="130"/>
      <c r="G67" s="129">
        <f t="shared" si="0"/>
        <v>0</v>
      </c>
      <c r="H67" s="54"/>
    </row>
    <row r="68" spans="1:8" s="49" customFormat="1" ht="15" customHeight="1" x14ac:dyDescent="0.25">
      <c r="A68" s="181" t="s">
        <v>29</v>
      </c>
      <c r="B68" s="57" t="s">
        <v>83</v>
      </c>
      <c r="C68" s="56" t="s">
        <v>77</v>
      </c>
      <c r="D68" s="56"/>
      <c r="E68" s="56"/>
      <c r="F68" s="56"/>
      <c r="G68" s="115">
        <f t="shared" si="0"/>
        <v>0</v>
      </c>
      <c r="H68" s="54"/>
    </row>
    <row r="69" spans="1:8" s="49" customFormat="1" ht="30" x14ac:dyDescent="0.25">
      <c r="A69" s="181"/>
      <c r="B69" s="61" t="s">
        <v>47</v>
      </c>
      <c r="C69" s="62" t="s">
        <v>48</v>
      </c>
      <c r="D69" s="56"/>
      <c r="E69" s="56"/>
      <c r="F69" s="56"/>
      <c r="G69" s="115">
        <f t="shared" si="0"/>
        <v>0</v>
      </c>
      <c r="H69" s="54"/>
    </row>
    <row r="70" spans="1:8" s="49" customFormat="1" ht="30" x14ac:dyDescent="0.25">
      <c r="A70" s="181"/>
      <c r="B70" s="43" t="s">
        <v>149</v>
      </c>
      <c r="C70" s="42" t="s">
        <v>39</v>
      </c>
      <c r="D70" s="82"/>
      <c r="E70" s="82"/>
      <c r="F70" s="82"/>
      <c r="G70" s="115">
        <f t="shared" si="0"/>
        <v>0</v>
      </c>
      <c r="H70" s="54"/>
    </row>
    <row r="71" spans="1:8" s="49" customFormat="1" ht="45" x14ac:dyDescent="0.25">
      <c r="A71" s="181"/>
      <c r="B71" s="43" t="s">
        <v>150</v>
      </c>
      <c r="C71" s="42" t="s">
        <v>13</v>
      </c>
      <c r="G71" s="115">
        <f t="shared" si="0"/>
        <v>0</v>
      </c>
      <c r="H71" s="54"/>
    </row>
    <row r="72" spans="1:8" s="49" customFormat="1" ht="30" x14ac:dyDescent="0.25">
      <c r="A72" s="181"/>
      <c r="B72" s="43" t="s">
        <v>151</v>
      </c>
      <c r="C72" s="42" t="s">
        <v>101</v>
      </c>
      <c r="G72" s="115">
        <f t="shared" si="0"/>
        <v>0</v>
      </c>
      <c r="H72" s="54"/>
    </row>
    <row r="73" spans="1:8" s="49" customFormat="1" x14ac:dyDescent="0.25">
      <c r="A73" s="181"/>
      <c r="B73" s="43" t="s">
        <v>152</v>
      </c>
      <c r="C73" s="42" t="s">
        <v>13</v>
      </c>
      <c r="G73" s="115">
        <f t="shared" si="0"/>
        <v>0</v>
      </c>
      <c r="H73" s="54"/>
    </row>
    <row r="74" spans="1:8" s="49" customFormat="1" ht="30" x14ac:dyDescent="0.25">
      <c r="A74" s="181"/>
      <c r="B74" s="43" t="s">
        <v>153</v>
      </c>
      <c r="C74" s="113"/>
      <c r="G74" s="115">
        <f t="shared" si="0"/>
        <v>0</v>
      </c>
      <c r="H74" s="54"/>
    </row>
    <row r="75" spans="1:8" s="49" customFormat="1" ht="30" x14ac:dyDescent="0.25">
      <c r="A75" s="182"/>
      <c r="B75" s="43" t="s">
        <v>166</v>
      </c>
      <c r="C75" s="42" t="s">
        <v>154</v>
      </c>
      <c r="G75" s="115">
        <f t="shared" si="0"/>
        <v>0</v>
      </c>
      <c r="H75" s="54"/>
    </row>
    <row r="76" spans="1:8" ht="15.75" thickBot="1" x14ac:dyDescent="0.3">
      <c r="A76" s="63"/>
      <c r="B76" s="64"/>
      <c r="C76" s="65"/>
      <c r="D76" s="66"/>
      <c r="E76" s="66"/>
      <c r="F76" s="66"/>
      <c r="G76" s="65"/>
    </row>
    <row r="77" spans="1:8" ht="15.75" thickTop="1" x14ac:dyDescent="0.25">
      <c r="A77" s="49" t="s">
        <v>104</v>
      </c>
    </row>
    <row r="80" spans="1:8" x14ac:dyDescent="0.25">
      <c r="A80" s="180" t="s">
        <v>30</v>
      </c>
      <c r="B80" s="180"/>
      <c r="C80" s="180"/>
      <c r="D80" s="180"/>
      <c r="E80" s="180"/>
    </row>
    <row r="81" spans="1:5" x14ac:dyDescent="0.25">
      <c r="A81" s="179" t="s">
        <v>90</v>
      </c>
      <c r="B81" s="179"/>
      <c r="C81" s="179"/>
      <c r="D81" s="179"/>
      <c r="E81" s="179"/>
    </row>
    <row r="82" spans="1:5" x14ac:dyDescent="0.25">
      <c r="A82" s="179" t="s">
        <v>50</v>
      </c>
      <c r="B82" s="179"/>
      <c r="C82" s="179"/>
      <c r="D82" s="179"/>
      <c r="E82" s="179"/>
    </row>
    <row r="84" spans="1:5" ht="15.75" thickBot="1" x14ac:dyDescent="0.3">
      <c r="A84" s="68" t="s">
        <v>5</v>
      </c>
      <c r="B84" s="68" t="s">
        <v>7</v>
      </c>
      <c r="C84" s="68" t="s">
        <v>8</v>
      </c>
      <c r="D84" s="68" t="s">
        <v>9</v>
      </c>
      <c r="E84" s="68" t="s">
        <v>10</v>
      </c>
    </row>
    <row r="85" spans="1:5" x14ac:dyDescent="0.25">
      <c r="A85" s="26" t="s">
        <v>58</v>
      </c>
      <c r="B85" s="26">
        <v>850000</v>
      </c>
      <c r="C85" s="26">
        <v>0</v>
      </c>
      <c r="D85" s="26">
        <v>1961880</v>
      </c>
      <c r="E85" s="26">
        <f>B85+C85+D85</f>
        <v>2811880</v>
      </c>
    </row>
    <row r="86" spans="1:5" x14ac:dyDescent="0.25">
      <c r="A86" s="58" t="s">
        <v>59</v>
      </c>
      <c r="B86" s="26">
        <v>14308336.640000001</v>
      </c>
      <c r="C86" s="26">
        <v>34885484.100000001</v>
      </c>
      <c r="D86" s="26">
        <v>28771087.969999999</v>
      </c>
      <c r="E86" s="26">
        <f>B86+C86+D86</f>
        <v>77964908.710000008</v>
      </c>
    </row>
    <row r="87" spans="1:5" ht="30" x14ac:dyDescent="0.25">
      <c r="A87" s="58" t="s">
        <v>60</v>
      </c>
      <c r="B87" s="26">
        <v>0</v>
      </c>
      <c r="C87" s="26">
        <v>28300</v>
      </c>
      <c r="D87" s="26">
        <v>8681851.4000000004</v>
      </c>
      <c r="E87" s="26">
        <f t="shared" ref="E87:E94" si="1">B87+C87+D87</f>
        <v>8710151.4000000004</v>
      </c>
    </row>
    <row r="88" spans="1:5" ht="29.25" customHeight="1" x14ac:dyDescent="0.25">
      <c r="A88" s="58" t="s">
        <v>174</v>
      </c>
      <c r="B88" s="26">
        <v>0</v>
      </c>
      <c r="C88" s="26">
        <v>20047699.120000001</v>
      </c>
      <c r="D88" s="26">
        <v>1817267.35</v>
      </c>
      <c r="E88" s="26">
        <f t="shared" si="1"/>
        <v>21864966.470000003</v>
      </c>
    </row>
    <row r="89" spans="1:5" ht="29.25" customHeight="1" x14ac:dyDescent="0.25">
      <c r="A89" s="58" t="s">
        <v>175</v>
      </c>
      <c r="B89" s="26">
        <v>0</v>
      </c>
      <c r="C89" s="26">
        <v>0</v>
      </c>
      <c r="D89" s="26">
        <v>4112100</v>
      </c>
      <c r="E89" s="26">
        <f t="shared" si="1"/>
        <v>4112100</v>
      </c>
    </row>
    <row r="90" spans="1:5" x14ac:dyDescent="0.25">
      <c r="A90" s="58" t="s">
        <v>61</v>
      </c>
      <c r="B90" s="26">
        <v>21850</v>
      </c>
      <c r="C90" s="26">
        <v>381980</v>
      </c>
      <c r="D90" s="26">
        <v>7724110</v>
      </c>
      <c r="E90" s="26">
        <f t="shared" si="1"/>
        <v>8127940</v>
      </c>
    </row>
    <row r="91" spans="1:5" x14ac:dyDescent="0.25">
      <c r="A91" s="58" t="s">
        <v>62</v>
      </c>
      <c r="B91" s="26">
        <v>16414301</v>
      </c>
      <c r="C91" s="26">
        <v>32369802.440000001</v>
      </c>
      <c r="D91" s="26">
        <v>29677495</v>
      </c>
      <c r="E91" s="26">
        <f t="shared" si="1"/>
        <v>78461598.439999998</v>
      </c>
    </row>
    <row r="92" spans="1:5" ht="30" x14ac:dyDescent="0.25">
      <c r="A92" s="58" t="s">
        <v>63</v>
      </c>
      <c r="B92" s="26">
        <v>45850</v>
      </c>
      <c r="C92" s="26">
        <v>14863.66</v>
      </c>
      <c r="D92" s="26">
        <v>8708250</v>
      </c>
      <c r="E92" s="26">
        <f>B92+C92+D92</f>
        <v>8768963.6600000001</v>
      </c>
    </row>
    <row r="93" spans="1:5" x14ac:dyDescent="0.25">
      <c r="A93" s="26" t="s">
        <v>72</v>
      </c>
      <c r="B93" s="26">
        <v>0</v>
      </c>
      <c r="C93" s="26">
        <v>0</v>
      </c>
      <c r="D93" s="26">
        <v>0</v>
      </c>
      <c r="E93" s="26">
        <f>B93+C93+D93</f>
        <v>0</v>
      </c>
    </row>
    <row r="94" spans="1:5" ht="30" x14ac:dyDescent="0.25">
      <c r="A94" s="58" t="s">
        <v>56</v>
      </c>
      <c r="B94" s="26">
        <v>365095632.52999997</v>
      </c>
      <c r="C94" s="26">
        <v>204285684</v>
      </c>
      <c r="D94" s="26">
        <v>207625795.52000001</v>
      </c>
      <c r="E94" s="26">
        <f t="shared" si="1"/>
        <v>777007112.04999995</v>
      </c>
    </row>
    <row r="95" spans="1:5" ht="24" customHeight="1" x14ac:dyDescent="0.25">
      <c r="A95" s="58" t="s">
        <v>57</v>
      </c>
      <c r="B95" s="26">
        <v>190581558.81999999</v>
      </c>
      <c r="C95" s="26">
        <v>143316337.63</v>
      </c>
      <c r="D95" s="26">
        <v>303490100.86000001</v>
      </c>
      <c r="E95" s="26">
        <f>B95+C95+D95</f>
        <v>637387997.30999994</v>
      </c>
    </row>
    <row r="96" spans="1:5" ht="24" customHeight="1" x14ac:dyDescent="0.25">
      <c r="A96" s="58" t="s">
        <v>209</v>
      </c>
      <c r="B96" s="26">
        <v>99640</v>
      </c>
      <c r="C96" s="26">
        <v>908430</v>
      </c>
      <c r="D96" s="26">
        <v>1500245</v>
      </c>
      <c r="E96" s="26">
        <f>B96+C96+D96</f>
        <v>2508315</v>
      </c>
    </row>
    <row r="97" spans="1:5" ht="18.75" customHeight="1" x14ac:dyDescent="0.25">
      <c r="A97" s="146" t="s">
        <v>210</v>
      </c>
      <c r="B97" s="26">
        <v>0</v>
      </c>
      <c r="C97" s="26">
        <v>312550</v>
      </c>
      <c r="D97" s="26">
        <v>1598440</v>
      </c>
      <c r="E97" s="26">
        <f>B97+C97+D97</f>
        <v>1910990</v>
      </c>
    </row>
    <row r="98" spans="1:5" ht="15.75" thickBot="1" x14ac:dyDescent="0.3">
      <c r="A98" s="27" t="s">
        <v>31</v>
      </c>
      <c r="B98" s="27">
        <f>SUM(B85:B97)</f>
        <v>587417168.99000001</v>
      </c>
      <c r="C98" s="27">
        <f>SUM(C85:C97)</f>
        <v>436551130.94999999</v>
      </c>
      <c r="D98" s="27">
        <f>SUM(D85:D97)</f>
        <v>605668623.10000002</v>
      </c>
      <c r="E98" s="27">
        <f>SUM(E85:E97)</f>
        <v>1629636923.04</v>
      </c>
    </row>
    <row r="99" spans="1:5" ht="15.75" thickTop="1" x14ac:dyDescent="0.25">
      <c r="A99" s="69" t="s">
        <v>213</v>
      </c>
    </row>
    <row r="102" spans="1:5" x14ac:dyDescent="0.25">
      <c r="A102" s="180" t="s">
        <v>32</v>
      </c>
      <c r="B102" s="180"/>
      <c r="C102" s="180"/>
      <c r="D102" s="180"/>
      <c r="E102" s="180"/>
    </row>
    <row r="103" spans="1:5" x14ac:dyDescent="0.25">
      <c r="A103" s="179" t="s">
        <v>90</v>
      </c>
      <c r="B103" s="179"/>
      <c r="C103" s="179"/>
      <c r="D103" s="179"/>
      <c r="E103" s="179"/>
    </row>
    <row r="104" spans="1:5" x14ac:dyDescent="0.25">
      <c r="A104" s="179" t="s">
        <v>50</v>
      </c>
      <c r="B104" s="179"/>
      <c r="C104" s="179"/>
      <c r="D104" s="179"/>
      <c r="E104" s="179"/>
    </row>
    <row r="106" spans="1:5" ht="15.75" thickBot="1" x14ac:dyDescent="0.3">
      <c r="A106" s="68" t="s">
        <v>33</v>
      </c>
      <c r="B106" s="68" t="s">
        <v>7</v>
      </c>
      <c r="C106" s="68" t="s">
        <v>8</v>
      </c>
      <c r="D106" s="68" t="s">
        <v>9</v>
      </c>
      <c r="E106" s="68" t="s">
        <v>10</v>
      </c>
    </row>
    <row r="107" spans="1:5" x14ac:dyDescent="0.25">
      <c r="A107" s="26" t="s">
        <v>64</v>
      </c>
      <c r="B107" s="26">
        <v>510316756.62</v>
      </c>
      <c r="C107" s="26">
        <v>277648217.74000001</v>
      </c>
      <c r="D107" s="26">
        <v>284237543.55000001</v>
      </c>
      <c r="E107" s="26">
        <f t="shared" ref="E107:E113" si="2">SUM(B107:D107)</f>
        <v>1072202517.9100001</v>
      </c>
    </row>
    <row r="108" spans="1:5" x14ac:dyDescent="0.25">
      <c r="A108" s="26" t="s">
        <v>65</v>
      </c>
      <c r="B108" s="26">
        <v>67487182.969999999</v>
      </c>
      <c r="C108" s="26">
        <v>122471260.89</v>
      </c>
      <c r="D108" s="26">
        <v>166007276.41</v>
      </c>
      <c r="E108" s="26">
        <f t="shared" si="2"/>
        <v>355965720.26999998</v>
      </c>
    </row>
    <row r="109" spans="1:5" x14ac:dyDescent="0.25">
      <c r="A109" s="26" t="s">
        <v>66</v>
      </c>
      <c r="B109" s="26">
        <v>299105.53999999998</v>
      </c>
      <c r="C109" s="26">
        <v>3593013.82</v>
      </c>
      <c r="D109" s="26">
        <v>39765219.990000002</v>
      </c>
      <c r="E109" s="26">
        <f t="shared" si="2"/>
        <v>43657339.350000001</v>
      </c>
    </row>
    <row r="110" spans="1:5" x14ac:dyDescent="0.25">
      <c r="A110" s="26" t="s">
        <v>69</v>
      </c>
      <c r="B110" s="26">
        <v>0</v>
      </c>
      <c r="C110" s="26">
        <v>0</v>
      </c>
      <c r="D110" s="26">
        <v>0</v>
      </c>
      <c r="E110" s="26">
        <f t="shared" si="2"/>
        <v>0</v>
      </c>
    </row>
    <row r="111" spans="1:5" x14ac:dyDescent="0.25">
      <c r="A111" s="26" t="s">
        <v>67</v>
      </c>
      <c r="B111" s="26">
        <v>3805997.38</v>
      </c>
      <c r="C111" s="26">
        <v>0</v>
      </c>
      <c r="D111" s="26">
        <v>6009225.6399999997</v>
      </c>
      <c r="E111" s="26">
        <f t="shared" si="2"/>
        <v>9815223.0199999996</v>
      </c>
    </row>
    <row r="112" spans="1:5" x14ac:dyDescent="0.25">
      <c r="A112" s="26" t="s">
        <v>179</v>
      </c>
      <c r="B112" s="26">
        <v>5508126.4800000004</v>
      </c>
      <c r="C112" s="26">
        <v>32838638.5</v>
      </c>
      <c r="D112" s="26">
        <v>109649357.56999999</v>
      </c>
      <c r="E112" s="26">
        <f t="shared" si="2"/>
        <v>147996122.55000001</v>
      </c>
    </row>
    <row r="113" spans="1:9" x14ac:dyDescent="0.25">
      <c r="A113" s="167" t="s">
        <v>220</v>
      </c>
      <c r="B113" s="26">
        <v>0</v>
      </c>
      <c r="C113" s="26">
        <v>0</v>
      </c>
      <c r="D113" s="26">
        <v>0</v>
      </c>
      <c r="E113" s="26">
        <f t="shared" si="2"/>
        <v>0</v>
      </c>
    </row>
    <row r="114" spans="1:9" ht="15.75" thickBot="1" x14ac:dyDescent="0.3">
      <c r="A114" s="27" t="s">
        <v>31</v>
      </c>
      <c r="B114" s="27">
        <f>SUM(B107:B113)</f>
        <v>587417168.99000001</v>
      </c>
      <c r="C114" s="27">
        <f>SUM(C107:C113)</f>
        <v>436551130.94999999</v>
      </c>
      <c r="D114" s="27">
        <f>SUM(D107:D113)</f>
        <v>605668623.16000009</v>
      </c>
      <c r="E114" s="27">
        <f>SUM(E107:E113)</f>
        <v>1629636923.0999999</v>
      </c>
    </row>
    <row r="115" spans="1:9" ht="15.75" thickTop="1" x14ac:dyDescent="0.25">
      <c r="A115" s="69" t="s">
        <v>49</v>
      </c>
    </row>
    <row r="118" spans="1:9" x14ac:dyDescent="0.25">
      <c r="A118" s="180" t="s">
        <v>34</v>
      </c>
      <c r="B118" s="180"/>
      <c r="C118" s="180"/>
      <c r="D118" s="180"/>
      <c r="E118" s="180"/>
    </row>
    <row r="119" spans="1:9" x14ac:dyDescent="0.25">
      <c r="A119" s="179" t="s">
        <v>35</v>
      </c>
      <c r="B119" s="179"/>
      <c r="C119" s="179"/>
      <c r="D119" s="179"/>
      <c r="E119" s="179"/>
    </row>
    <row r="120" spans="1:9" x14ac:dyDescent="0.25">
      <c r="A120" s="179" t="s">
        <v>50</v>
      </c>
      <c r="B120" s="179"/>
      <c r="C120" s="179"/>
      <c r="D120" s="179"/>
      <c r="E120" s="179"/>
    </row>
    <row r="121" spans="1:9" x14ac:dyDescent="0.25">
      <c r="A121" s="70"/>
      <c r="B121" s="70"/>
      <c r="C121" s="70"/>
      <c r="D121" s="70"/>
      <c r="E121" s="70"/>
    </row>
    <row r="122" spans="1:9" ht="15.75" thickBot="1" x14ac:dyDescent="0.3">
      <c r="A122" s="68" t="s">
        <v>33</v>
      </c>
      <c r="B122" s="68" t="s">
        <v>7</v>
      </c>
      <c r="C122" s="68" t="s">
        <v>8</v>
      </c>
      <c r="D122" s="68" t="s">
        <v>9</v>
      </c>
      <c r="E122" s="68" t="s">
        <v>10</v>
      </c>
    </row>
    <row r="123" spans="1:9" x14ac:dyDescent="0.25">
      <c r="A123" s="26" t="s">
        <v>36</v>
      </c>
      <c r="B123" s="21">
        <v>9441606091.7999992</v>
      </c>
      <c r="C123" s="21">
        <f>+B128</f>
        <v>8923578318.1099987</v>
      </c>
      <c r="D123" s="21">
        <f>+C128</f>
        <v>9288205601.7599983</v>
      </c>
      <c r="E123" s="22">
        <f>+B123</f>
        <v>9441606091.7999992</v>
      </c>
      <c r="G123" s="71"/>
    </row>
    <row r="124" spans="1:9" x14ac:dyDescent="0.25">
      <c r="A124" s="26" t="s">
        <v>51</v>
      </c>
      <c r="B124" s="21">
        <v>64145414.799999997</v>
      </c>
      <c r="C124" s="21">
        <v>797860195.5</v>
      </c>
      <c r="D124" s="21">
        <v>815344375.89999998</v>
      </c>
      <c r="E124" s="22">
        <f>SUM(B124:D124)</f>
        <v>1677349986.1999998</v>
      </c>
      <c r="G124" s="49"/>
      <c r="H124" s="49"/>
      <c r="I124" s="49"/>
    </row>
    <row r="125" spans="1:9" x14ac:dyDescent="0.25">
      <c r="A125" s="26" t="s">
        <v>52</v>
      </c>
      <c r="B125" s="21">
        <v>5243980.5</v>
      </c>
      <c r="C125" s="21">
        <v>3318219.1</v>
      </c>
      <c r="D125" s="21">
        <v>177836.6</v>
      </c>
      <c r="E125" s="22">
        <f>SUM(B125:D125)</f>
        <v>8740036.1999999993</v>
      </c>
      <c r="G125" s="49"/>
      <c r="H125" s="49"/>
      <c r="I125" s="49"/>
    </row>
    <row r="126" spans="1:9" x14ac:dyDescent="0.25">
      <c r="A126" s="26" t="s">
        <v>53</v>
      </c>
      <c r="B126" s="21">
        <f>SUM(B123:B125)</f>
        <v>9510995487.0999985</v>
      </c>
      <c r="C126" s="21">
        <f t="shared" ref="C126:D126" si="3">SUM(C123:C125)</f>
        <v>9724756732.7099991</v>
      </c>
      <c r="D126" s="21">
        <f t="shared" si="3"/>
        <v>10103727814.259998</v>
      </c>
      <c r="E126" s="22">
        <f>SUM(E123:E125)</f>
        <v>11127696114.200001</v>
      </c>
    </row>
    <row r="127" spans="1:9" x14ac:dyDescent="0.25">
      <c r="A127" s="26" t="s">
        <v>54</v>
      </c>
      <c r="B127" s="21">
        <f>+B114</f>
        <v>587417168.99000001</v>
      </c>
      <c r="C127" s="21">
        <f t="shared" ref="C127:D127" si="4">+C114</f>
        <v>436551130.94999999</v>
      </c>
      <c r="D127" s="21">
        <f t="shared" si="4"/>
        <v>605668623.16000009</v>
      </c>
      <c r="E127" s="22">
        <f>SUM(B127:D127)</f>
        <v>1629636923.1000001</v>
      </c>
    </row>
    <row r="128" spans="1:9" x14ac:dyDescent="0.25">
      <c r="A128" s="26" t="s">
        <v>55</v>
      </c>
      <c r="B128" s="21">
        <f>B126-B127</f>
        <v>8923578318.1099987</v>
      </c>
      <c r="C128" s="21">
        <f t="shared" ref="C128:E128" si="5">C126-C127</f>
        <v>9288205601.7599983</v>
      </c>
      <c r="D128" s="21">
        <f t="shared" si="5"/>
        <v>9498059191.0999985</v>
      </c>
      <c r="E128" s="22">
        <f t="shared" si="5"/>
        <v>9498059191.1000004</v>
      </c>
    </row>
    <row r="129" spans="1:5" ht="15.75" thickBot="1" x14ac:dyDescent="0.3">
      <c r="A129" s="72"/>
      <c r="B129" s="66"/>
      <c r="C129" s="72"/>
      <c r="D129" s="72"/>
      <c r="E129" s="72"/>
    </row>
    <row r="130" spans="1:5" ht="15.75" thickTop="1" x14ac:dyDescent="0.25">
      <c r="A130" s="69" t="s">
        <v>49</v>
      </c>
      <c r="B130" s="21"/>
      <c r="C130" s="73"/>
      <c r="D130" s="73"/>
      <c r="E130" s="73"/>
    </row>
    <row r="131" spans="1:5" x14ac:dyDescent="0.25">
      <c r="A131" s="175"/>
      <c r="B131" s="175"/>
      <c r="C131" s="175"/>
      <c r="D131" s="175"/>
      <c r="E131" s="175"/>
    </row>
    <row r="132" spans="1:5" x14ac:dyDescent="0.25">
      <c r="A132" s="175"/>
      <c r="B132" s="175"/>
      <c r="C132" s="175"/>
      <c r="D132" s="175"/>
      <c r="E132" s="175"/>
    </row>
    <row r="133" spans="1:5" x14ac:dyDescent="0.25">
      <c r="A133" s="175"/>
      <c r="B133" s="175"/>
      <c r="C133" s="175"/>
      <c r="D133" s="175"/>
      <c r="E133" s="175"/>
    </row>
    <row r="134" spans="1:5" x14ac:dyDescent="0.25">
      <c r="A134" s="121"/>
    </row>
    <row r="135" spans="1:5" x14ac:dyDescent="0.25">
      <c r="A135" s="121"/>
    </row>
    <row r="136" spans="1:5" x14ac:dyDescent="0.25">
      <c r="A136" s="121"/>
    </row>
    <row r="137" spans="1:5" x14ac:dyDescent="0.25">
      <c r="A137" s="49" t="s">
        <v>212</v>
      </c>
    </row>
  </sheetData>
  <mergeCells count="21">
    <mergeCell ref="A131:E133"/>
    <mergeCell ref="A13:A22"/>
    <mergeCell ref="A23:A37"/>
    <mergeCell ref="A38:A44"/>
    <mergeCell ref="A45:A49"/>
    <mergeCell ref="A63:A67"/>
    <mergeCell ref="A120:E120"/>
    <mergeCell ref="A80:E80"/>
    <mergeCell ref="A81:E81"/>
    <mergeCell ref="A82:E82"/>
    <mergeCell ref="A102:E102"/>
    <mergeCell ref="A68:A75"/>
    <mergeCell ref="A103:E103"/>
    <mergeCell ref="A104:E104"/>
    <mergeCell ref="A118:E118"/>
    <mergeCell ref="A119:E119"/>
    <mergeCell ref="A8:G8"/>
    <mergeCell ref="A9:G9"/>
    <mergeCell ref="A1:G1"/>
    <mergeCell ref="A55:A62"/>
    <mergeCell ref="A50:A54"/>
  </mergeCells>
  <pageMargins left="0.25" right="0.25" top="0.75" bottom="0.75" header="0.3" footer="0.3"/>
  <pageSetup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workbookViewId="0">
      <selection activeCell="B17" sqref="A17:XFD17"/>
    </sheetView>
  </sheetViews>
  <sheetFormatPr baseColWidth="10" defaultColWidth="11.42578125" defaultRowHeight="15" x14ac:dyDescent="0.25"/>
  <cols>
    <col min="1" max="1" width="35.140625" style="36" customWidth="1"/>
    <col min="2" max="2" width="26" style="36" customWidth="1"/>
    <col min="3" max="3" width="16.42578125" style="36" customWidth="1"/>
    <col min="4" max="4" width="18.28515625" style="36" customWidth="1"/>
    <col min="5" max="5" width="16.28515625" style="36" customWidth="1"/>
    <col min="6" max="6" width="9.42578125" style="36" customWidth="1"/>
    <col min="7" max="7" width="15.140625" style="36" customWidth="1"/>
    <col min="8" max="8" width="14.42578125" style="36" customWidth="1"/>
    <col min="9" max="9" width="14.140625" style="36" customWidth="1"/>
    <col min="10" max="16384" width="11.42578125" style="36"/>
  </cols>
  <sheetData>
    <row r="1" spans="1:9" x14ac:dyDescent="0.25">
      <c r="A1" s="195" t="s">
        <v>84</v>
      </c>
      <c r="B1" s="195"/>
      <c r="C1" s="195"/>
      <c r="D1" s="195"/>
      <c r="E1" s="195"/>
      <c r="F1" s="195"/>
      <c r="G1" s="195"/>
    </row>
    <row r="2" spans="1:9" x14ac:dyDescent="0.25">
      <c r="A2" s="3" t="s">
        <v>0</v>
      </c>
      <c r="B2" s="4" t="s">
        <v>85</v>
      </c>
      <c r="C2" s="5"/>
      <c r="D2" s="5"/>
      <c r="E2" s="5"/>
      <c r="F2" s="5"/>
      <c r="G2" s="5"/>
    </row>
    <row r="3" spans="1:9" x14ac:dyDescent="0.25">
      <c r="A3" s="3" t="s">
        <v>1</v>
      </c>
      <c r="B3" s="4" t="s">
        <v>2</v>
      </c>
      <c r="C3" s="5"/>
      <c r="D3" s="5"/>
      <c r="E3" s="5"/>
      <c r="F3" s="5"/>
      <c r="G3" s="5"/>
    </row>
    <row r="4" spans="1:9" x14ac:dyDescent="0.25">
      <c r="A4" s="3" t="s">
        <v>3</v>
      </c>
      <c r="B4" s="6" t="s">
        <v>4</v>
      </c>
      <c r="C4" s="5"/>
      <c r="D4" s="5"/>
      <c r="E4" s="5"/>
      <c r="F4" s="5"/>
      <c r="G4" s="5"/>
    </row>
    <row r="5" spans="1:9" x14ac:dyDescent="0.25">
      <c r="A5" s="3" t="s">
        <v>86</v>
      </c>
      <c r="B5" s="6" t="s">
        <v>201</v>
      </c>
      <c r="C5" s="5"/>
      <c r="D5" s="5"/>
      <c r="E5" s="5"/>
      <c r="F5" s="5"/>
      <c r="G5" s="5"/>
    </row>
    <row r="8" spans="1:9" x14ac:dyDescent="0.25">
      <c r="A8" s="195" t="s">
        <v>87</v>
      </c>
      <c r="B8" s="195"/>
      <c r="C8" s="195"/>
      <c r="D8" s="195"/>
      <c r="E8" s="195"/>
      <c r="F8" s="195"/>
      <c r="G8" s="195"/>
    </row>
    <row r="9" spans="1:9" x14ac:dyDescent="0.25">
      <c r="A9" s="195" t="s">
        <v>88</v>
      </c>
      <c r="B9" s="195"/>
      <c r="C9" s="195"/>
      <c r="D9" s="195"/>
      <c r="E9" s="195"/>
      <c r="F9" s="195"/>
      <c r="G9" s="195"/>
    </row>
    <row r="11" spans="1:9" s="37" customFormat="1" ht="15.75" thickBot="1" x14ac:dyDescent="0.3">
      <c r="A11" s="39" t="s">
        <v>5</v>
      </c>
      <c r="B11" s="53" t="s">
        <v>178</v>
      </c>
      <c r="C11" s="39" t="s">
        <v>6</v>
      </c>
      <c r="D11" s="39" t="s">
        <v>91</v>
      </c>
      <c r="E11" s="39" t="s">
        <v>92</v>
      </c>
      <c r="F11" s="39" t="s">
        <v>93</v>
      </c>
      <c r="G11" s="7" t="s">
        <v>94</v>
      </c>
    </row>
    <row r="12" spans="1:9" s="37" customFormat="1" x14ac:dyDescent="0.25">
      <c r="A12" s="38"/>
      <c r="B12" s="18"/>
      <c r="C12" s="38"/>
      <c r="D12" s="38"/>
      <c r="E12" s="38"/>
      <c r="F12" s="38"/>
      <c r="G12" s="38"/>
    </row>
    <row r="13" spans="1:9" s="8" customFormat="1" ht="30" customHeight="1" x14ac:dyDescent="0.25">
      <c r="A13" s="191" t="s">
        <v>11</v>
      </c>
      <c r="B13" s="28" t="s">
        <v>12</v>
      </c>
      <c r="C13" s="29" t="s">
        <v>13</v>
      </c>
      <c r="D13" s="97"/>
      <c r="E13" s="97"/>
      <c r="F13" s="97"/>
      <c r="G13" s="97">
        <v>8</v>
      </c>
      <c r="I13" s="126"/>
    </row>
    <row r="14" spans="1:9" s="8" customFormat="1" ht="22.5" customHeight="1" x14ac:dyDescent="0.25">
      <c r="A14" s="191"/>
      <c r="B14" s="28" t="s">
        <v>15</v>
      </c>
      <c r="C14" s="29" t="s">
        <v>14</v>
      </c>
      <c r="D14" s="97"/>
      <c r="E14" s="97"/>
      <c r="F14" s="97"/>
      <c r="G14" s="97">
        <v>64</v>
      </c>
      <c r="I14" s="81"/>
    </row>
    <row r="15" spans="1:9" s="8" customFormat="1" ht="22.5" customHeight="1" x14ac:dyDescent="0.25">
      <c r="A15" s="191"/>
      <c r="B15" s="28" t="s">
        <v>74</v>
      </c>
      <c r="C15" s="29" t="s">
        <v>95</v>
      </c>
      <c r="D15" s="97"/>
      <c r="E15" s="97"/>
      <c r="F15" s="97"/>
      <c r="G15" s="97">
        <f t="shared" ref="G15:G75" si="0">SUM(D15:F15)</f>
        <v>0</v>
      </c>
      <c r="I15" s="126"/>
    </row>
    <row r="16" spans="1:9" s="8" customFormat="1" ht="30" x14ac:dyDescent="0.25">
      <c r="A16" s="191"/>
      <c r="B16" s="28" t="s">
        <v>155</v>
      </c>
      <c r="C16" s="29" t="s">
        <v>154</v>
      </c>
      <c r="D16" s="97"/>
      <c r="E16" s="97"/>
      <c r="F16" s="97"/>
      <c r="G16" s="97">
        <f t="shared" si="0"/>
        <v>0</v>
      </c>
      <c r="I16" s="28"/>
    </row>
    <row r="17" spans="1:9" s="8" customFormat="1" x14ac:dyDescent="0.25">
      <c r="A17" s="191"/>
      <c r="B17" s="28" t="s">
        <v>167</v>
      </c>
      <c r="C17" s="29" t="s">
        <v>154</v>
      </c>
      <c r="D17" s="97"/>
      <c r="E17" s="97"/>
      <c r="F17" s="97"/>
      <c r="G17" s="97">
        <f t="shared" si="0"/>
        <v>0</v>
      </c>
      <c r="I17" s="28"/>
    </row>
    <row r="18" spans="1:9" s="8" customFormat="1" x14ac:dyDescent="0.25">
      <c r="A18" s="191"/>
      <c r="B18" s="28" t="s">
        <v>168</v>
      </c>
      <c r="C18" s="29" t="s">
        <v>154</v>
      </c>
      <c r="D18" s="97"/>
      <c r="E18" s="97"/>
      <c r="F18" s="97">
        <v>20</v>
      </c>
      <c r="G18" s="97">
        <f t="shared" si="0"/>
        <v>20</v>
      </c>
      <c r="I18" s="28"/>
    </row>
    <row r="19" spans="1:9" s="8" customFormat="1" ht="30" x14ac:dyDescent="0.25">
      <c r="A19" s="191"/>
      <c r="B19" s="28" t="s">
        <v>169</v>
      </c>
      <c r="C19" s="29" t="s">
        <v>154</v>
      </c>
      <c r="D19" s="97"/>
      <c r="E19" s="97"/>
      <c r="F19" s="97"/>
      <c r="G19" s="97">
        <f t="shared" si="0"/>
        <v>0</v>
      </c>
      <c r="I19" s="28"/>
    </row>
    <row r="20" spans="1:9" s="8" customFormat="1" ht="30" x14ac:dyDescent="0.25">
      <c r="A20" s="191"/>
      <c r="B20" s="28" t="s">
        <v>170</v>
      </c>
      <c r="C20" s="29" t="s">
        <v>154</v>
      </c>
      <c r="D20" s="97"/>
      <c r="E20" s="97"/>
      <c r="F20" s="97"/>
      <c r="G20" s="97">
        <f t="shared" si="0"/>
        <v>0</v>
      </c>
      <c r="I20" s="28"/>
    </row>
    <row r="21" spans="1:9" s="8" customFormat="1" x14ac:dyDescent="0.25">
      <c r="A21" s="191"/>
      <c r="B21" s="28" t="s">
        <v>171</v>
      </c>
      <c r="C21" s="29" t="s">
        <v>161</v>
      </c>
      <c r="D21" s="97"/>
      <c r="E21" s="97"/>
      <c r="F21" s="97"/>
      <c r="G21" s="97">
        <v>8</v>
      </c>
      <c r="I21" s="28"/>
    </row>
    <row r="22" spans="1:9" s="8" customFormat="1" ht="15.75" thickBot="1" x14ac:dyDescent="0.3">
      <c r="A22" s="192"/>
      <c r="B22" s="127" t="s">
        <v>180</v>
      </c>
      <c r="C22" s="128" t="s">
        <v>154</v>
      </c>
      <c r="D22" s="151"/>
      <c r="E22" s="151"/>
      <c r="F22" s="151"/>
      <c r="G22" s="151"/>
      <c r="I22" s="28"/>
    </row>
    <row r="23" spans="1:9" s="8" customFormat="1" ht="30" x14ac:dyDescent="0.25">
      <c r="A23" s="196" t="s">
        <v>75</v>
      </c>
      <c r="B23" s="58" t="s">
        <v>124</v>
      </c>
      <c r="C23" s="97" t="s">
        <v>14</v>
      </c>
      <c r="D23" s="97"/>
      <c r="E23" s="97"/>
      <c r="F23" s="97"/>
      <c r="G23" s="97">
        <f t="shared" si="0"/>
        <v>0</v>
      </c>
      <c r="I23" s="28"/>
    </row>
    <row r="24" spans="1:9" s="8" customFormat="1" ht="21.75" customHeight="1" x14ac:dyDescent="0.25">
      <c r="A24" s="197"/>
      <c r="B24" s="143" t="s">
        <v>15</v>
      </c>
      <c r="C24" s="29" t="s">
        <v>14</v>
      </c>
      <c r="D24" s="97"/>
      <c r="E24" s="97"/>
      <c r="F24" s="96"/>
      <c r="G24" s="97">
        <v>123</v>
      </c>
    </row>
    <row r="25" spans="1:9" s="8" customFormat="1" ht="27.75" customHeight="1" x14ac:dyDescent="0.25">
      <c r="A25" s="197"/>
      <c r="B25" s="9" t="s">
        <v>138</v>
      </c>
      <c r="C25" s="29" t="s">
        <v>14</v>
      </c>
      <c r="D25" s="97">
        <v>0</v>
      </c>
      <c r="E25" s="97">
        <v>229</v>
      </c>
      <c r="F25" s="96">
        <v>150</v>
      </c>
      <c r="G25" s="97">
        <f t="shared" si="0"/>
        <v>379</v>
      </c>
    </row>
    <row r="26" spans="1:9" s="8" customFormat="1" ht="31.5" customHeight="1" x14ac:dyDescent="0.25">
      <c r="A26" s="197"/>
      <c r="B26" s="143" t="s">
        <v>139</v>
      </c>
      <c r="C26" s="29" t="s">
        <v>16</v>
      </c>
      <c r="D26" s="97"/>
      <c r="E26" s="97"/>
      <c r="F26" s="96"/>
      <c r="G26" s="97">
        <v>11</v>
      </c>
    </row>
    <row r="27" spans="1:9" s="8" customFormat="1" ht="33.75" customHeight="1" x14ac:dyDescent="0.25">
      <c r="A27" s="197"/>
      <c r="B27" s="58" t="s">
        <v>17</v>
      </c>
      <c r="C27" s="29" t="s">
        <v>14</v>
      </c>
      <c r="D27" s="97"/>
      <c r="E27" s="97"/>
      <c r="F27" s="97"/>
      <c r="G27" s="97">
        <v>838</v>
      </c>
    </row>
    <row r="28" spans="1:9" s="8" customFormat="1" ht="30" x14ac:dyDescent="0.25">
      <c r="A28" s="197"/>
      <c r="B28" s="58" t="s">
        <v>109</v>
      </c>
      <c r="C28" s="29" t="s">
        <v>39</v>
      </c>
      <c r="D28" s="97"/>
      <c r="E28" s="97"/>
      <c r="F28" s="97"/>
      <c r="G28" s="97">
        <f t="shared" si="0"/>
        <v>0</v>
      </c>
    </row>
    <row r="29" spans="1:9" s="8" customFormat="1" x14ac:dyDescent="0.25">
      <c r="A29" s="197"/>
      <c r="B29" s="143" t="s">
        <v>140</v>
      </c>
      <c r="C29" s="29" t="s">
        <v>16</v>
      </c>
      <c r="D29" s="97"/>
      <c r="E29" s="97"/>
      <c r="F29" s="97"/>
      <c r="G29" s="97">
        <v>5</v>
      </c>
    </row>
    <row r="30" spans="1:9" s="8" customFormat="1" ht="20.25" customHeight="1" x14ac:dyDescent="0.25">
      <c r="A30" s="197"/>
      <c r="B30" s="59" t="s">
        <v>141</v>
      </c>
      <c r="C30" s="29" t="s">
        <v>40</v>
      </c>
      <c r="D30" s="97"/>
      <c r="E30" s="97"/>
      <c r="F30" s="97"/>
      <c r="G30" s="97">
        <f t="shared" si="0"/>
        <v>0</v>
      </c>
    </row>
    <row r="31" spans="1:9" s="8" customFormat="1" ht="30" customHeight="1" x14ac:dyDescent="0.25">
      <c r="A31" s="197"/>
      <c r="B31" s="9" t="s">
        <v>142</v>
      </c>
      <c r="C31" s="29" t="s">
        <v>14</v>
      </c>
      <c r="D31" s="97"/>
      <c r="E31" s="97"/>
      <c r="F31" s="97"/>
      <c r="G31" s="97">
        <f t="shared" si="0"/>
        <v>0</v>
      </c>
    </row>
    <row r="32" spans="1:9" s="8" customFormat="1" ht="30" customHeight="1" x14ac:dyDescent="0.25">
      <c r="A32" s="197"/>
      <c r="B32" s="81" t="s">
        <v>143</v>
      </c>
      <c r="C32" s="29" t="s">
        <v>39</v>
      </c>
      <c r="D32" s="97"/>
      <c r="E32" s="97"/>
      <c r="F32" s="97"/>
      <c r="G32" s="97">
        <f t="shared" si="0"/>
        <v>0</v>
      </c>
    </row>
    <row r="33" spans="1:9" s="8" customFormat="1" ht="30" customHeight="1" x14ac:dyDescent="0.25">
      <c r="A33" s="197"/>
      <c r="B33" s="58" t="s">
        <v>199</v>
      </c>
      <c r="C33" s="97" t="s">
        <v>39</v>
      </c>
      <c r="D33" s="97"/>
      <c r="E33" s="97"/>
      <c r="F33" s="97"/>
      <c r="G33" s="97">
        <v>57</v>
      </c>
    </row>
    <row r="34" spans="1:9" s="8" customFormat="1" ht="31.5" customHeight="1" x14ac:dyDescent="0.25">
      <c r="A34" s="197"/>
      <c r="B34" s="110" t="s">
        <v>159</v>
      </c>
      <c r="C34" s="49" t="s">
        <v>40</v>
      </c>
      <c r="D34" s="54"/>
      <c r="E34" s="54"/>
      <c r="F34" s="54"/>
      <c r="G34" s="97">
        <f t="shared" si="0"/>
        <v>0</v>
      </c>
    </row>
    <row r="35" spans="1:9" s="8" customFormat="1" ht="31.5" customHeight="1" x14ac:dyDescent="0.25">
      <c r="A35" s="197"/>
      <c r="B35" s="54" t="s">
        <v>181</v>
      </c>
      <c r="C35" s="49"/>
      <c r="D35" s="54"/>
      <c r="E35" s="54"/>
      <c r="F35" s="54"/>
      <c r="G35" s="97"/>
    </row>
    <row r="36" spans="1:9" s="8" customFormat="1" ht="31.5" customHeight="1" x14ac:dyDescent="0.25">
      <c r="A36" s="197"/>
      <c r="B36" s="110" t="s">
        <v>196</v>
      </c>
      <c r="C36" s="49" t="s">
        <v>197</v>
      </c>
      <c r="D36" s="54"/>
      <c r="E36" s="54"/>
      <c r="F36" s="54"/>
      <c r="G36" s="97">
        <f>SUM(D36:F36)</f>
        <v>0</v>
      </c>
    </row>
    <row r="37" spans="1:9" s="8" customFormat="1" ht="31.5" customHeight="1" thickBot="1" x14ac:dyDescent="0.3">
      <c r="A37" s="198"/>
      <c r="B37" s="150" t="s">
        <v>198</v>
      </c>
      <c r="C37" s="130" t="s">
        <v>101</v>
      </c>
      <c r="D37" s="130"/>
      <c r="E37" s="130"/>
      <c r="F37" s="130"/>
      <c r="G37" s="151">
        <f>SUM(D37:F37)</f>
        <v>0</v>
      </c>
    </row>
    <row r="38" spans="1:9" s="8" customFormat="1" ht="15" customHeight="1" x14ac:dyDescent="0.25">
      <c r="A38" s="190" t="s">
        <v>18</v>
      </c>
      <c r="B38" s="30" t="s">
        <v>19</v>
      </c>
      <c r="C38" s="29" t="s">
        <v>13</v>
      </c>
      <c r="D38" s="97"/>
      <c r="E38" s="97"/>
      <c r="F38" s="97"/>
      <c r="G38" s="97">
        <v>36</v>
      </c>
      <c r="I38" s="59"/>
    </row>
    <row r="39" spans="1:9" s="8" customFormat="1" ht="21" customHeight="1" x14ac:dyDescent="0.25">
      <c r="A39" s="191"/>
      <c r="B39" s="31" t="s">
        <v>15</v>
      </c>
      <c r="C39" s="113" t="s">
        <v>204</v>
      </c>
      <c r="D39" s="115"/>
      <c r="E39" s="115"/>
      <c r="F39" s="115"/>
      <c r="G39" s="97">
        <v>12</v>
      </c>
      <c r="I39" s="59"/>
    </row>
    <row r="40" spans="1:9" s="8" customFormat="1" ht="31.5" customHeight="1" x14ac:dyDescent="0.25">
      <c r="A40" s="191"/>
      <c r="B40" s="125" t="s">
        <v>76</v>
      </c>
      <c r="C40" s="113" t="s">
        <v>14</v>
      </c>
      <c r="D40" s="115"/>
      <c r="E40" s="115"/>
      <c r="F40" s="115"/>
      <c r="G40" s="97">
        <f t="shared" si="0"/>
        <v>0</v>
      </c>
      <c r="I40" s="81"/>
    </row>
    <row r="41" spans="1:9" s="8" customFormat="1" ht="18" customHeight="1" x14ac:dyDescent="0.25">
      <c r="A41" s="191"/>
      <c r="B41" s="125" t="s">
        <v>96</v>
      </c>
      <c r="C41" s="113" t="s">
        <v>97</v>
      </c>
      <c r="D41" s="115"/>
      <c r="E41" s="115"/>
      <c r="F41" s="115"/>
      <c r="G41" s="97">
        <f t="shared" si="0"/>
        <v>0</v>
      </c>
      <c r="I41" s="125"/>
    </row>
    <row r="42" spans="1:9" s="8" customFormat="1" ht="30" x14ac:dyDescent="0.25">
      <c r="A42" s="191"/>
      <c r="B42" s="125" t="s">
        <v>162</v>
      </c>
      <c r="C42" s="113" t="s">
        <v>163</v>
      </c>
      <c r="D42" s="115"/>
      <c r="E42" s="115"/>
      <c r="F42" s="115"/>
      <c r="G42" s="97">
        <f t="shared" si="0"/>
        <v>0</v>
      </c>
      <c r="I42" s="125"/>
    </row>
    <row r="43" spans="1:9" s="8" customFormat="1" ht="45" x14ac:dyDescent="0.25">
      <c r="A43" s="191"/>
      <c r="B43" s="137" t="s">
        <v>185</v>
      </c>
      <c r="C43" s="113" t="s">
        <v>164</v>
      </c>
      <c r="D43" s="115"/>
      <c r="E43" s="115"/>
      <c r="F43" s="115"/>
      <c r="G43" s="97">
        <f t="shared" si="0"/>
        <v>0</v>
      </c>
      <c r="I43" s="125"/>
    </row>
    <row r="44" spans="1:9" s="8" customFormat="1" ht="15.75" thickBot="1" x14ac:dyDescent="0.3">
      <c r="A44" s="192"/>
      <c r="B44" s="152" t="s">
        <v>182</v>
      </c>
      <c r="C44" s="153" t="s">
        <v>164</v>
      </c>
      <c r="D44" s="129"/>
      <c r="E44" s="129"/>
      <c r="F44" s="129"/>
      <c r="G44" s="151">
        <v>6</v>
      </c>
      <c r="I44" s="125"/>
    </row>
    <row r="45" spans="1:9" s="8" customFormat="1" ht="30" x14ac:dyDescent="0.25">
      <c r="A45" s="190" t="s">
        <v>20</v>
      </c>
      <c r="B45" s="32" t="s">
        <v>206</v>
      </c>
      <c r="C45" s="40" t="s">
        <v>205</v>
      </c>
      <c r="D45" s="115"/>
      <c r="E45" s="80"/>
      <c r="F45" s="80"/>
      <c r="G45" s="97">
        <v>6</v>
      </c>
      <c r="I45" s="59"/>
    </row>
    <row r="46" spans="1:9" s="8" customFormat="1" ht="30.75" customHeight="1" x14ac:dyDescent="0.25">
      <c r="A46" s="191"/>
      <c r="B46" s="34" t="s">
        <v>43</v>
      </c>
      <c r="C46" s="40" t="s">
        <v>44</v>
      </c>
      <c r="D46" s="115"/>
      <c r="E46" s="80"/>
      <c r="F46" s="80"/>
      <c r="G46" s="97">
        <v>2</v>
      </c>
      <c r="I46" s="81"/>
    </row>
    <row r="47" spans="1:9" s="8" customFormat="1" x14ac:dyDescent="0.25">
      <c r="A47" s="191"/>
      <c r="B47" s="34" t="s">
        <v>98</v>
      </c>
      <c r="C47" s="40" t="s">
        <v>99</v>
      </c>
      <c r="D47" s="115"/>
      <c r="E47" s="80"/>
      <c r="F47" s="80"/>
      <c r="G47" s="97">
        <v>99</v>
      </c>
      <c r="I47" s="34"/>
    </row>
    <row r="48" spans="1:9" s="8" customFormat="1" ht="21.75" customHeight="1" x14ac:dyDescent="0.25">
      <c r="A48" s="191"/>
      <c r="B48" s="32" t="s">
        <v>100</v>
      </c>
      <c r="C48" s="40" t="s">
        <v>14</v>
      </c>
      <c r="D48" s="115"/>
      <c r="E48" s="96"/>
      <c r="F48" s="96"/>
      <c r="G48" s="97">
        <v>270</v>
      </c>
      <c r="I48" s="81"/>
    </row>
    <row r="49" spans="1:9" s="8" customFormat="1" ht="21.75" customHeight="1" thickBot="1" x14ac:dyDescent="0.3">
      <c r="A49" s="192"/>
      <c r="B49" s="154" t="s">
        <v>207</v>
      </c>
      <c r="C49" s="155" t="s">
        <v>39</v>
      </c>
      <c r="D49" s="129"/>
      <c r="E49" s="136"/>
      <c r="F49" s="136"/>
      <c r="G49" s="151">
        <v>1</v>
      </c>
      <c r="I49" s="81"/>
    </row>
    <row r="50" spans="1:9" s="8" customFormat="1" ht="23.25" customHeight="1" x14ac:dyDescent="0.25">
      <c r="A50" s="190" t="s">
        <v>37</v>
      </c>
      <c r="B50" s="61" t="s">
        <v>21</v>
      </c>
      <c r="C50" s="96" t="s">
        <v>22</v>
      </c>
      <c r="D50" s="96"/>
      <c r="E50" s="96"/>
      <c r="F50" s="96"/>
      <c r="G50" s="97">
        <v>16</v>
      </c>
      <c r="I50" s="81"/>
    </row>
    <row r="51" spans="1:9" s="8" customFormat="1" x14ac:dyDescent="0.25">
      <c r="A51" s="191"/>
      <c r="B51" s="61" t="s">
        <v>23</v>
      </c>
      <c r="C51" s="96" t="s">
        <v>14</v>
      </c>
      <c r="D51" s="96"/>
      <c r="E51" s="96"/>
      <c r="F51" s="96"/>
      <c r="G51" s="97">
        <v>75</v>
      </c>
    </row>
    <row r="52" spans="1:9" s="8" customFormat="1" x14ac:dyDescent="0.25">
      <c r="A52" s="191"/>
      <c r="B52" s="61" t="s">
        <v>128</v>
      </c>
      <c r="C52" s="96" t="s">
        <v>14</v>
      </c>
      <c r="D52" s="96"/>
      <c r="E52" s="96"/>
      <c r="F52" s="96"/>
      <c r="G52" s="97">
        <f t="shared" si="0"/>
        <v>0</v>
      </c>
    </row>
    <row r="53" spans="1:9" s="8" customFormat="1" ht="18" customHeight="1" x14ac:dyDescent="0.25">
      <c r="A53" s="191"/>
      <c r="B53" s="61" t="s">
        <v>129</v>
      </c>
      <c r="C53" s="59" t="s">
        <v>77</v>
      </c>
      <c r="D53" s="96"/>
      <c r="E53" s="96"/>
      <c r="F53" s="96"/>
      <c r="G53" s="97">
        <v>3</v>
      </c>
    </row>
    <row r="54" spans="1:9" s="8" customFormat="1" ht="30.75" thickBot="1" x14ac:dyDescent="0.3">
      <c r="A54" s="192"/>
      <c r="B54" s="134" t="s">
        <v>165</v>
      </c>
      <c r="C54" s="135" t="s">
        <v>154</v>
      </c>
      <c r="D54" s="136"/>
      <c r="E54" s="136"/>
      <c r="F54" s="136"/>
      <c r="G54" s="151">
        <f t="shared" si="0"/>
        <v>0</v>
      </c>
    </row>
    <row r="55" spans="1:9" s="8" customFormat="1" x14ac:dyDescent="0.25">
      <c r="A55" s="184" t="s">
        <v>24</v>
      </c>
      <c r="B55" s="13" t="s">
        <v>21</v>
      </c>
      <c r="C55" s="33" t="s">
        <v>13</v>
      </c>
      <c r="D55" s="115">
        <v>8</v>
      </c>
      <c r="E55" s="96">
        <v>6</v>
      </c>
      <c r="F55" s="96">
        <v>5</v>
      </c>
      <c r="G55" s="97">
        <f t="shared" si="0"/>
        <v>19</v>
      </c>
    </row>
    <row r="56" spans="1:9" s="8" customFormat="1" ht="45" customHeight="1" x14ac:dyDescent="0.25">
      <c r="A56" s="185"/>
      <c r="B56" s="13" t="s">
        <v>78</v>
      </c>
      <c r="C56" s="33" t="s">
        <v>14</v>
      </c>
      <c r="D56" s="115"/>
      <c r="E56" s="96"/>
      <c r="F56" s="96"/>
      <c r="G56" s="97">
        <v>3740</v>
      </c>
    </row>
    <row r="57" spans="1:9" s="8" customFormat="1" ht="32.25" customHeight="1" x14ac:dyDescent="0.25">
      <c r="A57" s="185"/>
      <c r="B57" s="13" t="s">
        <v>79</v>
      </c>
      <c r="C57" s="33" t="s">
        <v>80</v>
      </c>
      <c r="D57" s="115"/>
      <c r="E57" s="96"/>
      <c r="F57" s="96"/>
      <c r="G57" s="97">
        <v>5</v>
      </c>
    </row>
    <row r="58" spans="1:9" s="8" customFormat="1" ht="45" customHeight="1" x14ac:dyDescent="0.25">
      <c r="A58" s="185"/>
      <c r="B58" s="13" t="s">
        <v>25</v>
      </c>
      <c r="C58" s="33" t="s">
        <v>14</v>
      </c>
      <c r="D58" s="115"/>
      <c r="E58" s="80"/>
      <c r="F58" s="96"/>
      <c r="G58" s="97">
        <v>287</v>
      </c>
    </row>
    <row r="59" spans="1:9" s="8" customFormat="1" ht="27.75" customHeight="1" x14ac:dyDescent="0.25">
      <c r="A59" s="185"/>
      <c r="B59" s="13" t="s">
        <v>81</v>
      </c>
      <c r="C59" s="40" t="s">
        <v>45</v>
      </c>
      <c r="D59" s="115"/>
      <c r="E59" s="80"/>
      <c r="F59" s="80"/>
      <c r="G59" s="97">
        <f t="shared" si="0"/>
        <v>0</v>
      </c>
    </row>
    <row r="60" spans="1:9" s="8" customFormat="1" ht="27.75" customHeight="1" x14ac:dyDescent="0.25">
      <c r="A60" s="185"/>
      <c r="B60" s="81" t="s">
        <v>82</v>
      </c>
      <c r="C60" s="115" t="s">
        <v>16</v>
      </c>
      <c r="D60" s="115"/>
      <c r="E60" s="80"/>
      <c r="F60" s="80"/>
      <c r="G60" s="97">
        <f t="shared" si="0"/>
        <v>0</v>
      </c>
    </row>
    <row r="61" spans="1:9" s="8" customFormat="1" ht="27.75" customHeight="1" x14ac:dyDescent="0.25">
      <c r="A61" s="185"/>
      <c r="B61" s="81" t="s">
        <v>148</v>
      </c>
      <c r="C61" s="115" t="s">
        <v>204</v>
      </c>
      <c r="D61" s="115"/>
      <c r="E61" s="80"/>
      <c r="F61" s="80"/>
      <c r="G61" s="97">
        <v>16</v>
      </c>
    </row>
    <row r="62" spans="1:9" s="8" customFormat="1" ht="15.75" thickBot="1" x14ac:dyDescent="0.3">
      <c r="A62" s="186"/>
      <c r="B62" s="156" t="s">
        <v>147</v>
      </c>
      <c r="C62" s="156" t="s">
        <v>110</v>
      </c>
      <c r="D62" s="130"/>
      <c r="E62" s="130"/>
      <c r="F62" s="130"/>
      <c r="G62" s="151">
        <f t="shared" si="0"/>
        <v>0</v>
      </c>
    </row>
    <row r="63" spans="1:9" s="8" customFormat="1" ht="43.5" customHeight="1" x14ac:dyDescent="0.25">
      <c r="A63" s="184" t="s">
        <v>89</v>
      </c>
      <c r="B63" s="13" t="s">
        <v>26</v>
      </c>
      <c r="C63" s="40" t="s">
        <v>14</v>
      </c>
      <c r="D63" s="96"/>
      <c r="E63" s="96"/>
      <c r="F63" s="96"/>
      <c r="G63" s="97">
        <v>3375</v>
      </c>
    </row>
    <row r="64" spans="1:9" s="8" customFormat="1" ht="20.25" customHeight="1" x14ac:dyDescent="0.25">
      <c r="A64" s="185"/>
      <c r="B64" s="43" t="s">
        <v>27</v>
      </c>
      <c r="C64" s="113" t="s">
        <v>38</v>
      </c>
      <c r="D64" s="115"/>
      <c r="E64" s="115"/>
      <c r="F64" s="115"/>
      <c r="G64" s="97">
        <v>590</v>
      </c>
    </row>
    <row r="65" spans="1:8" s="8" customFormat="1" ht="15" customHeight="1" x14ac:dyDescent="0.25">
      <c r="A65" s="185"/>
      <c r="B65" s="102" t="s">
        <v>28</v>
      </c>
      <c r="C65" s="43" t="s">
        <v>13</v>
      </c>
      <c r="D65" s="115"/>
      <c r="E65" s="115"/>
      <c r="F65" s="115"/>
      <c r="G65" s="97">
        <v>135</v>
      </c>
    </row>
    <row r="66" spans="1:8" s="8" customFormat="1" x14ac:dyDescent="0.25">
      <c r="A66" s="185"/>
      <c r="B66" s="43" t="s">
        <v>208</v>
      </c>
      <c r="C66" s="113" t="s">
        <v>154</v>
      </c>
      <c r="D66" s="115"/>
      <c r="E66" s="115"/>
      <c r="F66" s="115"/>
      <c r="G66" s="97">
        <v>222</v>
      </c>
    </row>
    <row r="67" spans="1:8" s="49" customFormat="1" ht="30.75" thickBot="1" x14ac:dyDescent="0.3">
      <c r="A67" s="186"/>
      <c r="B67" s="133" t="s">
        <v>184</v>
      </c>
      <c r="C67" s="129" t="s">
        <v>154</v>
      </c>
      <c r="D67" s="130"/>
      <c r="E67" s="130"/>
      <c r="F67" s="130"/>
      <c r="G67" s="129">
        <v>1382</v>
      </c>
      <c r="H67" s="54"/>
    </row>
    <row r="68" spans="1:8" s="8" customFormat="1" ht="15" customHeight="1" x14ac:dyDescent="0.25">
      <c r="A68" s="193" t="s">
        <v>29</v>
      </c>
      <c r="B68" s="43" t="s">
        <v>83</v>
      </c>
      <c r="C68" s="113" t="s">
        <v>77</v>
      </c>
      <c r="D68" s="115"/>
      <c r="E68" s="115"/>
      <c r="F68" s="115"/>
      <c r="G68" s="97">
        <v>2</v>
      </c>
    </row>
    <row r="69" spans="1:8" s="8" customFormat="1" ht="30" x14ac:dyDescent="0.25">
      <c r="A69" s="193"/>
      <c r="B69" s="43" t="s">
        <v>47</v>
      </c>
      <c r="C69" s="113" t="s">
        <v>48</v>
      </c>
      <c r="D69" s="115"/>
      <c r="E69" s="115"/>
      <c r="F69" s="115"/>
      <c r="G69" s="97">
        <f t="shared" si="0"/>
        <v>0</v>
      </c>
    </row>
    <row r="70" spans="1:8" s="8" customFormat="1" ht="30" x14ac:dyDescent="0.25">
      <c r="A70" s="193"/>
      <c r="B70" s="43" t="s">
        <v>149</v>
      </c>
      <c r="C70" s="113" t="s">
        <v>39</v>
      </c>
      <c r="D70" s="115"/>
      <c r="E70" s="115"/>
      <c r="F70" s="115"/>
      <c r="G70" s="97">
        <f t="shared" si="0"/>
        <v>0</v>
      </c>
    </row>
    <row r="71" spans="1:8" s="8" customFormat="1" ht="45" x14ac:dyDescent="0.25">
      <c r="A71" s="193"/>
      <c r="B71" s="43" t="s">
        <v>150</v>
      </c>
      <c r="C71" s="113" t="s">
        <v>13</v>
      </c>
      <c r="D71" s="115"/>
      <c r="E71" s="115"/>
      <c r="F71" s="115"/>
      <c r="G71" s="97">
        <f t="shared" si="0"/>
        <v>0</v>
      </c>
    </row>
    <row r="72" spans="1:8" s="8" customFormat="1" ht="30" x14ac:dyDescent="0.25">
      <c r="A72" s="193"/>
      <c r="B72" s="43" t="s">
        <v>151</v>
      </c>
      <c r="C72" s="113" t="s">
        <v>101</v>
      </c>
      <c r="D72" s="115"/>
      <c r="E72" s="115"/>
      <c r="F72" s="115"/>
      <c r="G72" s="97">
        <v>1</v>
      </c>
    </row>
    <row r="73" spans="1:8" s="8" customFormat="1" x14ac:dyDescent="0.25">
      <c r="A73" s="193"/>
      <c r="B73" s="43" t="s">
        <v>152</v>
      </c>
      <c r="C73" s="113" t="s">
        <v>13</v>
      </c>
      <c r="D73" s="115"/>
      <c r="E73" s="115"/>
      <c r="F73" s="115"/>
      <c r="G73" s="97">
        <f t="shared" si="0"/>
        <v>0</v>
      </c>
    </row>
    <row r="74" spans="1:8" s="8" customFormat="1" ht="30" x14ac:dyDescent="0.25">
      <c r="A74" s="193"/>
      <c r="B74" s="43" t="s">
        <v>153</v>
      </c>
      <c r="C74" s="113"/>
      <c r="D74" s="115"/>
      <c r="E74" s="115"/>
      <c r="F74" s="115"/>
      <c r="G74" s="97">
        <f t="shared" si="0"/>
        <v>0</v>
      </c>
    </row>
    <row r="75" spans="1:8" s="8" customFormat="1" ht="30" x14ac:dyDescent="0.25">
      <c r="A75" s="194"/>
      <c r="B75" s="43" t="s">
        <v>166</v>
      </c>
      <c r="C75" s="113" t="s">
        <v>154</v>
      </c>
      <c r="D75" s="115"/>
      <c r="E75" s="115"/>
      <c r="F75" s="115"/>
      <c r="G75" s="97">
        <f t="shared" si="0"/>
        <v>0</v>
      </c>
    </row>
    <row r="76" spans="1:8" ht="15.75" thickBot="1" x14ac:dyDescent="0.3">
      <c r="A76" s="119"/>
      <c r="B76" s="10"/>
      <c r="C76" s="11"/>
      <c r="D76" s="12"/>
      <c r="E76" s="12"/>
      <c r="F76" s="12"/>
      <c r="G76" s="11"/>
    </row>
    <row r="77" spans="1:8" ht="30.75" thickTop="1" x14ac:dyDescent="0.25">
      <c r="A77" s="14" t="s">
        <v>217</v>
      </c>
    </row>
    <row r="79" spans="1:8" x14ac:dyDescent="0.25">
      <c r="A79" s="147"/>
    </row>
    <row r="80" spans="1:8" x14ac:dyDescent="0.25">
      <c r="A80" s="188" t="s">
        <v>30</v>
      </c>
      <c r="B80" s="188"/>
      <c r="C80" s="188"/>
      <c r="D80" s="188"/>
      <c r="E80" s="188"/>
    </row>
    <row r="81" spans="1:5" x14ac:dyDescent="0.25">
      <c r="A81" s="189" t="s">
        <v>90</v>
      </c>
      <c r="B81" s="189"/>
      <c r="C81" s="189"/>
      <c r="D81" s="189"/>
      <c r="E81" s="189"/>
    </row>
    <row r="82" spans="1:5" x14ac:dyDescent="0.25">
      <c r="A82" s="189" t="s">
        <v>50</v>
      </c>
      <c r="B82" s="189"/>
      <c r="C82" s="189"/>
      <c r="D82" s="189"/>
      <c r="E82" s="189"/>
    </row>
    <row r="84" spans="1:5" ht="15.75" thickBot="1" x14ac:dyDescent="0.3">
      <c r="A84" s="15" t="s">
        <v>5</v>
      </c>
      <c r="B84" s="15" t="s">
        <v>103</v>
      </c>
      <c r="C84" s="15" t="s">
        <v>92</v>
      </c>
      <c r="D84" s="15" t="s">
        <v>93</v>
      </c>
      <c r="E84" s="15" t="s">
        <v>94</v>
      </c>
    </row>
    <row r="85" spans="1:5" x14ac:dyDescent="0.25">
      <c r="A85" s="26" t="s">
        <v>58</v>
      </c>
      <c r="B85" s="35">
        <v>425000</v>
      </c>
      <c r="C85" s="35">
        <v>2625000</v>
      </c>
      <c r="D85" s="35">
        <v>1630280</v>
      </c>
      <c r="E85" s="99">
        <f>B85+C85+D85</f>
        <v>4680280</v>
      </c>
    </row>
    <row r="86" spans="1:5" x14ac:dyDescent="0.25">
      <c r="A86" s="58" t="s">
        <v>59</v>
      </c>
      <c r="B86" s="35">
        <v>22454598.68</v>
      </c>
      <c r="C86" s="35">
        <v>57059520.619999997</v>
      </c>
      <c r="D86" s="35">
        <v>51283450.799999997</v>
      </c>
      <c r="E86" s="99">
        <f>B86+C86+D86</f>
        <v>130797570.09999999</v>
      </c>
    </row>
    <row r="87" spans="1:5" ht="30" x14ac:dyDescent="0.25">
      <c r="A87" s="58" t="s">
        <v>60</v>
      </c>
      <c r="B87" s="35">
        <v>740290</v>
      </c>
      <c r="C87" s="35">
        <v>1069977.78</v>
      </c>
      <c r="D87" s="35">
        <v>3294775</v>
      </c>
      <c r="E87" s="99">
        <f t="shared" ref="E87:E94" si="1">B87+C87+D87</f>
        <v>5105042.78</v>
      </c>
    </row>
    <row r="88" spans="1:5" ht="30" x14ac:dyDescent="0.25">
      <c r="A88" s="58" t="s">
        <v>174</v>
      </c>
      <c r="B88" s="35">
        <v>32399850</v>
      </c>
      <c r="C88" s="35">
        <v>3125750</v>
      </c>
      <c r="D88" s="35">
        <v>1069450</v>
      </c>
      <c r="E88" s="99">
        <f t="shared" si="1"/>
        <v>36595050</v>
      </c>
    </row>
    <row r="89" spans="1:5" ht="45" x14ac:dyDescent="0.25">
      <c r="A89" s="58" t="s">
        <v>175</v>
      </c>
      <c r="B89" s="35">
        <v>1115800</v>
      </c>
      <c r="C89" s="35">
        <v>998950</v>
      </c>
      <c r="D89" s="35">
        <v>1287850</v>
      </c>
      <c r="E89" s="99">
        <f t="shared" si="1"/>
        <v>3402600</v>
      </c>
    </row>
    <row r="90" spans="1:5" ht="30" x14ac:dyDescent="0.25">
      <c r="A90" s="58" t="s">
        <v>61</v>
      </c>
      <c r="B90" s="35">
        <v>9244450</v>
      </c>
      <c r="C90" s="35">
        <v>245500</v>
      </c>
      <c r="D90" s="35">
        <v>505936</v>
      </c>
      <c r="E90" s="99">
        <f t="shared" si="1"/>
        <v>9995886</v>
      </c>
    </row>
    <row r="91" spans="1:5" x14ac:dyDescent="0.25">
      <c r="A91" s="58" t="s">
        <v>62</v>
      </c>
      <c r="B91" s="35">
        <v>89084411.260000005</v>
      </c>
      <c r="C91" s="35">
        <v>65915077.509999998</v>
      </c>
      <c r="D91" s="35">
        <v>38552876.350000001</v>
      </c>
      <c r="E91" s="99">
        <f t="shared" si="1"/>
        <v>193552365.12</v>
      </c>
    </row>
    <row r="92" spans="1:5" ht="30" x14ac:dyDescent="0.25">
      <c r="A92" s="58" t="s">
        <v>63</v>
      </c>
      <c r="B92" s="35">
        <v>4677500</v>
      </c>
      <c r="C92" s="35">
        <v>2270150</v>
      </c>
      <c r="D92" s="35">
        <v>2714400</v>
      </c>
      <c r="E92" s="99">
        <f>B92+C92+D92</f>
        <v>9662050</v>
      </c>
    </row>
    <row r="93" spans="1:5" x14ac:dyDescent="0.25">
      <c r="A93" s="26" t="s">
        <v>72</v>
      </c>
      <c r="B93" s="35">
        <v>0</v>
      </c>
      <c r="C93" s="35">
        <v>0</v>
      </c>
      <c r="D93" s="35">
        <v>0</v>
      </c>
      <c r="E93" s="99">
        <f>B93+C93+D93</f>
        <v>0</v>
      </c>
    </row>
    <row r="94" spans="1:5" ht="30" x14ac:dyDescent="0.25">
      <c r="A94" s="58" t="s">
        <v>56</v>
      </c>
      <c r="B94" s="35">
        <v>222897430.34999999</v>
      </c>
      <c r="C94" s="35">
        <v>219239648.62</v>
      </c>
      <c r="D94" s="35">
        <v>234113087.13999999</v>
      </c>
      <c r="E94" s="99">
        <f t="shared" si="1"/>
        <v>676250166.11000001</v>
      </c>
    </row>
    <row r="95" spans="1:5" ht="30" x14ac:dyDescent="0.25">
      <c r="A95" s="58" t="s">
        <v>57</v>
      </c>
      <c r="B95" s="35">
        <v>137478846.34999999</v>
      </c>
      <c r="C95" s="35">
        <v>215301117.08000001</v>
      </c>
      <c r="D95" s="35">
        <v>292295480.93000001</v>
      </c>
      <c r="E95" s="99">
        <f>B95+C95+D95</f>
        <v>645075444.36000001</v>
      </c>
    </row>
    <row r="96" spans="1:5" ht="30" x14ac:dyDescent="0.25">
      <c r="A96" s="58" t="s">
        <v>211</v>
      </c>
      <c r="B96" s="35">
        <v>3075126.5</v>
      </c>
      <c r="C96" s="35">
        <v>3750355</v>
      </c>
      <c r="D96" s="35">
        <v>5741728.9000000004</v>
      </c>
      <c r="E96" s="99">
        <f>B96+C96+D96</f>
        <v>12567210.4</v>
      </c>
    </row>
    <row r="97" spans="1:5" x14ac:dyDescent="0.25">
      <c r="A97" s="146" t="s">
        <v>210</v>
      </c>
      <c r="B97" s="58">
        <v>326770</v>
      </c>
      <c r="C97" s="58">
        <v>5489196.6200000001</v>
      </c>
      <c r="D97" s="58">
        <v>10310003.560000001</v>
      </c>
      <c r="E97" s="58">
        <f>SUM(B97:D97)</f>
        <v>16125970.18</v>
      </c>
    </row>
    <row r="98" spans="1:5" ht="15.75" thickBot="1" x14ac:dyDescent="0.3">
      <c r="A98" s="17" t="s">
        <v>31</v>
      </c>
      <c r="B98" s="27">
        <f>SUM(B85:B97)</f>
        <v>523920073.13999999</v>
      </c>
      <c r="C98" s="27">
        <f t="shared" ref="C98:E98" si="2">SUM(C85:C97)</f>
        <v>577090243.23000002</v>
      </c>
      <c r="D98" s="27">
        <f t="shared" si="2"/>
        <v>642799318.67999995</v>
      </c>
      <c r="E98" s="27">
        <f t="shared" si="2"/>
        <v>1743809635.0500002</v>
      </c>
    </row>
    <row r="99" spans="1:5" ht="15.75" thickTop="1" x14ac:dyDescent="0.25">
      <c r="A99" s="69" t="s">
        <v>213</v>
      </c>
    </row>
    <row r="102" spans="1:5" x14ac:dyDescent="0.25">
      <c r="A102" s="188" t="s">
        <v>32</v>
      </c>
      <c r="B102" s="188"/>
      <c r="C102" s="188"/>
      <c r="D102" s="188"/>
      <c r="E102" s="188"/>
    </row>
    <row r="103" spans="1:5" x14ac:dyDescent="0.25">
      <c r="A103" s="189" t="s">
        <v>90</v>
      </c>
      <c r="B103" s="189"/>
      <c r="C103" s="189"/>
      <c r="D103" s="189"/>
      <c r="E103" s="189"/>
    </row>
    <row r="104" spans="1:5" x14ac:dyDescent="0.25">
      <c r="A104" s="189" t="s">
        <v>50</v>
      </c>
      <c r="B104" s="189"/>
      <c r="C104" s="189"/>
      <c r="D104" s="189"/>
      <c r="E104" s="189"/>
    </row>
    <row r="106" spans="1:5" ht="15.75" thickBot="1" x14ac:dyDescent="0.3">
      <c r="A106" s="15" t="s">
        <v>33</v>
      </c>
      <c r="B106" s="15" t="s">
        <v>103</v>
      </c>
      <c r="C106" s="15" t="s">
        <v>92</v>
      </c>
      <c r="D106" s="15" t="s">
        <v>93</v>
      </c>
      <c r="E106" s="15" t="s">
        <v>94</v>
      </c>
    </row>
    <row r="107" spans="1:5" x14ac:dyDescent="0.25">
      <c r="A107" s="16" t="s">
        <v>64</v>
      </c>
      <c r="B107" s="26">
        <v>288869233.47000003</v>
      </c>
      <c r="C107" s="26">
        <v>282750173.86000001</v>
      </c>
      <c r="D107" s="26">
        <v>289312698.92000002</v>
      </c>
      <c r="E107" s="26">
        <f t="shared" ref="E107:E113" si="3">SUM(B107:D107)</f>
        <v>860932106.25</v>
      </c>
    </row>
    <row r="108" spans="1:5" x14ac:dyDescent="0.25">
      <c r="A108" s="16" t="s">
        <v>65</v>
      </c>
      <c r="B108" s="26">
        <v>136598014.02000001</v>
      </c>
      <c r="C108" s="26">
        <v>169963388.62</v>
      </c>
      <c r="D108" s="26">
        <v>310590028.91000003</v>
      </c>
      <c r="E108" s="26">
        <f t="shared" si="3"/>
        <v>617151431.54999995</v>
      </c>
    </row>
    <row r="109" spans="1:5" x14ac:dyDescent="0.25">
      <c r="A109" s="16" t="s">
        <v>66</v>
      </c>
      <c r="B109" s="26">
        <v>14611303</v>
      </c>
      <c r="C109" s="26">
        <v>28417513.920000002</v>
      </c>
      <c r="D109" s="26">
        <v>21562076.309999999</v>
      </c>
      <c r="E109" s="26">
        <f t="shared" si="3"/>
        <v>64590893.230000004</v>
      </c>
    </row>
    <row r="110" spans="1:5" x14ac:dyDescent="0.25">
      <c r="A110" s="16" t="s">
        <v>69</v>
      </c>
      <c r="B110" s="26"/>
      <c r="C110" s="26"/>
      <c r="D110" s="26"/>
      <c r="E110" s="26">
        <f t="shared" si="3"/>
        <v>0</v>
      </c>
    </row>
    <row r="111" spans="1:5" x14ac:dyDescent="0.25">
      <c r="A111" s="16" t="s">
        <v>67</v>
      </c>
      <c r="B111" s="26">
        <v>69497689</v>
      </c>
      <c r="C111" s="26">
        <v>83168235.400000006</v>
      </c>
      <c r="D111" s="26">
        <v>5000000</v>
      </c>
      <c r="E111" s="26">
        <f t="shared" si="3"/>
        <v>157665924.40000001</v>
      </c>
    </row>
    <row r="112" spans="1:5" x14ac:dyDescent="0.25">
      <c r="A112" s="16" t="s">
        <v>179</v>
      </c>
      <c r="B112" s="26">
        <v>14343833.65</v>
      </c>
      <c r="C112" s="26">
        <v>12790931.43</v>
      </c>
      <c r="D112" s="26">
        <v>16334514.539999999</v>
      </c>
      <c r="E112" s="26">
        <f t="shared" si="3"/>
        <v>43469279.619999997</v>
      </c>
    </row>
    <row r="113" spans="1:10" x14ac:dyDescent="0.25">
      <c r="A113" s="167" t="s">
        <v>220</v>
      </c>
      <c r="B113" s="26">
        <v>0</v>
      </c>
      <c r="C113" s="26">
        <v>0</v>
      </c>
      <c r="D113" s="26">
        <v>0</v>
      </c>
      <c r="E113" s="26">
        <f t="shared" si="3"/>
        <v>0</v>
      </c>
    </row>
    <row r="114" spans="1:10" ht="15.75" thickBot="1" x14ac:dyDescent="0.3">
      <c r="A114" s="17" t="s">
        <v>31</v>
      </c>
      <c r="B114" s="27">
        <f>SUM(B107:B113)</f>
        <v>523920073.13999999</v>
      </c>
      <c r="C114" s="27">
        <f>SUM(C107:C113)</f>
        <v>577090243.23000002</v>
      </c>
      <c r="D114" s="27">
        <f>SUM(D107:D113)</f>
        <v>642799318.67999995</v>
      </c>
      <c r="E114" s="27">
        <f>SUM(E107:E113)</f>
        <v>1743809635.05</v>
      </c>
    </row>
    <row r="115" spans="1:10" ht="15.75" thickTop="1" x14ac:dyDescent="0.25">
      <c r="A115" s="1" t="s">
        <v>49</v>
      </c>
    </row>
    <row r="118" spans="1:10" x14ac:dyDescent="0.25">
      <c r="A118" s="187" t="s">
        <v>34</v>
      </c>
      <c r="B118" s="187"/>
      <c r="C118" s="187"/>
      <c r="D118" s="187"/>
      <c r="E118" s="187"/>
    </row>
    <row r="119" spans="1:10" x14ac:dyDescent="0.25">
      <c r="A119" s="183" t="s">
        <v>35</v>
      </c>
      <c r="B119" s="183"/>
      <c r="C119" s="183"/>
      <c r="D119" s="183"/>
      <c r="E119" s="183"/>
    </row>
    <row r="120" spans="1:10" x14ac:dyDescent="0.25">
      <c r="A120" s="183" t="s">
        <v>50</v>
      </c>
      <c r="B120" s="183"/>
      <c r="C120" s="183"/>
      <c r="D120" s="183"/>
      <c r="E120" s="183"/>
    </row>
    <row r="121" spans="1:10" x14ac:dyDescent="0.25">
      <c r="A121" s="147"/>
    </row>
    <row r="122" spans="1:10" ht="15.75" thickBot="1" x14ac:dyDescent="0.3">
      <c r="A122" s="19" t="s">
        <v>33</v>
      </c>
      <c r="B122" s="19" t="s">
        <v>103</v>
      </c>
      <c r="C122" s="19" t="s">
        <v>92</v>
      </c>
      <c r="D122" s="19" t="s">
        <v>93</v>
      </c>
      <c r="E122" s="19" t="s">
        <v>94</v>
      </c>
    </row>
    <row r="123" spans="1:10" x14ac:dyDescent="0.25">
      <c r="A123" s="20" t="s">
        <v>36</v>
      </c>
      <c r="B123" s="21">
        <f>'1T'!E128</f>
        <v>9498059191.1000004</v>
      </c>
      <c r="C123" s="21">
        <f>+B128</f>
        <v>10023273861.26</v>
      </c>
      <c r="D123" s="21">
        <f>+C128</f>
        <v>10302802165.43</v>
      </c>
      <c r="E123" s="22">
        <f>+B123</f>
        <v>9498059191.1000004</v>
      </c>
      <c r="G123" s="122"/>
      <c r="H123" s="5"/>
      <c r="I123" s="5"/>
      <c r="J123" s="5"/>
    </row>
    <row r="124" spans="1:10" x14ac:dyDescent="0.25">
      <c r="A124" s="20" t="s">
        <v>51</v>
      </c>
      <c r="B124" s="21">
        <v>1048825226</v>
      </c>
      <c r="C124" s="21">
        <v>856569547.39999998</v>
      </c>
      <c r="D124" s="21">
        <v>818336329.20000005</v>
      </c>
      <c r="E124" s="22">
        <f>B124+C124+D124</f>
        <v>2723731102.6000004</v>
      </c>
      <c r="G124" s="123"/>
      <c r="H124" s="123"/>
      <c r="I124" s="123"/>
      <c r="J124" s="5"/>
    </row>
    <row r="125" spans="1:10" x14ac:dyDescent="0.25">
      <c r="A125" s="20" t="s">
        <v>52</v>
      </c>
      <c r="B125" s="21">
        <v>309517.3</v>
      </c>
      <c r="C125" s="21">
        <v>49000</v>
      </c>
      <c r="D125" s="21">
        <v>12022279.5</v>
      </c>
      <c r="E125" s="22">
        <f>B125+C125+D125</f>
        <v>12380796.800000001</v>
      </c>
    </row>
    <row r="126" spans="1:10" x14ac:dyDescent="0.25">
      <c r="A126" s="20" t="s">
        <v>53</v>
      </c>
      <c r="B126" s="21">
        <f t="shared" ref="B126:E126" si="4">B123+B124+B125</f>
        <v>10547193934.4</v>
      </c>
      <c r="C126" s="21">
        <f t="shared" si="4"/>
        <v>10879892408.66</v>
      </c>
      <c r="D126" s="21">
        <f t="shared" si="4"/>
        <v>11133160774.130001</v>
      </c>
      <c r="E126" s="22">
        <f t="shared" si="4"/>
        <v>12234171090.5</v>
      </c>
    </row>
    <row r="127" spans="1:10" x14ac:dyDescent="0.25">
      <c r="A127" s="20" t="s">
        <v>54</v>
      </c>
      <c r="B127" s="21">
        <f>+B114</f>
        <v>523920073.13999999</v>
      </c>
      <c r="C127" s="21">
        <f t="shared" ref="C127:E127" si="5">+C114</f>
        <v>577090243.23000002</v>
      </c>
      <c r="D127" s="21">
        <f t="shared" si="5"/>
        <v>642799318.67999995</v>
      </c>
      <c r="E127" s="21">
        <f t="shared" si="5"/>
        <v>1743809635.05</v>
      </c>
    </row>
    <row r="128" spans="1:10" x14ac:dyDescent="0.25">
      <c r="A128" s="20" t="s">
        <v>55</v>
      </c>
      <c r="B128" s="21">
        <f>B126-B127</f>
        <v>10023273861.26</v>
      </c>
      <c r="C128" s="21">
        <f t="shared" ref="C128:E128" si="6">C126-C127</f>
        <v>10302802165.43</v>
      </c>
      <c r="D128" s="21">
        <f t="shared" si="6"/>
        <v>10490361455.450001</v>
      </c>
      <c r="E128" s="22">
        <f t="shared" si="6"/>
        <v>10490361455.450001</v>
      </c>
    </row>
    <row r="129" spans="1:5" ht="15.75" thickBot="1" x14ac:dyDescent="0.3">
      <c r="A129" s="23"/>
      <c r="B129" s="24"/>
      <c r="C129" s="25"/>
      <c r="D129" s="25"/>
      <c r="E129" s="25"/>
    </row>
    <row r="130" spans="1:5" ht="15.75" thickTop="1" x14ac:dyDescent="0.25">
      <c r="A130" s="1" t="s">
        <v>49</v>
      </c>
      <c r="B130" s="2"/>
      <c r="C130" s="18"/>
      <c r="D130" s="18"/>
      <c r="E130" s="18"/>
    </row>
    <row r="132" spans="1:5" x14ac:dyDescent="0.25">
      <c r="A132" s="121"/>
    </row>
    <row r="133" spans="1:5" x14ac:dyDescent="0.25">
      <c r="A133" s="49" t="s">
        <v>212</v>
      </c>
    </row>
    <row r="134" spans="1:5" x14ac:dyDescent="0.25">
      <c r="A134" s="121"/>
    </row>
  </sheetData>
  <mergeCells count="20">
    <mergeCell ref="A1:G1"/>
    <mergeCell ref="A8:G8"/>
    <mergeCell ref="A9:G9"/>
    <mergeCell ref="A13:A22"/>
    <mergeCell ref="A23:A37"/>
    <mergeCell ref="A50:A54"/>
    <mergeCell ref="A68:A75"/>
    <mergeCell ref="A63:A67"/>
    <mergeCell ref="A45:A49"/>
    <mergeCell ref="A38:A44"/>
    <mergeCell ref="A119:E119"/>
    <mergeCell ref="A120:E120"/>
    <mergeCell ref="A55:A62"/>
    <mergeCell ref="A118:E118"/>
    <mergeCell ref="A80:E80"/>
    <mergeCell ref="A81:E81"/>
    <mergeCell ref="A82:E82"/>
    <mergeCell ref="A102:E102"/>
    <mergeCell ref="A103:E103"/>
    <mergeCell ref="A104:E104"/>
  </mergeCells>
  <pageMargins left="0.7" right="0.7" top="0.75" bottom="0.75" header="0.3" footer="0.3"/>
  <pageSetup scale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6"/>
  <sheetViews>
    <sheetView topLeftCell="A100" workbookViewId="0">
      <selection activeCell="E111" sqref="E111"/>
    </sheetView>
  </sheetViews>
  <sheetFormatPr baseColWidth="10" defaultColWidth="11.42578125" defaultRowHeight="15" x14ac:dyDescent="0.25"/>
  <cols>
    <col min="1" max="1" width="50.140625" style="49" customWidth="1"/>
    <col min="2" max="2" width="17.7109375" style="49" customWidth="1"/>
    <col min="3" max="3" width="16.5703125" style="49" customWidth="1"/>
    <col min="4" max="4" width="16" style="49" customWidth="1"/>
    <col min="5" max="5" width="17.140625" style="49" bestFit="1" customWidth="1"/>
    <col min="6" max="6" width="13.42578125" style="49" customWidth="1"/>
    <col min="7" max="7" width="34" style="49" customWidth="1"/>
    <col min="8" max="8" width="15.28515625" style="49" bestFit="1" customWidth="1"/>
    <col min="9" max="9" width="13.7109375" style="49" bestFit="1" customWidth="1"/>
    <col min="10" max="16384" width="11.42578125" style="49"/>
  </cols>
  <sheetData>
    <row r="1" spans="1:7" x14ac:dyDescent="0.25">
      <c r="A1" s="168" t="s">
        <v>84</v>
      </c>
      <c r="B1" s="168"/>
      <c r="C1" s="168"/>
      <c r="D1" s="168"/>
      <c r="E1" s="168"/>
      <c r="F1" s="168"/>
      <c r="G1" s="168"/>
    </row>
    <row r="2" spans="1:7" s="74" customFormat="1" x14ac:dyDescent="0.25">
      <c r="A2" s="45" t="s">
        <v>0</v>
      </c>
      <c r="B2" s="46" t="s">
        <v>85</v>
      </c>
      <c r="E2" s="69"/>
      <c r="F2" s="69"/>
      <c r="G2" s="69"/>
    </row>
    <row r="3" spans="1:7" s="74" customFormat="1" x14ac:dyDescent="0.25">
      <c r="A3" s="45" t="s">
        <v>1</v>
      </c>
      <c r="B3" s="46" t="s">
        <v>2</v>
      </c>
      <c r="E3" s="69"/>
      <c r="F3" s="69"/>
      <c r="G3" s="69"/>
    </row>
    <row r="4" spans="1:7" s="74" customFormat="1" x14ac:dyDescent="0.25">
      <c r="A4" s="45" t="s">
        <v>3</v>
      </c>
      <c r="B4" s="51" t="s">
        <v>4</v>
      </c>
      <c r="E4" s="69"/>
      <c r="F4" s="69"/>
      <c r="G4" s="69"/>
    </row>
    <row r="5" spans="1:7" s="74" customFormat="1" x14ac:dyDescent="0.25">
      <c r="A5" s="45" t="s">
        <v>86</v>
      </c>
      <c r="B5" s="51" t="s">
        <v>202</v>
      </c>
      <c r="E5" s="69"/>
      <c r="F5" s="69"/>
      <c r="G5" s="69"/>
    </row>
    <row r="6" spans="1:7" s="74" customFormat="1" x14ac:dyDescent="0.25">
      <c r="A6" s="45"/>
      <c r="B6" s="51"/>
      <c r="E6" s="69"/>
      <c r="F6" s="69"/>
      <c r="G6" s="69"/>
    </row>
    <row r="7" spans="1:7" x14ac:dyDescent="0.25">
      <c r="A7" s="75"/>
    </row>
    <row r="8" spans="1:7" x14ac:dyDescent="0.25">
      <c r="A8" s="168" t="s">
        <v>87</v>
      </c>
      <c r="B8" s="168"/>
      <c r="C8" s="168"/>
      <c r="D8" s="168"/>
      <c r="E8" s="168"/>
      <c r="F8" s="168"/>
      <c r="G8" s="168"/>
    </row>
    <row r="9" spans="1:7" x14ac:dyDescent="0.25">
      <c r="A9" s="168" t="s">
        <v>88</v>
      </c>
      <c r="B9" s="168"/>
      <c r="C9" s="168"/>
      <c r="D9" s="168"/>
      <c r="E9" s="168"/>
      <c r="F9" s="168"/>
      <c r="G9" s="168"/>
    </row>
    <row r="10" spans="1:7" x14ac:dyDescent="0.25">
      <c r="A10" s="76"/>
      <c r="B10" s="76"/>
      <c r="C10" s="76"/>
      <c r="D10" s="76"/>
      <c r="E10" s="76"/>
      <c r="F10" s="76"/>
      <c r="G10" s="76"/>
    </row>
    <row r="11" spans="1:7" ht="15.75" thickBot="1" x14ac:dyDescent="0.3">
      <c r="A11" s="53" t="s">
        <v>5</v>
      </c>
      <c r="B11" s="53" t="s">
        <v>178</v>
      </c>
      <c r="C11" s="53" t="s">
        <v>6</v>
      </c>
      <c r="D11" s="53" t="s">
        <v>120</v>
      </c>
      <c r="E11" s="53" t="s">
        <v>121</v>
      </c>
      <c r="F11" s="53" t="s">
        <v>122</v>
      </c>
      <c r="G11" s="53" t="s">
        <v>123</v>
      </c>
    </row>
    <row r="12" spans="1:7" ht="16.5" customHeight="1" x14ac:dyDescent="0.25">
      <c r="A12" s="54"/>
      <c r="B12" s="54"/>
      <c r="C12" s="54"/>
      <c r="D12" s="54"/>
      <c r="E12" s="54"/>
      <c r="F12" s="54"/>
      <c r="G12" s="54"/>
    </row>
    <row r="13" spans="1:7" ht="30" x14ac:dyDescent="0.25">
      <c r="A13" s="200" t="s">
        <v>11</v>
      </c>
      <c r="B13" s="77" t="s">
        <v>12</v>
      </c>
      <c r="C13" s="97" t="s">
        <v>13</v>
      </c>
      <c r="D13" s="97">
        <v>2</v>
      </c>
      <c r="E13" s="97">
        <v>2</v>
      </c>
      <c r="F13" s="97">
        <v>2</v>
      </c>
      <c r="G13" s="97">
        <v>6</v>
      </c>
    </row>
    <row r="14" spans="1:7" ht="30" x14ac:dyDescent="0.25">
      <c r="A14" s="200"/>
      <c r="B14" s="77" t="s">
        <v>15</v>
      </c>
      <c r="C14" s="97" t="s">
        <v>14</v>
      </c>
      <c r="D14" s="97"/>
      <c r="E14" s="97">
        <v>198</v>
      </c>
      <c r="F14" s="97">
        <v>162</v>
      </c>
      <c r="G14" s="97">
        <v>360</v>
      </c>
    </row>
    <row r="15" spans="1:7" x14ac:dyDescent="0.25">
      <c r="A15" s="200"/>
      <c r="B15" s="77" t="s">
        <v>74</v>
      </c>
      <c r="C15" s="97" t="s">
        <v>95</v>
      </c>
      <c r="D15" s="97"/>
      <c r="E15" s="97"/>
      <c r="F15" s="97"/>
      <c r="G15" s="97">
        <f t="shared" ref="G15:G41" si="0">SUM(D15:F15)</f>
        <v>0</v>
      </c>
    </row>
    <row r="16" spans="1:7" ht="45" x14ac:dyDescent="0.25">
      <c r="A16" s="200"/>
      <c r="B16" s="28" t="s">
        <v>155</v>
      </c>
      <c r="C16" s="29" t="s">
        <v>154</v>
      </c>
      <c r="D16" s="97"/>
      <c r="E16" s="97">
        <v>0</v>
      </c>
      <c r="F16" s="97"/>
      <c r="G16" s="97">
        <v>0</v>
      </c>
    </row>
    <row r="17" spans="1:7" ht="30" x14ac:dyDescent="0.25">
      <c r="A17" s="200"/>
      <c r="B17" s="28" t="s">
        <v>167</v>
      </c>
      <c r="C17" s="29" t="s">
        <v>154</v>
      </c>
      <c r="D17" s="97"/>
      <c r="E17" s="97"/>
      <c r="F17" s="97"/>
      <c r="G17" s="97">
        <f t="shared" si="0"/>
        <v>0</v>
      </c>
    </row>
    <row r="18" spans="1:7" ht="30" x14ac:dyDescent="0.25">
      <c r="A18" s="200"/>
      <c r="B18" s="28" t="s">
        <v>168</v>
      </c>
      <c r="C18" s="29" t="s">
        <v>154</v>
      </c>
      <c r="D18" s="97"/>
      <c r="E18" s="97">
        <v>55</v>
      </c>
      <c r="F18" s="97">
        <v>12</v>
      </c>
      <c r="G18" s="97">
        <f t="shared" si="0"/>
        <v>67</v>
      </c>
    </row>
    <row r="19" spans="1:7" ht="30" x14ac:dyDescent="0.25">
      <c r="A19" s="200"/>
      <c r="B19" s="28" t="s">
        <v>169</v>
      </c>
      <c r="C19" s="29" t="s">
        <v>154</v>
      </c>
      <c r="D19" s="97">
        <v>0</v>
      </c>
      <c r="E19" s="97"/>
      <c r="F19" s="97">
        <v>0</v>
      </c>
      <c r="G19" s="97">
        <v>0</v>
      </c>
    </row>
    <row r="20" spans="1:7" ht="30" x14ac:dyDescent="0.25">
      <c r="A20" s="200"/>
      <c r="B20" s="28" t="s">
        <v>170</v>
      </c>
      <c r="C20" s="29" t="s">
        <v>154</v>
      </c>
      <c r="D20" s="97"/>
      <c r="E20" s="97"/>
      <c r="F20" s="97"/>
      <c r="G20" s="97">
        <f t="shared" si="0"/>
        <v>0</v>
      </c>
    </row>
    <row r="21" spans="1:7" ht="30" x14ac:dyDescent="0.25">
      <c r="A21" s="200"/>
      <c r="B21" s="28" t="s">
        <v>171</v>
      </c>
      <c r="C21" s="29" t="s">
        <v>161</v>
      </c>
      <c r="D21" s="97"/>
      <c r="E21" s="97"/>
      <c r="F21" s="97"/>
      <c r="G21" s="97">
        <v>0</v>
      </c>
    </row>
    <row r="22" spans="1:7" ht="15.75" thickBot="1" x14ac:dyDescent="0.3">
      <c r="A22" s="201"/>
      <c r="B22" s="127" t="s">
        <v>180</v>
      </c>
      <c r="C22" s="128" t="s">
        <v>154</v>
      </c>
      <c r="D22" s="151"/>
      <c r="E22" s="151"/>
      <c r="F22" s="151"/>
      <c r="G22" s="151"/>
    </row>
    <row r="23" spans="1:7" ht="45" x14ac:dyDescent="0.25">
      <c r="A23" s="172" t="s">
        <v>108</v>
      </c>
      <c r="B23" s="58" t="s">
        <v>124</v>
      </c>
      <c r="C23" s="97" t="s">
        <v>14</v>
      </c>
      <c r="D23" s="97"/>
      <c r="E23" s="97"/>
      <c r="F23" s="97"/>
      <c r="G23" s="97">
        <f t="shared" si="0"/>
        <v>0</v>
      </c>
    </row>
    <row r="24" spans="1:7" ht="30" x14ac:dyDescent="0.25">
      <c r="A24" s="173"/>
      <c r="B24" s="58" t="s">
        <v>15</v>
      </c>
      <c r="C24" s="97" t="s">
        <v>14</v>
      </c>
      <c r="D24" s="97"/>
      <c r="E24" s="97">
        <v>0</v>
      </c>
      <c r="F24" s="97">
        <v>0</v>
      </c>
      <c r="G24" s="97">
        <v>0</v>
      </c>
    </row>
    <row r="25" spans="1:7" ht="30" x14ac:dyDescent="0.25">
      <c r="A25" s="173"/>
      <c r="B25" s="58" t="s">
        <v>144</v>
      </c>
      <c r="C25" s="97" t="s">
        <v>14</v>
      </c>
      <c r="D25" s="97">
        <v>108</v>
      </c>
      <c r="E25" s="97">
        <v>422</v>
      </c>
      <c r="F25" s="97">
        <v>150</v>
      </c>
      <c r="G25" s="97">
        <f>D25+E25+F25</f>
        <v>680</v>
      </c>
    </row>
    <row r="26" spans="1:7" ht="30" x14ac:dyDescent="0.25">
      <c r="A26" s="173"/>
      <c r="B26" s="58" t="s">
        <v>139</v>
      </c>
      <c r="C26" s="97" t="s">
        <v>16</v>
      </c>
      <c r="D26" s="97">
        <v>5</v>
      </c>
      <c r="E26" s="97">
        <v>5</v>
      </c>
      <c r="F26" s="97">
        <v>6</v>
      </c>
      <c r="G26" s="97">
        <f>D26+E26+F26</f>
        <v>16</v>
      </c>
    </row>
    <row r="27" spans="1:7" ht="60" x14ac:dyDescent="0.25">
      <c r="A27" s="173"/>
      <c r="B27" s="58" t="s">
        <v>17</v>
      </c>
      <c r="C27" s="97" t="s">
        <v>14</v>
      </c>
      <c r="D27" s="97">
        <v>292</v>
      </c>
      <c r="E27" s="97">
        <v>249</v>
      </c>
      <c r="F27" s="97">
        <v>323</v>
      </c>
      <c r="G27" s="97">
        <f>D27+E27+F27</f>
        <v>864</v>
      </c>
    </row>
    <row r="28" spans="1:7" ht="60" x14ac:dyDescent="0.25">
      <c r="A28" s="173"/>
      <c r="B28" s="58" t="s">
        <v>109</v>
      </c>
      <c r="C28" s="97" t="s">
        <v>14</v>
      </c>
      <c r="D28" s="97"/>
      <c r="E28" s="97"/>
      <c r="F28" s="97">
        <v>0</v>
      </c>
      <c r="G28" s="97">
        <v>0</v>
      </c>
    </row>
    <row r="29" spans="1:7" x14ac:dyDescent="0.25">
      <c r="A29" s="173"/>
      <c r="B29" s="58" t="s">
        <v>156</v>
      </c>
      <c r="C29" s="97" t="s">
        <v>16</v>
      </c>
      <c r="D29" s="97">
        <v>0</v>
      </c>
      <c r="E29" s="97"/>
      <c r="F29" s="97">
        <v>0</v>
      </c>
      <c r="G29" s="97">
        <v>0</v>
      </c>
    </row>
    <row r="30" spans="1:7" ht="75" x14ac:dyDescent="0.25">
      <c r="A30" s="173"/>
      <c r="B30" s="81" t="s">
        <v>141</v>
      </c>
      <c r="C30" s="29" t="s">
        <v>40</v>
      </c>
      <c r="D30" s="97"/>
      <c r="E30" s="97"/>
      <c r="F30" s="97"/>
      <c r="G30" s="97">
        <f t="shared" si="0"/>
        <v>0</v>
      </c>
    </row>
    <row r="31" spans="1:7" ht="45" x14ac:dyDescent="0.25">
      <c r="A31" s="173"/>
      <c r="B31" s="9" t="s">
        <v>142</v>
      </c>
      <c r="C31" s="29" t="s">
        <v>14</v>
      </c>
      <c r="D31" s="97"/>
      <c r="E31" s="97"/>
      <c r="F31" s="97"/>
      <c r="G31" s="97">
        <f t="shared" si="0"/>
        <v>0</v>
      </c>
    </row>
    <row r="32" spans="1:7" ht="60" x14ac:dyDescent="0.25">
      <c r="A32" s="173"/>
      <c r="B32" s="58" t="s">
        <v>157</v>
      </c>
      <c r="C32" s="97" t="s">
        <v>39</v>
      </c>
      <c r="D32" s="97">
        <v>3</v>
      </c>
      <c r="E32" s="97">
        <v>4</v>
      </c>
      <c r="F32" s="97">
        <v>4</v>
      </c>
      <c r="G32" s="97">
        <f>SUM(D32:F32)</f>
        <v>11</v>
      </c>
    </row>
    <row r="33" spans="1:7" ht="45" x14ac:dyDescent="0.25">
      <c r="A33" s="173"/>
      <c r="B33" s="58" t="s">
        <v>158</v>
      </c>
      <c r="C33" s="97" t="s">
        <v>39</v>
      </c>
      <c r="D33" s="97">
        <v>22</v>
      </c>
      <c r="E33" s="97">
        <v>17</v>
      </c>
      <c r="F33" s="97">
        <v>7</v>
      </c>
      <c r="G33" s="97">
        <f>D33+E33+F33</f>
        <v>46</v>
      </c>
    </row>
    <row r="34" spans="1:7" ht="30" x14ac:dyDescent="0.25">
      <c r="A34" s="173"/>
      <c r="B34" s="110" t="s">
        <v>159</v>
      </c>
      <c r="C34" s="49" t="s">
        <v>40</v>
      </c>
      <c r="D34" s="49">
        <v>62</v>
      </c>
      <c r="E34" s="49">
        <v>74</v>
      </c>
      <c r="F34" s="49">
        <v>57</v>
      </c>
      <c r="G34" s="97">
        <f>D34+E34+F34</f>
        <v>193</v>
      </c>
    </row>
    <row r="35" spans="1:7" x14ac:dyDescent="0.25">
      <c r="A35" s="173"/>
      <c r="B35" s="54" t="s">
        <v>181</v>
      </c>
      <c r="E35" s="49">
        <v>1</v>
      </c>
      <c r="G35" s="97">
        <f>D35+E35+F35</f>
        <v>1</v>
      </c>
    </row>
    <row r="36" spans="1:7" ht="45" x14ac:dyDescent="0.25">
      <c r="A36" s="173"/>
      <c r="B36" s="110" t="s">
        <v>196</v>
      </c>
      <c r="C36" s="49" t="s">
        <v>197</v>
      </c>
      <c r="G36" s="97"/>
    </row>
    <row r="37" spans="1:7" ht="30.75" thickBot="1" x14ac:dyDescent="0.3">
      <c r="A37" s="174"/>
      <c r="B37" s="150" t="s">
        <v>198</v>
      </c>
      <c r="C37" s="130" t="s">
        <v>101</v>
      </c>
      <c r="D37" s="130"/>
      <c r="E37" s="130"/>
      <c r="F37" s="130"/>
      <c r="G37" s="151"/>
    </row>
    <row r="38" spans="1:7" ht="30" x14ac:dyDescent="0.25">
      <c r="A38" s="199" t="s">
        <v>18</v>
      </c>
      <c r="B38" s="77" t="s">
        <v>19</v>
      </c>
      <c r="C38" s="97" t="s">
        <v>13</v>
      </c>
      <c r="D38" s="97">
        <v>19</v>
      </c>
      <c r="E38" s="79">
        <v>20</v>
      </c>
      <c r="F38" s="79">
        <v>31</v>
      </c>
      <c r="G38" s="97">
        <f>D38+E38+F38</f>
        <v>70</v>
      </c>
    </row>
    <row r="39" spans="1:7" ht="30" x14ac:dyDescent="0.25">
      <c r="A39" s="200"/>
      <c r="B39" s="81" t="s">
        <v>15</v>
      </c>
      <c r="C39" s="115" t="s">
        <v>14</v>
      </c>
      <c r="D39" s="115">
        <v>318</v>
      </c>
      <c r="E39" s="60">
        <v>145</v>
      </c>
      <c r="F39" s="60">
        <v>254</v>
      </c>
      <c r="G39" s="97">
        <f>D39+E39+F39</f>
        <v>717</v>
      </c>
    </row>
    <row r="40" spans="1:7" ht="60" x14ac:dyDescent="0.25">
      <c r="A40" s="200"/>
      <c r="B40" s="125" t="s">
        <v>76</v>
      </c>
      <c r="C40" s="113" t="s">
        <v>14</v>
      </c>
      <c r="D40" s="115"/>
      <c r="E40" s="60"/>
      <c r="F40" s="60"/>
      <c r="G40" s="97">
        <f t="shared" si="0"/>
        <v>0</v>
      </c>
    </row>
    <row r="41" spans="1:7" x14ac:dyDescent="0.25">
      <c r="A41" s="200"/>
      <c r="B41" s="125" t="s">
        <v>96</v>
      </c>
      <c r="C41" s="113" t="s">
        <v>97</v>
      </c>
      <c r="G41" s="97">
        <f t="shared" si="0"/>
        <v>0</v>
      </c>
    </row>
    <row r="42" spans="1:7" ht="30" x14ac:dyDescent="0.25">
      <c r="A42" s="200"/>
      <c r="B42" s="125" t="s">
        <v>162</v>
      </c>
      <c r="C42" s="113" t="s">
        <v>163</v>
      </c>
      <c r="G42" s="97"/>
    </row>
    <row r="43" spans="1:7" ht="60" x14ac:dyDescent="0.25">
      <c r="A43" s="200"/>
      <c r="B43" s="125" t="s">
        <v>185</v>
      </c>
      <c r="C43" s="113" t="s">
        <v>164</v>
      </c>
      <c r="F43" s="111">
        <v>0</v>
      </c>
      <c r="G43" s="97">
        <v>0</v>
      </c>
    </row>
    <row r="44" spans="1:7" ht="15.75" thickBot="1" x14ac:dyDescent="0.3">
      <c r="A44" s="201"/>
      <c r="B44" s="152" t="s">
        <v>182</v>
      </c>
      <c r="C44" s="153" t="s">
        <v>164</v>
      </c>
      <c r="D44" s="130"/>
      <c r="E44" s="130"/>
      <c r="F44" s="157"/>
      <c r="G44" s="151">
        <v>10</v>
      </c>
    </row>
    <row r="45" spans="1:7" ht="30" x14ac:dyDescent="0.25">
      <c r="A45" s="199" t="s">
        <v>20</v>
      </c>
      <c r="B45" s="61" t="s">
        <v>41</v>
      </c>
      <c r="C45" s="96" t="s">
        <v>42</v>
      </c>
      <c r="D45" s="115">
        <v>0</v>
      </c>
      <c r="E45" s="80">
        <v>0</v>
      </c>
      <c r="F45" s="80">
        <v>0</v>
      </c>
      <c r="G45" s="97">
        <f>D45+E45+F45</f>
        <v>0</v>
      </c>
    </row>
    <row r="46" spans="1:7" x14ac:dyDescent="0.25">
      <c r="A46" s="200"/>
      <c r="B46" s="26" t="s">
        <v>125</v>
      </c>
      <c r="C46" s="80" t="s">
        <v>126</v>
      </c>
      <c r="D46" s="148">
        <v>0</v>
      </c>
      <c r="E46" s="80">
        <v>0</v>
      </c>
      <c r="F46" s="80">
        <v>0</v>
      </c>
      <c r="G46" s="97">
        <v>1</v>
      </c>
    </row>
    <row r="47" spans="1:7" x14ac:dyDescent="0.25">
      <c r="A47" s="200"/>
      <c r="B47" s="26" t="s">
        <v>98</v>
      </c>
      <c r="C47" s="80" t="s">
        <v>99</v>
      </c>
      <c r="D47" s="148">
        <v>0</v>
      </c>
      <c r="E47" s="80">
        <v>0</v>
      </c>
      <c r="F47" s="80">
        <v>0</v>
      </c>
      <c r="G47" s="97">
        <f t="shared" ref="G47:G48" si="1">D47+E47+F47</f>
        <v>0</v>
      </c>
    </row>
    <row r="48" spans="1:7" ht="30" x14ac:dyDescent="0.25">
      <c r="A48" s="200"/>
      <c r="B48" s="61" t="s">
        <v>145</v>
      </c>
      <c r="C48" s="96" t="s">
        <v>14</v>
      </c>
      <c r="D48" s="115">
        <v>15243</v>
      </c>
      <c r="E48" s="96">
        <v>14359</v>
      </c>
      <c r="F48" s="96">
        <v>12420</v>
      </c>
      <c r="G48" s="97">
        <f t="shared" si="1"/>
        <v>42022</v>
      </c>
    </row>
    <row r="49" spans="1:7" ht="30.75" thickBot="1" x14ac:dyDescent="0.3">
      <c r="A49" s="201"/>
      <c r="B49" s="154" t="s">
        <v>186</v>
      </c>
      <c r="C49" s="136" t="s">
        <v>16</v>
      </c>
      <c r="D49" s="129">
        <v>0</v>
      </c>
      <c r="E49" s="136">
        <v>0</v>
      </c>
      <c r="F49" s="136">
        <v>0</v>
      </c>
      <c r="G49" s="151">
        <v>1</v>
      </c>
    </row>
    <row r="50" spans="1:7" ht="30" x14ac:dyDescent="0.25">
      <c r="A50" s="199" t="s">
        <v>127</v>
      </c>
      <c r="B50" s="61" t="s">
        <v>21</v>
      </c>
      <c r="C50" s="96" t="s">
        <v>22</v>
      </c>
      <c r="D50" s="115">
        <v>42</v>
      </c>
      <c r="E50" s="96">
        <v>43</v>
      </c>
      <c r="F50" s="96">
        <v>39</v>
      </c>
      <c r="G50" s="97">
        <f>D50+E50+F50</f>
        <v>124</v>
      </c>
    </row>
    <row r="51" spans="1:7" x14ac:dyDescent="0.25">
      <c r="A51" s="200"/>
      <c r="B51" s="61" t="s">
        <v>23</v>
      </c>
      <c r="C51" s="96" t="s">
        <v>14</v>
      </c>
      <c r="D51" s="115">
        <v>84</v>
      </c>
      <c r="E51" s="96">
        <v>70</v>
      </c>
      <c r="F51" s="96">
        <v>279</v>
      </c>
      <c r="G51" s="97">
        <f t="shared" ref="G51:G54" si="2">D51+E51+F51</f>
        <v>433</v>
      </c>
    </row>
    <row r="52" spans="1:7" ht="30" x14ac:dyDescent="0.25">
      <c r="A52" s="200"/>
      <c r="B52" s="61" t="s">
        <v>128</v>
      </c>
      <c r="C52" s="96" t="s">
        <v>14</v>
      </c>
      <c r="D52" s="115">
        <v>0</v>
      </c>
      <c r="E52" s="96">
        <v>0</v>
      </c>
      <c r="F52" s="96">
        <v>0</v>
      </c>
      <c r="G52" s="97">
        <f t="shared" si="2"/>
        <v>0</v>
      </c>
    </row>
    <row r="53" spans="1:7" x14ac:dyDescent="0.25">
      <c r="A53" s="200"/>
      <c r="B53" s="61" t="s">
        <v>129</v>
      </c>
      <c r="C53" s="59" t="s">
        <v>77</v>
      </c>
      <c r="D53" s="115">
        <v>0</v>
      </c>
      <c r="E53" s="96">
        <v>0</v>
      </c>
      <c r="F53" s="96">
        <v>0</v>
      </c>
      <c r="G53" s="97">
        <f t="shared" si="2"/>
        <v>0</v>
      </c>
    </row>
    <row r="54" spans="1:7" ht="45.75" thickBot="1" x14ac:dyDescent="0.3">
      <c r="A54" s="201"/>
      <c r="B54" s="134" t="s">
        <v>165</v>
      </c>
      <c r="C54" s="135" t="s">
        <v>154</v>
      </c>
      <c r="D54" s="129">
        <v>0</v>
      </c>
      <c r="E54" s="136">
        <v>0</v>
      </c>
      <c r="F54" s="136">
        <v>0</v>
      </c>
      <c r="G54" s="151">
        <f t="shared" si="2"/>
        <v>0</v>
      </c>
    </row>
    <row r="55" spans="1:7" ht="30" x14ac:dyDescent="0.25">
      <c r="A55" s="199" t="s">
        <v>24</v>
      </c>
      <c r="B55" s="61" t="s">
        <v>21</v>
      </c>
      <c r="C55" s="26" t="s">
        <v>13</v>
      </c>
      <c r="D55" s="115">
        <v>22</v>
      </c>
      <c r="E55" s="96">
        <v>16</v>
      </c>
      <c r="F55" s="96">
        <v>20</v>
      </c>
      <c r="G55" s="97">
        <f>D55+E55+F55</f>
        <v>58</v>
      </c>
    </row>
    <row r="56" spans="1:7" ht="45" x14ac:dyDescent="0.25">
      <c r="A56" s="200"/>
      <c r="B56" s="61" t="s">
        <v>146</v>
      </c>
      <c r="C56" s="26" t="s">
        <v>14</v>
      </c>
      <c r="D56" s="115">
        <v>673</v>
      </c>
      <c r="E56" s="96">
        <v>480</v>
      </c>
      <c r="F56" s="96">
        <v>648</v>
      </c>
      <c r="G56" s="97">
        <f t="shared" ref="G56:G62" si="3">D56+E56+F56</f>
        <v>1801</v>
      </c>
    </row>
    <row r="57" spans="1:7" ht="45" x14ac:dyDescent="0.25">
      <c r="A57" s="200"/>
      <c r="B57" s="61" t="s">
        <v>79</v>
      </c>
      <c r="C57" s="80" t="s">
        <v>80</v>
      </c>
      <c r="D57" s="115">
        <v>1</v>
      </c>
      <c r="E57" s="96">
        <v>2</v>
      </c>
      <c r="F57" s="96">
        <v>0</v>
      </c>
      <c r="G57" s="97">
        <f t="shared" si="3"/>
        <v>3</v>
      </c>
    </row>
    <row r="58" spans="1:7" ht="60" x14ac:dyDescent="0.25">
      <c r="A58" s="200"/>
      <c r="B58" s="61" t="s">
        <v>25</v>
      </c>
      <c r="C58" s="80" t="s">
        <v>14</v>
      </c>
      <c r="D58" s="115">
        <v>0</v>
      </c>
      <c r="E58" s="80">
        <v>0</v>
      </c>
      <c r="F58" s="80">
        <v>0</v>
      </c>
      <c r="G58" s="97">
        <v>224</v>
      </c>
    </row>
    <row r="59" spans="1:7" ht="45" x14ac:dyDescent="0.25">
      <c r="A59" s="200"/>
      <c r="B59" s="77" t="s">
        <v>81</v>
      </c>
      <c r="C59" s="79" t="s">
        <v>45</v>
      </c>
      <c r="D59" s="149"/>
      <c r="E59" s="79">
        <v>0</v>
      </c>
      <c r="F59" s="79">
        <v>0</v>
      </c>
      <c r="G59" s="97">
        <f t="shared" si="3"/>
        <v>0</v>
      </c>
    </row>
    <row r="60" spans="1:7" ht="30" x14ac:dyDescent="0.25">
      <c r="A60" s="200"/>
      <c r="B60" s="77" t="s">
        <v>82</v>
      </c>
      <c r="C60" s="79" t="s">
        <v>16</v>
      </c>
      <c r="D60" s="97">
        <v>0</v>
      </c>
      <c r="E60" s="79">
        <v>0</v>
      </c>
      <c r="F60" s="79">
        <v>0</v>
      </c>
      <c r="G60" s="97">
        <f t="shared" si="3"/>
        <v>0</v>
      </c>
    </row>
    <row r="61" spans="1:7" x14ac:dyDescent="0.25">
      <c r="A61" s="200"/>
      <c r="B61" s="61" t="s">
        <v>148</v>
      </c>
      <c r="C61" s="80" t="s">
        <v>14</v>
      </c>
      <c r="D61" s="115">
        <v>12</v>
      </c>
      <c r="E61" s="96">
        <v>3</v>
      </c>
      <c r="F61" s="96">
        <v>2</v>
      </c>
      <c r="G61" s="97">
        <f t="shared" si="3"/>
        <v>17</v>
      </c>
    </row>
    <row r="62" spans="1:7" ht="15.75" thickBot="1" x14ac:dyDescent="0.3">
      <c r="A62" s="201"/>
      <c r="B62" s="134" t="s">
        <v>147</v>
      </c>
      <c r="C62" s="136" t="s">
        <v>110</v>
      </c>
      <c r="D62" s="129">
        <v>0</v>
      </c>
      <c r="E62" s="158">
        <v>0</v>
      </c>
      <c r="F62" s="158">
        <v>0</v>
      </c>
      <c r="G62" s="151">
        <f t="shared" si="3"/>
        <v>0</v>
      </c>
    </row>
    <row r="63" spans="1:7" ht="75" x14ac:dyDescent="0.25">
      <c r="A63" s="199" t="s">
        <v>89</v>
      </c>
      <c r="B63" s="61" t="s">
        <v>26</v>
      </c>
      <c r="C63" s="96" t="s">
        <v>14</v>
      </c>
      <c r="D63" s="96">
        <v>0</v>
      </c>
      <c r="E63" s="96">
        <v>0</v>
      </c>
      <c r="F63" s="96">
        <v>0</v>
      </c>
      <c r="G63" s="96">
        <v>2765</v>
      </c>
    </row>
    <row r="64" spans="1:7" ht="30" x14ac:dyDescent="0.25">
      <c r="A64" s="200"/>
      <c r="B64" s="81" t="s">
        <v>27</v>
      </c>
      <c r="C64" s="115" t="s">
        <v>38</v>
      </c>
      <c r="D64" s="115">
        <v>786</v>
      </c>
      <c r="E64" s="115">
        <v>792</v>
      </c>
      <c r="F64" s="115">
        <v>772</v>
      </c>
      <c r="G64" s="115">
        <f>D64+E64+F64</f>
        <v>2350</v>
      </c>
    </row>
    <row r="65" spans="1:7" ht="30" x14ac:dyDescent="0.25">
      <c r="A65" s="200"/>
      <c r="B65" s="81" t="s">
        <v>28</v>
      </c>
      <c r="C65" s="115" t="s">
        <v>13</v>
      </c>
      <c r="D65" s="115">
        <v>70</v>
      </c>
      <c r="E65" s="115">
        <v>72</v>
      </c>
      <c r="F65" s="115">
        <v>60</v>
      </c>
      <c r="G65" s="115">
        <f t="shared" ref="G65:G67" si="4">D65+E65+F65</f>
        <v>202</v>
      </c>
    </row>
    <row r="66" spans="1:7" ht="60" x14ac:dyDescent="0.25">
      <c r="A66" s="200"/>
      <c r="B66" s="81" t="s">
        <v>130</v>
      </c>
      <c r="C66" s="115" t="s">
        <v>14</v>
      </c>
      <c r="D66" s="115">
        <v>0</v>
      </c>
      <c r="E66" s="115">
        <v>0</v>
      </c>
      <c r="F66" s="115">
        <v>0</v>
      </c>
      <c r="G66" s="115">
        <f t="shared" si="4"/>
        <v>0</v>
      </c>
    </row>
    <row r="67" spans="1:7" ht="45.75" thickBot="1" x14ac:dyDescent="0.3">
      <c r="A67" s="201"/>
      <c r="B67" s="133" t="s">
        <v>184</v>
      </c>
      <c r="C67" s="129" t="s">
        <v>154</v>
      </c>
      <c r="D67" s="129">
        <v>494</v>
      </c>
      <c r="E67" s="129">
        <v>449</v>
      </c>
      <c r="F67" s="129">
        <v>478</v>
      </c>
      <c r="G67" s="129">
        <f t="shared" si="4"/>
        <v>1421</v>
      </c>
    </row>
    <row r="68" spans="1:7" ht="30" x14ac:dyDescent="0.25">
      <c r="A68" s="202" t="s">
        <v>29</v>
      </c>
      <c r="B68" s="81" t="s">
        <v>83</v>
      </c>
      <c r="C68" s="115" t="s">
        <v>77</v>
      </c>
      <c r="D68" s="115">
        <v>2</v>
      </c>
      <c r="E68" s="115"/>
      <c r="F68" s="115"/>
      <c r="G68" s="100">
        <f t="shared" ref="G68:G74" si="5">+SUM(D68:F68)</f>
        <v>2</v>
      </c>
    </row>
    <row r="69" spans="1:7" ht="60" x14ac:dyDescent="0.25">
      <c r="A69" s="202"/>
      <c r="B69" s="81" t="s">
        <v>47</v>
      </c>
      <c r="C69" s="115" t="s">
        <v>48</v>
      </c>
      <c r="D69" s="115"/>
      <c r="E69" s="115"/>
      <c r="F69" s="115"/>
      <c r="G69" s="100">
        <f t="shared" si="5"/>
        <v>0</v>
      </c>
    </row>
    <row r="70" spans="1:7" ht="45" x14ac:dyDescent="0.25">
      <c r="A70" s="202"/>
      <c r="B70" s="81" t="s">
        <v>149</v>
      </c>
      <c r="C70" s="115" t="s">
        <v>102</v>
      </c>
      <c r="D70" s="115"/>
      <c r="E70" s="115"/>
      <c r="F70" s="115"/>
      <c r="G70" s="100">
        <f t="shared" si="5"/>
        <v>0</v>
      </c>
    </row>
    <row r="71" spans="1:7" ht="75" x14ac:dyDescent="0.25">
      <c r="A71" s="202"/>
      <c r="B71" s="81" t="s">
        <v>150</v>
      </c>
      <c r="C71" s="115" t="s">
        <v>13</v>
      </c>
      <c r="D71" s="115"/>
      <c r="E71" s="115"/>
      <c r="F71" s="115"/>
      <c r="G71" s="100">
        <f t="shared" si="5"/>
        <v>0</v>
      </c>
    </row>
    <row r="72" spans="1:7" ht="60" x14ac:dyDescent="0.25">
      <c r="A72" s="202"/>
      <c r="B72" s="108" t="s">
        <v>151</v>
      </c>
      <c r="C72" s="109" t="s">
        <v>101</v>
      </c>
      <c r="D72" s="49">
        <v>3</v>
      </c>
      <c r="E72" s="49">
        <v>3</v>
      </c>
      <c r="F72" s="49">
        <v>4</v>
      </c>
      <c r="G72" s="100">
        <f t="shared" si="5"/>
        <v>10</v>
      </c>
    </row>
    <row r="73" spans="1:7" ht="30" x14ac:dyDescent="0.25">
      <c r="A73" s="202"/>
      <c r="B73" s="61" t="s">
        <v>152</v>
      </c>
      <c r="C73" s="96" t="s">
        <v>13</v>
      </c>
      <c r="D73" s="115"/>
      <c r="E73" s="115"/>
      <c r="F73" s="115"/>
      <c r="G73" s="100">
        <f t="shared" si="5"/>
        <v>0</v>
      </c>
    </row>
    <row r="74" spans="1:7" ht="45" x14ac:dyDescent="0.25">
      <c r="A74" s="202"/>
      <c r="B74" s="61" t="s">
        <v>153</v>
      </c>
      <c r="C74" s="96"/>
      <c r="D74" s="115"/>
      <c r="E74" s="115"/>
      <c r="F74" s="115"/>
      <c r="G74" s="100">
        <f t="shared" si="5"/>
        <v>0</v>
      </c>
    </row>
    <row r="75" spans="1:7" ht="30" x14ac:dyDescent="0.25">
      <c r="A75" s="203"/>
      <c r="B75" s="61" t="s">
        <v>166</v>
      </c>
      <c r="C75" s="96" t="s">
        <v>154</v>
      </c>
      <c r="D75" s="115"/>
      <c r="E75" s="115"/>
      <c r="F75" s="115"/>
      <c r="G75" s="115"/>
    </row>
    <row r="76" spans="1:7" ht="15.75" thickBot="1" x14ac:dyDescent="0.3">
      <c r="A76" s="118"/>
      <c r="B76" s="64"/>
      <c r="C76" s="65"/>
      <c r="D76" s="66"/>
      <c r="E76" s="66"/>
      <c r="F76" s="66"/>
      <c r="G76" s="65"/>
    </row>
    <row r="77" spans="1:7" ht="15.75" thickTop="1" x14ac:dyDescent="0.25">
      <c r="A77" s="83" t="s">
        <v>218</v>
      </c>
      <c r="C77" s="83"/>
      <c r="D77" s="83"/>
      <c r="E77" s="83"/>
      <c r="F77" s="83"/>
      <c r="G77" s="83"/>
    </row>
    <row r="80" spans="1:7" x14ac:dyDescent="0.25">
      <c r="A80" s="180" t="s">
        <v>30</v>
      </c>
      <c r="B80" s="180"/>
      <c r="C80" s="180"/>
      <c r="D80" s="180"/>
      <c r="E80" s="180"/>
      <c r="F80" s="85"/>
    </row>
    <row r="81" spans="1:6" x14ac:dyDescent="0.25">
      <c r="A81" s="179" t="s">
        <v>90</v>
      </c>
      <c r="B81" s="179"/>
      <c r="C81" s="179"/>
      <c r="D81" s="179"/>
      <c r="E81" s="179"/>
      <c r="F81" s="84"/>
    </row>
    <row r="82" spans="1:6" x14ac:dyDescent="0.25">
      <c r="A82" s="179" t="s">
        <v>50</v>
      </c>
      <c r="B82" s="179"/>
      <c r="C82" s="179"/>
      <c r="D82" s="179"/>
      <c r="E82" s="179"/>
      <c r="F82" s="86"/>
    </row>
    <row r="83" spans="1:6" x14ac:dyDescent="0.25">
      <c r="A83" s="76"/>
      <c r="B83" s="76"/>
      <c r="C83" s="76"/>
      <c r="D83" s="76"/>
      <c r="E83" s="76"/>
      <c r="F83" s="86"/>
    </row>
    <row r="84" spans="1:6" ht="15.75" thickBot="1" x14ac:dyDescent="0.3">
      <c r="A84" s="68" t="s">
        <v>5</v>
      </c>
      <c r="B84" s="68" t="s">
        <v>131</v>
      </c>
      <c r="C84" s="68" t="s">
        <v>121</v>
      </c>
      <c r="D84" s="68" t="s">
        <v>121</v>
      </c>
      <c r="E84" s="68" t="s">
        <v>106</v>
      </c>
    </row>
    <row r="85" spans="1:6" x14ac:dyDescent="0.25">
      <c r="A85" s="26" t="s">
        <v>111</v>
      </c>
      <c r="B85" s="26">
        <v>4680660</v>
      </c>
      <c r="C85" s="26">
        <v>30347217.02</v>
      </c>
      <c r="D85" s="26">
        <v>21277038.620000001</v>
      </c>
      <c r="E85" s="26">
        <f>B85+C85+D85</f>
        <v>56304915.640000001</v>
      </c>
    </row>
    <row r="86" spans="1:6" x14ac:dyDescent="0.25">
      <c r="A86" s="26" t="s">
        <v>172</v>
      </c>
      <c r="B86" s="26">
        <v>26506504.5</v>
      </c>
      <c r="C86" s="26">
        <v>47458356.479999997</v>
      </c>
      <c r="D86" s="26">
        <v>29634474.800000001</v>
      </c>
      <c r="E86" s="26">
        <f>B86+C86+D86</f>
        <v>103599335.77999999</v>
      </c>
    </row>
    <row r="87" spans="1:6" x14ac:dyDescent="0.25">
      <c r="A87" s="58" t="s">
        <v>173</v>
      </c>
      <c r="B87" s="26">
        <v>3136040</v>
      </c>
      <c r="C87" s="26">
        <v>1856930</v>
      </c>
      <c r="D87" s="26">
        <v>1717435</v>
      </c>
      <c r="E87" s="26">
        <f t="shared" ref="E87:E94" si="6">B87+C87+D87</f>
        <v>6710405</v>
      </c>
    </row>
    <row r="88" spans="1:6" ht="30" x14ac:dyDescent="0.25">
      <c r="A88" s="58" t="s">
        <v>174</v>
      </c>
      <c r="B88" s="26">
        <v>5361150</v>
      </c>
      <c r="C88" s="26">
        <v>2632650</v>
      </c>
      <c r="D88" s="26">
        <v>3298900</v>
      </c>
      <c r="E88" s="26">
        <f t="shared" si="6"/>
        <v>11292700</v>
      </c>
    </row>
    <row r="89" spans="1:6" ht="30" x14ac:dyDescent="0.25">
      <c r="A89" s="58" t="s">
        <v>175</v>
      </c>
      <c r="B89" s="26">
        <v>1395400</v>
      </c>
      <c r="C89" s="26">
        <v>1258250</v>
      </c>
      <c r="D89" s="26">
        <v>2199000</v>
      </c>
      <c r="E89" s="26">
        <f t="shared" si="6"/>
        <v>4852650</v>
      </c>
    </row>
    <row r="90" spans="1:6" x14ac:dyDescent="0.25">
      <c r="A90" s="58" t="s">
        <v>176</v>
      </c>
      <c r="B90" s="26">
        <v>2112010</v>
      </c>
      <c r="C90" s="26">
        <v>348239</v>
      </c>
      <c r="D90" s="26">
        <v>1401207</v>
      </c>
      <c r="E90" s="26">
        <f t="shared" si="6"/>
        <v>3861456</v>
      </c>
    </row>
    <row r="91" spans="1:6" x14ac:dyDescent="0.25">
      <c r="A91" s="58" t="s">
        <v>177</v>
      </c>
      <c r="B91" s="26">
        <v>24565511.43</v>
      </c>
      <c r="C91" s="26">
        <v>48256234.240000002</v>
      </c>
      <c r="D91" s="26">
        <v>36587554.259999998</v>
      </c>
      <c r="E91" s="26">
        <f t="shared" si="6"/>
        <v>109409299.93000001</v>
      </c>
    </row>
    <row r="92" spans="1:6" x14ac:dyDescent="0.25">
      <c r="A92" s="58" t="s">
        <v>112</v>
      </c>
      <c r="B92" s="26">
        <v>5141500</v>
      </c>
      <c r="C92" s="26">
        <v>5426150</v>
      </c>
      <c r="D92" s="26">
        <v>6355316.1100000003</v>
      </c>
      <c r="E92" s="26">
        <f>B92+C92+D92</f>
        <v>16922966.109999999</v>
      </c>
    </row>
    <row r="93" spans="1:6" ht="30" x14ac:dyDescent="0.25">
      <c r="A93" s="58" t="s">
        <v>113</v>
      </c>
      <c r="B93" s="26">
        <v>0</v>
      </c>
      <c r="C93" s="26">
        <v>188750</v>
      </c>
      <c r="D93" s="26">
        <v>0</v>
      </c>
      <c r="E93" s="26">
        <f>B93+C93+D93</f>
        <v>188750</v>
      </c>
    </row>
    <row r="94" spans="1:6" x14ac:dyDescent="0.25">
      <c r="A94" s="58" t="s">
        <v>56</v>
      </c>
      <c r="B94" s="26">
        <v>220744567.66999999</v>
      </c>
      <c r="C94" s="26">
        <v>222551835.25</v>
      </c>
      <c r="D94" s="26">
        <v>249436213.93000001</v>
      </c>
      <c r="E94" s="26">
        <f t="shared" si="6"/>
        <v>692732616.8499999</v>
      </c>
    </row>
    <row r="95" spans="1:6" ht="30" x14ac:dyDescent="0.25">
      <c r="A95" s="58" t="s">
        <v>57</v>
      </c>
      <c r="B95" s="26">
        <v>202396465.37</v>
      </c>
      <c r="C95" s="26">
        <v>181151550.50999999</v>
      </c>
      <c r="D95" s="26">
        <v>188805209.56999999</v>
      </c>
      <c r="E95" s="26">
        <f>B95+C95+D95</f>
        <v>572353225.45000005</v>
      </c>
    </row>
    <row r="96" spans="1:6" x14ac:dyDescent="0.25">
      <c r="A96" s="58" t="s">
        <v>211</v>
      </c>
      <c r="B96" s="58">
        <v>4541480</v>
      </c>
      <c r="C96" s="58">
        <v>5665170.4800000004</v>
      </c>
      <c r="D96" s="58">
        <v>4053960</v>
      </c>
      <c r="E96" s="58">
        <f>SUM(B96:D96)</f>
        <v>14260610.48</v>
      </c>
    </row>
    <row r="97" spans="1:6" x14ac:dyDescent="0.25">
      <c r="A97" s="146" t="s">
        <v>210</v>
      </c>
      <c r="B97" s="58">
        <v>9110140.6799999997</v>
      </c>
      <c r="C97" s="58">
        <v>8266284.3000000007</v>
      </c>
      <c r="D97" s="58">
        <v>8561393.6799999997</v>
      </c>
      <c r="E97" s="58">
        <f>SUM(B97:D97)</f>
        <v>25937818.66</v>
      </c>
    </row>
    <row r="98" spans="1:6" ht="15.75" thickBot="1" x14ac:dyDescent="0.3">
      <c r="A98" s="27" t="s">
        <v>31</v>
      </c>
      <c r="B98" s="27">
        <f>SUM(B85:B97)</f>
        <v>509691429.65000004</v>
      </c>
      <c r="C98" s="27">
        <f t="shared" ref="C98:E98" si="7">SUM(C85:C97)</f>
        <v>555407617.27999997</v>
      </c>
      <c r="D98" s="27">
        <f t="shared" si="7"/>
        <v>553327702.96999991</v>
      </c>
      <c r="E98" s="27">
        <f t="shared" si="7"/>
        <v>1618426749.9000001</v>
      </c>
    </row>
    <row r="99" spans="1:6" ht="15.75" thickTop="1" x14ac:dyDescent="0.25">
      <c r="A99" s="69" t="s">
        <v>49</v>
      </c>
      <c r="B99" s="124"/>
      <c r="C99" s="124"/>
      <c r="D99" s="124"/>
      <c r="E99" s="124"/>
      <c r="F99" s="124"/>
    </row>
    <row r="100" spans="1:6" x14ac:dyDescent="0.25">
      <c r="A100" s="69"/>
      <c r="C100" s="76"/>
      <c r="D100" s="76"/>
      <c r="E100" s="76"/>
      <c r="F100" s="86"/>
    </row>
    <row r="101" spans="1:6" x14ac:dyDescent="0.25">
      <c r="A101" s="76"/>
      <c r="B101" s="76"/>
      <c r="C101" s="76"/>
      <c r="D101" s="76"/>
      <c r="E101" s="76"/>
      <c r="F101" s="86"/>
    </row>
    <row r="102" spans="1:6" x14ac:dyDescent="0.25">
      <c r="A102" s="180" t="s">
        <v>32</v>
      </c>
      <c r="B102" s="180"/>
      <c r="C102" s="180"/>
      <c r="D102" s="180"/>
      <c r="E102" s="180"/>
      <c r="F102" s="86"/>
    </row>
    <row r="103" spans="1:6" x14ac:dyDescent="0.25">
      <c r="A103" s="179" t="s">
        <v>90</v>
      </c>
      <c r="B103" s="179"/>
      <c r="C103" s="179"/>
      <c r="D103" s="179"/>
      <c r="E103" s="179"/>
      <c r="F103" s="85"/>
    </row>
    <row r="104" spans="1:6" x14ac:dyDescent="0.25">
      <c r="A104" s="179" t="s">
        <v>50</v>
      </c>
      <c r="B104" s="179"/>
      <c r="C104" s="179"/>
      <c r="D104" s="179"/>
      <c r="E104" s="179"/>
      <c r="F104" s="70"/>
    </row>
    <row r="105" spans="1:6" x14ac:dyDescent="0.25">
      <c r="A105" s="76"/>
      <c r="B105" s="76"/>
      <c r="C105" s="76"/>
      <c r="D105" s="76"/>
      <c r="E105" s="76"/>
      <c r="F105" s="86"/>
    </row>
    <row r="106" spans="1:6" ht="15.75" thickBot="1" x14ac:dyDescent="0.3">
      <c r="A106" s="68" t="s">
        <v>33</v>
      </c>
      <c r="B106" s="68" t="s">
        <v>131</v>
      </c>
      <c r="C106" s="68" t="s">
        <v>121</v>
      </c>
      <c r="D106" s="68" t="s">
        <v>122</v>
      </c>
      <c r="E106" s="68" t="s">
        <v>106</v>
      </c>
      <c r="F106" s="76"/>
    </row>
    <row r="107" spans="1:6" x14ac:dyDescent="0.25">
      <c r="A107" s="26" t="s">
        <v>114</v>
      </c>
      <c r="B107" s="26">
        <v>291062150.54000002</v>
      </c>
      <c r="C107" s="26">
        <v>284839762.30000001</v>
      </c>
      <c r="D107" s="26">
        <v>327599801.82999998</v>
      </c>
      <c r="E107" s="26">
        <f t="shared" ref="E107:E113" si="8">SUM(B107:D107)</f>
        <v>903501714.67000008</v>
      </c>
    </row>
    <row r="108" spans="1:6" x14ac:dyDescent="0.25">
      <c r="A108" s="26" t="s">
        <v>115</v>
      </c>
      <c r="B108" s="26">
        <v>181661876.16</v>
      </c>
      <c r="C108" s="26">
        <v>226899538.03999999</v>
      </c>
      <c r="D108" s="26">
        <v>198504968.40000001</v>
      </c>
      <c r="E108" s="26">
        <f t="shared" si="8"/>
        <v>607066382.60000002</v>
      </c>
    </row>
    <row r="109" spans="1:6" x14ac:dyDescent="0.25">
      <c r="A109" s="26" t="s">
        <v>116</v>
      </c>
      <c r="B109" s="26">
        <v>24865276.960000001</v>
      </c>
      <c r="C109" s="26">
        <v>21712361.73</v>
      </c>
      <c r="D109" s="26">
        <v>14373119.550000001</v>
      </c>
      <c r="E109" s="26">
        <f t="shared" si="8"/>
        <v>60950758.239999995</v>
      </c>
    </row>
    <row r="110" spans="1:6" x14ac:dyDescent="0.25">
      <c r="A110" s="26" t="s">
        <v>69</v>
      </c>
      <c r="B110" s="26">
        <v>0</v>
      </c>
      <c r="C110" s="26">
        <v>0</v>
      </c>
      <c r="D110" s="26">
        <v>155678.34</v>
      </c>
      <c r="E110" s="26">
        <f t="shared" si="8"/>
        <v>155678.34</v>
      </c>
    </row>
    <row r="111" spans="1:6" x14ac:dyDescent="0.25">
      <c r="A111" s="26" t="s">
        <v>117</v>
      </c>
      <c r="B111" s="26">
        <v>6276536.0199999996</v>
      </c>
      <c r="C111" s="26">
        <v>11188667.16</v>
      </c>
      <c r="D111" s="26">
        <v>8006466.0499999998</v>
      </c>
      <c r="E111" s="26">
        <f t="shared" si="8"/>
        <v>25471669.23</v>
      </c>
    </row>
    <row r="112" spans="1:6" x14ac:dyDescent="0.25">
      <c r="A112" s="26" t="s">
        <v>118</v>
      </c>
      <c r="B112" s="26">
        <v>5825589.9699999997</v>
      </c>
      <c r="C112" s="26">
        <v>10767288.050000001</v>
      </c>
      <c r="D112" s="26">
        <v>4687668.8</v>
      </c>
      <c r="E112" s="26">
        <f t="shared" si="8"/>
        <v>21280546.82</v>
      </c>
    </row>
    <row r="113" spans="1:9" x14ac:dyDescent="0.25">
      <c r="A113" s="167" t="s">
        <v>220</v>
      </c>
      <c r="B113" s="26">
        <v>0</v>
      </c>
      <c r="C113" s="26">
        <v>0</v>
      </c>
      <c r="D113" s="26">
        <v>0</v>
      </c>
      <c r="E113" s="26">
        <f t="shared" si="8"/>
        <v>0</v>
      </c>
    </row>
    <row r="114" spans="1:9" ht="15.75" thickBot="1" x14ac:dyDescent="0.3">
      <c r="A114" s="27" t="s">
        <v>31</v>
      </c>
      <c r="B114" s="27">
        <f>+SUM(B107:B112)</f>
        <v>509691429.65000004</v>
      </c>
      <c r="C114" s="27">
        <f t="shared" ref="C114:D114" si="9">+SUM(C107:C112)</f>
        <v>555407617.27999997</v>
      </c>
      <c r="D114" s="27">
        <f t="shared" si="9"/>
        <v>553327702.96999991</v>
      </c>
      <c r="E114" s="27">
        <f>+SUM(E107:E113)</f>
        <v>1618426749.8999999</v>
      </c>
    </row>
    <row r="115" spans="1:9" ht="15.75" thickTop="1" x14ac:dyDescent="0.25">
      <c r="A115" s="87" t="s">
        <v>49</v>
      </c>
      <c r="B115" s="26"/>
      <c r="C115" s="26"/>
      <c r="D115" s="26"/>
      <c r="E115" s="26"/>
    </row>
    <row r="116" spans="1:9" x14ac:dyDescent="0.25">
      <c r="F116" s="26"/>
    </row>
    <row r="117" spans="1:9" x14ac:dyDescent="0.25">
      <c r="A117" s="70"/>
      <c r="B117" s="70"/>
      <c r="C117" s="70"/>
      <c r="D117" s="70"/>
      <c r="E117" s="70"/>
    </row>
    <row r="118" spans="1:9" x14ac:dyDescent="0.25">
      <c r="A118" s="180" t="s">
        <v>34</v>
      </c>
      <c r="B118" s="180"/>
      <c r="C118" s="180"/>
      <c r="D118" s="180"/>
      <c r="E118" s="180"/>
    </row>
    <row r="119" spans="1:9" x14ac:dyDescent="0.25">
      <c r="A119" s="179" t="s">
        <v>35</v>
      </c>
      <c r="B119" s="179"/>
      <c r="C119" s="179"/>
      <c r="D119" s="179"/>
      <c r="E119" s="179"/>
    </row>
    <row r="120" spans="1:9" x14ac:dyDescent="0.25">
      <c r="A120" s="179" t="s">
        <v>50</v>
      </c>
      <c r="B120" s="179"/>
      <c r="C120" s="179"/>
      <c r="D120" s="179"/>
      <c r="E120" s="179"/>
    </row>
    <row r="121" spans="1:9" x14ac:dyDescent="0.25">
      <c r="A121" s="70"/>
      <c r="B121" s="70"/>
      <c r="C121" s="70"/>
      <c r="D121" s="70"/>
      <c r="E121" s="70"/>
    </row>
    <row r="122" spans="1:9" ht="15.75" thickBot="1" x14ac:dyDescent="0.3">
      <c r="A122" s="68" t="s">
        <v>33</v>
      </c>
      <c r="B122" s="68" t="s">
        <v>131</v>
      </c>
      <c r="C122" s="68" t="s">
        <v>121</v>
      </c>
      <c r="D122" s="68" t="s">
        <v>122</v>
      </c>
      <c r="E122" s="68" t="s">
        <v>106</v>
      </c>
    </row>
    <row r="123" spans="1:9" x14ac:dyDescent="0.25">
      <c r="A123" s="26" t="s">
        <v>36</v>
      </c>
      <c r="B123" s="21">
        <f>'2T'!E128</f>
        <v>10490361455.450001</v>
      </c>
      <c r="C123" s="21">
        <f>+B128</f>
        <v>10816378749.6</v>
      </c>
      <c r="D123" s="21">
        <f>+C128</f>
        <v>11231501215.220001</v>
      </c>
      <c r="E123" s="22">
        <f>+B123</f>
        <v>10490361455.450001</v>
      </c>
    </row>
    <row r="124" spans="1:9" x14ac:dyDescent="0.25">
      <c r="A124" s="26" t="s">
        <v>51</v>
      </c>
      <c r="B124" s="21">
        <v>835380979.39999998</v>
      </c>
      <c r="C124" s="21">
        <v>970322526.20000005</v>
      </c>
      <c r="D124" s="21">
        <v>914581731.20000005</v>
      </c>
      <c r="E124" s="22">
        <f>+SUM(B124:D124)</f>
        <v>2720285236.8000002</v>
      </c>
    </row>
    <row r="125" spans="1:9" x14ac:dyDescent="0.25">
      <c r="A125" s="26" t="s">
        <v>52</v>
      </c>
      <c r="B125" s="21">
        <v>327744.40000000002</v>
      </c>
      <c r="C125" s="21">
        <v>207556.7</v>
      </c>
      <c r="D125" s="21">
        <v>1221381.2</v>
      </c>
      <c r="E125" s="22">
        <f>+SUM(B125:D125)</f>
        <v>1756682.3</v>
      </c>
      <c r="G125" s="123"/>
      <c r="H125" s="123"/>
      <c r="I125" s="123"/>
    </row>
    <row r="126" spans="1:9" x14ac:dyDescent="0.25">
      <c r="A126" s="26" t="s">
        <v>53</v>
      </c>
      <c r="B126" s="21">
        <f>+B123+B124+B125</f>
        <v>11326070179.25</v>
      </c>
      <c r="C126" s="21">
        <f t="shared" ref="C126:D126" si="10">+C123+C124+C125</f>
        <v>11786908832.500002</v>
      </c>
      <c r="D126" s="21">
        <f t="shared" si="10"/>
        <v>12147304327.620003</v>
      </c>
      <c r="E126" s="22">
        <f>+E123+E124+E125</f>
        <v>13212403374.549999</v>
      </c>
    </row>
    <row r="127" spans="1:9" x14ac:dyDescent="0.25">
      <c r="A127" s="26" t="s">
        <v>54</v>
      </c>
      <c r="B127" s="21">
        <f>B114</f>
        <v>509691429.65000004</v>
      </c>
      <c r="C127" s="21">
        <f t="shared" ref="C127:D127" si="11">C114</f>
        <v>555407617.27999997</v>
      </c>
      <c r="D127" s="21">
        <f t="shared" si="11"/>
        <v>553327702.96999991</v>
      </c>
      <c r="E127" s="22">
        <f>+SUM(B127:D127)</f>
        <v>1618426749.9000001</v>
      </c>
    </row>
    <row r="128" spans="1:9" x14ac:dyDescent="0.25">
      <c r="A128" s="26" t="s">
        <v>55</v>
      </c>
      <c r="B128" s="21">
        <f>+B126-B127</f>
        <v>10816378749.6</v>
      </c>
      <c r="C128" s="21">
        <f t="shared" ref="C128:D128" si="12">+C126-C127</f>
        <v>11231501215.220001</v>
      </c>
      <c r="D128" s="21">
        <f t="shared" si="12"/>
        <v>11593976624.650003</v>
      </c>
      <c r="E128" s="22">
        <f>+E126-E127</f>
        <v>11593976624.65</v>
      </c>
    </row>
    <row r="129" spans="1:5" ht="15.75" thickBot="1" x14ac:dyDescent="0.3">
      <c r="A129" s="72"/>
      <c r="B129" s="66"/>
      <c r="C129" s="72"/>
      <c r="D129" s="72"/>
      <c r="E129" s="72"/>
    </row>
    <row r="130" spans="1:5" ht="15.75" thickTop="1" x14ac:dyDescent="0.25">
      <c r="A130" s="69" t="s">
        <v>49</v>
      </c>
      <c r="B130" s="21"/>
      <c r="C130" s="73"/>
      <c r="D130" s="73"/>
      <c r="E130" s="73"/>
    </row>
    <row r="131" spans="1:5" ht="15" customHeight="1" x14ac:dyDescent="0.25">
      <c r="A131" s="204"/>
      <c r="B131" s="204"/>
      <c r="C131" s="204"/>
      <c r="D131" s="204"/>
      <c r="E131" s="204"/>
    </row>
    <row r="132" spans="1:5" x14ac:dyDescent="0.25">
      <c r="A132" s="204"/>
      <c r="B132" s="204"/>
      <c r="C132" s="204"/>
      <c r="D132" s="204"/>
      <c r="E132" s="204"/>
    </row>
    <row r="133" spans="1:5" x14ac:dyDescent="0.25">
      <c r="A133" s="121"/>
    </row>
    <row r="134" spans="1:5" x14ac:dyDescent="0.25">
      <c r="A134" s="121"/>
    </row>
    <row r="135" spans="1:5" x14ac:dyDescent="0.25">
      <c r="A135" s="121"/>
    </row>
    <row r="136" spans="1:5" x14ac:dyDescent="0.25">
      <c r="A136" s="49" t="s">
        <v>212</v>
      </c>
    </row>
  </sheetData>
  <mergeCells count="21">
    <mergeCell ref="A131:E132"/>
    <mergeCell ref="A13:A22"/>
    <mergeCell ref="A38:A44"/>
    <mergeCell ref="A45:A49"/>
    <mergeCell ref="A63:A67"/>
    <mergeCell ref="A120:E120"/>
    <mergeCell ref="A81:E81"/>
    <mergeCell ref="A118:E118"/>
    <mergeCell ref="A119:E119"/>
    <mergeCell ref="A82:E82"/>
    <mergeCell ref="A102:E102"/>
    <mergeCell ref="A103:E103"/>
    <mergeCell ref="A104:E104"/>
    <mergeCell ref="A1:G1"/>
    <mergeCell ref="A8:G8"/>
    <mergeCell ref="A9:G9"/>
    <mergeCell ref="A80:E80"/>
    <mergeCell ref="A55:A62"/>
    <mergeCell ref="A50:A54"/>
    <mergeCell ref="A68:A75"/>
    <mergeCell ref="A23:A37"/>
  </mergeCells>
  <pageMargins left="0.7" right="0.7" top="0.75" bottom="0.75" header="0.3" footer="0.3"/>
  <pageSetup scale="2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topLeftCell="A151" workbookViewId="0">
      <selection activeCell="B141" sqref="B141"/>
    </sheetView>
  </sheetViews>
  <sheetFormatPr baseColWidth="10" defaultColWidth="11.42578125" defaultRowHeight="15" x14ac:dyDescent="0.25"/>
  <cols>
    <col min="1" max="1" width="44" style="44" customWidth="1"/>
    <col min="2" max="2" width="26" style="44" customWidth="1"/>
    <col min="3" max="3" width="14.85546875" style="44" customWidth="1"/>
    <col min="4" max="4" width="17.85546875" style="44" bestFit="1" customWidth="1"/>
    <col min="5" max="5" width="16.85546875" style="44" bestFit="1" customWidth="1"/>
    <col min="6" max="6" width="14.85546875" style="44" customWidth="1"/>
    <col min="7" max="7" width="15.140625" style="44" customWidth="1"/>
    <col min="8" max="8" width="15.28515625" style="44" bestFit="1" customWidth="1"/>
    <col min="9" max="9" width="14.140625" style="44" customWidth="1"/>
    <col min="10" max="16384" width="11.42578125" style="44"/>
  </cols>
  <sheetData>
    <row r="1" spans="1:7" x14ac:dyDescent="0.25">
      <c r="A1" s="168" t="s">
        <v>84</v>
      </c>
      <c r="B1" s="168"/>
      <c r="C1" s="168"/>
      <c r="D1" s="168"/>
      <c r="E1" s="168"/>
      <c r="F1" s="168"/>
      <c r="G1" s="168"/>
    </row>
    <row r="2" spans="1:7" x14ac:dyDescent="0.25">
      <c r="A2" s="45" t="s">
        <v>0</v>
      </c>
      <c r="B2" s="46" t="s">
        <v>85</v>
      </c>
      <c r="C2" s="49"/>
      <c r="D2" s="49"/>
      <c r="E2" s="49"/>
      <c r="F2" s="49"/>
      <c r="G2" s="49"/>
    </row>
    <row r="3" spans="1:7" x14ac:dyDescent="0.25">
      <c r="A3" s="45" t="s">
        <v>1</v>
      </c>
      <c r="B3" s="46" t="s">
        <v>2</v>
      </c>
      <c r="C3" s="49"/>
      <c r="D3" s="49"/>
      <c r="E3" s="49"/>
      <c r="F3" s="49"/>
      <c r="G3" s="49"/>
    </row>
    <row r="4" spans="1:7" x14ac:dyDescent="0.25">
      <c r="A4" s="45" t="s">
        <v>3</v>
      </c>
      <c r="B4" s="51" t="s">
        <v>4</v>
      </c>
      <c r="C4" s="49"/>
      <c r="D4" s="49"/>
      <c r="E4" s="49"/>
      <c r="F4" s="49"/>
      <c r="G4" s="49"/>
    </row>
    <row r="5" spans="1:7" x14ac:dyDescent="0.25">
      <c r="A5" s="45" t="s">
        <v>86</v>
      </c>
      <c r="B5" s="51" t="s">
        <v>203</v>
      </c>
      <c r="C5" s="49"/>
      <c r="D5" s="49"/>
      <c r="E5" s="49"/>
      <c r="F5" s="49"/>
      <c r="G5" s="49"/>
    </row>
    <row r="8" spans="1:7" x14ac:dyDescent="0.25">
      <c r="A8" s="168" t="s">
        <v>87</v>
      </c>
      <c r="B8" s="168"/>
      <c r="C8" s="168"/>
      <c r="D8" s="168"/>
      <c r="E8" s="168"/>
      <c r="F8" s="168"/>
      <c r="G8" s="168"/>
    </row>
    <row r="9" spans="1:7" x14ac:dyDescent="0.25">
      <c r="A9" s="168" t="s">
        <v>88</v>
      </c>
      <c r="B9" s="168"/>
      <c r="C9" s="168"/>
      <c r="D9" s="168"/>
      <c r="E9" s="168"/>
      <c r="F9" s="168"/>
      <c r="G9" s="168"/>
    </row>
    <row r="11" spans="1:7" s="89" customFormat="1" ht="15.75" thickBot="1" x14ac:dyDescent="0.3">
      <c r="A11" s="88" t="s">
        <v>5</v>
      </c>
      <c r="B11" s="53" t="s">
        <v>178</v>
      </c>
      <c r="C11" s="88" t="s">
        <v>6</v>
      </c>
      <c r="D11" s="88" t="s">
        <v>135</v>
      </c>
      <c r="E11" s="88" t="s">
        <v>136</v>
      </c>
      <c r="F11" s="88" t="s">
        <v>137</v>
      </c>
      <c r="G11" s="53" t="s">
        <v>132</v>
      </c>
    </row>
    <row r="12" spans="1:7" s="89" customFormat="1" ht="16.5" customHeight="1" x14ac:dyDescent="0.25">
      <c r="A12" s="90"/>
      <c r="B12" s="73"/>
      <c r="C12" s="90"/>
      <c r="D12" s="90"/>
      <c r="E12" s="90"/>
      <c r="F12" s="90"/>
      <c r="G12" s="90"/>
    </row>
    <row r="13" spans="1:7" s="54" customFormat="1" ht="30" x14ac:dyDescent="0.25">
      <c r="A13" s="173" t="s">
        <v>11</v>
      </c>
      <c r="B13" s="77" t="s">
        <v>12</v>
      </c>
      <c r="C13" s="97" t="s">
        <v>13</v>
      </c>
      <c r="D13" s="97">
        <v>7</v>
      </c>
      <c r="E13" s="97">
        <v>7</v>
      </c>
      <c r="F13" s="97">
        <v>1</v>
      </c>
      <c r="G13" s="97">
        <f>+SUM(D13:F13)</f>
        <v>15</v>
      </c>
    </row>
    <row r="14" spans="1:7" s="54" customFormat="1" x14ac:dyDescent="0.25">
      <c r="A14" s="173"/>
      <c r="B14" s="77" t="s">
        <v>15</v>
      </c>
      <c r="C14" s="97" t="s">
        <v>14</v>
      </c>
      <c r="D14" s="97">
        <v>0</v>
      </c>
      <c r="E14" s="97">
        <v>0</v>
      </c>
      <c r="F14" s="97">
        <v>0</v>
      </c>
      <c r="G14" s="97">
        <f t="shared" ref="G14:G75" si="0">+SUM(D14:F14)</f>
        <v>0</v>
      </c>
    </row>
    <row r="15" spans="1:7" s="54" customFormat="1" x14ac:dyDescent="0.25">
      <c r="A15" s="173"/>
      <c r="B15" s="77" t="s">
        <v>74</v>
      </c>
      <c r="C15" s="97" t="s">
        <v>95</v>
      </c>
      <c r="D15" s="97">
        <v>0</v>
      </c>
      <c r="E15" s="97">
        <v>0</v>
      </c>
      <c r="F15" s="97">
        <v>0</v>
      </c>
      <c r="G15" s="97">
        <f t="shared" si="0"/>
        <v>0</v>
      </c>
    </row>
    <row r="16" spans="1:7" s="54" customFormat="1" ht="30" x14ac:dyDescent="0.25">
      <c r="A16" s="173"/>
      <c r="B16" s="28" t="s">
        <v>155</v>
      </c>
      <c r="C16" s="29" t="s">
        <v>154</v>
      </c>
      <c r="D16" s="97">
        <v>0</v>
      </c>
      <c r="E16" s="97">
        <v>0</v>
      </c>
      <c r="F16" s="97">
        <v>1</v>
      </c>
      <c r="G16" s="97">
        <f t="shared" si="0"/>
        <v>1</v>
      </c>
    </row>
    <row r="17" spans="1:13" s="54" customFormat="1" x14ac:dyDescent="0.25">
      <c r="A17" s="173"/>
      <c r="B17" s="28" t="s">
        <v>167</v>
      </c>
      <c r="C17" s="29" t="s">
        <v>154</v>
      </c>
      <c r="D17" s="97">
        <v>0</v>
      </c>
      <c r="E17" s="97">
        <v>0</v>
      </c>
      <c r="F17" s="97">
        <v>0</v>
      </c>
      <c r="G17" s="97">
        <f t="shared" si="0"/>
        <v>0</v>
      </c>
    </row>
    <row r="18" spans="1:13" s="54" customFormat="1" x14ac:dyDescent="0.25">
      <c r="A18" s="173"/>
      <c r="B18" s="28" t="s">
        <v>168</v>
      </c>
      <c r="C18" s="29" t="s">
        <v>154</v>
      </c>
      <c r="D18" s="97">
        <v>18</v>
      </c>
      <c r="E18" s="97">
        <v>8</v>
      </c>
      <c r="F18" s="97"/>
      <c r="G18" s="97">
        <f t="shared" si="0"/>
        <v>26</v>
      </c>
    </row>
    <row r="19" spans="1:13" s="54" customFormat="1" ht="30" x14ac:dyDescent="0.25">
      <c r="A19" s="173"/>
      <c r="B19" s="28" t="s">
        <v>169</v>
      </c>
      <c r="C19" s="29" t="s">
        <v>154</v>
      </c>
      <c r="D19" s="97">
        <v>0</v>
      </c>
      <c r="E19" s="97">
        <v>0</v>
      </c>
      <c r="F19" s="97">
        <v>0</v>
      </c>
      <c r="G19" s="97">
        <f t="shared" si="0"/>
        <v>0</v>
      </c>
    </row>
    <row r="20" spans="1:13" s="54" customFormat="1" ht="30" x14ac:dyDescent="0.25">
      <c r="A20" s="173"/>
      <c r="B20" s="28" t="s">
        <v>170</v>
      </c>
      <c r="C20" s="29" t="s">
        <v>154</v>
      </c>
      <c r="D20" s="97">
        <v>0</v>
      </c>
      <c r="E20" s="97">
        <v>0</v>
      </c>
      <c r="F20" s="97">
        <v>0</v>
      </c>
      <c r="G20" s="97">
        <f t="shared" si="0"/>
        <v>0</v>
      </c>
    </row>
    <row r="21" spans="1:13" s="54" customFormat="1" x14ac:dyDescent="0.25">
      <c r="A21" s="173"/>
      <c r="B21" s="28" t="s">
        <v>171</v>
      </c>
      <c r="C21" s="29" t="s">
        <v>161</v>
      </c>
      <c r="D21" s="97">
        <v>0</v>
      </c>
      <c r="E21" s="97">
        <v>0</v>
      </c>
      <c r="F21" s="97">
        <v>0</v>
      </c>
      <c r="G21" s="97">
        <f t="shared" si="0"/>
        <v>0</v>
      </c>
    </row>
    <row r="22" spans="1:13" s="54" customFormat="1" ht="15.75" thickBot="1" x14ac:dyDescent="0.3">
      <c r="A22" s="174"/>
      <c r="B22" s="127" t="s">
        <v>188</v>
      </c>
      <c r="C22" s="128" t="s">
        <v>189</v>
      </c>
      <c r="D22" s="151">
        <v>0</v>
      </c>
      <c r="E22" s="151">
        <v>0</v>
      </c>
      <c r="F22" s="151">
        <v>0</v>
      </c>
      <c r="G22" s="151">
        <f t="shared" si="0"/>
        <v>0</v>
      </c>
    </row>
    <row r="23" spans="1:13" s="54" customFormat="1" ht="30" x14ac:dyDescent="0.25">
      <c r="A23" s="176" t="s">
        <v>75</v>
      </c>
      <c r="B23" s="58" t="s">
        <v>124</v>
      </c>
      <c r="C23" s="97" t="s">
        <v>14</v>
      </c>
      <c r="D23" s="97">
        <v>0</v>
      </c>
      <c r="E23" s="97">
        <v>0</v>
      </c>
      <c r="F23" s="97">
        <v>0</v>
      </c>
      <c r="G23" s="97">
        <f t="shared" si="0"/>
        <v>0</v>
      </c>
    </row>
    <row r="24" spans="1:13" s="54" customFormat="1" x14ac:dyDescent="0.25">
      <c r="A24" s="177"/>
      <c r="B24" s="138" t="s">
        <v>27</v>
      </c>
      <c r="C24" s="97" t="s">
        <v>14</v>
      </c>
      <c r="D24" s="97">
        <v>0</v>
      </c>
      <c r="E24" s="97">
        <v>0</v>
      </c>
      <c r="F24" s="96">
        <v>0</v>
      </c>
      <c r="G24" s="97">
        <f t="shared" si="0"/>
        <v>0</v>
      </c>
    </row>
    <row r="25" spans="1:13" s="54" customFormat="1" ht="30" x14ac:dyDescent="0.25">
      <c r="A25" s="177"/>
      <c r="B25" s="58" t="s">
        <v>191</v>
      </c>
      <c r="C25" s="97" t="s">
        <v>14</v>
      </c>
      <c r="D25" s="97">
        <v>3</v>
      </c>
      <c r="E25" s="97">
        <v>1</v>
      </c>
      <c r="F25" s="96">
        <v>0</v>
      </c>
      <c r="G25" s="97">
        <f t="shared" si="0"/>
        <v>4</v>
      </c>
    </row>
    <row r="26" spans="1:13" s="54" customFormat="1" ht="30" x14ac:dyDescent="0.25">
      <c r="A26" s="177"/>
      <c r="B26" s="91" t="s">
        <v>139</v>
      </c>
      <c r="C26" s="97" t="s">
        <v>16</v>
      </c>
      <c r="D26" s="97">
        <v>3</v>
      </c>
      <c r="E26" s="97">
        <v>6</v>
      </c>
      <c r="F26" s="96">
        <v>1</v>
      </c>
      <c r="G26" s="97">
        <f t="shared" si="0"/>
        <v>10</v>
      </c>
    </row>
    <row r="27" spans="1:13" s="54" customFormat="1" ht="30" x14ac:dyDescent="0.25">
      <c r="A27" s="177"/>
      <c r="B27" s="58" t="s">
        <v>17</v>
      </c>
      <c r="C27" s="97" t="s">
        <v>14</v>
      </c>
      <c r="D27" s="97">
        <v>577</v>
      </c>
      <c r="E27" s="97">
        <v>422</v>
      </c>
      <c r="F27" s="97">
        <v>163</v>
      </c>
      <c r="G27" s="97">
        <f t="shared" si="0"/>
        <v>1162</v>
      </c>
    </row>
    <row r="28" spans="1:13" s="54" customFormat="1" ht="30" x14ac:dyDescent="0.25">
      <c r="A28" s="177"/>
      <c r="B28" s="58" t="s">
        <v>109</v>
      </c>
      <c r="C28" s="97" t="s">
        <v>39</v>
      </c>
      <c r="D28" s="97">
        <v>0</v>
      </c>
      <c r="E28" s="97">
        <v>0</v>
      </c>
      <c r="F28" s="97">
        <v>0</v>
      </c>
      <c r="G28" s="97">
        <f>SUM(D28:F28)</f>
        <v>0</v>
      </c>
    </row>
    <row r="29" spans="1:13" s="54" customFormat="1" x14ac:dyDescent="0.25">
      <c r="A29" s="177"/>
      <c r="B29" s="91" t="s">
        <v>140</v>
      </c>
      <c r="C29" s="97" t="s">
        <v>16</v>
      </c>
      <c r="D29" s="97">
        <v>1</v>
      </c>
      <c r="E29" s="97">
        <v>3</v>
      </c>
      <c r="F29" s="97"/>
      <c r="G29" s="97">
        <f t="shared" si="0"/>
        <v>4</v>
      </c>
    </row>
    <row r="30" spans="1:13" s="54" customFormat="1" x14ac:dyDescent="0.25">
      <c r="A30" s="177"/>
      <c r="B30" s="59" t="s">
        <v>141</v>
      </c>
      <c r="C30" s="97" t="s">
        <v>40</v>
      </c>
      <c r="D30" s="97">
        <v>0</v>
      </c>
      <c r="E30" s="97">
        <v>0</v>
      </c>
      <c r="F30" s="97">
        <v>0</v>
      </c>
      <c r="G30" s="97">
        <f t="shared" si="0"/>
        <v>0</v>
      </c>
    </row>
    <row r="31" spans="1:13" s="54" customFormat="1" ht="30" x14ac:dyDescent="0.25">
      <c r="A31" s="177"/>
      <c r="B31" s="58" t="s">
        <v>142</v>
      </c>
      <c r="C31" s="97" t="s">
        <v>14</v>
      </c>
      <c r="D31" s="97">
        <v>0</v>
      </c>
      <c r="E31" s="97">
        <v>0</v>
      </c>
      <c r="F31" s="97">
        <v>0</v>
      </c>
      <c r="G31" s="97">
        <f t="shared" si="0"/>
        <v>0</v>
      </c>
    </row>
    <row r="32" spans="1:13" s="54" customFormat="1" ht="30" x14ac:dyDescent="0.25">
      <c r="A32" s="177"/>
      <c r="B32" s="81" t="s">
        <v>143</v>
      </c>
      <c r="C32" s="97" t="s">
        <v>39</v>
      </c>
      <c r="D32" s="97">
        <v>8</v>
      </c>
      <c r="E32" s="97">
        <v>13</v>
      </c>
      <c r="F32" s="97">
        <v>3</v>
      </c>
      <c r="G32" s="97">
        <f t="shared" si="0"/>
        <v>24</v>
      </c>
      <c r="M32" s="97"/>
    </row>
    <row r="33" spans="1:14" s="54" customFormat="1" ht="30" x14ac:dyDescent="0.25">
      <c r="A33" s="177"/>
      <c r="B33" s="58" t="s">
        <v>190</v>
      </c>
      <c r="C33" s="97" t="s">
        <v>39</v>
      </c>
      <c r="D33" s="54">
        <v>8</v>
      </c>
      <c r="E33" s="54">
        <v>26</v>
      </c>
      <c r="F33" s="54">
        <v>5</v>
      </c>
      <c r="G33" s="97">
        <f>+SUM(D33:F33)</f>
        <v>39</v>
      </c>
      <c r="L33" s="97"/>
      <c r="M33" s="97"/>
      <c r="N33" s="97"/>
    </row>
    <row r="34" spans="1:14" s="54" customFormat="1" x14ac:dyDescent="0.25">
      <c r="A34" s="177"/>
      <c r="B34" s="110" t="s">
        <v>159</v>
      </c>
      <c r="C34" s="49" t="s">
        <v>40</v>
      </c>
      <c r="D34" s="97">
        <v>3</v>
      </c>
      <c r="E34" s="97">
        <v>10</v>
      </c>
      <c r="F34" s="97">
        <v>1</v>
      </c>
      <c r="G34" s="97">
        <f>+SUM(D34:F34)</f>
        <v>14</v>
      </c>
    </row>
    <row r="35" spans="1:14" s="54" customFormat="1" x14ac:dyDescent="0.25">
      <c r="A35" s="177"/>
      <c r="B35" s="110" t="s">
        <v>181</v>
      </c>
      <c r="C35" s="49"/>
      <c r="D35" s="97">
        <v>0</v>
      </c>
      <c r="E35" s="97">
        <v>0</v>
      </c>
      <c r="F35" s="97">
        <v>1</v>
      </c>
      <c r="G35" s="97">
        <f>+SUM(D35:F35)</f>
        <v>1</v>
      </c>
    </row>
    <row r="36" spans="1:14" s="54" customFormat="1" ht="30" x14ac:dyDescent="0.25">
      <c r="A36" s="177"/>
      <c r="B36" s="110" t="s">
        <v>196</v>
      </c>
      <c r="C36" s="49" t="s">
        <v>197</v>
      </c>
      <c r="D36" s="97">
        <v>0</v>
      </c>
      <c r="E36" s="97">
        <v>0</v>
      </c>
      <c r="F36" s="97">
        <v>0</v>
      </c>
      <c r="G36" s="97">
        <f>SUM(D36:F36)</f>
        <v>0</v>
      </c>
    </row>
    <row r="37" spans="1:14" s="54" customFormat="1" ht="15.75" thickBot="1" x14ac:dyDescent="0.3">
      <c r="A37" s="178"/>
      <c r="B37" s="150" t="s">
        <v>198</v>
      </c>
      <c r="C37" s="130" t="s">
        <v>101</v>
      </c>
      <c r="D37" s="151">
        <v>0</v>
      </c>
      <c r="E37" s="151">
        <v>0</v>
      </c>
      <c r="F37" s="151">
        <v>0</v>
      </c>
      <c r="G37" s="151">
        <f>SUM(D37:F37)</f>
        <v>0</v>
      </c>
    </row>
    <row r="38" spans="1:14" s="54" customFormat="1" ht="15" customHeight="1" x14ac:dyDescent="0.25">
      <c r="A38" s="172" t="s">
        <v>18</v>
      </c>
      <c r="B38" s="92" t="s">
        <v>19</v>
      </c>
      <c r="C38" s="97" t="s">
        <v>13</v>
      </c>
      <c r="D38" s="97">
        <v>39</v>
      </c>
      <c r="E38" s="97">
        <v>48</v>
      </c>
      <c r="F38" s="97">
        <v>8</v>
      </c>
      <c r="G38" s="97">
        <f t="shared" si="0"/>
        <v>95</v>
      </c>
    </row>
    <row r="39" spans="1:14" s="54" customFormat="1" x14ac:dyDescent="0.25">
      <c r="A39" s="173"/>
      <c r="B39" s="93" t="s">
        <v>15</v>
      </c>
      <c r="C39" s="82" t="s">
        <v>14</v>
      </c>
      <c r="D39" s="82">
        <v>412</v>
      </c>
      <c r="E39" s="115">
        <v>312</v>
      </c>
      <c r="F39" s="115">
        <v>157</v>
      </c>
      <c r="G39" s="97">
        <f t="shared" si="0"/>
        <v>881</v>
      </c>
    </row>
    <row r="40" spans="1:14" s="54" customFormat="1" ht="30" x14ac:dyDescent="0.25">
      <c r="A40" s="173"/>
      <c r="B40" s="91" t="s">
        <v>76</v>
      </c>
      <c r="C40" s="82" t="s">
        <v>14</v>
      </c>
      <c r="D40" s="82">
        <v>0</v>
      </c>
      <c r="E40" s="115">
        <v>0</v>
      </c>
      <c r="F40" s="115">
        <v>0</v>
      </c>
      <c r="G40" s="97">
        <f t="shared" si="0"/>
        <v>0</v>
      </c>
    </row>
    <row r="41" spans="1:14" s="54" customFormat="1" x14ac:dyDescent="0.25">
      <c r="A41" s="173"/>
      <c r="B41" s="91" t="s">
        <v>96</v>
      </c>
      <c r="C41" s="82" t="s">
        <v>97</v>
      </c>
      <c r="D41" s="82">
        <v>0</v>
      </c>
      <c r="E41" s="115">
        <v>0</v>
      </c>
      <c r="F41" s="115">
        <v>0</v>
      </c>
      <c r="G41" s="97">
        <f t="shared" si="0"/>
        <v>0</v>
      </c>
    </row>
    <row r="42" spans="1:14" s="54" customFormat="1" ht="30" x14ac:dyDescent="0.25">
      <c r="A42" s="173"/>
      <c r="B42" s="114" t="s">
        <v>162</v>
      </c>
      <c r="C42" s="115" t="s">
        <v>163</v>
      </c>
      <c r="D42" s="115">
        <v>0</v>
      </c>
      <c r="E42" s="115">
        <v>0</v>
      </c>
      <c r="F42" s="115">
        <v>10</v>
      </c>
      <c r="G42" s="97">
        <f t="shared" si="0"/>
        <v>10</v>
      </c>
    </row>
    <row r="43" spans="1:14" s="54" customFormat="1" ht="45" x14ac:dyDescent="0.25">
      <c r="A43" s="173"/>
      <c r="B43" s="139" t="s">
        <v>185</v>
      </c>
      <c r="C43" s="115" t="s">
        <v>164</v>
      </c>
      <c r="D43" s="115">
        <v>0</v>
      </c>
      <c r="E43" s="115">
        <v>0</v>
      </c>
      <c r="F43" s="115">
        <v>0</v>
      </c>
      <c r="G43" s="97">
        <f t="shared" si="0"/>
        <v>0</v>
      </c>
    </row>
    <row r="44" spans="1:14" s="54" customFormat="1" ht="15.75" thickBot="1" x14ac:dyDescent="0.3">
      <c r="A44" s="174"/>
      <c r="B44" s="159" t="s">
        <v>192</v>
      </c>
      <c r="C44" s="129" t="s">
        <v>164</v>
      </c>
      <c r="D44" s="129">
        <v>0</v>
      </c>
      <c r="E44" s="129">
        <v>0</v>
      </c>
      <c r="F44" s="129">
        <v>1</v>
      </c>
      <c r="G44" s="151">
        <f t="shared" si="0"/>
        <v>1</v>
      </c>
    </row>
    <row r="45" spans="1:14" s="54" customFormat="1" ht="45" x14ac:dyDescent="0.25">
      <c r="A45" s="172" t="s">
        <v>20</v>
      </c>
      <c r="B45" s="94" t="s">
        <v>41</v>
      </c>
      <c r="C45" s="96" t="s">
        <v>42</v>
      </c>
      <c r="D45" s="82">
        <v>0</v>
      </c>
      <c r="E45" s="115">
        <v>0</v>
      </c>
      <c r="F45" s="115">
        <v>0</v>
      </c>
      <c r="G45" s="97">
        <f t="shared" si="0"/>
        <v>0</v>
      </c>
    </row>
    <row r="46" spans="1:14" s="54" customFormat="1" ht="30" x14ac:dyDescent="0.25">
      <c r="A46" s="173"/>
      <c r="B46" s="95" t="s">
        <v>194</v>
      </c>
      <c r="C46" s="96" t="s">
        <v>44</v>
      </c>
      <c r="D46" s="82">
        <v>0</v>
      </c>
      <c r="E46" s="80">
        <v>0</v>
      </c>
      <c r="F46" s="80">
        <v>1</v>
      </c>
      <c r="G46" s="97">
        <f t="shared" si="0"/>
        <v>1</v>
      </c>
    </row>
    <row r="47" spans="1:14" s="54" customFormat="1" x14ac:dyDescent="0.25">
      <c r="A47" s="173"/>
      <c r="B47" s="95" t="s">
        <v>98</v>
      </c>
      <c r="C47" s="96" t="s">
        <v>99</v>
      </c>
      <c r="D47" s="82">
        <v>0</v>
      </c>
      <c r="E47" s="115">
        <v>0</v>
      </c>
      <c r="F47" s="115">
        <v>0</v>
      </c>
      <c r="G47" s="97">
        <f t="shared" si="0"/>
        <v>0</v>
      </c>
    </row>
    <row r="48" spans="1:14" s="54" customFormat="1" x14ac:dyDescent="0.25">
      <c r="A48" s="173"/>
      <c r="B48" s="94" t="s">
        <v>100</v>
      </c>
      <c r="C48" s="96" t="s">
        <v>14</v>
      </c>
      <c r="D48" s="82">
        <v>21511</v>
      </c>
      <c r="E48" s="96">
        <v>15661</v>
      </c>
      <c r="F48" s="96">
        <v>681</v>
      </c>
      <c r="G48" s="97">
        <f t="shared" si="0"/>
        <v>37853</v>
      </c>
    </row>
    <row r="49" spans="1:7" s="54" customFormat="1" ht="30.75" thickBot="1" x14ac:dyDescent="0.3">
      <c r="A49" s="174"/>
      <c r="B49" s="160" t="s">
        <v>193</v>
      </c>
      <c r="C49" s="136"/>
      <c r="D49" s="129">
        <v>0</v>
      </c>
      <c r="E49" s="129">
        <v>0</v>
      </c>
      <c r="F49" s="129">
        <v>0</v>
      </c>
      <c r="G49" s="151">
        <f t="shared" si="0"/>
        <v>0</v>
      </c>
    </row>
    <row r="50" spans="1:7" s="54" customFormat="1" ht="15" customHeight="1" x14ac:dyDescent="0.25">
      <c r="A50" s="172" t="s">
        <v>37</v>
      </c>
      <c r="B50" s="61" t="s">
        <v>21</v>
      </c>
      <c r="C50" s="96" t="s">
        <v>22</v>
      </c>
      <c r="D50" s="96">
        <v>41</v>
      </c>
      <c r="E50" s="96">
        <v>43</v>
      </c>
      <c r="F50" s="96">
        <v>52</v>
      </c>
      <c r="G50" s="97">
        <f t="shared" si="0"/>
        <v>136</v>
      </c>
    </row>
    <row r="51" spans="1:7" s="54" customFormat="1" x14ac:dyDescent="0.25">
      <c r="A51" s="173"/>
      <c r="B51" s="61" t="s">
        <v>23</v>
      </c>
      <c r="C51" s="96" t="s">
        <v>14</v>
      </c>
      <c r="D51" s="96">
        <v>155</v>
      </c>
      <c r="E51" s="96">
        <v>150</v>
      </c>
      <c r="F51" s="96">
        <v>177</v>
      </c>
      <c r="G51" s="97">
        <f t="shared" si="0"/>
        <v>482</v>
      </c>
    </row>
    <row r="52" spans="1:7" s="54" customFormat="1" x14ac:dyDescent="0.25">
      <c r="A52" s="173"/>
      <c r="B52" s="61" t="s">
        <v>128</v>
      </c>
      <c r="C52" s="96" t="s">
        <v>14</v>
      </c>
      <c r="D52" s="96">
        <v>0</v>
      </c>
      <c r="E52" s="96">
        <v>0</v>
      </c>
      <c r="F52" s="96">
        <v>0</v>
      </c>
      <c r="G52" s="97">
        <f t="shared" si="0"/>
        <v>0</v>
      </c>
    </row>
    <row r="53" spans="1:7" s="54" customFormat="1" x14ac:dyDescent="0.25">
      <c r="A53" s="173"/>
      <c r="B53" s="61" t="s">
        <v>129</v>
      </c>
      <c r="C53" s="59" t="s">
        <v>77</v>
      </c>
      <c r="D53" s="96">
        <v>0</v>
      </c>
      <c r="E53" s="96">
        <v>0</v>
      </c>
      <c r="F53" s="96">
        <v>0</v>
      </c>
      <c r="G53" s="97">
        <f t="shared" si="0"/>
        <v>0</v>
      </c>
    </row>
    <row r="54" spans="1:7" s="54" customFormat="1" ht="30.75" thickBot="1" x14ac:dyDescent="0.3">
      <c r="A54" s="174"/>
      <c r="B54" s="134" t="s">
        <v>165</v>
      </c>
      <c r="C54" s="135" t="s">
        <v>154</v>
      </c>
      <c r="D54" s="136">
        <v>0</v>
      </c>
      <c r="E54" s="136">
        <v>0</v>
      </c>
      <c r="F54" s="136">
        <v>0</v>
      </c>
      <c r="G54" s="151">
        <f t="shared" si="0"/>
        <v>0</v>
      </c>
    </row>
    <row r="55" spans="1:7" s="54" customFormat="1" x14ac:dyDescent="0.25">
      <c r="A55" s="199" t="s">
        <v>24</v>
      </c>
      <c r="B55" s="61" t="s">
        <v>21</v>
      </c>
      <c r="C55" s="80" t="s">
        <v>13</v>
      </c>
      <c r="D55" s="82">
        <v>0</v>
      </c>
      <c r="E55" s="96">
        <v>0</v>
      </c>
      <c r="F55" s="96">
        <v>2</v>
      </c>
      <c r="G55" s="97">
        <f t="shared" si="0"/>
        <v>2</v>
      </c>
    </row>
    <row r="56" spans="1:7" s="54" customFormat="1" ht="45" x14ac:dyDescent="0.25">
      <c r="A56" s="200"/>
      <c r="B56" s="61" t="s">
        <v>78</v>
      </c>
      <c r="C56" s="80" t="s">
        <v>14</v>
      </c>
      <c r="D56" s="82">
        <v>702</v>
      </c>
      <c r="E56" s="96">
        <v>605</v>
      </c>
      <c r="F56" s="96">
        <v>311</v>
      </c>
      <c r="G56" s="97">
        <f t="shared" si="0"/>
        <v>1618</v>
      </c>
    </row>
    <row r="57" spans="1:7" s="54" customFormat="1" ht="30" x14ac:dyDescent="0.25">
      <c r="A57" s="200"/>
      <c r="B57" s="61" t="s">
        <v>79</v>
      </c>
      <c r="C57" s="80" t="s">
        <v>80</v>
      </c>
      <c r="D57" s="82">
        <v>58</v>
      </c>
      <c r="E57" s="96">
        <v>90</v>
      </c>
      <c r="F57" s="96">
        <v>29</v>
      </c>
      <c r="G57" s="97">
        <f t="shared" si="0"/>
        <v>177</v>
      </c>
    </row>
    <row r="58" spans="1:7" s="54" customFormat="1" ht="15" customHeight="1" x14ac:dyDescent="0.25">
      <c r="A58" s="200"/>
      <c r="B58" s="61" t="s">
        <v>25</v>
      </c>
      <c r="C58" s="80" t="s">
        <v>14</v>
      </c>
      <c r="D58" s="82">
        <v>48</v>
      </c>
      <c r="E58" s="80">
        <v>75</v>
      </c>
      <c r="F58" s="80">
        <v>108</v>
      </c>
      <c r="G58" s="97">
        <f t="shared" si="0"/>
        <v>231</v>
      </c>
    </row>
    <row r="59" spans="1:7" s="54" customFormat="1" ht="30" x14ac:dyDescent="0.25">
      <c r="A59" s="200"/>
      <c r="B59" s="61" t="s">
        <v>81</v>
      </c>
      <c r="C59" s="96" t="s">
        <v>45</v>
      </c>
      <c r="D59" s="82">
        <v>0</v>
      </c>
      <c r="E59" s="80">
        <v>0</v>
      </c>
      <c r="F59" s="80">
        <v>0</v>
      </c>
      <c r="G59" s="97">
        <f t="shared" si="0"/>
        <v>0</v>
      </c>
    </row>
    <row r="60" spans="1:7" s="54" customFormat="1" x14ac:dyDescent="0.25">
      <c r="A60" s="200"/>
      <c r="B60" s="81" t="s">
        <v>82</v>
      </c>
      <c r="C60" s="82" t="s">
        <v>16</v>
      </c>
      <c r="D60" s="82">
        <v>0</v>
      </c>
      <c r="E60" s="80">
        <v>0</v>
      </c>
      <c r="F60" s="80">
        <v>0</v>
      </c>
      <c r="G60" s="97">
        <f t="shared" si="0"/>
        <v>0</v>
      </c>
    </row>
    <row r="61" spans="1:7" s="54" customFormat="1" x14ac:dyDescent="0.25">
      <c r="A61" s="200"/>
      <c r="B61" s="61" t="s">
        <v>148</v>
      </c>
      <c r="C61" s="80" t="s">
        <v>14</v>
      </c>
      <c r="D61" s="82"/>
      <c r="E61" s="80">
        <v>140</v>
      </c>
      <c r="F61" s="80">
        <v>54</v>
      </c>
      <c r="G61" s="97">
        <f t="shared" si="0"/>
        <v>194</v>
      </c>
    </row>
    <row r="62" spans="1:7" s="54" customFormat="1" ht="15.75" thickBot="1" x14ac:dyDescent="0.3">
      <c r="A62" s="201"/>
      <c r="B62" s="130" t="s">
        <v>147</v>
      </c>
      <c r="C62" s="130" t="s">
        <v>110</v>
      </c>
      <c r="D62" s="129">
        <v>0</v>
      </c>
      <c r="E62" s="158">
        <v>0</v>
      </c>
      <c r="F62" s="158">
        <v>0</v>
      </c>
      <c r="G62" s="151">
        <f t="shared" si="0"/>
        <v>0</v>
      </c>
    </row>
    <row r="63" spans="1:7" s="54" customFormat="1" ht="45" x14ac:dyDescent="0.25">
      <c r="A63" s="172" t="s">
        <v>89</v>
      </c>
      <c r="B63" s="61" t="s">
        <v>26</v>
      </c>
      <c r="C63" s="96" t="s">
        <v>14</v>
      </c>
      <c r="D63" s="96">
        <v>0</v>
      </c>
      <c r="E63" s="96">
        <v>0</v>
      </c>
      <c r="F63" s="96">
        <v>3938</v>
      </c>
      <c r="G63" s="97">
        <f>SUM(D63:F63)</f>
        <v>3938</v>
      </c>
    </row>
    <row r="64" spans="1:7" s="54" customFormat="1" x14ac:dyDescent="0.25">
      <c r="A64" s="173"/>
      <c r="B64" s="81" t="s">
        <v>27</v>
      </c>
      <c r="C64" s="82" t="s">
        <v>38</v>
      </c>
      <c r="D64" s="82">
        <v>0</v>
      </c>
      <c r="E64" s="82">
        <v>0</v>
      </c>
      <c r="F64" s="82">
        <v>3100</v>
      </c>
      <c r="G64" s="97">
        <f>SUM(D64:F64)</f>
        <v>3100</v>
      </c>
    </row>
    <row r="65" spans="1:7" s="54" customFormat="1" x14ac:dyDescent="0.25">
      <c r="A65" s="173"/>
      <c r="B65" s="59" t="s">
        <v>28</v>
      </c>
      <c r="C65" s="81" t="s">
        <v>13</v>
      </c>
      <c r="D65" s="82">
        <v>0</v>
      </c>
      <c r="E65" s="82">
        <v>0</v>
      </c>
      <c r="F65" s="82">
        <v>0</v>
      </c>
      <c r="G65" s="97">
        <f t="shared" si="0"/>
        <v>0</v>
      </c>
    </row>
    <row r="66" spans="1:7" s="54" customFormat="1" ht="45" x14ac:dyDescent="0.25">
      <c r="A66" s="173"/>
      <c r="B66" s="81" t="s">
        <v>46</v>
      </c>
      <c r="C66" s="82" t="s">
        <v>13</v>
      </c>
      <c r="D66" s="82">
        <v>0</v>
      </c>
      <c r="E66" s="82">
        <v>0</v>
      </c>
      <c r="F66" s="82">
        <v>58</v>
      </c>
      <c r="G66" s="97">
        <f t="shared" si="0"/>
        <v>58</v>
      </c>
    </row>
    <row r="67" spans="1:7" s="54" customFormat="1" ht="30.75" thickBot="1" x14ac:dyDescent="0.3">
      <c r="A67" s="174"/>
      <c r="B67" s="133" t="s">
        <v>195</v>
      </c>
      <c r="C67" s="129" t="s">
        <v>154</v>
      </c>
      <c r="D67" s="129">
        <v>0</v>
      </c>
      <c r="E67" s="129">
        <v>0</v>
      </c>
      <c r="F67" s="129">
        <v>4922</v>
      </c>
      <c r="G67" s="151">
        <f t="shared" si="0"/>
        <v>4922</v>
      </c>
    </row>
    <row r="68" spans="1:7" s="54" customFormat="1" ht="15" customHeight="1" x14ac:dyDescent="0.25">
      <c r="A68" s="202" t="s">
        <v>29</v>
      </c>
      <c r="B68" s="81" t="s">
        <v>83</v>
      </c>
      <c r="C68" s="82" t="s">
        <v>77</v>
      </c>
      <c r="D68" s="82">
        <v>0</v>
      </c>
      <c r="E68" s="82">
        <v>0</v>
      </c>
      <c r="F68" s="82">
        <v>10</v>
      </c>
      <c r="G68" s="97">
        <f t="shared" si="0"/>
        <v>10</v>
      </c>
    </row>
    <row r="69" spans="1:7" s="54" customFormat="1" ht="29.25" customHeight="1" x14ac:dyDescent="0.25">
      <c r="A69" s="202"/>
      <c r="B69" s="81" t="s">
        <v>47</v>
      </c>
      <c r="C69" s="82" t="s">
        <v>48</v>
      </c>
      <c r="D69" s="82">
        <v>0</v>
      </c>
      <c r="E69" s="82">
        <v>0</v>
      </c>
      <c r="F69" s="82">
        <v>0</v>
      </c>
      <c r="G69" s="97">
        <f t="shared" si="0"/>
        <v>0</v>
      </c>
    </row>
    <row r="70" spans="1:7" s="54" customFormat="1" ht="31.5" customHeight="1" x14ac:dyDescent="0.25">
      <c r="A70" s="202"/>
      <c r="B70" s="81" t="s">
        <v>149</v>
      </c>
      <c r="C70" s="82" t="s">
        <v>102</v>
      </c>
      <c r="D70" s="82">
        <v>0</v>
      </c>
      <c r="E70" s="82">
        <v>0</v>
      </c>
      <c r="F70" s="82">
        <v>0</v>
      </c>
      <c r="G70" s="97">
        <f t="shared" si="0"/>
        <v>0</v>
      </c>
    </row>
    <row r="71" spans="1:7" s="54" customFormat="1" ht="45" x14ac:dyDescent="0.25">
      <c r="A71" s="202"/>
      <c r="B71" s="81" t="s">
        <v>150</v>
      </c>
      <c r="C71" s="82" t="s">
        <v>13</v>
      </c>
      <c r="D71" s="82">
        <v>0</v>
      </c>
      <c r="E71" s="82">
        <v>0</v>
      </c>
      <c r="F71" s="82">
        <v>0</v>
      </c>
      <c r="G71" s="97">
        <f t="shared" si="0"/>
        <v>0</v>
      </c>
    </row>
    <row r="72" spans="1:7" s="54" customFormat="1" ht="30" x14ac:dyDescent="0.25">
      <c r="A72" s="202"/>
      <c r="B72" s="81" t="s">
        <v>151</v>
      </c>
      <c r="C72" s="82" t="s">
        <v>101</v>
      </c>
      <c r="D72" s="82" t="s">
        <v>222</v>
      </c>
      <c r="E72" s="82">
        <v>4</v>
      </c>
      <c r="F72" s="82">
        <v>4</v>
      </c>
      <c r="G72" s="97">
        <f t="shared" si="0"/>
        <v>8</v>
      </c>
    </row>
    <row r="73" spans="1:7" s="54" customFormat="1" x14ac:dyDescent="0.25">
      <c r="A73" s="202"/>
      <c r="B73" s="81" t="s">
        <v>152</v>
      </c>
      <c r="C73" s="82" t="s">
        <v>13</v>
      </c>
      <c r="D73" s="82">
        <v>0</v>
      </c>
      <c r="E73" s="82">
        <v>0</v>
      </c>
      <c r="F73" s="82">
        <v>0</v>
      </c>
      <c r="G73" s="97">
        <f t="shared" si="0"/>
        <v>0</v>
      </c>
    </row>
    <row r="74" spans="1:7" s="54" customFormat="1" ht="30" x14ac:dyDescent="0.25">
      <c r="A74" s="202"/>
      <c r="B74" s="81" t="s">
        <v>153</v>
      </c>
      <c r="C74" s="115"/>
      <c r="D74" s="115">
        <v>0</v>
      </c>
      <c r="E74" s="115">
        <v>0</v>
      </c>
      <c r="F74" s="115">
        <v>0</v>
      </c>
      <c r="G74" s="97">
        <f t="shared" si="0"/>
        <v>0</v>
      </c>
    </row>
    <row r="75" spans="1:7" s="54" customFormat="1" ht="30" x14ac:dyDescent="0.25">
      <c r="A75" s="203"/>
      <c r="B75" s="117" t="s">
        <v>166</v>
      </c>
      <c r="C75" s="115" t="s">
        <v>154</v>
      </c>
      <c r="D75" s="82">
        <v>0</v>
      </c>
      <c r="E75" s="82">
        <v>0</v>
      </c>
      <c r="F75" s="82">
        <v>0</v>
      </c>
      <c r="G75" s="97">
        <f t="shared" si="0"/>
        <v>0</v>
      </c>
    </row>
    <row r="76" spans="1:7" ht="15.75" thickBot="1" x14ac:dyDescent="0.3">
      <c r="A76" s="64"/>
      <c r="B76" s="116"/>
      <c r="C76" s="65"/>
      <c r="D76" s="66"/>
      <c r="E76" s="66"/>
      <c r="F76" s="66"/>
      <c r="G76" s="65"/>
    </row>
    <row r="77" spans="1:7" ht="15.75" thickTop="1" x14ac:dyDescent="0.25">
      <c r="A77" s="98" t="s">
        <v>217</v>
      </c>
    </row>
    <row r="78" spans="1:7" x14ac:dyDescent="0.25">
      <c r="A78" s="98"/>
    </row>
    <row r="80" spans="1:7" x14ac:dyDescent="0.25">
      <c r="A80" s="180" t="s">
        <v>30</v>
      </c>
      <c r="B80" s="180"/>
      <c r="C80" s="180"/>
      <c r="D80" s="180"/>
      <c r="E80" s="180"/>
    </row>
    <row r="81" spans="1:5" x14ac:dyDescent="0.25">
      <c r="A81" s="179" t="s">
        <v>90</v>
      </c>
      <c r="B81" s="179"/>
      <c r="C81" s="179"/>
      <c r="D81" s="179"/>
      <c r="E81" s="179"/>
    </row>
    <row r="82" spans="1:5" x14ac:dyDescent="0.25">
      <c r="A82" s="179" t="s">
        <v>50</v>
      </c>
      <c r="B82" s="179"/>
      <c r="C82" s="179"/>
      <c r="D82" s="179"/>
      <c r="E82" s="179"/>
    </row>
    <row r="84" spans="1:5" ht="15.75" thickBot="1" x14ac:dyDescent="0.3">
      <c r="A84" s="68" t="s">
        <v>5</v>
      </c>
      <c r="B84" s="88" t="s">
        <v>135</v>
      </c>
      <c r="C84" s="88" t="s">
        <v>136</v>
      </c>
      <c r="D84" s="88" t="s">
        <v>137</v>
      </c>
      <c r="E84" s="53" t="s">
        <v>132</v>
      </c>
    </row>
    <row r="85" spans="1:5" x14ac:dyDescent="0.25">
      <c r="A85" s="99" t="s">
        <v>58</v>
      </c>
      <c r="B85" s="20">
        <v>79217786.510000005</v>
      </c>
      <c r="C85" s="20">
        <v>100487297.78</v>
      </c>
      <c r="D85" s="20">
        <v>234185230.06999999</v>
      </c>
      <c r="E85" s="35">
        <f>B85+C85+D85</f>
        <v>413890314.36000001</v>
      </c>
    </row>
    <row r="86" spans="1:5" x14ac:dyDescent="0.25">
      <c r="A86" s="58" t="s">
        <v>59</v>
      </c>
      <c r="B86" s="20">
        <v>39334628.780000001</v>
      </c>
      <c r="C86" s="20">
        <v>27655575.609999999</v>
      </c>
      <c r="D86" s="20">
        <v>118333468.73</v>
      </c>
      <c r="E86" s="99">
        <f>B86+C86+D86</f>
        <v>185323673.12</v>
      </c>
    </row>
    <row r="87" spans="1:5" ht="30" x14ac:dyDescent="0.25">
      <c r="A87" s="58" t="s">
        <v>60</v>
      </c>
      <c r="B87" s="20">
        <v>2650580</v>
      </c>
      <c r="C87" s="20">
        <v>1924800</v>
      </c>
      <c r="D87" s="20">
        <v>14778974.130000001</v>
      </c>
      <c r="E87" s="99">
        <f t="shared" ref="E87:E94" si="1">B87+C87+D87</f>
        <v>19354354.130000003</v>
      </c>
    </row>
    <row r="88" spans="1:5" ht="30" x14ac:dyDescent="0.25">
      <c r="A88" s="58" t="s">
        <v>70</v>
      </c>
      <c r="B88" s="20">
        <v>9299451.25</v>
      </c>
      <c r="C88" s="20">
        <v>4029240</v>
      </c>
      <c r="D88" s="20">
        <v>35196779</v>
      </c>
      <c r="E88" s="99">
        <f t="shared" si="1"/>
        <v>48525470.25</v>
      </c>
    </row>
    <row r="89" spans="1:5" ht="30" x14ac:dyDescent="0.25">
      <c r="A89" s="58" t="s">
        <v>71</v>
      </c>
      <c r="B89" s="20">
        <v>10316831</v>
      </c>
      <c r="C89" s="20">
        <v>410650</v>
      </c>
      <c r="D89" s="20">
        <v>7781819</v>
      </c>
      <c r="E89" s="99">
        <f t="shared" si="1"/>
        <v>18509300</v>
      </c>
    </row>
    <row r="90" spans="1:5" x14ac:dyDescent="0.25">
      <c r="A90" s="58" t="s">
        <v>61</v>
      </c>
      <c r="B90" s="20">
        <v>112550</v>
      </c>
      <c r="C90" s="20">
        <v>3351860</v>
      </c>
      <c r="D90" s="20">
        <v>6572024.46</v>
      </c>
      <c r="E90" s="99">
        <f t="shared" si="1"/>
        <v>10036434.460000001</v>
      </c>
    </row>
    <row r="91" spans="1:5" x14ac:dyDescent="0.25">
      <c r="A91" s="58" t="s">
        <v>62</v>
      </c>
      <c r="B91" s="20">
        <v>61275995.460000001</v>
      </c>
      <c r="C91" s="20">
        <v>199264282.18000001</v>
      </c>
      <c r="D91" s="20">
        <v>1849387580.5899999</v>
      </c>
      <c r="E91" s="99">
        <f t="shared" si="1"/>
        <v>2109927858.23</v>
      </c>
    </row>
    <row r="92" spans="1:5" ht="30" x14ac:dyDescent="0.25">
      <c r="A92" s="58" t="s">
        <v>63</v>
      </c>
      <c r="B92" s="20">
        <v>9419974.5399999991</v>
      </c>
      <c r="C92" s="20">
        <v>8609000</v>
      </c>
      <c r="D92" s="20">
        <v>98016935.939999998</v>
      </c>
      <c r="E92" s="99">
        <f>B92+C92+D92</f>
        <v>116045910.47999999</v>
      </c>
    </row>
    <row r="93" spans="1:5" ht="30" x14ac:dyDescent="0.25">
      <c r="A93" s="58" t="s">
        <v>72</v>
      </c>
      <c r="B93" s="20">
        <v>4800990</v>
      </c>
      <c r="C93" s="20">
        <v>144000</v>
      </c>
      <c r="D93" s="20">
        <v>3041746</v>
      </c>
      <c r="E93" s="99">
        <f>B93+C93+D93</f>
        <v>7986736</v>
      </c>
    </row>
    <row r="94" spans="1:5" ht="30" x14ac:dyDescent="0.25">
      <c r="A94" s="58" t="s">
        <v>56</v>
      </c>
      <c r="B94" s="20">
        <v>226925508.53999999</v>
      </c>
      <c r="C94" s="20">
        <v>232990291.13</v>
      </c>
      <c r="D94" s="20">
        <v>398313453.33999997</v>
      </c>
      <c r="E94" s="99">
        <f t="shared" si="1"/>
        <v>858229253.00999999</v>
      </c>
    </row>
    <row r="95" spans="1:5" ht="30" x14ac:dyDescent="0.25">
      <c r="A95" s="58" t="s">
        <v>57</v>
      </c>
      <c r="B95" s="20">
        <v>216355540.66</v>
      </c>
      <c r="C95" s="20">
        <v>216680646.49000001</v>
      </c>
      <c r="D95" s="20">
        <v>438996660.76999998</v>
      </c>
      <c r="E95" s="99">
        <f>B95+C95+D95</f>
        <v>872032847.91999996</v>
      </c>
    </row>
    <row r="96" spans="1:5" ht="30" x14ac:dyDescent="0.25">
      <c r="A96" s="58" t="s">
        <v>211</v>
      </c>
      <c r="B96" s="58">
        <v>7256495.5999999996</v>
      </c>
      <c r="C96" s="58">
        <v>7326770</v>
      </c>
      <c r="D96" s="58">
        <v>22171997.59</v>
      </c>
      <c r="E96" s="58">
        <f>SUM(B96:D96)</f>
        <v>36755263.189999998</v>
      </c>
    </row>
    <row r="97" spans="1:5" x14ac:dyDescent="0.25">
      <c r="A97" s="146" t="s">
        <v>210</v>
      </c>
      <c r="B97" s="58">
        <v>10955595.68</v>
      </c>
      <c r="C97" s="58">
        <v>7746076.0999999996</v>
      </c>
      <c r="D97" s="58">
        <v>21466762.140000001</v>
      </c>
      <c r="E97" s="58">
        <f>SUM(B97:D97)</f>
        <v>40168433.920000002</v>
      </c>
    </row>
    <row r="98" spans="1:5" ht="15.75" thickBot="1" x14ac:dyDescent="0.3">
      <c r="A98" s="27" t="s">
        <v>31</v>
      </c>
      <c r="B98" s="27">
        <f>SUM(B85:B97)</f>
        <v>677921928.01999998</v>
      </c>
      <c r="C98" s="27">
        <f t="shared" ref="C98:E98" si="2">SUM(C85:C97)</f>
        <v>810620489.29000008</v>
      </c>
      <c r="D98" s="27">
        <f t="shared" si="2"/>
        <v>3248243431.7600002</v>
      </c>
      <c r="E98" s="27">
        <f t="shared" si="2"/>
        <v>4736785849.0699997</v>
      </c>
    </row>
    <row r="99" spans="1:5" ht="15.75" thickTop="1" x14ac:dyDescent="0.25">
      <c r="A99" s="69" t="s">
        <v>213</v>
      </c>
    </row>
    <row r="102" spans="1:5" x14ac:dyDescent="0.25">
      <c r="A102" s="180" t="s">
        <v>32</v>
      </c>
      <c r="B102" s="180"/>
      <c r="C102" s="180"/>
      <c r="D102" s="180"/>
      <c r="E102" s="180"/>
    </row>
    <row r="103" spans="1:5" ht="15.75" customHeight="1" x14ac:dyDescent="0.25">
      <c r="A103" s="179" t="s">
        <v>90</v>
      </c>
      <c r="B103" s="179"/>
      <c r="C103" s="179"/>
      <c r="D103" s="179"/>
      <c r="E103" s="179"/>
    </row>
    <row r="104" spans="1:5" x14ac:dyDescent="0.25">
      <c r="A104" s="179" t="s">
        <v>50</v>
      </c>
      <c r="B104" s="179"/>
      <c r="C104" s="179"/>
      <c r="D104" s="179"/>
      <c r="E104" s="179"/>
    </row>
    <row r="106" spans="1:5" ht="15.75" thickBot="1" x14ac:dyDescent="0.3">
      <c r="A106" s="68" t="s">
        <v>33</v>
      </c>
      <c r="B106" s="88" t="s">
        <v>135</v>
      </c>
      <c r="C106" s="88" t="s">
        <v>136</v>
      </c>
      <c r="D106" s="88" t="s">
        <v>137</v>
      </c>
      <c r="E106" s="53" t="s">
        <v>132</v>
      </c>
    </row>
    <row r="107" spans="1:5" x14ac:dyDescent="0.25">
      <c r="A107" s="26" t="s">
        <v>64</v>
      </c>
      <c r="B107" s="35">
        <v>305819419.63</v>
      </c>
      <c r="C107" s="35">
        <v>301168803.45999998</v>
      </c>
      <c r="D107" s="35">
        <v>542900517.87</v>
      </c>
      <c r="E107" s="26">
        <f t="shared" ref="E107:E113" si="3">SUM(B107:D107)</f>
        <v>1149888740.96</v>
      </c>
    </row>
    <row r="108" spans="1:5" x14ac:dyDescent="0.25">
      <c r="A108" s="26" t="s">
        <v>65</v>
      </c>
      <c r="B108" s="35">
        <v>343364394.94999999</v>
      </c>
      <c r="C108" s="35">
        <v>330452190.26999998</v>
      </c>
      <c r="D108" s="35">
        <v>849371574.08000004</v>
      </c>
      <c r="E108" s="26">
        <f>SUM(B108:D108)</f>
        <v>1523188159.3000002</v>
      </c>
    </row>
    <row r="109" spans="1:5" x14ac:dyDescent="0.25">
      <c r="A109" s="26" t="s">
        <v>66</v>
      </c>
      <c r="B109" s="35">
        <v>20090666.190000001</v>
      </c>
      <c r="C109" s="35">
        <v>10739152.16</v>
      </c>
      <c r="D109" s="35">
        <v>54011860.130000003</v>
      </c>
      <c r="E109" s="26">
        <f t="shared" si="3"/>
        <v>84841678.480000004</v>
      </c>
    </row>
    <row r="110" spans="1:5" x14ac:dyDescent="0.25">
      <c r="A110" s="26" t="s">
        <v>69</v>
      </c>
      <c r="B110" s="35">
        <v>25629.200000000001</v>
      </c>
      <c r="C110" s="35">
        <v>64278.71</v>
      </c>
      <c r="D110" s="35">
        <v>0</v>
      </c>
      <c r="E110" s="26">
        <f t="shared" si="3"/>
        <v>89907.91</v>
      </c>
    </row>
    <row r="111" spans="1:5" x14ac:dyDescent="0.25">
      <c r="A111" s="26" t="s">
        <v>67</v>
      </c>
      <c r="B111" s="35">
        <v>3665573.83</v>
      </c>
      <c r="C111" s="35">
        <v>7826820.9000000004</v>
      </c>
      <c r="D111" s="35">
        <v>68336506.530000001</v>
      </c>
      <c r="E111" s="26">
        <f t="shared" si="3"/>
        <v>79828901.260000005</v>
      </c>
    </row>
    <row r="112" spans="1:5" x14ac:dyDescent="0.25">
      <c r="A112" s="26" t="s">
        <v>160</v>
      </c>
      <c r="B112" s="35">
        <v>4956244.22</v>
      </c>
      <c r="C112" s="35">
        <v>16663083.789999999</v>
      </c>
      <c r="D112" s="35">
        <v>1024475449.6</v>
      </c>
      <c r="E112" s="26">
        <f t="shared" si="3"/>
        <v>1046094777.61</v>
      </c>
    </row>
    <row r="113" spans="1:9" x14ac:dyDescent="0.25">
      <c r="A113" s="167" t="s">
        <v>220</v>
      </c>
      <c r="B113" s="35">
        <v>0</v>
      </c>
      <c r="C113" s="35">
        <v>143706160</v>
      </c>
      <c r="D113" s="35">
        <v>709147523.54999995</v>
      </c>
      <c r="E113" s="26">
        <f t="shared" si="3"/>
        <v>852853683.54999995</v>
      </c>
    </row>
    <row r="114" spans="1:9" ht="15.75" thickBot="1" x14ac:dyDescent="0.3">
      <c r="A114" s="27" t="s">
        <v>31</v>
      </c>
      <c r="B114" s="27">
        <f>SUM(B107:B113)</f>
        <v>677921928.0200001</v>
      </c>
      <c r="C114" s="27">
        <f t="shared" ref="C114:D114" si="4">SUM(C107:C113)</f>
        <v>810620489.28999996</v>
      </c>
      <c r="D114" s="27">
        <f t="shared" si="4"/>
        <v>3248243431.7600002</v>
      </c>
      <c r="E114" s="27">
        <f>SUM(E107:E113)</f>
        <v>4736785849.0700006</v>
      </c>
    </row>
    <row r="115" spans="1:9" ht="15.75" thickTop="1" x14ac:dyDescent="0.25">
      <c r="A115" s="69" t="s">
        <v>49</v>
      </c>
    </row>
    <row r="116" spans="1:9" x14ac:dyDescent="0.25">
      <c r="A116" s="69"/>
    </row>
    <row r="117" spans="1:9" x14ac:dyDescent="0.25">
      <c r="A117" s="69"/>
    </row>
    <row r="118" spans="1:9" x14ac:dyDescent="0.25">
      <c r="A118" s="180" t="s">
        <v>34</v>
      </c>
      <c r="B118" s="180"/>
      <c r="C118" s="180"/>
      <c r="D118" s="180"/>
      <c r="E118" s="180"/>
    </row>
    <row r="119" spans="1:9" x14ac:dyDescent="0.25">
      <c r="A119" s="179" t="s">
        <v>35</v>
      </c>
      <c r="B119" s="179"/>
      <c r="C119" s="179"/>
      <c r="D119" s="179"/>
      <c r="E119" s="179"/>
    </row>
    <row r="120" spans="1:9" x14ac:dyDescent="0.25">
      <c r="A120" s="179" t="s">
        <v>50</v>
      </c>
      <c r="B120" s="179"/>
      <c r="C120" s="179"/>
      <c r="D120" s="179"/>
      <c r="E120" s="179"/>
    </row>
    <row r="122" spans="1:9" ht="15.75" thickBot="1" x14ac:dyDescent="0.3">
      <c r="A122" s="68" t="s">
        <v>33</v>
      </c>
      <c r="B122" s="88" t="s">
        <v>135</v>
      </c>
      <c r="C122" s="88" t="s">
        <v>136</v>
      </c>
      <c r="D122" s="88" t="s">
        <v>137</v>
      </c>
      <c r="E122" s="53" t="s">
        <v>132</v>
      </c>
    </row>
    <row r="123" spans="1:9" x14ac:dyDescent="0.25">
      <c r="A123" s="26" t="s">
        <v>36</v>
      </c>
      <c r="B123" s="2">
        <f>'3T'!E128</f>
        <v>11593976624.65</v>
      </c>
      <c r="C123" s="21">
        <f>+B128</f>
        <v>11821899341.73</v>
      </c>
      <c r="D123" s="21">
        <f>+C128</f>
        <v>11928308775.240002</v>
      </c>
      <c r="E123" s="21">
        <f>+B123</f>
        <v>11593976624.65</v>
      </c>
      <c r="G123" s="49"/>
      <c r="H123" s="49"/>
      <c r="I123" s="49"/>
    </row>
    <row r="124" spans="1:9" x14ac:dyDescent="0.25">
      <c r="A124" s="26" t="s">
        <v>51</v>
      </c>
      <c r="B124" s="2">
        <v>905817992.20000005</v>
      </c>
      <c r="C124" s="2">
        <v>916996350.60000002</v>
      </c>
      <c r="D124" s="2">
        <v>1310227115</v>
      </c>
      <c r="E124" s="21">
        <f>+SUM(B124:D124)</f>
        <v>3133041457.8000002</v>
      </c>
      <c r="G124" s="75"/>
      <c r="H124" s="49"/>
      <c r="I124" s="49"/>
    </row>
    <row r="125" spans="1:9" x14ac:dyDescent="0.25">
      <c r="A125" s="26" t="s">
        <v>52</v>
      </c>
      <c r="B125" s="2">
        <v>26652.899999976158</v>
      </c>
      <c r="C125" s="2">
        <v>33572.199999928474</v>
      </c>
      <c r="D125" s="2">
        <v>4095414.0999999046</v>
      </c>
      <c r="E125" s="21">
        <f>+SUM(B125:D125)</f>
        <v>4155639.1999998093</v>
      </c>
      <c r="G125" s="123"/>
      <c r="H125" s="123"/>
      <c r="I125" s="123"/>
    </row>
    <row r="126" spans="1:9" x14ac:dyDescent="0.25">
      <c r="A126" s="26" t="s">
        <v>53</v>
      </c>
      <c r="B126" s="21">
        <f>+B123+B124+B125</f>
        <v>12499821269.75</v>
      </c>
      <c r="C126" s="21">
        <f t="shared" ref="C126:D126" si="5">+C123+C124+C125</f>
        <v>12738929264.530001</v>
      </c>
      <c r="D126" s="21">
        <f t="shared" si="5"/>
        <v>13242631304.340002</v>
      </c>
      <c r="E126" s="21">
        <f>+E123+E124+E125</f>
        <v>14731173721.650002</v>
      </c>
      <c r="G126" s="49"/>
      <c r="H126" s="49"/>
      <c r="I126" s="49"/>
    </row>
    <row r="127" spans="1:9" x14ac:dyDescent="0.25">
      <c r="A127" s="26" t="s">
        <v>54</v>
      </c>
      <c r="B127" s="21">
        <f>B114</f>
        <v>677921928.0200001</v>
      </c>
      <c r="C127" s="21">
        <f>C114</f>
        <v>810620489.28999996</v>
      </c>
      <c r="D127" s="21">
        <f>D114</f>
        <v>3248243431.7600002</v>
      </c>
      <c r="E127" s="21">
        <f>+SUM(B127:D127)</f>
        <v>4736785849.0699997</v>
      </c>
      <c r="G127" s="49"/>
      <c r="H127" s="49"/>
      <c r="I127" s="49"/>
    </row>
    <row r="128" spans="1:9" x14ac:dyDescent="0.25">
      <c r="A128" s="26" t="s">
        <v>55</v>
      </c>
      <c r="B128" s="21">
        <f>+B126-B127</f>
        <v>11821899341.73</v>
      </c>
      <c r="C128" s="21">
        <f t="shared" ref="C128:D128" si="6">+C126-C127</f>
        <v>11928308775.240002</v>
      </c>
      <c r="D128" s="21">
        <f t="shared" si="6"/>
        <v>9994387872.5800018</v>
      </c>
      <c r="E128" s="21">
        <f>+E126-E127</f>
        <v>9994387872.5800018</v>
      </c>
    </row>
    <row r="129" spans="1:5" ht="15.75" thickBot="1" x14ac:dyDescent="0.3">
      <c r="A129" s="72"/>
      <c r="B129" s="66"/>
      <c r="C129" s="72"/>
      <c r="D129" s="72"/>
      <c r="E129" s="72"/>
    </row>
    <row r="130" spans="1:5" ht="15.75" thickTop="1" x14ac:dyDescent="0.25">
      <c r="A130" s="69" t="s">
        <v>49</v>
      </c>
      <c r="B130" s="21"/>
      <c r="C130" s="73"/>
      <c r="D130" s="73"/>
      <c r="E130" s="73"/>
    </row>
    <row r="131" spans="1:5" x14ac:dyDescent="0.25">
      <c r="A131" s="141"/>
      <c r="B131" s="141"/>
      <c r="C131" s="141"/>
      <c r="D131" s="141"/>
      <c r="E131" s="141"/>
    </row>
    <row r="132" spans="1:5" ht="15.75" customHeight="1" x14ac:dyDescent="0.25">
      <c r="A132" s="141"/>
      <c r="B132" s="141"/>
      <c r="C132" s="141"/>
      <c r="D132" s="141"/>
      <c r="E132" s="141"/>
    </row>
    <row r="133" spans="1:5" x14ac:dyDescent="0.25">
      <c r="A133" s="141"/>
      <c r="B133" s="141"/>
      <c r="C133" s="141"/>
      <c r="D133" s="141"/>
      <c r="E133" s="141"/>
    </row>
    <row r="134" spans="1:5" x14ac:dyDescent="0.25">
      <c r="A134" s="121"/>
    </row>
    <row r="135" spans="1:5" x14ac:dyDescent="0.25">
      <c r="A135" s="49" t="s">
        <v>221</v>
      </c>
    </row>
    <row r="136" spans="1:5" x14ac:dyDescent="0.25">
      <c r="A136" s="140"/>
    </row>
  </sheetData>
  <mergeCells count="20">
    <mergeCell ref="A120:E120"/>
    <mergeCell ref="A68:A75"/>
    <mergeCell ref="A82:E82"/>
    <mergeCell ref="A102:E102"/>
    <mergeCell ref="A103:E103"/>
    <mergeCell ref="A104:E104"/>
    <mergeCell ref="A118:E118"/>
    <mergeCell ref="A119:E119"/>
    <mergeCell ref="A80:E80"/>
    <mergeCell ref="A81:E81"/>
    <mergeCell ref="A45:A49"/>
    <mergeCell ref="A63:A67"/>
    <mergeCell ref="A23:A37"/>
    <mergeCell ref="A1:G1"/>
    <mergeCell ref="A8:G8"/>
    <mergeCell ref="A9:G9"/>
    <mergeCell ref="A13:A22"/>
    <mergeCell ref="A55:A62"/>
    <mergeCell ref="A50:A54"/>
    <mergeCell ref="A38:A44"/>
  </mergeCells>
  <pageMargins left="0.7" right="0.7" top="0.75" bottom="0.75" header="0.3" footer="0.3"/>
  <pageSetup scale="2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workbookViewId="0">
      <selection activeCell="D114" sqref="D114"/>
    </sheetView>
  </sheetViews>
  <sheetFormatPr baseColWidth="10" defaultColWidth="11.42578125" defaultRowHeight="15" x14ac:dyDescent="0.25"/>
  <cols>
    <col min="1" max="1" width="44" style="44" customWidth="1"/>
    <col min="2" max="2" width="26" style="44" customWidth="1"/>
    <col min="3" max="3" width="14.85546875" style="44" customWidth="1"/>
    <col min="4" max="4" width="17.85546875" style="44" bestFit="1" customWidth="1"/>
    <col min="5" max="5" width="15.42578125" style="44" bestFit="1" customWidth="1"/>
    <col min="6" max="6" width="11.5703125" style="44" bestFit="1" customWidth="1"/>
    <col min="7" max="7" width="35.140625" style="44" customWidth="1"/>
    <col min="8" max="16384" width="11.42578125" style="44"/>
  </cols>
  <sheetData>
    <row r="1" spans="1:7" x14ac:dyDescent="0.25">
      <c r="A1" s="168" t="s">
        <v>84</v>
      </c>
      <c r="B1" s="168"/>
      <c r="C1" s="168"/>
      <c r="D1" s="168"/>
      <c r="E1" s="168"/>
      <c r="F1" s="168"/>
      <c r="G1" s="168"/>
    </row>
    <row r="2" spans="1:7" x14ac:dyDescent="0.25">
      <c r="A2" s="45" t="s">
        <v>0</v>
      </c>
      <c r="B2" s="46" t="s">
        <v>85</v>
      </c>
      <c r="C2" s="49"/>
      <c r="D2" s="49"/>
      <c r="E2" s="49"/>
      <c r="F2" s="49"/>
      <c r="G2" s="49"/>
    </row>
    <row r="3" spans="1:7" x14ac:dyDescent="0.25">
      <c r="A3" s="45" t="s">
        <v>1</v>
      </c>
      <c r="B3" s="46" t="s">
        <v>2</v>
      </c>
      <c r="C3" s="49"/>
      <c r="D3" s="49"/>
      <c r="E3" s="49"/>
      <c r="F3" s="49"/>
      <c r="G3" s="49"/>
    </row>
    <row r="4" spans="1:7" x14ac:dyDescent="0.25">
      <c r="A4" s="45" t="s">
        <v>3</v>
      </c>
      <c r="B4" s="51" t="s">
        <v>4</v>
      </c>
      <c r="C4" s="49"/>
      <c r="D4" s="49"/>
      <c r="E4" s="49"/>
      <c r="F4" s="49"/>
      <c r="G4" s="49"/>
    </row>
    <row r="5" spans="1:7" x14ac:dyDescent="0.25">
      <c r="A5" s="45" t="s">
        <v>86</v>
      </c>
      <c r="B5" s="51" t="s">
        <v>215</v>
      </c>
      <c r="C5" s="49"/>
      <c r="D5" s="49"/>
      <c r="E5" s="49"/>
      <c r="F5" s="49"/>
      <c r="G5" s="49"/>
    </row>
    <row r="8" spans="1:7" x14ac:dyDescent="0.25">
      <c r="A8" s="168" t="s">
        <v>87</v>
      </c>
      <c r="B8" s="168"/>
      <c r="C8" s="168"/>
      <c r="D8" s="168"/>
      <c r="E8" s="168"/>
      <c r="F8" s="168"/>
      <c r="G8" s="168"/>
    </row>
    <row r="9" spans="1:7" x14ac:dyDescent="0.25">
      <c r="A9" s="168" t="s">
        <v>88</v>
      </c>
      <c r="B9" s="168"/>
      <c r="C9" s="168"/>
      <c r="D9" s="168"/>
      <c r="E9" s="168"/>
      <c r="F9" s="168"/>
      <c r="G9" s="168"/>
    </row>
    <row r="11" spans="1:7" s="89" customFormat="1" ht="15.75" thickBot="1" x14ac:dyDescent="0.3">
      <c r="A11" s="88" t="s">
        <v>5</v>
      </c>
      <c r="B11" s="53" t="s">
        <v>178</v>
      </c>
      <c r="C11" s="88" t="s">
        <v>6</v>
      </c>
      <c r="D11" s="88" t="s">
        <v>10</v>
      </c>
      <c r="E11" s="88" t="s">
        <v>94</v>
      </c>
      <c r="F11" s="88" t="s">
        <v>105</v>
      </c>
    </row>
    <row r="12" spans="1:7" s="89" customFormat="1" x14ac:dyDescent="0.25">
      <c r="A12" s="90"/>
      <c r="B12" s="73"/>
      <c r="C12" s="90"/>
      <c r="D12" s="90"/>
      <c r="E12" s="90"/>
      <c r="F12" s="90"/>
    </row>
    <row r="13" spans="1:7" s="54" customFormat="1" ht="30" customHeight="1" x14ac:dyDescent="0.25">
      <c r="A13" s="200" t="s">
        <v>11</v>
      </c>
      <c r="B13" s="77" t="s">
        <v>12</v>
      </c>
      <c r="C13" s="97" t="s">
        <v>13</v>
      </c>
      <c r="D13" s="78">
        <f>+'1T'!G13</f>
        <v>0</v>
      </c>
      <c r="E13" s="78">
        <f>+'2T'!G13</f>
        <v>8</v>
      </c>
      <c r="F13" s="78">
        <f>SUM(D13:E13)</f>
        <v>8</v>
      </c>
    </row>
    <row r="14" spans="1:7" s="54" customFormat="1" ht="22.5" customHeight="1" x14ac:dyDescent="0.25">
      <c r="A14" s="200"/>
      <c r="B14" s="77" t="s">
        <v>15</v>
      </c>
      <c r="C14" s="97" t="s">
        <v>14</v>
      </c>
      <c r="D14" s="97">
        <f>+'1T'!G14</f>
        <v>0</v>
      </c>
      <c r="E14" s="97">
        <f>+'2T'!G14</f>
        <v>64</v>
      </c>
      <c r="F14" s="97">
        <f t="shared" ref="F14:F75" si="0">SUM(D14:E14)</f>
        <v>64</v>
      </c>
    </row>
    <row r="15" spans="1:7" s="54" customFormat="1" ht="22.5" customHeight="1" x14ac:dyDescent="0.25">
      <c r="A15" s="200"/>
      <c r="B15" s="77" t="s">
        <v>74</v>
      </c>
      <c r="C15" s="97" t="s">
        <v>95</v>
      </c>
      <c r="D15" s="97">
        <f>+'1T'!G15</f>
        <v>0</v>
      </c>
      <c r="E15" s="97">
        <f>+'2T'!G15</f>
        <v>0</v>
      </c>
      <c r="F15" s="97">
        <f t="shared" si="0"/>
        <v>0</v>
      </c>
    </row>
    <row r="16" spans="1:7" s="54" customFormat="1" ht="30" x14ac:dyDescent="0.25">
      <c r="A16" s="200"/>
      <c r="B16" s="28" t="s">
        <v>155</v>
      </c>
      <c r="C16" s="29" t="s">
        <v>154</v>
      </c>
      <c r="D16" s="97">
        <f>+'1T'!G16</f>
        <v>0</v>
      </c>
      <c r="E16" s="97">
        <f>+'2T'!G16</f>
        <v>0</v>
      </c>
      <c r="F16" s="97">
        <f t="shared" si="0"/>
        <v>0</v>
      </c>
    </row>
    <row r="17" spans="1:7" s="54" customFormat="1" x14ac:dyDescent="0.25">
      <c r="A17" s="200"/>
      <c r="B17" s="28" t="s">
        <v>167</v>
      </c>
      <c r="C17" s="29" t="s">
        <v>154</v>
      </c>
      <c r="D17" s="97">
        <f>+'1T'!G17</f>
        <v>0</v>
      </c>
      <c r="E17" s="97">
        <f>'2T'!G17</f>
        <v>0</v>
      </c>
      <c r="F17" s="97">
        <f t="shared" si="0"/>
        <v>0</v>
      </c>
      <c r="G17" s="165"/>
    </row>
    <row r="18" spans="1:7" s="54" customFormat="1" x14ac:dyDescent="0.25">
      <c r="A18" s="200"/>
      <c r="B18" s="28" t="s">
        <v>168</v>
      </c>
      <c r="C18" s="29" t="s">
        <v>154</v>
      </c>
      <c r="D18" s="97">
        <f>+'1T'!G18</f>
        <v>0</v>
      </c>
      <c r="E18" s="97">
        <f>+'2T'!G18</f>
        <v>20</v>
      </c>
      <c r="F18" s="97">
        <f t="shared" si="0"/>
        <v>20</v>
      </c>
    </row>
    <row r="19" spans="1:7" s="54" customFormat="1" ht="30" x14ac:dyDescent="0.25">
      <c r="A19" s="200"/>
      <c r="B19" s="28" t="s">
        <v>169</v>
      </c>
      <c r="C19" s="29" t="s">
        <v>154</v>
      </c>
      <c r="D19" s="97">
        <f>+'1T'!G19</f>
        <v>0</v>
      </c>
      <c r="E19" s="97">
        <f>+'2T'!G19</f>
        <v>0</v>
      </c>
      <c r="F19" s="97">
        <f t="shared" si="0"/>
        <v>0</v>
      </c>
    </row>
    <row r="20" spans="1:7" s="54" customFormat="1" ht="30" x14ac:dyDescent="0.25">
      <c r="A20" s="200"/>
      <c r="B20" s="28" t="s">
        <v>170</v>
      </c>
      <c r="C20" s="29" t="s">
        <v>154</v>
      </c>
      <c r="D20" s="97">
        <f>+'1T'!G20</f>
        <v>0</v>
      </c>
      <c r="E20" s="97">
        <f>+'2T'!G20</f>
        <v>0</v>
      </c>
      <c r="F20" s="97">
        <f t="shared" si="0"/>
        <v>0</v>
      </c>
    </row>
    <row r="21" spans="1:7" s="54" customFormat="1" x14ac:dyDescent="0.25">
      <c r="A21" s="200"/>
      <c r="B21" s="28" t="s">
        <v>171</v>
      </c>
      <c r="C21" s="29" t="s">
        <v>161</v>
      </c>
      <c r="D21" s="97">
        <f>+'1T'!G21</f>
        <v>0</v>
      </c>
      <c r="E21" s="97">
        <f>+'2T'!G21</f>
        <v>8</v>
      </c>
      <c r="F21" s="97">
        <f t="shared" si="0"/>
        <v>8</v>
      </c>
    </row>
    <row r="22" spans="1:7" s="54" customFormat="1" ht="15.75" thickBot="1" x14ac:dyDescent="0.3">
      <c r="A22" s="201"/>
      <c r="B22" s="127" t="s">
        <v>180</v>
      </c>
      <c r="C22" s="128" t="s">
        <v>154</v>
      </c>
      <c r="D22" s="151">
        <f>+'1T'!G22</f>
        <v>0</v>
      </c>
      <c r="E22" s="151">
        <f>+'2T'!G22</f>
        <v>0</v>
      </c>
      <c r="F22" s="151">
        <f t="shared" si="0"/>
        <v>0</v>
      </c>
    </row>
    <row r="23" spans="1:7" s="54" customFormat="1" ht="30" x14ac:dyDescent="0.25">
      <c r="A23" s="176" t="s">
        <v>75</v>
      </c>
      <c r="B23" s="58" t="s">
        <v>124</v>
      </c>
      <c r="C23" s="97" t="s">
        <v>14</v>
      </c>
      <c r="D23" s="97">
        <f>+'1T'!G23</f>
        <v>0</v>
      </c>
      <c r="E23" s="97">
        <f>+'2T'!G23</f>
        <v>0</v>
      </c>
      <c r="F23" s="97">
        <f t="shared" si="0"/>
        <v>0</v>
      </c>
    </row>
    <row r="24" spans="1:7" s="54" customFormat="1" ht="27.75" customHeight="1" x14ac:dyDescent="0.25">
      <c r="A24" s="177"/>
      <c r="B24" s="91" t="s">
        <v>15</v>
      </c>
      <c r="C24" s="97" t="s">
        <v>14</v>
      </c>
      <c r="D24" s="97">
        <f>+'1T'!G24</f>
        <v>0</v>
      </c>
      <c r="E24" s="97">
        <f>+'2T'!G24</f>
        <v>123</v>
      </c>
      <c r="F24" s="97">
        <f t="shared" si="0"/>
        <v>123</v>
      </c>
    </row>
    <row r="25" spans="1:7" s="54" customFormat="1" ht="31.5" customHeight="1" x14ac:dyDescent="0.25">
      <c r="A25" s="177"/>
      <c r="B25" s="9" t="s">
        <v>138</v>
      </c>
      <c r="C25" s="97" t="s">
        <v>14</v>
      </c>
      <c r="D25" s="97">
        <f>+'1T'!G25</f>
        <v>0</v>
      </c>
      <c r="E25" s="97">
        <f>+'2T'!G25</f>
        <v>379</v>
      </c>
      <c r="F25" s="97">
        <f t="shared" si="0"/>
        <v>379</v>
      </c>
    </row>
    <row r="26" spans="1:7" s="54" customFormat="1" ht="33.75" customHeight="1" x14ac:dyDescent="0.25">
      <c r="A26" s="177"/>
      <c r="B26" s="91" t="s">
        <v>139</v>
      </c>
      <c r="C26" s="97" t="s">
        <v>16</v>
      </c>
      <c r="D26" s="97">
        <f>+'1T'!G26</f>
        <v>0</v>
      </c>
      <c r="E26" s="97">
        <f>+'2T'!G26</f>
        <v>11</v>
      </c>
      <c r="F26" s="97">
        <f t="shared" si="0"/>
        <v>11</v>
      </c>
    </row>
    <row r="27" spans="1:7" s="54" customFormat="1" ht="30" x14ac:dyDescent="0.25">
      <c r="A27" s="177"/>
      <c r="B27" s="58" t="s">
        <v>17</v>
      </c>
      <c r="C27" s="97" t="s">
        <v>14</v>
      </c>
      <c r="D27" s="97">
        <f>+'1T'!G27</f>
        <v>0</v>
      </c>
      <c r="E27" s="97">
        <f>+'2T'!G27</f>
        <v>838</v>
      </c>
      <c r="F27" s="97">
        <f t="shared" si="0"/>
        <v>838</v>
      </c>
    </row>
    <row r="28" spans="1:7" s="54" customFormat="1" ht="30" x14ac:dyDescent="0.25">
      <c r="A28" s="177"/>
      <c r="B28" s="58" t="s">
        <v>109</v>
      </c>
      <c r="C28" s="97" t="s">
        <v>39</v>
      </c>
      <c r="D28" s="97">
        <f>+'1T'!G28</f>
        <v>0</v>
      </c>
      <c r="E28" s="97">
        <f>+'2T'!G28</f>
        <v>0</v>
      </c>
      <c r="F28" s="97">
        <f t="shared" si="0"/>
        <v>0</v>
      </c>
    </row>
    <row r="29" spans="1:7" s="54" customFormat="1" ht="20.25" customHeight="1" x14ac:dyDescent="0.25">
      <c r="A29" s="177"/>
      <c r="B29" s="91" t="s">
        <v>140</v>
      </c>
      <c r="C29" s="97" t="s">
        <v>16</v>
      </c>
      <c r="D29" s="97">
        <f>+'1T'!G29</f>
        <v>0</v>
      </c>
      <c r="E29" s="97">
        <f>+'2T'!G29</f>
        <v>5</v>
      </c>
      <c r="F29" s="97">
        <f t="shared" si="0"/>
        <v>5</v>
      </c>
    </row>
    <row r="30" spans="1:7" s="54" customFormat="1" ht="30" customHeight="1" x14ac:dyDescent="0.25">
      <c r="A30" s="177"/>
      <c r="B30" s="59" t="s">
        <v>141</v>
      </c>
      <c r="C30" s="97" t="s">
        <v>40</v>
      </c>
      <c r="D30" s="97">
        <f>+'1T'!G30</f>
        <v>0</v>
      </c>
      <c r="E30" s="97">
        <f>+'2T'!G30</f>
        <v>0</v>
      </c>
      <c r="F30" s="97">
        <f t="shared" si="0"/>
        <v>0</v>
      </c>
    </row>
    <row r="31" spans="1:7" s="54" customFormat="1" ht="15" customHeight="1" x14ac:dyDescent="0.25">
      <c r="A31" s="177"/>
      <c r="B31" s="9" t="s">
        <v>142</v>
      </c>
      <c r="C31" s="97" t="s">
        <v>14</v>
      </c>
      <c r="D31" s="97">
        <f>+'1T'!G31</f>
        <v>0</v>
      </c>
      <c r="E31" s="97">
        <f>+'2T'!G31</f>
        <v>0</v>
      </c>
      <c r="F31" s="97">
        <f t="shared" si="0"/>
        <v>0</v>
      </c>
    </row>
    <row r="32" spans="1:7" s="54" customFormat="1" ht="15" customHeight="1" x14ac:dyDescent="0.25">
      <c r="A32" s="177"/>
      <c r="B32" s="9" t="s">
        <v>143</v>
      </c>
      <c r="C32" s="97" t="s">
        <v>39</v>
      </c>
      <c r="D32" s="97">
        <f>+'1T'!G32</f>
        <v>0</v>
      </c>
      <c r="E32" s="97">
        <f>+'2T'!G32</f>
        <v>0</v>
      </c>
      <c r="F32" s="97">
        <f t="shared" si="0"/>
        <v>0</v>
      </c>
    </row>
    <row r="33" spans="1:7" s="54" customFormat="1" ht="15" customHeight="1" x14ac:dyDescent="0.25">
      <c r="A33" s="177"/>
      <c r="B33" s="58" t="s">
        <v>158</v>
      </c>
      <c r="C33" s="97" t="s">
        <v>39</v>
      </c>
      <c r="D33" s="97">
        <f>+'1T'!G33</f>
        <v>0</v>
      </c>
      <c r="E33" s="97">
        <f>+'2T'!G33</f>
        <v>57</v>
      </c>
      <c r="F33" s="97">
        <f t="shared" si="0"/>
        <v>57</v>
      </c>
    </row>
    <row r="34" spans="1:7" s="54" customFormat="1" x14ac:dyDescent="0.25">
      <c r="A34" s="177"/>
      <c r="B34" s="110" t="s">
        <v>159</v>
      </c>
      <c r="C34" s="49" t="s">
        <v>40</v>
      </c>
      <c r="D34" s="97">
        <f>+'1T'!G34</f>
        <v>0</v>
      </c>
      <c r="E34" s="97">
        <f>+'2T'!G34</f>
        <v>0</v>
      </c>
      <c r="F34" s="97">
        <f t="shared" si="0"/>
        <v>0</v>
      </c>
    </row>
    <row r="35" spans="1:7" s="54" customFormat="1" x14ac:dyDescent="0.25">
      <c r="A35" s="177"/>
      <c r="B35" s="54" t="s">
        <v>181</v>
      </c>
      <c r="C35" s="49"/>
      <c r="D35" s="97">
        <f>'1T'!G35</f>
        <v>0</v>
      </c>
      <c r="E35" s="97">
        <f>+'2T'!G35</f>
        <v>0</v>
      </c>
      <c r="F35" s="97">
        <f t="shared" si="0"/>
        <v>0</v>
      </c>
      <c r="G35" s="165"/>
    </row>
    <row r="36" spans="1:7" s="54" customFormat="1" ht="30" x14ac:dyDescent="0.25">
      <c r="A36" s="177"/>
      <c r="B36" s="110" t="s">
        <v>196</v>
      </c>
      <c r="C36" s="49" t="s">
        <v>197</v>
      </c>
      <c r="D36" s="97"/>
      <c r="E36" s="97"/>
      <c r="F36" s="97"/>
    </row>
    <row r="37" spans="1:7" s="54" customFormat="1" ht="15.75" thickBot="1" x14ac:dyDescent="0.3">
      <c r="A37" s="178"/>
      <c r="B37" s="150" t="s">
        <v>198</v>
      </c>
      <c r="C37" s="130" t="s">
        <v>101</v>
      </c>
      <c r="D37" s="151"/>
      <c r="E37" s="151"/>
      <c r="F37" s="151"/>
    </row>
    <row r="38" spans="1:7" s="54" customFormat="1" ht="31.5" customHeight="1" x14ac:dyDescent="0.25">
      <c r="A38" s="199" t="s">
        <v>18</v>
      </c>
      <c r="B38" s="92" t="s">
        <v>19</v>
      </c>
      <c r="C38" s="97" t="s">
        <v>13</v>
      </c>
      <c r="D38" s="97">
        <f>+'1T'!G38</f>
        <v>24</v>
      </c>
      <c r="E38" s="97">
        <f>+'2T'!G38</f>
        <v>36</v>
      </c>
      <c r="F38" s="97">
        <f t="shared" si="0"/>
        <v>60</v>
      </c>
    </row>
    <row r="39" spans="1:7" s="54" customFormat="1" ht="18" customHeight="1" x14ac:dyDescent="0.25">
      <c r="A39" s="200"/>
      <c r="B39" s="93" t="s">
        <v>15</v>
      </c>
      <c r="C39" s="82" t="s">
        <v>14</v>
      </c>
      <c r="D39" s="97">
        <f>+'1T'!G39</f>
        <v>400</v>
      </c>
      <c r="E39" s="97">
        <f>+'2T'!G39</f>
        <v>12</v>
      </c>
      <c r="F39" s="97">
        <f t="shared" si="0"/>
        <v>412</v>
      </c>
    </row>
    <row r="40" spans="1:7" s="54" customFormat="1" ht="30" x14ac:dyDescent="0.25">
      <c r="A40" s="200"/>
      <c r="B40" s="91" t="s">
        <v>76</v>
      </c>
      <c r="C40" s="82" t="s">
        <v>14</v>
      </c>
      <c r="D40" s="97">
        <f>+'1T'!G40</f>
        <v>0</v>
      </c>
      <c r="E40" s="97">
        <f>+'2T'!G40</f>
        <v>0</v>
      </c>
      <c r="F40" s="97">
        <f t="shared" si="0"/>
        <v>0</v>
      </c>
    </row>
    <row r="41" spans="1:7" s="54" customFormat="1" ht="30.75" customHeight="1" x14ac:dyDescent="0.25">
      <c r="A41" s="200"/>
      <c r="B41" s="91" t="s">
        <v>96</v>
      </c>
      <c r="C41" s="82" t="s">
        <v>97</v>
      </c>
      <c r="D41" s="97">
        <f>+'1T'!G41</f>
        <v>0</v>
      </c>
      <c r="E41" s="97">
        <f>+'2T'!G41</f>
        <v>0</v>
      </c>
      <c r="F41" s="97">
        <f t="shared" si="0"/>
        <v>0</v>
      </c>
    </row>
    <row r="42" spans="1:7" s="54" customFormat="1" ht="30" x14ac:dyDescent="0.25">
      <c r="A42" s="200"/>
      <c r="B42" s="114" t="s">
        <v>162</v>
      </c>
      <c r="C42" s="115" t="s">
        <v>163</v>
      </c>
      <c r="D42" s="97">
        <f>+'1T'!G42</f>
        <v>0</v>
      </c>
      <c r="E42" s="97">
        <f>+'2T'!G42</f>
        <v>0</v>
      </c>
      <c r="F42" s="97">
        <f t="shared" si="0"/>
        <v>0</v>
      </c>
    </row>
    <row r="43" spans="1:7" s="54" customFormat="1" ht="45" x14ac:dyDescent="0.25">
      <c r="A43" s="200"/>
      <c r="B43" s="114" t="s">
        <v>185</v>
      </c>
      <c r="C43" s="115" t="s">
        <v>164</v>
      </c>
      <c r="D43" s="97">
        <f>+'1T'!G43</f>
        <v>3</v>
      </c>
      <c r="E43" s="97">
        <f>+'2T'!G43</f>
        <v>0</v>
      </c>
      <c r="F43" s="97">
        <f t="shared" si="0"/>
        <v>3</v>
      </c>
    </row>
    <row r="44" spans="1:7" s="54" customFormat="1" ht="15.75" thickBot="1" x14ac:dyDescent="0.3">
      <c r="A44" s="201"/>
      <c r="B44" s="152" t="s">
        <v>182</v>
      </c>
      <c r="C44" s="153" t="s">
        <v>164</v>
      </c>
      <c r="D44" s="151">
        <f>+'1T'!G44</f>
        <v>0</v>
      </c>
      <c r="E44" s="151">
        <f>+'2T'!G44</f>
        <v>6</v>
      </c>
      <c r="F44" s="151">
        <f t="shared" si="0"/>
        <v>6</v>
      </c>
    </row>
    <row r="45" spans="1:7" s="54" customFormat="1" ht="45" x14ac:dyDescent="0.25">
      <c r="A45" s="199" t="s">
        <v>20</v>
      </c>
      <c r="B45" s="94" t="s">
        <v>41</v>
      </c>
      <c r="C45" s="96" t="s">
        <v>42</v>
      </c>
      <c r="D45" s="97">
        <f>+'1T'!G45</f>
        <v>0</v>
      </c>
      <c r="E45" s="97">
        <f>+'2T'!G45</f>
        <v>6</v>
      </c>
      <c r="F45" s="97">
        <f t="shared" si="0"/>
        <v>6</v>
      </c>
    </row>
    <row r="46" spans="1:7" s="54" customFormat="1" ht="21.75" customHeight="1" x14ac:dyDescent="0.25">
      <c r="A46" s="200"/>
      <c r="B46" s="95" t="s">
        <v>43</v>
      </c>
      <c r="C46" s="96" t="s">
        <v>44</v>
      </c>
      <c r="D46" s="97">
        <f>+'1T'!G46</f>
        <v>3</v>
      </c>
      <c r="E46" s="97">
        <f>+'2T'!G46</f>
        <v>2</v>
      </c>
      <c r="F46" s="97">
        <f t="shared" si="0"/>
        <v>5</v>
      </c>
    </row>
    <row r="47" spans="1:7" s="54" customFormat="1" ht="23.25" customHeight="1" x14ac:dyDescent="0.25">
      <c r="A47" s="200"/>
      <c r="B47" s="95" t="s">
        <v>98</v>
      </c>
      <c r="C47" s="96" t="s">
        <v>99</v>
      </c>
      <c r="D47" s="97">
        <f>+'1T'!G47</f>
        <v>0</v>
      </c>
      <c r="E47" s="97">
        <f>+'2T'!G47</f>
        <v>99</v>
      </c>
      <c r="F47" s="97">
        <f t="shared" si="0"/>
        <v>99</v>
      </c>
    </row>
    <row r="48" spans="1:7" s="54" customFormat="1" x14ac:dyDescent="0.25">
      <c r="A48" s="200"/>
      <c r="B48" s="94" t="s">
        <v>100</v>
      </c>
      <c r="C48" s="96" t="s">
        <v>14</v>
      </c>
      <c r="D48" s="97">
        <f>+'1T'!G48</f>
        <v>3100</v>
      </c>
      <c r="E48" s="97">
        <f>+'2T'!G48</f>
        <v>270</v>
      </c>
      <c r="F48" s="97">
        <f t="shared" si="0"/>
        <v>3370</v>
      </c>
    </row>
    <row r="49" spans="1:6" s="54" customFormat="1" ht="30.75" thickBot="1" x14ac:dyDescent="0.3">
      <c r="A49" s="201"/>
      <c r="B49" s="154" t="s">
        <v>186</v>
      </c>
      <c r="C49" s="136"/>
      <c r="D49" s="151">
        <f>+'1T'!G49</f>
        <v>1</v>
      </c>
      <c r="E49" s="151">
        <f>+'2T'!G49</f>
        <v>1</v>
      </c>
      <c r="F49" s="151">
        <f t="shared" si="0"/>
        <v>2</v>
      </c>
    </row>
    <row r="50" spans="1:6" s="54" customFormat="1" ht="18" customHeight="1" x14ac:dyDescent="0.25">
      <c r="A50" s="172" t="s">
        <v>187</v>
      </c>
      <c r="B50" s="61" t="s">
        <v>21</v>
      </c>
      <c r="C50" s="96" t="s">
        <v>22</v>
      </c>
      <c r="D50" s="97">
        <f>+'1T'!G50</f>
        <v>0</v>
      </c>
      <c r="E50" s="97">
        <f>+'2T'!G50</f>
        <v>16</v>
      </c>
      <c r="F50" s="97">
        <f t="shared" si="0"/>
        <v>16</v>
      </c>
    </row>
    <row r="51" spans="1:6" s="54" customFormat="1" x14ac:dyDescent="0.25">
      <c r="A51" s="173"/>
      <c r="B51" s="61" t="s">
        <v>23</v>
      </c>
      <c r="C51" s="96" t="s">
        <v>14</v>
      </c>
      <c r="D51" s="97">
        <f>+'1T'!G51</f>
        <v>0</v>
      </c>
      <c r="E51" s="97">
        <f>+'2T'!G51</f>
        <v>75</v>
      </c>
      <c r="F51" s="97">
        <f t="shared" si="0"/>
        <v>75</v>
      </c>
    </row>
    <row r="52" spans="1:6" s="54" customFormat="1" ht="45" customHeight="1" x14ac:dyDescent="0.25">
      <c r="A52" s="173"/>
      <c r="B52" s="61" t="s">
        <v>128</v>
      </c>
      <c r="C52" s="96" t="s">
        <v>14</v>
      </c>
      <c r="D52" s="97">
        <f>+'1T'!G52</f>
        <v>0</v>
      </c>
      <c r="E52" s="97">
        <f>+'2T'!G52</f>
        <v>0</v>
      </c>
      <c r="F52" s="97">
        <f t="shared" si="0"/>
        <v>0</v>
      </c>
    </row>
    <row r="53" spans="1:6" s="54" customFormat="1" ht="32.25" customHeight="1" x14ac:dyDescent="0.25">
      <c r="A53" s="173"/>
      <c r="B53" s="61" t="s">
        <v>129</v>
      </c>
      <c r="C53" s="59" t="s">
        <v>77</v>
      </c>
      <c r="D53" s="97">
        <f>+'1T'!G53</f>
        <v>0</v>
      </c>
      <c r="E53" s="97">
        <f>+'2T'!G53</f>
        <v>3</v>
      </c>
      <c r="F53" s="97">
        <f t="shared" si="0"/>
        <v>3</v>
      </c>
    </row>
    <row r="54" spans="1:6" s="54" customFormat="1" ht="32.25" customHeight="1" thickBot="1" x14ac:dyDescent="0.3">
      <c r="A54" s="174"/>
      <c r="B54" s="134" t="s">
        <v>165</v>
      </c>
      <c r="C54" s="135" t="s">
        <v>154</v>
      </c>
      <c r="D54" s="151">
        <f>+'1T'!G54</f>
        <v>0</v>
      </c>
      <c r="E54" s="151">
        <f>+'2T'!G54</f>
        <v>0</v>
      </c>
      <c r="F54" s="151">
        <f t="shared" si="0"/>
        <v>0</v>
      </c>
    </row>
    <row r="55" spans="1:6" s="54" customFormat="1" ht="45" customHeight="1" x14ac:dyDescent="0.25">
      <c r="A55" s="199" t="s">
        <v>24</v>
      </c>
      <c r="B55" s="61" t="s">
        <v>21</v>
      </c>
      <c r="C55" s="80" t="s">
        <v>13</v>
      </c>
      <c r="D55" s="97">
        <f>+'1T'!G55</f>
        <v>0</v>
      </c>
      <c r="E55" s="97">
        <f>+'2T'!G55</f>
        <v>19</v>
      </c>
      <c r="F55" s="97">
        <f t="shared" si="0"/>
        <v>19</v>
      </c>
    </row>
    <row r="56" spans="1:6" s="54" customFormat="1" ht="27.75" customHeight="1" x14ac:dyDescent="0.25">
      <c r="A56" s="200"/>
      <c r="B56" s="61" t="s">
        <v>78</v>
      </c>
      <c r="C56" s="80" t="s">
        <v>14</v>
      </c>
      <c r="D56" s="97">
        <f>+'1T'!G56</f>
        <v>0</v>
      </c>
      <c r="E56" s="97">
        <f>+'2T'!G56</f>
        <v>3740</v>
      </c>
      <c r="F56" s="97">
        <f t="shared" si="0"/>
        <v>3740</v>
      </c>
    </row>
    <row r="57" spans="1:6" s="54" customFormat="1" ht="30" x14ac:dyDescent="0.25">
      <c r="A57" s="200"/>
      <c r="B57" s="61" t="s">
        <v>79</v>
      </c>
      <c r="C57" s="80" t="s">
        <v>80</v>
      </c>
      <c r="D57" s="97">
        <f>+'1T'!G57</f>
        <v>0</v>
      </c>
      <c r="E57" s="97">
        <f>+'2T'!G57</f>
        <v>5</v>
      </c>
      <c r="F57" s="97">
        <f t="shared" si="0"/>
        <v>5</v>
      </c>
    </row>
    <row r="58" spans="1:6" s="54" customFormat="1" ht="45" x14ac:dyDescent="0.25">
      <c r="A58" s="200"/>
      <c r="B58" s="61" t="s">
        <v>25</v>
      </c>
      <c r="C58" s="80" t="s">
        <v>14</v>
      </c>
      <c r="D58" s="97">
        <f>+'1T'!G58</f>
        <v>0</v>
      </c>
      <c r="E58" s="97">
        <f>+'2T'!G58</f>
        <v>287</v>
      </c>
      <c r="F58" s="97">
        <f t="shared" si="0"/>
        <v>287</v>
      </c>
    </row>
    <row r="59" spans="1:6" s="54" customFormat="1" ht="30" x14ac:dyDescent="0.25">
      <c r="A59" s="200"/>
      <c r="B59" s="61" t="s">
        <v>81</v>
      </c>
      <c r="C59" s="96" t="s">
        <v>45</v>
      </c>
      <c r="D59" s="97">
        <f>+'1T'!G59</f>
        <v>0</v>
      </c>
      <c r="E59" s="97">
        <f>+'2T'!G59</f>
        <v>0</v>
      </c>
      <c r="F59" s="97">
        <f t="shared" si="0"/>
        <v>0</v>
      </c>
    </row>
    <row r="60" spans="1:6" s="54" customFormat="1" x14ac:dyDescent="0.25">
      <c r="A60" s="200"/>
      <c r="B60" s="81" t="s">
        <v>82</v>
      </c>
      <c r="C60" s="82" t="s">
        <v>16</v>
      </c>
      <c r="D60" s="97">
        <f>+'1T'!G60</f>
        <v>0</v>
      </c>
      <c r="E60" s="97">
        <f>+'2T'!G60</f>
        <v>0</v>
      </c>
      <c r="F60" s="97">
        <f t="shared" si="0"/>
        <v>0</v>
      </c>
    </row>
    <row r="61" spans="1:6" s="54" customFormat="1" x14ac:dyDescent="0.25">
      <c r="A61" s="200"/>
      <c r="B61" s="61" t="s">
        <v>148</v>
      </c>
      <c r="C61" s="80" t="s">
        <v>14</v>
      </c>
      <c r="D61" s="97">
        <f>+'1T'!G61</f>
        <v>0</v>
      </c>
      <c r="E61" s="97">
        <f>+'2T'!G61</f>
        <v>16</v>
      </c>
      <c r="F61" s="97">
        <f t="shared" si="0"/>
        <v>16</v>
      </c>
    </row>
    <row r="62" spans="1:6" s="54" customFormat="1" ht="15.75" thickBot="1" x14ac:dyDescent="0.3">
      <c r="A62" s="201"/>
      <c r="B62" s="130" t="s">
        <v>147</v>
      </c>
      <c r="C62" s="130" t="s">
        <v>110</v>
      </c>
      <c r="D62" s="151">
        <f>+'1T'!G62</f>
        <v>0</v>
      </c>
      <c r="E62" s="151">
        <f>+'2T'!G62</f>
        <v>0</v>
      </c>
      <c r="F62" s="151">
        <f t="shared" si="0"/>
        <v>0</v>
      </c>
    </row>
    <row r="63" spans="1:6" s="54" customFormat="1" ht="45" x14ac:dyDescent="0.25">
      <c r="A63" s="199" t="s">
        <v>89</v>
      </c>
      <c r="B63" s="162" t="s">
        <v>26</v>
      </c>
      <c r="C63" s="163" t="s">
        <v>14</v>
      </c>
      <c r="D63" s="164">
        <f>+'1T'!G63</f>
        <v>0</v>
      </c>
      <c r="E63" s="164">
        <f>+'2T'!G63</f>
        <v>3375</v>
      </c>
      <c r="F63" s="164">
        <f t="shared" si="0"/>
        <v>3375</v>
      </c>
    </row>
    <row r="64" spans="1:6" s="54" customFormat="1" x14ac:dyDescent="0.25">
      <c r="A64" s="200"/>
      <c r="B64" s="81" t="s">
        <v>27</v>
      </c>
      <c r="C64" s="115" t="s">
        <v>38</v>
      </c>
      <c r="D64" s="97">
        <f>+'1T'!G64</f>
        <v>0</v>
      </c>
      <c r="E64" s="97">
        <f>+'2T'!G64</f>
        <v>590</v>
      </c>
      <c r="F64" s="97">
        <f t="shared" si="0"/>
        <v>590</v>
      </c>
    </row>
    <row r="65" spans="1:6" s="54" customFormat="1" x14ac:dyDescent="0.25">
      <c r="A65" s="200"/>
      <c r="B65" s="59" t="s">
        <v>28</v>
      </c>
      <c r="C65" s="81" t="s">
        <v>13</v>
      </c>
      <c r="D65" s="97">
        <f>+'1T'!G65</f>
        <v>0</v>
      </c>
      <c r="E65" s="97">
        <f>+'2T'!G65</f>
        <v>135</v>
      </c>
      <c r="F65" s="97">
        <f t="shared" si="0"/>
        <v>135</v>
      </c>
    </row>
    <row r="66" spans="1:6" s="54" customFormat="1" ht="45" x14ac:dyDescent="0.25">
      <c r="A66" s="200"/>
      <c r="B66" s="81" t="s">
        <v>46</v>
      </c>
      <c r="C66" s="115" t="s">
        <v>13</v>
      </c>
      <c r="D66" s="97">
        <f>+'1T'!G66</f>
        <v>0</v>
      </c>
      <c r="E66" s="97">
        <f>+'2T'!G66</f>
        <v>222</v>
      </c>
      <c r="F66" s="97">
        <f t="shared" si="0"/>
        <v>222</v>
      </c>
    </row>
    <row r="67" spans="1:6" s="54" customFormat="1" ht="30.75" thickBot="1" x14ac:dyDescent="0.3">
      <c r="A67" s="201"/>
      <c r="B67" s="133" t="s">
        <v>184</v>
      </c>
      <c r="C67" s="129" t="s">
        <v>154</v>
      </c>
      <c r="D67" s="151">
        <f>+'1T'!G67</f>
        <v>0</v>
      </c>
      <c r="E67" s="151">
        <f>+'2T'!G67</f>
        <v>1382</v>
      </c>
      <c r="F67" s="151">
        <f t="shared" si="0"/>
        <v>1382</v>
      </c>
    </row>
    <row r="68" spans="1:6" s="54" customFormat="1" ht="15" customHeight="1" x14ac:dyDescent="0.25">
      <c r="A68" s="205" t="s">
        <v>29</v>
      </c>
      <c r="B68" s="81" t="s">
        <v>83</v>
      </c>
      <c r="C68" s="82" t="s">
        <v>77</v>
      </c>
      <c r="D68" s="97">
        <f>+'1T'!G68</f>
        <v>0</v>
      </c>
      <c r="E68" s="97">
        <f>+'2T'!G68</f>
        <v>2</v>
      </c>
      <c r="F68" s="97">
        <f t="shared" si="0"/>
        <v>2</v>
      </c>
    </row>
    <row r="69" spans="1:6" s="54" customFormat="1" ht="14.25" customHeight="1" x14ac:dyDescent="0.25">
      <c r="A69" s="205"/>
      <c r="B69" s="81" t="s">
        <v>47</v>
      </c>
      <c r="C69" s="82" t="s">
        <v>48</v>
      </c>
      <c r="D69" s="97">
        <f>+'1T'!G69</f>
        <v>0</v>
      </c>
      <c r="E69" s="97">
        <f>+'2T'!G69</f>
        <v>0</v>
      </c>
      <c r="F69" s="97">
        <f t="shared" si="0"/>
        <v>0</v>
      </c>
    </row>
    <row r="70" spans="1:6" s="54" customFormat="1" ht="30" x14ac:dyDescent="0.25">
      <c r="A70" s="205"/>
      <c r="B70" s="81" t="s">
        <v>149</v>
      </c>
      <c r="C70" s="82" t="s">
        <v>102</v>
      </c>
      <c r="D70" s="97">
        <f>+'1T'!G70</f>
        <v>0</v>
      </c>
      <c r="E70" s="97">
        <f>+'2T'!G70</f>
        <v>0</v>
      </c>
      <c r="F70" s="97">
        <f t="shared" si="0"/>
        <v>0</v>
      </c>
    </row>
    <row r="71" spans="1:6" s="54" customFormat="1" ht="15" customHeight="1" x14ac:dyDescent="0.25">
      <c r="A71" s="205"/>
      <c r="B71" s="81" t="s">
        <v>150</v>
      </c>
      <c r="C71" s="82" t="s">
        <v>13</v>
      </c>
      <c r="D71" s="97">
        <f>+'1T'!G71</f>
        <v>0</v>
      </c>
      <c r="E71" s="97">
        <f>+'2T'!G71</f>
        <v>0</v>
      </c>
      <c r="F71" s="97">
        <f t="shared" si="0"/>
        <v>0</v>
      </c>
    </row>
    <row r="72" spans="1:6" s="54" customFormat="1" ht="30" x14ac:dyDescent="0.25">
      <c r="A72" s="205"/>
      <c r="B72" s="81" t="s">
        <v>151</v>
      </c>
      <c r="C72" s="82" t="s">
        <v>101</v>
      </c>
      <c r="D72" s="97">
        <f>+'1T'!G72</f>
        <v>0</v>
      </c>
      <c r="E72" s="97">
        <f>+'2T'!G72</f>
        <v>1</v>
      </c>
      <c r="F72" s="97">
        <f t="shared" si="0"/>
        <v>1</v>
      </c>
    </row>
    <row r="73" spans="1:6" s="54" customFormat="1" x14ac:dyDescent="0.25">
      <c r="A73" s="205"/>
      <c r="B73" s="81" t="s">
        <v>152</v>
      </c>
      <c r="C73" s="82" t="s">
        <v>13</v>
      </c>
      <c r="D73" s="97">
        <f>+'1T'!G73</f>
        <v>0</v>
      </c>
      <c r="E73" s="97">
        <f>+'2T'!G73</f>
        <v>0</v>
      </c>
      <c r="F73" s="97">
        <f t="shared" si="0"/>
        <v>0</v>
      </c>
    </row>
    <row r="74" spans="1:6" s="54" customFormat="1" ht="30" x14ac:dyDescent="0.25">
      <c r="A74" s="205"/>
      <c r="B74" s="81" t="s">
        <v>153</v>
      </c>
      <c r="C74" s="82"/>
      <c r="D74" s="97">
        <f>+'1T'!G74</f>
        <v>0</v>
      </c>
      <c r="E74" s="97">
        <f>+'2T'!G74</f>
        <v>0</v>
      </c>
      <c r="F74" s="97">
        <f t="shared" si="0"/>
        <v>0</v>
      </c>
    </row>
    <row r="75" spans="1:6" s="54" customFormat="1" ht="30" x14ac:dyDescent="0.25">
      <c r="A75" s="206"/>
      <c r="B75" s="81" t="s">
        <v>166</v>
      </c>
      <c r="C75" s="115" t="s">
        <v>154</v>
      </c>
      <c r="D75" s="97">
        <f>+'1T'!G75</f>
        <v>0</v>
      </c>
      <c r="E75" s="97">
        <f>+'2T'!G75</f>
        <v>0</v>
      </c>
      <c r="F75" s="97">
        <f t="shared" si="0"/>
        <v>0</v>
      </c>
    </row>
    <row r="76" spans="1:6" ht="15.75" thickBot="1" x14ac:dyDescent="0.3">
      <c r="A76" s="116"/>
      <c r="B76" s="64"/>
      <c r="C76" s="65"/>
      <c r="D76" s="66"/>
      <c r="E76" s="66"/>
      <c r="F76" s="66"/>
    </row>
    <row r="77" spans="1:6" ht="15.75" thickTop="1" x14ac:dyDescent="0.25">
      <c r="A77" s="98" t="s">
        <v>217</v>
      </c>
    </row>
    <row r="80" spans="1:6" x14ac:dyDescent="0.25">
      <c r="A80" s="180" t="s">
        <v>30</v>
      </c>
      <c r="B80" s="180"/>
      <c r="C80" s="180"/>
      <c r="D80" s="180"/>
      <c r="E80" s="180"/>
    </row>
    <row r="81" spans="1:5" x14ac:dyDescent="0.25">
      <c r="A81" s="179" t="s">
        <v>90</v>
      </c>
      <c r="B81" s="179"/>
      <c r="C81" s="179"/>
      <c r="D81" s="179"/>
      <c r="E81" s="179"/>
    </row>
    <row r="82" spans="1:5" x14ac:dyDescent="0.25">
      <c r="A82" s="179" t="s">
        <v>50</v>
      </c>
      <c r="B82" s="179"/>
      <c r="C82" s="179"/>
      <c r="D82" s="179"/>
      <c r="E82" s="179"/>
    </row>
    <row r="84" spans="1:5" ht="15.75" thickBot="1" x14ac:dyDescent="0.3">
      <c r="A84" s="68" t="s">
        <v>5</v>
      </c>
      <c r="B84" s="88" t="s">
        <v>10</v>
      </c>
      <c r="C84" s="88" t="s">
        <v>94</v>
      </c>
      <c r="D84" s="88" t="s">
        <v>105</v>
      </c>
    </row>
    <row r="85" spans="1:5" x14ac:dyDescent="0.25">
      <c r="A85" s="99" t="s">
        <v>58</v>
      </c>
      <c r="B85" s="99">
        <f>+'1T'!E85</f>
        <v>2811880</v>
      </c>
      <c r="C85" s="99">
        <f>+'2T'!E85</f>
        <v>4680280</v>
      </c>
      <c r="D85" s="99">
        <f>SUM(B85:C85)</f>
        <v>7492160</v>
      </c>
    </row>
    <row r="86" spans="1:5" x14ac:dyDescent="0.25">
      <c r="A86" s="58" t="s">
        <v>59</v>
      </c>
      <c r="B86" s="99">
        <f>+'1T'!E86</f>
        <v>77964908.710000008</v>
      </c>
      <c r="C86" s="99">
        <f>+'2T'!E86</f>
        <v>130797570.09999999</v>
      </c>
      <c r="D86" s="99">
        <f>SUM(B86:C86)</f>
        <v>208762478.81</v>
      </c>
    </row>
    <row r="87" spans="1:5" ht="30" x14ac:dyDescent="0.25">
      <c r="A87" s="58" t="s">
        <v>60</v>
      </c>
      <c r="B87" s="99">
        <f>+'1T'!E87</f>
        <v>8710151.4000000004</v>
      </c>
      <c r="C87" s="99">
        <f>+'2T'!E87</f>
        <v>5105042.78</v>
      </c>
      <c r="D87" s="99">
        <f t="shared" ref="D87:D95" si="1">SUM(B87:C87)</f>
        <v>13815194.18</v>
      </c>
    </row>
    <row r="88" spans="1:5" ht="30" x14ac:dyDescent="0.25">
      <c r="A88" s="58" t="s">
        <v>70</v>
      </c>
      <c r="B88" s="99">
        <f>+'1T'!E88</f>
        <v>21864966.470000003</v>
      </c>
      <c r="C88" s="99">
        <f>+'2T'!E88</f>
        <v>36595050</v>
      </c>
      <c r="D88" s="99">
        <f t="shared" si="1"/>
        <v>58460016.469999999</v>
      </c>
    </row>
    <row r="89" spans="1:5" ht="30" x14ac:dyDescent="0.25">
      <c r="A89" s="58" t="s">
        <v>71</v>
      </c>
      <c r="B89" s="99">
        <f>+'1T'!E89</f>
        <v>4112100</v>
      </c>
      <c r="C89" s="99">
        <f>+'2T'!E89</f>
        <v>3402600</v>
      </c>
      <c r="D89" s="99">
        <f t="shared" si="1"/>
        <v>7514700</v>
      </c>
    </row>
    <row r="90" spans="1:5" x14ac:dyDescent="0.25">
      <c r="A90" s="58" t="s">
        <v>61</v>
      </c>
      <c r="B90" s="99">
        <f>+'1T'!E90</f>
        <v>8127940</v>
      </c>
      <c r="C90" s="99">
        <f>+'2T'!E90</f>
        <v>9995886</v>
      </c>
      <c r="D90" s="99">
        <f t="shared" si="1"/>
        <v>18123826</v>
      </c>
    </row>
    <row r="91" spans="1:5" x14ac:dyDescent="0.25">
      <c r="A91" s="58" t="s">
        <v>62</v>
      </c>
      <c r="B91" s="99">
        <f>+'1T'!E91</f>
        <v>78461598.439999998</v>
      </c>
      <c r="C91" s="99">
        <f>+'2T'!E91</f>
        <v>193552365.12</v>
      </c>
      <c r="D91" s="99">
        <f t="shared" si="1"/>
        <v>272013963.56</v>
      </c>
    </row>
    <row r="92" spans="1:5" ht="30" x14ac:dyDescent="0.25">
      <c r="A92" s="58" t="s">
        <v>63</v>
      </c>
      <c r="B92" s="99">
        <f>+'1T'!E92</f>
        <v>8768963.6600000001</v>
      </c>
      <c r="C92" s="99">
        <f>+'2T'!E92</f>
        <v>9662050</v>
      </c>
      <c r="D92" s="99">
        <f t="shared" si="1"/>
        <v>18431013.66</v>
      </c>
    </row>
    <row r="93" spans="1:5" ht="30" x14ac:dyDescent="0.25">
      <c r="A93" s="58" t="s">
        <v>72</v>
      </c>
      <c r="B93" s="99">
        <f>+'1T'!E93</f>
        <v>0</v>
      </c>
      <c r="C93" s="99">
        <f>+'2T'!E93</f>
        <v>0</v>
      </c>
      <c r="D93" s="99">
        <f t="shared" si="1"/>
        <v>0</v>
      </c>
    </row>
    <row r="94" spans="1:5" ht="30" x14ac:dyDescent="0.25">
      <c r="A94" s="58" t="s">
        <v>56</v>
      </c>
      <c r="B94" s="99">
        <f>+'1T'!E94</f>
        <v>777007112.04999995</v>
      </c>
      <c r="C94" s="99">
        <f>+'2T'!E94</f>
        <v>676250166.11000001</v>
      </c>
      <c r="D94" s="99">
        <f t="shared" si="1"/>
        <v>1453257278.1599998</v>
      </c>
    </row>
    <row r="95" spans="1:5" ht="30" x14ac:dyDescent="0.25">
      <c r="A95" s="58" t="s">
        <v>57</v>
      </c>
      <c r="B95" s="99">
        <f>+'1T'!E95</f>
        <v>637387997.30999994</v>
      </c>
      <c r="C95" s="99">
        <f>+'2T'!E95</f>
        <v>645075444.36000001</v>
      </c>
      <c r="D95" s="99">
        <f t="shared" si="1"/>
        <v>1282463441.6700001</v>
      </c>
    </row>
    <row r="96" spans="1:5" ht="30" x14ac:dyDescent="0.25">
      <c r="A96" s="58" t="s">
        <v>211</v>
      </c>
      <c r="B96" s="26">
        <f>+'1T'!E96</f>
        <v>2508315</v>
      </c>
      <c r="C96" s="99">
        <f>+'2T'!E96</f>
        <v>12567210.4</v>
      </c>
      <c r="D96" s="26">
        <f t="shared" ref="D96:D97" si="2">SUM(B96:C96)</f>
        <v>15075525.4</v>
      </c>
    </row>
    <row r="97" spans="1:5" x14ac:dyDescent="0.25">
      <c r="A97" s="146" t="s">
        <v>210</v>
      </c>
      <c r="B97" s="26">
        <f>+'1T'!E97</f>
        <v>1910990</v>
      </c>
      <c r="C97" s="99">
        <f>+'2T'!E97</f>
        <v>16125970.18</v>
      </c>
      <c r="D97" s="26">
        <f t="shared" si="2"/>
        <v>18036960.18</v>
      </c>
    </row>
    <row r="98" spans="1:5" ht="15.75" thickBot="1" x14ac:dyDescent="0.3">
      <c r="A98" s="27" t="s">
        <v>31</v>
      </c>
      <c r="B98" s="27">
        <f>SUM(B85:B97)</f>
        <v>1629636923.04</v>
      </c>
      <c r="C98" s="27">
        <f t="shared" ref="C98:D98" si="3">SUM(C85:C97)</f>
        <v>1743809635.0500002</v>
      </c>
      <c r="D98" s="27">
        <f t="shared" si="3"/>
        <v>3373446558.0899997</v>
      </c>
    </row>
    <row r="99" spans="1:5" ht="15.75" thickTop="1" x14ac:dyDescent="0.25">
      <c r="A99" s="69" t="s">
        <v>213</v>
      </c>
    </row>
    <row r="102" spans="1:5" x14ac:dyDescent="0.25">
      <c r="A102" s="180" t="s">
        <v>32</v>
      </c>
      <c r="B102" s="180"/>
      <c r="C102" s="180"/>
      <c r="D102" s="180"/>
      <c r="E102" s="180"/>
    </row>
    <row r="103" spans="1:5" x14ac:dyDescent="0.25">
      <c r="A103" s="179" t="s">
        <v>90</v>
      </c>
      <c r="B103" s="179"/>
      <c r="C103" s="179"/>
      <c r="D103" s="179"/>
      <c r="E103" s="179"/>
    </row>
    <row r="104" spans="1:5" x14ac:dyDescent="0.25">
      <c r="A104" s="179" t="s">
        <v>50</v>
      </c>
      <c r="B104" s="179"/>
      <c r="C104" s="179"/>
      <c r="D104" s="179"/>
      <c r="E104" s="179"/>
    </row>
    <row r="106" spans="1:5" ht="15.75" thickBot="1" x14ac:dyDescent="0.3">
      <c r="A106" s="68" t="s">
        <v>33</v>
      </c>
      <c r="B106" s="88" t="s">
        <v>10</v>
      </c>
      <c r="C106" s="88" t="s">
        <v>94</v>
      </c>
      <c r="D106" s="88" t="s">
        <v>105</v>
      </c>
    </row>
    <row r="107" spans="1:5" x14ac:dyDescent="0.25">
      <c r="A107" s="26" t="s">
        <v>64</v>
      </c>
      <c r="B107" s="26">
        <f>+'1T'!E107</f>
        <v>1072202517.9100001</v>
      </c>
      <c r="C107" s="26">
        <f>+'2T'!E107</f>
        <v>860932106.25</v>
      </c>
      <c r="D107" s="26">
        <f>SUM(B107:C107)</f>
        <v>1933134624.1600001</v>
      </c>
    </row>
    <row r="108" spans="1:5" x14ac:dyDescent="0.25">
      <c r="A108" s="26" t="s">
        <v>65</v>
      </c>
      <c r="B108" s="26">
        <f>+'1T'!E108</f>
        <v>355965720.26999998</v>
      </c>
      <c r="C108" s="26">
        <f>+'2T'!E108</f>
        <v>617151431.54999995</v>
      </c>
      <c r="D108" s="26">
        <f t="shared" ref="D108:D113" si="4">SUM(B108:C108)</f>
        <v>973117151.81999993</v>
      </c>
    </row>
    <row r="109" spans="1:5" x14ac:dyDescent="0.25">
      <c r="A109" s="26" t="s">
        <v>66</v>
      </c>
      <c r="B109" s="26">
        <f>+'1T'!E109</f>
        <v>43657339.350000001</v>
      </c>
      <c r="C109" s="26">
        <f>+'2T'!E109</f>
        <v>64590893.230000004</v>
      </c>
      <c r="D109" s="26">
        <f t="shared" si="4"/>
        <v>108248232.58000001</v>
      </c>
    </row>
    <row r="110" spans="1:5" x14ac:dyDescent="0.25">
      <c r="A110" s="26" t="s">
        <v>69</v>
      </c>
      <c r="B110" s="26">
        <f>+'1T'!E110</f>
        <v>0</v>
      </c>
      <c r="C110" s="26">
        <f>+'2T'!E110</f>
        <v>0</v>
      </c>
      <c r="D110" s="26">
        <f t="shared" si="4"/>
        <v>0</v>
      </c>
    </row>
    <row r="111" spans="1:5" x14ac:dyDescent="0.25">
      <c r="A111" s="26" t="s">
        <v>67</v>
      </c>
      <c r="B111" s="26">
        <f>+'1T'!E111</f>
        <v>9815223.0199999996</v>
      </c>
      <c r="C111" s="26">
        <f>+'2T'!E111</f>
        <v>157665924.40000001</v>
      </c>
      <c r="D111" s="26">
        <f t="shared" si="4"/>
        <v>167481147.42000002</v>
      </c>
    </row>
    <row r="112" spans="1:5" x14ac:dyDescent="0.25">
      <c r="A112" s="26" t="s">
        <v>68</v>
      </c>
      <c r="B112" s="26">
        <f>+'1T'!E112</f>
        <v>147996122.55000001</v>
      </c>
      <c r="C112" s="26">
        <f>+'2T'!E112</f>
        <v>43469279.619999997</v>
      </c>
      <c r="D112" s="26">
        <f t="shared" si="4"/>
        <v>191465402.17000002</v>
      </c>
    </row>
    <row r="113" spans="1:5" x14ac:dyDescent="0.25">
      <c r="A113" s="167" t="s">
        <v>220</v>
      </c>
      <c r="B113" s="26">
        <f>+'1T'!E113</f>
        <v>0</v>
      </c>
      <c r="C113" s="26">
        <f>+'2T'!E113</f>
        <v>0</v>
      </c>
      <c r="D113" s="26">
        <f t="shared" si="4"/>
        <v>0</v>
      </c>
    </row>
    <row r="114" spans="1:5" ht="15.75" thickBot="1" x14ac:dyDescent="0.3">
      <c r="A114" s="27" t="s">
        <v>31</v>
      </c>
      <c r="B114" s="27">
        <f>SUM(B107:B112)</f>
        <v>1629636923.0999999</v>
      </c>
      <c r="C114" s="27">
        <f>SUM(C107:C112)</f>
        <v>1743809635.05</v>
      </c>
      <c r="D114" s="27">
        <f>SUM(D107:D113)</f>
        <v>3373446558.1500001</v>
      </c>
    </row>
    <row r="115" spans="1:5" ht="15.75" thickTop="1" x14ac:dyDescent="0.25">
      <c r="A115" s="69" t="s">
        <v>49</v>
      </c>
    </row>
    <row r="118" spans="1:5" x14ac:dyDescent="0.25">
      <c r="A118" s="180" t="s">
        <v>34</v>
      </c>
      <c r="B118" s="180"/>
      <c r="C118" s="180"/>
      <c r="D118" s="180"/>
      <c r="E118" s="180"/>
    </row>
    <row r="119" spans="1:5" x14ac:dyDescent="0.25">
      <c r="A119" s="179" t="s">
        <v>35</v>
      </c>
      <c r="B119" s="179"/>
      <c r="C119" s="179"/>
      <c r="D119" s="179"/>
      <c r="E119" s="179"/>
    </row>
    <row r="120" spans="1:5" x14ac:dyDescent="0.25">
      <c r="A120" s="179" t="s">
        <v>50</v>
      </c>
      <c r="B120" s="179"/>
      <c r="C120" s="179"/>
      <c r="D120" s="179"/>
      <c r="E120" s="179"/>
    </row>
    <row r="122" spans="1:5" ht="15.75" thickBot="1" x14ac:dyDescent="0.3">
      <c r="A122" s="68" t="s">
        <v>33</v>
      </c>
      <c r="B122" s="88" t="s">
        <v>10</v>
      </c>
      <c r="C122" s="88" t="s">
        <v>94</v>
      </c>
      <c r="D122" s="88" t="s">
        <v>105</v>
      </c>
    </row>
    <row r="123" spans="1:5" x14ac:dyDescent="0.25">
      <c r="A123" s="26" t="s">
        <v>36</v>
      </c>
      <c r="B123" s="21">
        <f>+'1T'!E123</f>
        <v>9441606091.7999992</v>
      </c>
      <c r="C123" s="21">
        <f>+'2T'!E123</f>
        <v>9498059191.1000004</v>
      </c>
      <c r="D123" s="21">
        <f>B123</f>
        <v>9441606091.7999992</v>
      </c>
    </row>
    <row r="124" spans="1:5" x14ac:dyDescent="0.25">
      <c r="A124" s="26" t="s">
        <v>51</v>
      </c>
      <c r="B124" s="21">
        <f>+'1T'!E124</f>
        <v>1677349986.1999998</v>
      </c>
      <c r="C124" s="21">
        <f>+'2T'!E124</f>
        <v>2723731102.6000004</v>
      </c>
      <c r="D124" s="21">
        <f>SUM(B124:C124)</f>
        <v>4401081088.8000002</v>
      </c>
    </row>
    <row r="125" spans="1:5" x14ac:dyDescent="0.25">
      <c r="A125" s="26" t="s">
        <v>52</v>
      </c>
      <c r="B125" s="21">
        <f>+'1T'!E125</f>
        <v>8740036.1999999993</v>
      </c>
      <c r="C125" s="21">
        <f>+'2T'!E125</f>
        <v>12380796.800000001</v>
      </c>
      <c r="D125" s="21">
        <f>SUM(B125:C125)</f>
        <v>21120833</v>
      </c>
    </row>
    <row r="126" spans="1:5" x14ac:dyDescent="0.25">
      <c r="A126" s="26" t="s">
        <v>53</v>
      </c>
      <c r="B126" s="21">
        <f>+'1T'!E126</f>
        <v>11127696114.200001</v>
      </c>
      <c r="C126" s="21">
        <f>+'2T'!E126</f>
        <v>12234171090.5</v>
      </c>
      <c r="D126" s="21">
        <f>SUM(D123:D125)</f>
        <v>13863808013.599998</v>
      </c>
    </row>
    <row r="127" spans="1:5" x14ac:dyDescent="0.25">
      <c r="A127" s="26" t="s">
        <v>54</v>
      </c>
      <c r="B127" s="21">
        <f>+'1T'!E127</f>
        <v>1629636923.1000001</v>
      </c>
      <c r="C127" s="21">
        <f>+'2T'!E127</f>
        <v>1743809635.05</v>
      </c>
      <c r="D127" s="21">
        <f>SUM(B127:C127)</f>
        <v>3373446558.1500001</v>
      </c>
    </row>
    <row r="128" spans="1:5" x14ac:dyDescent="0.25">
      <c r="A128" s="26" t="s">
        <v>55</v>
      </c>
      <c r="B128" s="21">
        <f>+'1T'!E128</f>
        <v>9498059191.1000004</v>
      </c>
      <c r="C128" s="21">
        <f>+'2T'!E128</f>
        <v>10490361455.450001</v>
      </c>
      <c r="D128" s="21">
        <f>+D126-D127</f>
        <v>10490361455.449999</v>
      </c>
    </row>
    <row r="129" spans="1:5" ht="15.75" thickBot="1" x14ac:dyDescent="0.3">
      <c r="A129" s="72"/>
      <c r="B129" s="66"/>
      <c r="C129" s="72"/>
      <c r="D129" s="72"/>
    </row>
    <row r="130" spans="1:5" ht="15.75" thickTop="1" x14ac:dyDescent="0.25">
      <c r="A130" s="69" t="s">
        <v>49</v>
      </c>
      <c r="B130" s="21"/>
      <c r="C130" s="73"/>
      <c r="D130" s="73"/>
      <c r="E130" s="73"/>
    </row>
    <row r="132" spans="1:5" x14ac:dyDescent="0.25">
      <c r="A132" s="121"/>
    </row>
    <row r="133" spans="1:5" x14ac:dyDescent="0.25">
      <c r="A133" s="49" t="s">
        <v>212</v>
      </c>
    </row>
    <row r="134" spans="1:5" x14ac:dyDescent="0.25">
      <c r="A134" s="121"/>
    </row>
  </sheetData>
  <mergeCells count="20">
    <mergeCell ref="A1:G1"/>
    <mergeCell ref="A8:G8"/>
    <mergeCell ref="A9:G9"/>
    <mergeCell ref="A13:A22"/>
    <mergeCell ref="A23:A37"/>
    <mergeCell ref="A119:E119"/>
    <mergeCell ref="A120:E120"/>
    <mergeCell ref="A118:E118"/>
    <mergeCell ref="A80:E80"/>
    <mergeCell ref="A81:E81"/>
    <mergeCell ref="A82:E82"/>
    <mergeCell ref="A102:E102"/>
    <mergeCell ref="A103:E103"/>
    <mergeCell ref="A104:E104"/>
    <mergeCell ref="A68:A75"/>
    <mergeCell ref="A55:A62"/>
    <mergeCell ref="A50:A54"/>
    <mergeCell ref="A38:A44"/>
    <mergeCell ref="A45:A49"/>
    <mergeCell ref="A63:A67"/>
  </mergeCells>
  <pageMargins left="0.7" right="0.7" top="0.75" bottom="0.75" header="0.3" footer="0.3"/>
  <pageSetup orientation="portrait" r:id="rId1"/>
  <ignoredErrors>
    <ignoredError sqref="D12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workbookViewId="0">
      <selection activeCell="E114" sqref="E114"/>
    </sheetView>
  </sheetViews>
  <sheetFormatPr baseColWidth="10" defaultColWidth="11.42578125" defaultRowHeight="15" x14ac:dyDescent="0.25"/>
  <cols>
    <col min="1" max="1" width="36.28515625" style="49" customWidth="1"/>
    <col min="2" max="2" width="23.28515625" style="49" customWidth="1"/>
    <col min="3" max="3" width="20.7109375" style="49" customWidth="1"/>
    <col min="4" max="4" width="17" style="49" bestFit="1" customWidth="1"/>
    <col min="5" max="5" width="17.85546875" style="49" bestFit="1" customWidth="1"/>
    <col min="6" max="6" width="17.7109375" style="49" bestFit="1" customWidth="1"/>
    <col min="7" max="7" width="16.42578125" style="49" bestFit="1" customWidth="1"/>
    <col min="8" max="8" width="19" style="49" customWidth="1"/>
    <col min="9" max="16384" width="11.42578125" style="49"/>
  </cols>
  <sheetData>
    <row r="1" spans="1:7" x14ac:dyDescent="0.25">
      <c r="A1" s="168" t="s">
        <v>84</v>
      </c>
      <c r="B1" s="168"/>
      <c r="C1" s="168"/>
      <c r="D1" s="168"/>
      <c r="E1" s="168"/>
      <c r="F1" s="168"/>
      <c r="G1" s="168"/>
    </row>
    <row r="2" spans="1:7" x14ac:dyDescent="0.25">
      <c r="A2" s="76"/>
      <c r="B2" s="103" t="s">
        <v>0</v>
      </c>
      <c r="C2" s="46" t="s">
        <v>85</v>
      </c>
      <c r="D2" s="76"/>
      <c r="E2" s="76"/>
      <c r="F2" s="76"/>
      <c r="G2" s="76"/>
    </row>
    <row r="3" spans="1:7" x14ac:dyDescent="0.25">
      <c r="A3" s="76"/>
      <c r="B3" s="103" t="s">
        <v>1</v>
      </c>
      <c r="C3" s="46" t="s">
        <v>2</v>
      </c>
      <c r="D3" s="76"/>
      <c r="E3" s="76"/>
      <c r="F3" s="76"/>
      <c r="G3" s="76"/>
    </row>
    <row r="4" spans="1:7" x14ac:dyDescent="0.25">
      <c r="A4" s="76"/>
      <c r="B4" s="103" t="s">
        <v>3</v>
      </c>
      <c r="C4" s="104" t="s">
        <v>4</v>
      </c>
      <c r="D4" s="76"/>
      <c r="E4" s="76"/>
      <c r="F4" s="76"/>
      <c r="G4" s="76"/>
    </row>
    <row r="5" spans="1:7" x14ac:dyDescent="0.25">
      <c r="A5" s="76"/>
      <c r="B5" s="103" t="s">
        <v>86</v>
      </c>
      <c r="C5" s="104" t="s">
        <v>216</v>
      </c>
      <c r="D5" s="76"/>
      <c r="E5" s="76"/>
      <c r="F5" s="76"/>
      <c r="G5" s="76"/>
    </row>
    <row r="6" spans="1:7" x14ac:dyDescent="0.25">
      <c r="A6" s="76"/>
      <c r="B6" s="103"/>
      <c r="C6" s="104"/>
      <c r="D6" s="76"/>
      <c r="E6" s="76"/>
      <c r="F6" s="76"/>
      <c r="G6" s="76"/>
    </row>
    <row r="7" spans="1:7" x14ac:dyDescent="0.25">
      <c r="A7" s="76"/>
      <c r="B7" s="103"/>
      <c r="C7" s="104"/>
      <c r="D7" s="76"/>
      <c r="E7" s="76"/>
      <c r="F7" s="76"/>
      <c r="G7" s="76"/>
    </row>
    <row r="8" spans="1:7" x14ac:dyDescent="0.25">
      <c r="A8" s="168" t="s">
        <v>87</v>
      </c>
      <c r="B8" s="168"/>
      <c r="C8" s="168"/>
      <c r="D8" s="168"/>
      <c r="E8" s="168"/>
      <c r="F8" s="168"/>
      <c r="G8" s="168"/>
    </row>
    <row r="9" spans="1:7" x14ac:dyDescent="0.25">
      <c r="A9" s="168" t="s">
        <v>88</v>
      </c>
      <c r="B9" s="168"/>
      <c r="C9" s="168"/>
      <c r="D9" s="168"/>
      <c r="E9" s="168"/>
      <c r="F9" s="168"/>
      <c r="G9" s="168"/>
    </row>
    <row r="10" spans="1:7" x14ac:dyDescent="0.25">
      <c r="A10" s="52"/>
      <c r="B10" s="52"/>
      <c r="C10" s="52"/>
      <c r="D10" s="52"/>
      <c r="E10" s="52"/>
      <c r="F10" s="52"/>
      <c r="G10" s="52"/>
    </row>
    <row r="11" spans="1:7" ht="15.75" thickBot="1" x14ac:dyDescent="0.3">
      <c r="A11" s="53" t="s">
        <v>5</v>
      </c>
      <c r="B11" s="53" t="s">
        <v>178</v>
      </c>
      <c r="C11" s="53" t="s">
        <v>6</v>
      </c>
      <c r="D11" s="53" t="s">
        <v>10</v>
      </c>
      <c r="E11" s="53" t="s">
        <v>94</v>
      </c>
      <c r="F11" s="53" t="s">
        <v>106</v>
      </c>
      <c r="G11" s="53" t="s">
        <v>107</v>
      </c>
    </row>
    <row r="12" spans="1:7" x14ac:dyDescent="0.25">
      <c r="A12" s="90"/>
      <c r="B12" s="73"/>
      <c r="C12" s="90"/>
      <c r="D12" s="107"/>
      <c r="E12" s="107"/>
      <c r="F12" s="107"/>
      <c r="G12" s="107"/>
    </row>
    <row r="13" spans="1:7" ht="30" x14ac:dyDescent="0.25">
      <c r="A13" s="200" t="s">
        <v>11</v>
      </c>
      <c r="B13" s="77" t="s">
        <v>12</v>
      </c>
      <c r="C13" s="97" t="s">
        <v>13</v>
      </c>
      <c r="D13" s="97">
        <f>+'1T'!G13</f>
        <v>0</v>
      </c>
      <c r="E13" s="97">
        <f>+'2T'!G13</f>
        <v>8</v>
      </c>
      <c r="F13" s="97">
        <f>+'3T'!G13</f>
        <v>6</v>
      </c>
      <c r="G13" s="97">
        <f t="shared" ref="G13:G75" si="0">SUM(D13:F13)</f>
        <v>14</v>
      </c>
    </row>
    <row r="14" spans="1:7" ht="30" x14ac:dyDescent="0.25">
      <c r="A14" s="200"/>
      <c r="B14" s="77" t="s">
        <v>15</v>
      </c>
      <c r="C14" s="97" t="s">
        <v>14</v>
      </c>
      <c r="D14" s="97">
        <f>+'1T'!G14</f>
        <v>0</v>
      </c>
      <c r="E14" s="97">
        <f>+'2T'!G14</f>
        <v>64</v>
      </c>
      <c r="F14" s="97">
        <f>+'3T'!G14</f>
        <v>360</v>
      </c>
      <c r="G14" s="97">
        <f t="shared" ref="G14" si="1">SUM(D14:F14)</f>
        <v>424</v>
      </c>
    </row>
    <row r="15" spans="1:7" x14ac:dyDescent="0.25">
      <c r="A15" s="200"/>
      <c r="B15" s="77" t="s">
        <v>74</v>
      </c>
      <c r="C15" s="97" t="s">
        <v>95</v>
      </c>
      <c r="D15" s="97">
        <f>+'1T'!G15</f>
        <v>0</v>
      </c>
      <c r="E15" s="97">
        <f>+'2T'!G15</f>
        <v>0</v>
      </c>
      <c r="F15" s="97">
        <f>+'3T'!G15</f>
        <v>0</v>
      </c>
      <c r="G15" s="97">
        <f t="shared" si="0"/>
        <v>0</v>
      </c>
    </row>
    <row r="16" spans="1:7" ht="30" x14ac:dyDescent="0.25">
      <c r="A16" s="200"/>
      <c r="B16" s="28" t="s">
        <v>155</v>
      </c>
      <c r="C16" s="29" t="s">
        <v>154</v>
      </c>
      <c r="D16" s="97">
        <f>+'1T'!G16</f>
        <v>0</v>
      </c>
      <c r="E16" s="97">
        <f>+'2T'!G16</f>
        <v>0</v>
      </c>
      <c r="F16" s="97">
        <f>+'3T'!G16</f>
        <v>0</v>
      </c>
      <c r="G16" s="97">
        <f t="shared" si="0"/>
        <v>0</v>
      </c>
    </row>
    <row r="17" spans="1:8" x14ac:dyDescent="0.25">
      <c r="A17" s="200"/>
      <c r="B17" s="28" t="s">
        <v>167</v>
      </c>
      <c r="C17" s="29" t="s">
        <v>154</v>
      </c>
      <c r="D17" s="97">
        <f>+'1T'!G17</f>
        <v>0</v>
      </c>
      <c r="E17" s="97">
        <f>'2T'!G17</f>
        <v>0</v>
      </c>
      <c r="F17" s="97">
        <f>+'3T'!G17</f>
        <v>0</v>
      </c>
      <c r="G17" s="97">
        <f t="shared" si="0"/>
        <v>0</v>
      </c>
      <c r="H17" s="165"/>
    </row>
    <row r="18" spans="1:8" x14ac:dyDescent="0.25">
      <c r="A18" s="200"/>
      <c r="B18" s="28" t="s">
        <v>168</v>
      </c>
      <c r="C18" s="29" t="s">
        <v>154</v>
      </c>
      <c r="D18" s="97">
        <f>+'1T'!G18</f>
        <v>0</v>
      </c>
      <c r="E18" s="97">
        <f>+'2T'!G18</f>
        <v>20</v>
      </c>
      <c r="F18" s="97">
        <f>+'3T'!G18</f>
        <v>67</v>
      </c>
      <c r="G18" s="97">
        <f t="shared" si="0"/>
        <v>87</v>
      </c>
    </row>
    <row r="19" spans="1:8" ht="30" x14ac:dyDescent="0.25">
      <c r="A19" s="200"/>
      <c r="B19" s="28" t="s">
        <v>169</v>
      </c>
      <c r="C19" s="29" t="s">
        <v>154</v>
      </c>
      <c r="D19" s="97">
        <f>+'1T'!G19</f>
        <v>0</v>
      </c>
      <c r="E19" s="97">
        <f>+'2T'!G19</f>
        <v>0</v>
      </c>
      <c r="F19" s="97">
        <f>+'3T'!G19</f>
        <v>0</v>
      </c>
      <c r="G19" s="97">
        <f t="shared" si="0"/>
        <v>0</v>
      </c>
    </row>
    <row r="20" spans="1:8" ht="30" x14ac:dyDescent="0.25">
      <c r="A20" s="200"/>
      <c r="B20" s="28" t="s">
        <v>170</v>
      </c>
      <c r="C20" s="29" t="s">
        <v>154</v>
      </c>
      <c r="D20" s="97">
        <f>+'1T'!G20</f>
        <v>0</v>
      </c>
      <c r="E20" s="97">
        <f>+'2T'!G20</f>
        <v>0</v>
      </c>
      <c r="F20" s="97">
        <f>+'3T'!G20</f>
        <v>0</v>
      </c>
      <c r="G20" s="97">
        <f t="shared" si="0"/>
        <v>0</v>
      </c>
    </row>
    <row r="21" spans="1:8" ht="30" x14ac:dyDescent="0.25">
      <c r="A21" s="200"/>
      <c r="B21" s="28" t="s">
        <v>171</v>
      </c>
      <c r="C21" s="29" t="s">
        <v>161</v>
      </c>
      <c r="D21" s="97">
        <f>+'1T'!G21</f>
        <v>0</v>
      </c>
      <c r="E21" s="97">
        <f>+'2T'!G21</f>
        <v>8</v>
      </c>
      <c r="F21" s="97">
        <f>+'3T'!G21</f>
        <v>0</v>
      </c>
      <c r="G21" s="97">
        <f t="shared" si="0"/>
        <v>8</v>
      </c>
    </row>
    <row r="22" spans="1:8" ht="15.75" thickBot="1" x14ac:dyDescent="0.3">
      <c r="A22" s="201"/>
      <c r="B22" s="127" t="s">
        <v>180</v>
      </c>
      <c r="C22" s="128" t="s">
        <v>154</v>
      </c>
      <c r="D22" s="151">
        <f>+'1T'!G22</f>
        <v>0</v>
      </c>
      <c r="E22" s="151">
        <f>+'2T'!G22</f>
        <v>0</v>
      </c>
      <c r="F22" s="151">
        <f>+'3T'!G22</f>
        <v>0</v>
      </c>
      <c r="G22" s="151">
        <f t="shared" si="0"/>
        <v>0</v>
      </c>
    </row>
    <row r="23" spans="1:8" ht="30" x14ac:dyDescent="0.25">
      <c r="A23" s="176" t="s">
        <v>75</v>
      </c>
      <c r="B23" s="58" t="s">
        <v>124</v>
      </c>
      <c r="C23" s="97" t="s">
        <v>14</v>
      </c>
      <c r="D23" s="97">
        <f>+'1T'!G23</f>
        <v>0</v>
      </c>
      <c r="E23" s="97">
        <f>+'2T'!G23</f>
        <v>0</v>
      </c>
      <c r="F23" s="97">
        <f>+'3T'!G23</f>
        <v>0</v>
      </c>
      <c r="G23" s="97">
        <f t="shared" si="0"/>
        <v>0</v>
      </c>
    </row>
    <row r="24" spans="1:8" ht="30" x14ac:dyDescent="0.25">
      <c r="A24" s="177"/>
      <c r="B24" s="91" t="s">
        <v>15</v>
      </c>
      <c r="C24" s="97" t="s">
        <v>14</v>
      </c>
      <c r="D24" s="97">
        <f>+'1T'!G24</f>
        <v>0</v>
      </c>
      <c r="E24" s="97">
        <f>+'2T'!G24</f>
        <v>123</v>
      </c>
      <c r="F24" s="97">
        <f>+'3T'!G24</f>
        <v>0</v>
      </c>
      <c r="G24" s="97">
        <f t="shared" si="0"/>
        <v>123</v>
      </c>
    </row>
    <row r="25" spans="1:8" ht="30" x14ac:dyDescent="0.25">
      <c r="A25" s="177"/>
      <c r="B25" s="58" t="s">
        <v>138</v>
      </c>
      <c r="C25" s="97" t="s">
        <v>14</v>
      </c>
      <c r="D25" s="97">
        <f>+'1T'!G25</f>
        <v>0</v>
      </c>
      <c r="E25" s="97">
        <f>+'2T'!G25</f>
        <v>379</v>
      </c>
      <c r="F25" s="97">
        <f>+'3T'!G25</f>
        <v>680</v>
      </c>
      <c r="G25" s="97">
        <f t="shared" si="0"/>
        <v>1059</v>
      </c>
    </row>
    <row r="26" spans="1:8" ht="30" x14ac:dyDescent="0.25">
      <c r="A26" s="177"/>
      <c r="B26" s="91" t="s">
        <v>139</v>
      </c>
      <c r="C26" s="97" t="s">
        <v>16</v>
      </c>
      <c r="D26" s="97">
        <f>+'1T'!G26</f>
        <v>0</v>
      </c>
      <c r="E26" s="97">
        <f>+'2T'!G26</f>
        <v>11</v>
      </c>
      <c r="F26" s="97">
        <f>+'3T'!G26</f>
        <v>16</v>
      </c>
      <c r="G26" s="97">
        <f t="shared" si="0"/>
        <v>27</v>
      </c>
    </row>
    <row r="27" spans="1:8" ht="45" x14ac:dyDescent="0.25">
      <c r="A27" s="177"/>
      <c r="B27" s="58" t="s">
        <v>17</v>
      </c>
      <c r="C27" s="97" t="s">
        <v>14</v>
      </c>
      <c r="D27" s="97">
        <f>+'1T'!G27</f>
        <v>0</v>
      </c>
      <c r="E27" s="97">
        <f>+'2T'!G27</f>
        <v>838</v>
      </c>
      <c r="F27" s="97">
        <f>+'3T'!G27</f>
        <v>864</v>
      </c>
      <c r="G27" s="97">
        <f t="shared" si="0"/>
        <v>1702</v>
      </c>
    </row>
    <row r="28" spans="1:8" ht="45" x14ac:dyDescent="0.25">
      <c r="A28" s="177"/>
      <c r="B28" s="58" t="s">
        <v>109</v>
      </c>
      <c r="C28" s="97" t="s">
        <v>39</v>
      </c>
      <c r="D28" s="97">
        <f>+'1T'!G28</f>
        <v>0</v>
      </c>
      <c r="E28" s="97">
        <f>+'2T'!G28</f>
        <v>0</v>
      </c>
      <c r="F28" s="97">
        <f>+'3T'!G28</f>
        <v>0</v>
      </c>
      <c r="G28" s="97">
        <f t="shared" si="0"/>
        <v>0</v>
      </c>
    </row>
    <row r="29" spans="1:8" x14ac:dyDescent="0.25">
      <c r="A29" s="177"/>
      <c r="B29" s="91" t="s">
        <v>140</v>
      </c>
      <c r="C29" s="97" t="s">
        <v>16</v>
      </c>
      <c r="D29" s="97">
        <f>+'1T'!G29</f>
        <v>0</v>
      </c>
      <c r="E29" s="97">
        <f>+'2T'!G29</f>
        <v>5</v>
      </c>
      <c r="F29" s="97">
        <f>+'3T'!G29</f>
        <v>0</v>
      </c>
      <c r="G29" s="97">
        <f t="shared" si="0"/>
        <v>5</v>
      </c>
    </row>
    <row r="30" spans="1:8" x14ac:dyDescent="0.25">
      <c r="A30" s="177"/>
      <c r="B30" s="59" t="s">
        <v>141</v>
      </c>
      <c r="C30" s="97" t="s">
        <v>40</v>
      </c>
      <c r="D30" s="97">
        <f>+'1T'!G30</f>
        <v>0</v>
      </c>
      <c r="E30" s="97">
        <f>+'2T'!G30</f>
        <v>0</v>
      </c>
      <c r="F30" s="97">
        <f>+'3T'!G30</f>
        <v>0</v>
      </c>
      <c r="G30" s="97">
        <f t="shared" si="0"/>
        <v>0</v>
      </c>
    </row>
    <row r="31" spans="1:8" ht="15" customHeight="1" x14ac:dyDescent="0.25">
      <c r="A31" s="177"/>
      <c r="B31" s="58" t="s">
        <v>142</v>
      </c>
      <c r="C31" s="97" t="s">
        <v>14</v>
      </c>
      <c r="D31" s="97">
        <f>+'1T'!G31</f>
        <v>0</v>
      </c>
      <c r="E31" s="97">
        <f>+'2T'!G31</f>
        <v>0</v>
      </c>
      <c r="F31" s="97">
        <f>+'3T'!G31</f>
        <v>0</v>
      </c>
      <c r="G31" s="97">
        <f t="shared" si="0"/>
        <v>0</v>
      </c>
    </row>
    <row r="32" spans="1:8" ht="15" customHeight="1" x14ac:dyDescent="0.25">
      <c r="A32" s="177"/>
      <c r="B32" s="58" t="s">
        <v>143</v>
      </c>
      <c r="C32" s="97" t="s">
        <v>39</v>
      </c>
      <c r="D32" s="97">
        <f>+'1T'!G32</f>
        <v>0</v>
      </c>
      <c r="E32" s="97">
        <f>+'2T'!G32</f>
        <v>0</v>
      </c>
      <c r="F32" s="97">
        <f>+'3T'!G32</f>
        <v>11</v>
      </c>
      <c r="G32" s="97">
        <f t="shared" si="0"/>
        <v>11</v>
      </c>
    </row>
    <row r="33" spans="1:8" ht="15" customHeight="1" x14ac:dyDescent="0.25">
      <c r="A33" s="177"/>
      <c r="B33" s="58" t="s">
        <v>158</v>
      </c>
      <c r="C33" s="97" t="s">
        <v>39</v>
      </c>
      <c r="D33" s="97">
        <f>+'1T'!G33</f>
        <v>0</v>
      </c>
      <c r="E33" s="97">
        <f>+'2T'!G33</f>
        <v>57</v>
      </c>
      <c r="F33" s="97">
        <f>+'3T'!G33</f>
        <v>46</v>
      </c>
      <c r="G33" s="97">
        <f t="shared" si="0"/>
        <v>103</v>
      </c>
    </row>
    <row r="34" spans="1:8" x14ac:dyDescent="0.25">
      <c r="A34" s="177"/>
      <c r="B34" s="110" t="s">
        <v>159</v>
      </c>
      <c r="C34" s="49" t="s">
        <v>40</v>
      </c>
      <c r="D34" s="97">
        <f>+'1T'!G34</f>
        <v>0</v>
      </c>
      <c r="E34" s="97">
        <f>+'2T'!G34</f>
        <v>0</v>
      </c>
      <c r="F34" s="97">
        <f>+'3T'!G34</f>
        <v>193</v>
      </c>
      <c r="G34" s="97">
        <f t="shared" si="0"/>
        <v>193</v>
      </c>
    </row>
    <row r="35" spans="1:8" x14ac:dyDescent="0.25">
      <c r="A35" s="177"/>
      <c r="B35" s="54" t="s">
        <v>181</v>
      </c>
      <c r="D35" s="97">
        <f>'1T'!G35</f>
        <v>0</v>
      </c>
      <c r="E35" s="97">
        <f>+'2T'!G35</f>
        <v>0</v>
      </c>
      <c r="F35" s="97">
        <f>+'3T'!G35</f>
        <v>1</v>
      </c>
      <c r="G35" s="97">
        <f t="shared" si="0"/>
        <v>1</v>
      </c>
      <c r="H35" s="165"/>
    </row>
    <row r="36" spans="1:8" ht="30" x14ac:dyDescent="0.25">
      <c r="A36" s="177"/>
      <c r="B36" s="110" t="s">
        <v>196</v>
      </c>
      <c r="C36" s="49" t="s">
        <v>197</v>
      </c>
      <c r="D36" s="97"/>
      <c r="E36" s="97"/>
      <c r="F36" s="97"/>
      <c r="G36" s="97"/>
    </row>
    <row r="37" spans="1:8" ht="15.75" thickBot="1" x14ac:dyDescent="0.3">
      <c r="A37" s="178"/>
      <c r="B37" s="150" t="s">
        <v>198</v>
      </c>
      <c r="C37" s="130" t="s">
        <v>101</v>
      </c>
      <c r="D37" s="151"/>
      <c r="E37" s="151"/>
      <c r="F37" s="151"/>
      <c r="G37" s="151"/>
    </row>
    <row r="38" spans="1:8" ht="15" customHeight="1" x14ac:dyDescent="0.25">
      <c r="A38" s="199" t="s">
        <v>18</v>
      </c>
      <c r="B38" s="92" t="s">
        <v>19</v>
      </c>
      <c r="C38" s="97" t="s">
        <v>13</v>
      </c>
      <c r="D38" s="97">
        <f>+'1T'!G38</f>
        <v>24</v>
      </c>
      <c r="E38" s="97">
        <f>+'2T'!G38</f>
        <v>36</v>
      </c>
      <c r="F38" s="97">
        <f>+'3T'!G38</f>
        <v>70</v>
      </c>
      <c r="G38" s="97">
        <f t="shared" si="0"/>
        <v>130</v>
      </c>
    </row>
    <row r="39" spans="1:8" x14ac:dyDescent="0.25">
      <c r="A39" s="200"/>
      <c r="B39" s="93" t="s">
        <v>15</v>
      </c>
      <c r="C39" s="82" t="s">
        <v>14</v>
      </c>
      <c r="D39" s="97">
        <f>+'1T'!G39</f>
        <v>400</v>
      </c>
      <c r="E39" s="97">
        <f>+'2T'!G39</f>
        <v>12</v>
      </c>
      <c r="F39" s="97">
        <f>+'3T'!G39</f>
        <v>717</v>
      </c>
      <c r="G39" s="97">
        <f t="shared" si="0"/>
        <v>1129</v>
      </c>
    </row>
    <row r="40" spans="1:8" ht="30" x14ac:dyDescent="0.25">
      <c r="A40" s="200"/>
      <c r="B40" s="91" t="s">
        <v>76</v>
      </c>
      <c r="C40" s="82" t="s">
        <v>14</v>
      </c>
      <c r="D40" s="97">
        <f>+'1T'!G40</f>
        <v>0</v>
      </c>
      <c r="E40" s="97">
        <f>+'2T'!G40</f>
        <v>0</v>
      </c>
      <c r="F40" s="97">
        <f>+'3T'!G40</f>
        <v>0</v>
      </c>
      <c r="G40" s="97">
        <f t="shared" si="0"/>
        <v>0</v>
      </c>
    </row>
    <row r="41" spans="1:8" x14ac:dyDescent="0.25">
      <c r="A41" s="200"/>
      <c r="B41" s="91" t="s">
        <v>96</v>
      </c>
      <c r="C41" s="82" t="s">
        <v>97</v>
      </c>
      <c r="D41" s="97">
        <f>+'1T'!G41</f>
        <v>0</v>
      </c>
      <c r="E41" s="97">
        <f>+'2T'!G41</f>
        <v>0</v>
      </c>
      <c r="F41" s="97">
        <f>+'3T'!G41</f>
        <v>0</v>
      </c>
      <c r="G41" s="97">
        <f t="shared" si="0"/>
        <v>0</v>
      </c>
    </row>
    <row r="42" spans="1:8" ht="30" x14ac:dyDescent="0.25">
      <c r="A42" s="200"/>
      <c r="B42" s="114" t="s">
        <v>162</v>
      </c>
      <c r="C42" s="115" t="s">
        <v>163</v>
      </c>
      <c r="D42" s="97">
        <f>+'1T'!G42</f>
        <v>0</v>
      </c>
      <c r="E42" s="97">
        <f>+'2T'!G42</f>
        <v>0</v>
      </c>
      <c r="F42" s="97">
        <f>+'3T'!G42</f>
        <v>0</v>
      </c>
      <c r="G42" s="97">
        <f t="shared" si="0"/>
        <v>0</v>
      </c>
    </row>
    <row r="43" spans="1:8" ht="45" x14ac:dyDescent="0.25">
      <c r="A43" s="200"/>
      <c r="B43" s="114" t="s">
        <v>185</v>
      </c>
      <c r="C43" s="115" t="s">
        <v>164</v>
      </c>
      <c r="D43" s="97">
        <f>+'1T'!G43</f>
        <v>3</v>
      </c>
      <c r="E43" s="97">
        <f>+'2T'!G43</f>
        <v>0</v>
      </c>
      <c r="F43" s="97">
        <f>+'3T'!G43</f>
        <v>0</v>
      </c>
      <c r="G43" s="97">
        <f t="shared" si="0"/>
        <v>3</v>
      </c>
    </row>
    <row r="44" spans="1:8" ht="15.75" thickBot="1" x14ac:dyDescent="0.3">
      <c r="A44" s="201"/>
      <c r="B44" s="152" t="s">
        <v>182</v>
      </c>
      <c r="C44" s="153" t="s">
        <v>164</v>
      </c>
      <c r="D44" s="151">
        <f>+'1T'!G44</f>
        <v>0</v>
      </c>
      <c r="E44" s="151">
        <f>+'2T'!G44</f>
        <v>6</v>
      </c>
      <c r="F44" s="151">
        <f>+'3T'!G44</f>
        <v>10</v>
      </c>
      <c r="G44" s="151">
        <f t="shared" si="0"/>
        <v>16</v>
      </c>
    </row>
    <row r="45" spans="1:8" ht="30" x14ac:dyDescent="0.25">
      <c r="A45" s="199" t="s">
        <v>20</v>
      </c>
      <c r="B45" s="94" t="s">
        <v>41</v>
      </c>
      <c r="C45" s="96" t="s">
        <v>42</v>
      </c>
      <c r="D45" s="97">
        <f>+'1T'!G45</f>
        <v>0</v>
      </c>
      <c r="E45" s="97">
        <f>+'2T'!G45</f>
        <v>6</v>
      </c>
      <c r="F45" s="97">
        <f>+'3T'!G45</f>
        <v>0</v>
      </c>
      <c r="G45" s="97">
        <f t="shared" si="0"/>
        <v>6</v>
      </c>
    </row>
    <row r="46" spans="1:8" ht="30" x14ac:dyDescent="0.25">
      <c r="A46" s="200"/>
      <c r="B46" s="95" t="s">
        <v>43</v>
      </c>
      <c r="C46" s="96" t="s">
        <v>44</v>
      </c>
      <c r="D46" s="97">
        <f>+'1T'!G46</f>
        <v>3</v>
      </c>
      <c r="E46" s="97">
        <f>+'2T'!G46</f>
        <v>2</v>
      </c>
      <c r="F46" s="97">
        <f>+'3T'!G46</f>
        <v>1</v>
      </c>
      <c r="G46" s="97">
        <f t="shared" si="0"/>
        <v>6</v>
      </c>
    </row>
    <row r="47" spans="1:8" ht="15" customHeight="1" x14ac:dyDescent="0.25">
      <c r="A47" s="200"/>
      <c r="B47" s="95" t="s">
        <v>98</v>
      </c>
      <c r="C47" s="96" t="s">
        <v>99</v>
      </c>
      <c r="D47" s="97">
        <f>+'1T'!G47</f>
        <v>0</v>
      </c>
      <c r="E47" s="97">
        <f>+'2T'!G47</f>
        <v>99</v>
      </c>
      <c r="F47" s="97">
        <f>+'3T'!G47</f>
        <v>0</v>
      </c>
      <c r="G47" s="97">
        <f t="shared" si="0"/>
        <v>99</v>
      </c>
    </row>
    <row r="48" spans="1:8" ht="30" x14ac:dyDescent="0.25">
      <c r="A48" s="200"/>
      <c r="B48" s="94" t="s">
        <v>100</v>
      </c>
      <c r="C48" s="96" t="s">
        <v>14</v>
      </c>
      <c r="D48" s="97">
        <f>+'1T'!G48</f>
        <v>3100</v>
      </c>
      <c r="E48" s="97">
        <f>+'2T'!G48</f>
        <v>270</v>
      </c>
      <c r="F48" s="97">
        <f>+'3T'!G48</f>
        <v>42022</v>
      </c>
      <c r="G48" s="97">
        <f t="shared" si="0"/>
        <v>45392</v>
      </c>
    </row>
    <row r="49" spans="1:7" ht="30.75" thickBot="1" x14ac:dyDescent="0.3">
      <c r="A49" s="201"/>
      <c r="B49" s="154" t="s">
        <v>186</v>
      </c>
      <c r="C49" s="136"/>
      <c r="D49" s="151">
        <f>+'1T'!G49</f>
        <v>1</v>
      </c>
      <c r="E49" s="151">
        <f>+'2T'!G49</f>
        <v>1</v>
      </c>
      <c r="F49" s="151">
        <f>+'3T'!G49</f>
        <v>1</v>
      </c>
      <c r="G49" s="151">
        <f t="shared" si="0"/>
        <v>3</v>
      </c>
    </row>
    <row r="50" spans="1:7" ht="15" customHeight="1" x14ac:dyDescent="0.25">
      <c r="A50" s="172" t="s">
        <v>37</v>
      </c>
      <c r="B50" s="61" t="s">
        <v>21</v>
      </c>
      <c r="C50" s="96" t="s">
        <v>22</v>
      </c>
      <c r="D50" s="97">
        <f>+'1T'!G50</f>
        <v>0</v>
      </c>
      <c r="E50" s="97">
        <f>+'2T'!G50</f>
        <v>16</v>
      </c>
      <c r="F50" s="97">
        <f>+'3T'!G50</f>
        <v>124</v>
      </c>
      <c r="G50" s="97">
        <f t="shared" si="0"/>
        <v>140</v>
      </c>
    </row>
    <row r="51" spans="1:7" x14ac:dyDescent="0.25">
      <c r="A51" s="173"/>
      <c r="B51" s="61" t="s">
        <v>23</v>
      </c>
      <c r="C51" s="96" t="s">
        <v>14</v>
      </c>
      <c r="D51" s="97">
        <f>+'1T'!G51</f>
        <v>0</v>
      </c>
      <c r="E51" s="97">
        <f>+'2T'!G51</f>
        <v>75</v>
      </c>
      <c r="F51" s="97">
        <f>+'3T'!G51</f>
        <v>433</v>
      </c>
      <c r="G51" s="97">
        <f t="shared" si="0"/>
        <v>508</v>
      </c>
    </row>
    <row r="52" spans="1:7" ht="30" x14ac:dyDescent="0.25">
      <c r="A52" s="173"/>
      <c r="B52" s="61" t="s">
        <v>128</v>
      </c>
      <c r="C52" s="96" t="s">
        <v>14</v>
      </c>
      <c r="D52" s="97">
        <f>+'1T'!G52</f>
        <v>0</v>
      </c>
      <c r="E52" s="97">
        <f>+'2T'!G52</f>
        <v>0</v>
      </c>
      <c r="F52" s="97">
        <f>+'3T'!G52</f>
        <v>0</v>
      </c>
      <c r="G52" s="97">
        <f t="shared" si="0"/>
        <v>0</v>
      </c>
    </row>
    <row r="53" spans="1:7" x14ac:dyDescent="0.25">
      <c r="A53" s="173"/>
      <c r="B53" s="61" t="s">
        <v>129</v>
      </c>
      <c r="C53" s="59" t="s">
        <v>77</v>
      </c>
      <c r="D53" s="97">
        <f>+'1T'!G53</f>
        <v>0</v>
      </c>
      <c r="E53" s="97">
        <f>+'2T'!G53</f>
        <v>3</v>
      </c>
      <c r="F53" s="97">
        <f>+'3T'!G53</f>
        <v>0</v>
      </c>
      <c r="G53" s="97">
        <f t="shared" si="0"/>
        <v>3</v>
      </c>
    </row>
    <row r="54" spans="1:7" ht="30.75" thickBot="1" x14ac:dyDescent="0.3">
      <c r="A54" s="174"/>
      <c r="B54" s="134" t="s">
        <v>165</v>
      </c>
      <c r="C54" s="135" t="s">
        <v>154</v>
      </c>
      <c r="D54" s="151">
        <f>+'1T'!G54</f>
        <v>0</v>
      </c>
      <c r="E54" s="151">
        <f>+'2T'!G54</f>
        <v>0</v>
      </c>
      <c r="F54" s="151">
        <f>+'3T'!G54</f>
        <v>0</v>
      </c>
      <c r="G54" s="151">
        <f t="shared" si="0"/>
        <v>0</v>
      </c>
    </row>
    <row r="55" spans="1:7" x14ac:dyDescent="0.25">
      <c r="A55" s="199" t="s">
        <v>24</v>
      </c>
      <c r="B55" s="61" t="s">
        <v>21</v>
      </c>
      <c r="C55" s="80" t="s">
        <v>13</v>
      </c>
      <c r="D55" s="97">
        <f>+'1T'!G55</f>
        <v>0</v>
      </c>
      <c r="E55" s="97">
        <f>+'2T'!G55</f>
        <v>19</v>
      </c>
      <c r="F55" s="97">
        <f>+'3T'!G55</f>
        <v>58</v>
      </c>
      <c r="G55" s="97">
        <f t="shared" si="0"/>
        <v>77</v>
      </c>
    </row>
    <row r="56" spans="1:7" ht="45" x14ac:dyDescent="0.25">
      <c r="A56" s="200"/>
      <c r="B56" s="61" t="s">
        <v>78</v>
      </c>
      <c r="C56" s="80" t="s">
        <v>14</v>
      </c>
      <c r="D56" s="97">
        <f>+'1T'!G56</f>
        <v>0</v>
      </c>
      <c r="E56" s="97">
        <f>+'2T'!G56</f>
        <v>3740</v>
      </c>
      <c r="F56" s="97">
        <f>+'3T'!G56</f>
        <v>1801</v>
      </c>
      <c r="G56" s="97">
        <f t="shared" si="0"/>
        <v>5541</v>
      </c>
    </row>
    <row r="57" spans="1:7" ht="30" x14ac:dyDescent="0.25">
      <c r="A57" s="200"/>
      <c r="B57" s="61" t="s">
        <v>79</v>
      </c>
      <c r="C57" s="80" t="s">
        <v>80</v>
      </c>
      <c r="D57" s="97">
        <f>+'1T'!G57</f>
        <v>0</v>
      </c>
      <c r="E57" s="97">
        <f>+'2T'!G57</f>
        <v>5</v>
      </c>
      <c r="F57" s="97">
        <f>+'3T'!G57</f>
        <v>3</v>
      </c>
      <c r="G57" s="97">
        <f t="shared" si="0"/>
        <v>8</v>
      </c>
    </row>
    <row r="58" spans="1:7" ht="45" x14ac:dyDescent="0.25">
      <c r="A58" s="200"/>
      <c r="B58" s="61" t="s">
        <v>25</v>
      </c>
      <c r="C58" s="80" t="s">
        <v>14</v>
      </c>
      <c r="D58" s="97">
        <f>+'1T'!G58</f>
        <v>0</v>
      </c>
      <c r="E58" s="97">
        <f>+'2T'!G58</f>
        <v>287</v>
      </c>
      <c r="F58" s="97">
        <f>+'3T'!G58</f>
        <v>224</v>
      </c>
      <c r="G58" s="97">
        <f t="shared" si="0"/>
        <v>511</v>
      </c>
    </row>
    <row r="59" spans="1:7" ht="30" x14ac:dyDescent="0.25">
      <c r="A59" s="200"/>
      <c r="B59" s="61" t="s">
        <v>81</v>
      </c>
      <c r="C59" s="96" t="s">
        <v>45</v>
      </c>
      <c r="D59" s="97">
        <f>+'1T'!G59</f>
        <v>0</v>
      </c>
      <c r="E59" s="97">
        <f>+'2T'!G59</f>
        <v>0</v>
      </c>
      <c r="F59" s="97">
        <f>+'3T'!G59</f>
        <v>0</v>
      </c>
      <c r="G59" s="97">
        <f t="shared" si="0"/>
        <v>0</v>
      </c>
    </row>
    <row r="60" spans="1:7" ht="30" x14ac:dyDescent="0.25">
      <c r="A60" s="200"/>
      <c r="B60" s="81" t="s">
        <v>82</v>
      </c>
      <c r="C60" s="82" t="s">
        <v>16</v>
      </c>
      <c r="D60" s="97">
        <f>+'1T'!G60</f>
        <v>0</v>
      </c>
      <c r="E60" s="97">
        <f>+'2T'!G60</f>
        <v>0</v>
      </c>
      <c r="F60" s="97">
        <f>+'3T'!G60</f>
        <v>0</v>
      </c>
      <c r="G60" s="97">
        <f t="shared" si="0"/>
        <v>0</v>
      </c>
    </row>
    <row r="61" spans="1:7" x14ac:dyDescent="0.25">
      <c r="A61" s="200"/>
      <c r="B61" s="61" t="s">
        <v>148</v>
      </c>
      <c r="C61" s="80" t="s">
        <v>14</v>
      </c>
      <c r="D61" s="97">
        <f>+'1T'!G61</f>
        <v>0</v>
      </c>
      <c r="E61" s="97">
        <f>+'2T'!G61</f>
        <v>16</v>
      </c>
      <c r="F61" s="97">
        <f>+'3T'!G61</f>
        <v>17</v>
      </c>
      <c r="G61" s="97">
        <f t="shared" si="0"/>
        <v>33</v>
      </c>
    </row>
    <row r="62" spans="1:7" ht="15.75" thickBot="1" x14ac:dyDescent="0.3">
      <c r="A62" s="201"/>
      <c r="B62" s="130" t="s">
        <v>147</v>
      </c>
      <c r="C62" s="130" t="s">
        <v>110</v>
      </c>
      <c r="D62" s="151">
        <f>+'1T'!G62</f>
        <v>0</v>
      </c>
      <c r="E62" s="151">
        <f>+'2T'!G62</f>
        <v>0</v>
      </c>
      <c r="F62" s="151">
        <f>+'3T'!G62</f>
        <v>0</v>
      </c>
      <c r="G62" s="151">
        <f t="shared" si="0"/>
        <v>0</v>
      </c>
    </row>
    <row r="63" spans="1:7" ht="45" x14ac:dyDescent="0.25">
      <c r="A63" s="199" t="s">
        <v>89</v>
      </c>
      <c r="B63" s="61" t="s">
        <v>26</v>
      </c>
      <c r="C63" s="96" t="s">
        <v>14</v>
      </c>
      <c r="D63" s="97">
        <f>+'1T'!G63</f>
        <v>0</v>
      </c>
      <c r="E63" s="97">
        <f>+'2T'!G63</f>
        <v>3375</v>
      </c>
      <c r="F63" s="97">
        <f>+'3T'!G63</f>
        <v>2765</v>
      </c>
      <c r="G63" s="97">
        <f t="shared" si="0"/>
        <v>6140</v>
      </c>
    </row>
    <row r="64" spans="1:7" ht="30" x14ac:dyDescent="0.25">
      <c r="A64" s="200"/>
      <c r="B64" s="81" t="s">
        <v>27</v>
      </c>
      <c r="C64" s="82" t="s">
        <v>38</v>
      </c>
      <c r="D64" s="97">
        <f>+'1T'!G64</f>
        <v>0</v>
      </c>
      <c r="E64" s="97">
        <f>+'2T'!G64</f>
        <v>590</v>
      </c>
      <c r="F64" s="97">
        <f>+'3T'!G64</f>
        <v>2350</v>
      </c>
      <c r="G64" s="97">
        <f t="shared" si="0"/>
        <v>2940</v>
      </c>
    </row>
    <row r="65" spans="1:7" x14ac:dyDescent="0.25">
      <c r="A65" s="200"/>
      <c r="B65" s="59" t="s">
        <v>28</v>
      </c>
      <c r="C65" s="81" t="s">
        <v>13</v>
      </c>
      <c r="D65" s="97">
        <f>+'1T'!G65</f>
        <v>0</v>
      </c>
      <c r="E65" s="97">
        <f>+'2T'!G65</f>
        <v>135</v>
      </c>
      <c r="F65" s="97">
        <f>+'3T'!G65</f>
        <v>202</v>
      </c>
      <c r="G65" s="97">
        <f t="shared" si="0"/>
        <v>337</v>
      </c>
    </row>
    <row r="66" spans="1:7" ht="45" x14ac:dyDescent="0.25">
      <c r="A66" s="200"/>
      <c r="B66" s="81" t="s">
        <v>46</v>
      </c>
      <c r="C66" s="82" t="s">
        <v>13</v>
      </c>
      <c r="D66" s="97">
        <f>+'1T'!G66</f>
        <v>0</v>
      </c>
      <c r="E66" s="97">
        <f>+'2T'!G66</f>
        <v>222</v>
      </c>
      <c r="F66" s="97">
        <f>+'3T'!G66</f>
        <v>0</v>
      </c>
      <c r="G66" s="97">
        <f t="shared" si="0"/>
        <v>222</v>
      </c>
    </row>
    <row r="67" spans="1:7" ht="30.75" thickBot="1" x14ac:dyDescent="0.3">
      <c r="A67" s="201"/>
      <c r="B67" s="133" t="s">
        <v>184</v>
      </c>
      <c r="C67" s="129" t="s">
        <v>154</v>
      </c>
      <c r="D67" s="151">
        <f>+'1T'!G67</f>
        <v>0</v>
      </c>
      <c r="E67" s="151">
        <f>+'2T'!G67</f>
        <v>1382</v>
      </c>
      <c r="F67" s="151">
        <f>+'3T'!G67</f>
        <v>1421</v>
      </c>
      <c r="G67" s="151">
        <f t="shared" si="0"/>
        <v>2803</v>
      </c>
    </row>
    <row r="68" spans="1:7" ht="30" x14ac:dyDescent="0.25">
      <c r="A68" s="202" t="s">
        <v>29</v>
      </c>
      <c r="B68" s="81" t="s">
        <v>83</v>
      </c>
      <c r="C68" s="82" t="s">
        <v>77</v>
      </c>
      <c r="D68" s="97">
        <f>+'1T'!G68</f>
        <v>0</v>
      </c>
      <c r="E68" s="97">
        <f>+'2T'!G68</f>
        <v>2</v>
      </c>
      <c r="F68" s="97">
        <f>+'3T'!G68</f>
        <v>2</v>
      </c>
      <c r="G68" s="97">
        <f t="shared" si="0"/>
        <v>4</v>
      </c>
    </row>
    <row r="69" spans="1:7" ht="45" x14ac:dyDescent="0.25">
      <c r="A69" s="202"/>
      <c r="B69" s="81" t="s">
        <v>47</v>
      </c>
      <c r="C69" s="82" t="s">
        <v>48</v>
      </c>
      <c r="D69" s="97">
        <f>+'1T'!G69</f>
        <v>0</v>
      </c>
      <c r="E69" s="97">
        <f>+'2T'!G69</f>
        <v>0</v>
      </c>
      <c r="F69" s="97">
        <f>+'3T'!G69</f>
        <v>0</v>
      </c>
      <c r="G69" s="97">
        <f t="shared" si="0"/>
        <v>0</v>
      </c>
    </row>
    <row r="70" spans="1:7" ht="45" x14ac:dyDescent="0.25">
      <c r="A70" s="202"/>
      <c r="B70" s="81" t="s">
        <v>149</v>
      </c>
      <c r="C70" s="82" t="s">
        <v>102</v>
      </c>
      <c r="D70" s="97">
        <f>+'1T'!G70</f>
        <v>0</v>
      </c>
      <c r="E70" s="97">
        <f>+'2T'!G70</f>
        <v>0</v>
      </c>
      <c r="F70" s="97">
        <f>+'3T'!G70</f>
        <v>0</v>
      </c>
      <c r="G70" s="97">
        <f t="shared" si="0"/>
        <v>0</v>
      </c>
    </row>
    <row r="71" spans="1:7" ht="60" x14ac:dyDescent="0.25">
      <c r="A71" s="202"/>
      <c r="B71" s="81" t="s">
        <v>150</v>
      </c>
      <c r="C71" s="82" t="s">
        <v>13</v>
      </c>
      <c r="D71" s="97">
        <f>+'1T'!G71</f>
        <v>0</v>
      </c>
      <c r="E71" s="97">
        <f>+'2T'!G71</f>
        <v>0</v>
      </c>
      <c r="F71" s="97">
        <f>+'3T'!G71</f>
        <v>0</v>
      </c>
      <c r="G71" s="97">
        <f t="shared" si="0"/>
        <v>0</v>
      </c>
    </row>
    <row r="72" spans="1:7" ht="45" x14ac:dyDescent="0.25">
      <c r="A72" s="202"/>
      <c r="B72" s="81" t="s">
        <v>151</v>
      </c>
      <c r="C72" s="82" t="s">
        <v>101</v>
      </c>
      <c r="D72" s="97">
        <f>+'1T'!G72</f>
        <v>0</v>
      </c>
      <c r="E72" s="97">
        <f>+'2T'!G72</f>
        <v>1</v>
      </c>
      <c r="F72" s="97">
        <f>+'3T'!G72</f>
        <v>10</v>
      </c>
      <c r="G72" s="97">
        <f t="shared" si="0"/>
        <v>11</v>
      </c>
    </row>
    <row r="73" spans="1:7" x14ac:dyDescent="0.25">
      <c r="A73" s="202"/>
      <c r="B73" s="81" t="s">
        <v>152</v>
      </c>
      <c r="C73" s="82" t="s">
        <v>13</v>
      </c>
      <c r="D73" s="97">
        <f>+'1T'!G73</f>
        <v>0</v>
      </c>
      <c r="E73" s="97">
        <f>+'2T'!G73</f>
        <v>0</v>
      </c>
      <c r="F73" s="97">
        <f>+'3T'!G73</f>
        <v>0</v>
      </c>
      <c r="G73" s="97">
        <f t="shared" si="0"/>
        <v>0</v>
      </c>
    </row>
    <row r="74" spans="1:7" ht="30" x14ac:dyDescent="0.25">
      <c r="A74" s="202"/>
      <c r="B74" s="81" t="s">
        <v>153</v>
      </c>
      <c r="C74" s="82"/>
      <c r="D74" s="97">
        <f>+'1T'!G74</f>
        <v>0</v>
      </c>
      <c r="E74" s="97">
        <f>+'2T'!G74</f>
        <v>0</v>
      </c>
      <c r="F74" s="97">
        <f>+'3T'!G74</f>
        <v>0</v>
      </c>
      <c r="G74" s="97">
        <f t="shared" si="0"/>
        <v>0</v>
      </c>
    </row>
    <row r="75" spans="1:7" ht="30" x14ac:dyDescent="0.25">
      <c r="A75" s="203"/>
      <c r="B75" s="81" t="s">
        <v>166</v>
      </c>
      <c r="C75" s="115" t="s">
        <v>154</v>
      </c>
      <c r="D75" s="97">
        <f>+'1T'!G75</f>
        <v>0</v>
      </c>
      <c r="E75" s="97">
        <f>+'2T'!G75</f>
        <v>0</v>
      </c>
      <c r="F75" s="97">
        <f>+'3T'!G75</f>
        <v>0</v>
      </c>
      <c r="G75" s="97">
        <f t="shared" si="0"/>
        <v>0</v>
      </c>
    </row>
    <row r="76" spans="1:7" ht="15.75" thickBot="1" x14ac:dyDescent="0.3">
      <c r="A76" s="118"/>
      <c r="B76" s="64"/>
      <c r="C76" s="65"/>
      <c r="D76" s="66"/>
      <c r="E76" s="66"/>
      <c r="F76" s="66"/>
      <c r="G76" s="66"/>
    </row>
    <row r="77" spans="1:7" ht="15.75" thickTop="1" x14ac:dyDescent="0.25">
      <c r="A77" s="105" t="s">
        <v>219</v>
      </c>
      <c r="C77" s="106"/>
      <c r="D77" s="106"/>
      <c r="E77" s="106"/>
      <c r="F77" s="106"/>
      <c r="G77" s="106"/>
    </row>
    <row r="80" spans="1:7" x14ac:dyDescent="0.25">
      <c r="A80" s="180" t="s">
        <v>30</v>
      </c>
      <c r="B80" s="180"/>
      <c r="C80" s="180"/>
      <c r="D80" s="180"/>
      <c r="E80" s="180"/>
      <c r="F80" s="180"/>
    </row>
    <row r="81" spans="1:6" x14ac:dyDescent="0.25">
      <c r="A81" s="179" t="s">
        <v>90</v>
      </c>
      <c r="B81" s="179"/>
      <c r="C81" s="179"/>
      <c r="D81" s="179"/>
      <c r="E81" s="179"/>
      <c r="F81" s="179"/>
    </row>
    <row r="82" spans="1:6" x14ac:dyDescent="0.25">
      <c r="A82" s="179" t="s">
        <v>50</v>
      </c>
      <c r="B82" s="179"/>
      <c r="C82" s="179"/>
      <c r="D82" s="179"/>
      <c r="E82" s="179"/>
      <c r="F82" s="179"/>
    </row>
    <row r="83" spans="1:6" x14ac:dyDescent="0.25">
      <c r="A83" s="76"/>
      <c r="B83" s="76"/>
      <c r="C83" s="76"/>
      <c r="D83" s="76"/>
      <c r="E83" s="76"/>
      <c r="F83" s="86"/>
    </row>
    <row r="84" spans="1:6" ht="15.75" thickBot="1" x14ac:dyDescent="0.3">
      <c r="A84" s="68" t="s">
        <v>5</v>
      </c>
      <c r="B84" s="68" t="s">
        <v>10</v>
      </c>
      <c r="C84" s="68" t="s">
        <v>94</v>
      </c>
      <c r="D84" s="68" t="s">
        <v>106</v>
      </c>
      <c r="E84" s="68" t="s">
        <v>107</v>
      </c>
    </row>
    <row r="85" spans="1:6" x14ac:dyDescent="0.25">
      <c r="A85" s="99" t="s">
        <v>58</v>
      </c>
      <c r="B85" s="26">
        <f>+'1T'!E85</f>
        <v>2811880</v>
      </c>
      <c r="C85" s="26">
        <f>+'2T'!E85</f>
        <v>4680280</v>
      </c>
      <c r="D85" s="26">
        <f>+'3T'!E85</f>
        <v>56304915.640000001</v>
      </c>
      <c r="E85" s="26">
        <f t="shared" ref="E85:E95" si="2">SUM(B85:D85)</f>
        <v>63797075.640000001</v>
      </c>
    </row>
    <row r="86" spans="1:6" x14ac:dyDescent="0.25">
      <c r="A86" s="58" t="s">
        <v>59</v>
      </c>
      <c r="B86" s="26">
        <f>+'1T'!E86</f>
        <v>77964908.710000008</v>
      </c>
      <c r="C86" s="26">
        <f>+'2T'!E86</f>
        <v>130797570.09999999</v>
      </c>
      <c r="D86" s="26">
        <f>+'3T'!E86</f>
        <v>103599335.77999999</v>
      </c>
      <c r="E86" s="26">
        <f t="shared" si="2"/>
        <v>312361814.58999997</v>
      </c>
    </row>
    <row r="87" spans="1:6" ht="30" x14ac:dyDescent="0.25">
      <c r="A87" s="58" t="s">
        <v>60</v>
      </c>
      <c r="B87" s="26">
        <f>+'1T'!E87</f>
        <v>8710151.4000000004</v>
      </c>
      <c r="C87" s="26">
        <f>+'2T'!E87</f>
        <v>5105042.78</v>
      </c>
      <c r="D87" s="26">
        <f>+'3T'!E87</f>
        <v>6710405</v>
      </c>
      <c r="E87" s="26">
        <f t="shared" si="2"/>
        <v>20525599.18</v>
      </c>
    </row>
    <row r="88" spans="1:6" ht="30" x14ac:dyDescent="0.25">
      <c r="A88" s="58" t="s">
        <v>70</v>
      </c>
      <c r="B88" s="26">
        <f>+'1T'!E88</f>
        <v>21864966.470000003</v>
      </c>
      <c r="C88" s="26">
        <f>+'2T'!E88</f>
        <v>36595050</v>
      </c>
      <c r="D88" s="26">
        <f>+'3T'!E88</f>
        <v>11292700</v>
      </c>
      <c r="E88" s="26">
        <f t="shared" si="2"/>
        <v>69752716.469999999</v>
      </c>
    </row>
    <row r="89" spans="1:6" ht="30" x14ac:dyDescent="0.25">
      <c r="A89" s="58" t="s">
        <v>71</v>
      </c>
      <c r="B89" s="26">
        <f>+'1T'!E89</f>
        <v>4112100</v>
      </c>
      <c r="C89" s="26">
        <f>+'2T'!E89</f>
        <v>3402600</v>
      </c>
      <c r="D89" s="26">
        <f>+'3T'!E89</f>
        <v>4852650</v>
      </c>
      <c r="E89" s="26">
        <f t="shared" si="2"/>
        <v>12367350</v>
      </c>
    </row>
    <row r="90" spans="1:6" ht="30" x14ac:dyDescent="0.25">
      <c r="A90" s="58" t="s">
        <v>61</v>
      </c>
      <c r="B90" s="26">
        <f>+'1T'!E90</f>
        <v>8127940</v>
      </c>
      <c r="C90" s="26">
        <f>+'2T'!E90</f>
        <v>9995886</v>
      </c>
      <c r="D90" s="26">
        <f>+'3T'!E90</f>
        <v>3861456</v>
      </c>
      <c r="E90" s="26">
        <f t="shared" si="2"/>
        <v>21985282</v>
      </c>
    </row>
    <row r="91" spans="1:6" x14ac:dyDescent="0.25">
      <c r="A91" s="58" t="s">
        <v>62</v>
      </c>
      <c r="B91" s="26">
        <f>+'1T'!E91</f>
        <v>78461598.439999998</v>
      </c>
      <c r="C91" s="26">
        <f>+'2T'!E91</f>
        <v>193552365.12</v>
      </c>
      <c r="D91" s="26">
        <f>+'3T'!E91</f>
        <v>109409299.93000001</v>
      </c>
      <c r="E91" s="26">
        <f t="shared" si="2"/>
        <v>381423263.49000001</v>
      </c>
    </row>
    <row r="92" spans="1:6" ht="30" x14ac:dyDescent="0.25">
      <c r="A92" s="58" t="s">
        <v>63</v>
      </c>
      <c r="B92" s="26">
        <f>+'1T'!E92</f>
        <v>8768963.6600000001</v>
      </c>
      <c r="C92" s="26">
        <f>+'2T'!E92</f>
        <v>9662050</v>
      </c>
      <c r="D92" s="26">
        <f>+'3T'!E92</f>
        <v>16922966.109999999</v>
      </c>
      <c r="E92" s="26">
        <f t="shared" si="2"/>
        <v>35353979.769999996</v>
      </c>
    </row>
    <row r="93" spans="1:6" ht="30" x14ac:dyDescent="0.25">
      <c r="A93" s="58" t="s">
        <v>72</v>
      </c>
      <c r="B93" s="26">
        <f>+'1T'!E93</f>
        <v>0</v>
      </c>
      <c r="C93" s="26">
        <f>+'2T'!E93</f>
        <v>0</v>
      </c>
      <c r="D93" s="26">
        <f>+'3T'!E93</f>
        <v>188750</v>
      </c>
      <c r="E93" s="26">
        <f t="shared" si="2"/>
        <v>188750</v>
      </c>
    </row>
    <row r="94" spans="1:6" ht="30" x14ac:dyDescent="0.25">
      <c r="A94" s="58" t="s">
        <v>56</v>
      </c>
      <c r="B94" s="26">
        <f>+'1T'!E94</f>
        <v>777007112.04999995</v>
      </c>
      <c r="C94" s="26">
        <f>+'2T'!E94</f>
        <v>676250166.11000001</v>
      </c>
      <c r="D94" s="26">
        <f>+'3T'!E94</f>
        <v>692732616.8499999</v>
      </c>
      <c r="E94" s="26">
        <f t="shared" si="2"/>
        <v>2145989895.0099998</v>
      </c>
    </row>
    <row r="95" spans="1:6" ht="30" x14ac:dyDescent="0.25">
      <c r="A95" s="58" t="s">
        <v>57</v>
      </c>
      <c r="B95" s="26">
        <f>+'1T'!E95</f>
        <v>637387997.30999994</v>
      </c>
      <c r="C95" s="26">
        <f>+'2T'!E95</f>
        <v>645075444.36000001</v>
      </c>
      <c r="D95" s="26">
        <f>+'3T'!E95</f>
        <v>572353225.45000005</v>
      </c>
      <c r="E95" s="26">
        <f t="shared" si="2"/>
        <v>1854816667.1200001</v>
      </c>
    </row>
    <row r="96" spans="1:6" ht="30" x14ac:dyDescent="0.25">
      <c r="A96" s="58" t="s">
        <v>211</v>
      </c>
      <c r="B96" s="26">
        <f>+'1T'!E96</f>
        <v>2508315</v>
      </c>
      <c r="C96" s="26">
        <f>+'2T'!E96</f>
        <v>12567210.4</v>
      </c>
      <c r="D96" s="26">
        <f>+'3T'!E96</f>
        <v>14260610.48</v>
      </c>
      <c r="E96" s="26">
        <f t="shared" ref="E96:E97" si="3">SUM(B96:D96)</f>
        <v>29336135.880000003</v>
      </c>
    </row>
    <row r="97" spans="1:6" x14ac:dyDescent="0.25">
      <c r="A97" s="146" t="s">
        <v>210</v>
      </c>
      <c r="B97" s="26">
        <f>+'1T'!E97</f>
        <v>1910990</v>
      </c>
      <c r="C97" s="26">
        <f>+'2T'!E97</f>
        <v>16125970.18</v>
      </c>
      <c r="D97" s="26">
        <f>+'3T'!E97</f>
        <v>25937818.66</v>
      </c>
      <c r="E97" s="26">
        <f t="shared" si="3"/>
        <v>43974778.840000004</v>
      </c>
    </row>
    <row r="98" spans="1:6" ht="15.75" thickBot="1" x14ac:dyDescent="0.3">
      <c r="A98" s="27" t="s">
        <v>31</v>
      </c>
      <c r="B98" s="27">
        <f>+SUM(B85:B97)</f>
        <v>1629636923.04</v>
      </c>
      <c r="C98" s="27">
        <f t="shared" ref="C98:E98" si="4">+SUM(C85:C97)</f>
        <v>1743809635.0500002</v>
      </c>
      <c r="D98" s="27">
        <f t="shared" si="4"/>
        <v>1618426749.9000001</v>
      </c>
      <c r="E98" s="27">
        <f t="shared" si="4"/>
        <v>4991873307.9899998</v>
      </c>
    </row>
    <row r="99" spans="1:6" ht="15.75" thickTop="1" x14ac:dyDescent="0.25">
      <c r="A99" s="69" t="s">
        <v>213</v>
      </c>
      <c r="B99" s="142"/>
      <c r="C99" s="142"/>
      <c r="D99" s="142"/>
      <c r="E99" s="142"/>
      <c r="F99" s="142"/>
    </row>
    <row r="100" spans="1:6" x14ac:dyDescent="0.25">
      <c r="A100" s="207"/>
      <c r="B100" s="208"/>
      <c r="C100" s="208"/>
      <c r="D100" s="208"/>
      <c r="E100" s="208"/>
      <c r="F100" s="208"/>
    </row>
    <row r="102" spans="1:6" x14ac:dyDescent="0.25">
      <c r="A102" s="180" t="s">
        <v>32</v>
      </c>
      <c r="B102" s="180"/>
      <c r="C102" s="180"/>
      <c r="D102" s="180"/>
      <c r="E102" s="180"/>
      <c r="F102" s="180"/>
    </row>
    <row r="103" spans="1:6" x14ac:dyDescent="0.25">
      <c r="A103" s="179" t="s">
        <v>90</v>
      </c>
      <c r="B103" s="179"/>
      <c r="C103" s="179"/>
      <c r="D103" s="179"/>
      <c r="E103" s="179"/>
      <c r="F103" s="179"/>
    </row>
    <row r="104" spans="1:6" x14ac:dyDescent="0.25">
      <c r="A104" s="179" t="s">
        <v>50</v>
      </c>
      <c r="B104" s="179"/>
      <c r="C104" s="179"/>
      <c r="D104" s="179"/>
      <c r="E104" s="179"/>
      <c r="F104" s="179"/>
    </row>
    <row r="105" spans="1:6" x14ac:dyDescent="0.25">
      <c r="A105" s="76"/>
      <c r="B105" s="76"/>
      <c r="C105" s="76"/>
      <c r="D105" s="76"/>
      <c r="E105" s="76"/>
      <c r="F105" s="76"/>
    </row>
    <row r="106" spans="1:6" ht="15.75" thickBot="1" x14ac:dyDescent="0.3">
      <c r="A106" s="68" t="s">
        <v>33</v>
      </c>
      <c r="B106" s="68" t="s">
        <v>10</v>
      </c>
      <c r="C106" s="68" t="s">
        <v>94</v>
      </c>
      <c r="D106" s="68" t="s">
        <v>106</v>
      </c>
      <c r="E106" s="68" t="s">
        <v>107</v>
      </c>
    </row>
    <row r="107" spans="1:6" x14ac:dyDescent="0.25">
      <c r="A107" s="26" t="s">
        <v>64</v>
      </c>
      <c r="B107" s="26">
        <f>+'1T'!E107</f>
        <v>1072202517.9100001</v>
      </c>
      <c r="C107" s="26">
        <f>+'2T'!E107</f>
        <v>860932106.25</v>
      </c>
      <c r="D107" s="26">
        <f>+'3T'!E107</f>
        <v>903501714.67000008</v>
      </c>
      <c r="E107" s="26">
        <f t="shared" ref="E107:E113" si="5">SUM(B107:D107)</f>
        <v>2836636338.8299999</v>
      </c>
    </row>
    <row r="108" spans="1:6" x14ac:dyDescent="0.25">
      <c r="A108" s="26" t="s">
        <v>65</v>
      </c>
      <c r="B108" s="26">
        <f>+'1T'!E108</f>
        <v>355965720.26999998</v>
      </c>
      <c r="C108" s="26">
        <f>+'2T'!E108</f>
        <v>617151431.54999995</v>
      </c>
      <c r="D108" s="26">
        <f>+'3T'!E108</f>
        <v>607066382.60000002</v>
      </c>
      <c r="E108" s="26">
        <f t="shared" si="5"/>
        <v>1580183534.4200001</v>
      </c>
    </row>
    <row r="109" spans="1:6" x14ac:dyDescent="0.25">
      <c r="A109" s="26" t="s">
        <v>66</v>
      </c>
      <c r="B109" s="26">
        <f>+'1T'!E109</f>
        <v>43657339.350000001</v>
      </c>
      <c r="C109" s="26">
        <f>+'2T'!E109</f>
        <v>64590893.230000004</v>
      </c>
      <c r="D109" s="26">
        <f>+'3T'!E109</f>
        <v>60950758.239999995</v>
      </c>
      <c r="E109" s="26">
        <f t="shared" si="5"/>
        <v>169198990.81999999</v>
      </c>
    </row>
    <row r="110" spans="1:6" x14ac:dyDescent="0.25">
      <c r="A110" s="26" t="s">
        <v>69</v>
      </c>
      <c r="B110" s="26">
        <f>+'1T'!E110</f>
        <v>0</v>
      </c>
      <c r="C110" s="26">
        <f>+'2T'!E110</f>
        <v>0</v>
      </c>
      <c r="D110" s="26">
        <f>+'3T'!E110</f>
        <v>155678.34</v>
      </c>
      <c r="E110" s="26">
        <f t="shared" si="5"/>
        <v>155678.34</v>
      </c>
    </row>
    <row r="111" spans="1:6" x14ac:dyDescent="0.25">
      <c r="A111" s="26" t="s">
        <v>67</v>
      </c>
      <c r="B111" s="26">
        <f>+'1T'!E111</f>
        <v>9815223.0199999996</v>
      </c>
      <c r="C111" s="26">
        <f>+'2T'!E111</f>
        <v>157665924.40000001</v>
      </c>
      <c r="D111" s="26">
        <f>+'3T'!E111</f>
        <v>25471669.23</v>
      </c>
      <c r="E111" s="26">
        <f t="shared" si="5"/>
        <v>192952816.65000001</v>
      </c>
    </row>
    <row r="112" spans="1:6" x14ac:dyDescent="0.25">
      <c r="A112" s="26" t="s">
        <v>68</v>
      </c>
      <c r="B112" s="26">
        <f>+'1T'!E112</f>
        <v>147996122.55000001</v>
      </c>
      <c r="C112" s="26">
        <f>+'2T'!E112</f>
        <v>43469279.619999997</v>
      </c>
      <c r="D112" s="26">
        <f>+'3T'!E112</f>
        <v>21280546.82</v>
      </c>
      <c r="E112" s="26">
        <f t="shared" si="5"/>
        <v>212745948.99000001</v>
      </c>
    </row>
    <row r="113" spans="1:6" x14ac:dyDescent="0.25">
      <c r="A113" s="167" t="s">
        <v>220</v>
      </c>
      <c r="B113" s="26">
        <f>+'1T'!E113</f>
        <v>0</v>
      </c>
      <c r="C113" s="26">
        <f>+'2T'!E113</f>
        <v>0</v>
      </c>
      <c r="D113" s="26">
        <f>+'3T'!E113</f>
        <v>0</v>
      </c>
      <c r="E113" s="26">
        <f t="shared" si="5"/>
        <v>0</v>
      </c>
    </row>
    <row r="114" spans="1:6" ht="15.75" thickBot="1" x14ac:dyDescent="0.3">
      <c r="A114" s="27" t="s">
        <v>31</v>
      </c>
      <c r="B114" s="27">
        <f>+SUM(B107:B112)</f>
        <v>1629636923.0999999</v>
      </c>
      <c r="C114" s="27">
        <f t="shared" ref="C114:D114" si="6">+SUM(C107:C112)</f>
        <v>1743809635.05</v>
      </c>
      <c r="D114" s="27">
        <f t="shared" si="6"/>
        <v>1618426749.8999999</v>
      </c>
      <c r="E114" s="166">
        <f>+SUM(E107:E113)</f>
        <v>4991873308.0499992</v>
      </c>
      <c r="F114" s="75"/>
    </row>
    <row r="115" spans="1:6" ht="15.75" thickTop="1" x14ac:dyDescent="0.25">
      <c r="A115" s="87" t="s">
        <v>49</v>
      </c>
      <c r="B115" s="26"/>
      <c r="C115" s="26"/>
      <c r="D115" s="26"/>
      <c r="E115" s="26"/>
      <c r="F115" s="26"/>
    </row>
    <row r="118" spans="1:6" x14ac:dyDescent="0.25">
      <c r="A118" s="180" t="s">
        <v>34</v>
      </c>
      <c r="B118" s="180"/>
      <c r="C118" s="180"/>
      <c r="D118" s="180"/>
      <c r="E118" s="180"/>
    </row>
    <row r="119" spans="1:6" x14ac:dyDescent="0.25">
      <c r="A119" s="179" t="s">
        <v>35</v>
      </c>
      <c r="B119" s="179"/>
      <c r="C119" s="179"/>
      <c r="D119" s="179"/>
      <c r="E119" s="179"/>
    </row>
    <row r="120" spans="1:6" x14ac:dyDescent="0.25">
      <c r="A120" s="179" t="s">
        <v>50</v>
      </c>
      <c r="B120" s="179"/>
      <c r="C120" s="179"/>
      <c r="D120" s="179"/>
      <c r="E120" s="179"/>
    </row>
    <row r="121" spans="1:6" x14ac:dyDescent="0.25">
      <c r="A121" s="76"/>
      <c r="B121" s="76"/>
      <c r="C121" s="76"/>
      <c r="D121" s="76"/>
    </row>
    <row r="122" spans="1:6" ht="15.75" thickBot="1" x14ac:dyDescent="0.3">
      <c r="A122" s="68" t="s">
        <v>33</v>
      </c>
      <c r="B122" s="68" t="s">
        <v>119</v>
      </c>
      <c r="C122" s="68" t="s">
        <v>94</v>
      </c>
      <c r="D122" s="68" t="s">
        <v>106</v>
      </c>
      <c r="E122" s="68" t="s">
        <v>107</v>
      </c>
    </row>
    <row r="123" spans="1:6" x14ac:dyDescent="0.25">
      <c r="A123" s="26" t="s">
        <v>36</v>
      </c>
      <c r="B123" s="21">
        <f>+'1T'!E123</f>
        <v>9441606091.7999992</v>
      </c>
      <c r="C123" s="21">
        <f>+'2T'!E123</f>
        <v>9498059191.1000004</v>
      </c>
      <c r="D123" s="21">
        <f>+'3T'!E123</f>
        <v>10490361455.450001</v>
      </c>
      <c r="E123" s="21">
        <f>B123</f>
        <v>9441606091.7999992</v>
      </c>
    </row>
    <row r="124" spans="1:6" x14ac:dyDescent="0.25">
      <c r="A124" s="26" t="s">
        <v>51</v>
      </c>
      <c r="B124" s="21">
        <f>+'1T'!E124</f>
        <v>1677349986.1999998</v>
      </c>
      <c r="C124" s="21">
        <f>+'2T'!E124</f>
        <v>2723731102.6000004</v>
      </c>
      <c r="D124" s="21">
        <f>+'3T'!E124</f>
        <v>2720285236.8000002</v>
      </c>
      <c r="E124" s="21">
        <f>SUM(B124:D124)</f>
        <v>7121366325.6000004</v>
      </c>
    </row>
    <row r="125" spans="1:6" x14ac:dyDescent="0.25">
      <c r="A125" s="26" t="s">
        <v>52</v>
      </c>
      <c r="B125" s="21">
        <f>+'1T'!E125</f>
        <v>8740036.1999999993</v>
      </c>
      <c r="C125" s="21">
        <f>+'2T'!E125</f>
        <v>12380796.800000001</v>
      </c>
      <c r="D125" s="21">
        <f>+'3T'!E125</f>
        <v>1756682.3</v>
      </c>
      <c r="E125" s="21">
        <f>SUM(B125:D125)</f>
        <v>22877515.300000001</v>
      </c>
    </row>
    <row r="126" spans="1:6" x14ac:dyDescent="0.25">
      <c r="A126" s="26" t="s">
        <v>53</v>
      </c>
      <c r="B126" s="21">
        <f>+'1T'!E126</f>
        <v>11127696114.200001</v>
      </c>
      <c r="C126" s="21">
        <f>+'2T'!E126</f>
        <v>12234171090.5</v>
      </c>
      <c r="D126" s="21">
        <f>+'3T'!E126</f>
        <v>13212403374.549999</v>
      </c>
      <c r="E126" s="21">
        <f>SUM(E123:E125)</f>
        <v>16585849932.699999</v>
      </c>
    </row>
    <row r="127" spans="1:6" x14ac:dyDescent="0.25">
      <c r="A127" s="26" t="s">
        <v>54</v>
      </c>
      <c r="B127" s="21">
        <f>+'1T'!E127</f>
        <v>1629636923.1000001</v>
      </c>
      <c r="C127" s="21">
        <f>+'2T'!E127</f>
        <v>1743809635.05</v>
      </c>
      <c r="D127" s="21">
        <f>+'3T'!E127</f>
        <v>1618426749.9000001</v>
      </c>
      <c r="E127" s="21">
        <f>SUM(B127:D127)</f>
        <v>4991873308.0500002</v>
      </c>
    </row>
    <row r="128" spans="1:6" x14ac:dyDescent="0.25">
      <c r="A128" s="26" t="s">
        <v>55</v>
      </c>
      <c r="B128" s="21">
        <f>+'1T'!E128</f>
        <v>9498059191.1000004</v>
      </c>
      <c r="C128" s="21">
        <f>+'2T'!E128</f>
        <v>10490361455.450001</v>
      </c>
      <c r="D128" s="21">
        <f>+'3T'!E128</f>
        <v>11593976624.65</v>
      </c>
      <c r="E128" s="21">
        <f t="shared" ref="E128" si="7">E126-E127</f>
        <v>11593976624.649998</v>
      </c>
    </row>
    <row r="129" spans="1:5" ht="15.75" thickBot="1" x14ac:dyDescent="0.3">
      <c r="A129" s="72"/>
      <c r="B129" s="66"/>
      <c r="C129" s="72"/>
      <c r="D129" s="72"/>
      <c r="E129" s="72"/>
    </row>
    <row r="130" spans="1:5" ht="15.75" thickTop="1" x14ac:dyDescent="0.25">
      <c r="A130" s="69" t="s">
        <v>49</v>
      </c>
      <c r="B130" s="21"/>
      <c r="C130" s="73"/>
      <c r="D130" s="73"/>
    </row>
    <row r="133" spans="1:5" x14ac:dyDescent="0.25">
      <c r="A133" s="49" t="s">
        <v>212</v>
      </c>
    </row>
    <row r="134" spans="1:5" x14ac:dyDescent="0.25">
      <c r="A134" s="121"/>
    </row>
    <row r="135" spans="1:5" x14ac:dyDescent="0.25">
      <c r="A135" s="121"/>
    </row>
    <row r="136" spans="1:5" x14ac:dyDescent="0.25">
      <c r="A136" s="121"/>
    </row>
  </sheetData>
  <mergeCells count="21">
    <mergeCell ref="A63:A67"/>
    <mergeCell ref="A55:A62"/>
    <mergeCell ref="A80:F80"/>
    <mergeCell ref="A1:G1"/>
    <mergeCell ref="A8:G8"/>
    <mergeCell ref="A9:G9"/>
    <mergeCell ref="A50:A54"/>
    <mergeCell ref="A68:A75"/>
    <mergeCell ref="A13:A22"/>
    <mergeCell ref="A38:A44"/>
    <mergeCell ref="A45:A49"/>
    <mergeCell ref="A23:A37"/>
    <mergeCell ref="A118:E118"/>
    <mergeCell ref="A119:E119"/>
    <mergeCell ref="A120:E120"/>
    <mergeCell ref="A81:F81"/>
    <mergeCell ref="A82:F82"/>
    <mergeCell ref="A102:F102"/>
    <mergeCell ref="A103:F103"/>
    <mergeCell ref="A104:F104"/>
    <mergeCell ref="A100:F10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abSelected="1" workbookViewId="0">
      <selection activeCell="H114" sqref="H114"/>
    </sheetView>
  </sheetViews>
  <sheetFormatPr baseColWidth="10" defaultColWidth="11.42578125" defaultRowHeight="15" x14ac:dyDescent="0.25"/>
  <cols>
    <col min="1" max="1" width="36.28515625" style="49" customWidth="1"/>
    <col min="2" max="2" width="25.28515625" style="49" customWidth="1"/>
    <col min="3" max="3" width="20.7109375" style="49" customWidth="1"/>
    <col min="4" max="4" width="16.85546875" style="49" bestFit="1" customWidth="1"/>
    <col min="5" max="5" width="17.28515625" style="49" bestFit="1" customWidth="1"/>
    <col min="6" max="6" width="17.7109375" style="49" bestFit="1" customWidth="1"/>
    <col min="7" max="7" width="16.28515625" style="49" bestFit="1" customWidth="1"/>
    <col min="8" max="16384" width="11.42578125" style="49"/>
  </cols>
  <sheetData>
    <row r="1" spans="1:8" x14ac:dyDescent="0.25">
      <c r="A1" s="168" t="s">
        <v>84</v>
      </c>
      <c r="B1" s="168"/>
      <c r="C1" s="168"/>
      <c r="D1" s="168"/>
      <c r="E1" s="168"/>
      <c r="F1" s="168"/>
      <c r="G1" s="168"/>
    </row>
    <row r="2" spans="1:8" x14ac:dyDescent="0.25">
      <c r="A2" s="76"/>
      <c r="B2" s="103" t="s">
        <v>0</v>
      </c>
      <c r="C2" s="46" t="s">
        <v>85</v>
      </c>
      <c r="D2" s="76"/>
      <c r="E2" s="76"/>
      <c r="F2" s="76"/>
      <c r="G2" s="76"/>
    </row>
    <row r="3" spans="1:8" x14ac:dyDescent="0.25">
      <c r="A3" s="76"/>
      <c r="B3" s="103" t="s">
        <v>1</v>
      </c>
      <c r="C3" s="46" t="s">
        <v>2</v>
      </c>
      <c r="D3" s="76"/>
      <c r="E3" s="76"/>
      <c r="F3" s="76"/>
      <c r="G3" s="76"/>
    </row>
    <row r="4" spans="1:8" x14ac:dyDescent="0.25">
      <c r="A4" s="76"/>
      <c r="B4" s="103" t="s">
        <v>3</v>
      </c>
      <c r="C4" s="104" t="s">
        <v>4</v>
      </c>
      <c r="D4" s="76"/>
      <c r="E4" s="76"/>
      <c r="F4" s="76"/>
      <c r="G4" s="76"/>
    </row>
    <row r="5" spans="1:8" x14ac:dyDescent="0.25">
      <c r="A5" s="76"/>
      <c r="B5" s="103" t="s">
        <v>86</v>
      </c>
      <c r="C5" s="120">
        <v>2014</v>
      </c>
      <c r="D5" s="76"/>
      <c r="E5" s="76"/>
      <c r="F5" s="76"/>
      <c r="G5" s="76"/>
    </row>
    <row r="6" spans="1:8" x14ac:dyDescent="0.25">
      <c r="A6" s="76"/>
      <c r="B6" s="103"/>
      <c r="C6" s="104"/>
      <c r="D6" s="76"/>
      <c r="E6" s="76"/>
      <c r="F6" s="76"/>
      <c r="G6" s="76"/>
    </row>
    <row r="7" spans="1:8" x14ac:dyDescent="0.25">
      <c r="A7" s="76"/>
      <c r="B7" s="103"/>
      <c r="C7" s="104"/>
      <c r="D7" s="76"/>
      <c r="E7" s="76"/>
      <c r="F7" s="76"/>
      <c r="G7" s="76"/>
    </row>
    <row r="8" spans="1:8" x14ac:dyDescent="0.25">
      <c r="A8" s="168" t="s">
        <v>87</v>
      </c>
      <c r="B8" s="168"/>
      <c r="C8" s="168"/>
      <c r="D8" s="168"/>
      <c r="E8" s="168"/>
      <c r="F8" s="168"/>
      <c r="G8" s="168"/>
    </row>
    <row r="9" spans="1:8" x14ac:dyDescent="0.25">
      <c r="A9" s="168" t="s">
        <v>88</v>
      </c>
      <c r="B9" s="168"/>
      <c r="C9" s="168"/>
      <c r="D9" s="168"/>
      <c r="E9" s="168"/>
      <c r="F9" s="168"/>
      <c r="G9" s="168"/>
    </row>
    <row r="10" spans="1:8" x14ac:dyDescent="0.25">
      <c r="A10" s="52"/>
      <c r="B10" s="52"/>
      <c r="C10" s="52"/>
      <c r="D10" s="52"/>
      <c r="E10" s="52"/>
      <c r="F10" s="52"/>
      <c r="G10" s="52"/>
    </row>
    <row r="11" spans="1:8" ht="15.75" thickBot="1" x14ac:dyDescent="0.3">
      <c r="A11" s="53" t="s">
        <v>5</v>
      </c>
      <c r="B11" s="53" t="s">
        <v>178</v>
      </c>
      <c r="C11" s="53" t="s">
        <v>6</v>
      </c>
      <c r="D11" s="53" t="s">
        <v>10</v>
      </c>
      <c r="E11" s="53" t="s">
        <v>94</v>
      </c>
      <c r="F11" s="53" t="s">
        <v>106</v>
      </c>
      <c r="G11" s="53" t="s">
        <v>132</v>
      </c>
      <c r="H11" s="53" t="s">
        <v>133</v>
      </c>
    </row>
    <row r="12" spans="1:8" x14ac:dyDescent="0.25">
      <c r="A12" s="90"/>
      <c r="B12" s="73"/>
      <c r="C12" s="90"/>
      <c r="D12" s="67"/>
      <c r="E12" s="67"/>
      <c r="F12" s="67"/>
      <c r="G12" s="67"/>
      <c r="H12" s="67"/>
    </row>
    <row r="13" spans="1:8" ht="30" x14ac:dyDescent="0.25">
      <c r="A13" s="173" t="s">
        <v>11</v>
      </c>
      <c r="B13" s="77" t="s">
        <v>12</v>
      </c>
      <c r="C13" s="97" t="s">
        <v>13</v>
      </c>
      <c r="D13" s="97">
        <f>+'1T'!G13</f>
        <v>0</v>
      </c>
      <c r="E13" s="97">
        <f>+'2T'!G13</f>
        <v>8</v>
      </c>
      <c r="F13" s="97">
        <f>+'3T'!G13</f>
        <v>6</v>
      </c>
      <c r="G13" s="97">
        <f>+'4T'!G13</f>
        <v>15</v>
      </c>
      <c r="H13" s="97">
        <f>SUM(D13:G13)</f>
        <v>29</v>
      </c>
    </row>
    <row r="14" spans="1:8" ht="30" x14ac:dyDescent="0.25">
      <c r="A14" s="173"/>
      <c r="B14" s="77" t="s">
        <v>15</v>
      </c>
      <c r="C14" s="97" t="s">
        <v>14</v>
      </c>
      <c r="D14" s="97">
        <f>+'1T'!G14</f>
        <v>0</v>
      </c>
      <c r="E14" s="97">
        <f>+'2T'!G14</f>
        <v>64</v>
      </c>
      <c r="F14" s="97">
        <f>+'3T'!G14</f>
        <v>360</v>
      </c>
      <c r="G14" s="97">
        <f>+'4T'!G14</f>
        <v>0</v>
      </c>
      <c r="H14" s="97">
        <f t="shared" ref="H14:H75" si="0">SUM(D14:G14)</f>
        <v>424</v>
      </c>
    </row>
    <row r="15" spans="1:8" x14ac:dyDescent="0.25">
      <c r="A15" s="173"/>
      <c r="B15" s="77" t="s">
        <v>74</v>
      </c>
      <c r="C15" s="97" t="s">
        <v>95</v>
      </c>
      <c r="D15" s="97">
        <f>+'1T'!G15</f>
        <v>0</v>
      </c>
      <c r="E15" s="97">
        <f>+'2T'!G15</f>
        <v>0</v>
      </c>
      <c r="F15" s="97">
        <f>+'3T'!G15</f>
        <v>0</v>
      </c>
      <c r="G15" s="97">
        <f>+'4T'!G15</f>
        <v>0</v>
      </c>
      <c r="H15" s="97">
        <f t="shared" si="0"/>
        <v>0</v>
      </c>
    </row>
    <row r="16" spans="1:8" ht="30" x14ac:dyDescent="0.25">
      <c r="A16" s="173"/>
      <c r="B16" s="28" t="s">
        <v>155</v>
      </c>
      <c r="C16" s="29" t="s">
        <v>154</v>
      </c>
      <c r="D16" s="97">
        <f>+'1T'!G16</f>
        <v>0</v>
      </c>
      <c r="E16" s="97">
        <f>+'2T'!G16</f>
        <v>0</v>
      </c>
      <c r="F16" s="97">
        <f>+'3T'!G16</f>
        <v>0</v>
      </c>
      <c r="G16" s="97">
        <f>+'4T'!G16</f>
        <v>1</v>
      </c>
      <c r="H16" s="97">
        <f t="shared" si="0"/>
        <v>1</v>
      </c>
    </row>
    <row r="17" spans="1:9" x14ac:dyDescent="0.25">
      <c r="A17" s="173"/>
      <c r="B17" s="28" t="s">
        <v>167</v>
      </c>
      <c r="C17" s="29" t="s">
        <v>154</v>
      </c>
      <c r="D17" s="97">
        <f>+'1T'!G17</f>
        <v>0</v>
      </c>
      <c r="E17" s="97">
        <f>+'1T'!G17</f>
        <v>0</v>
      </c>
      <c r="F17" s="97">
        <f>+'3T'!G17</f>
        <v>0</v>
      </c>
      <c r="G17" s="97">
        <f>+'4T'!G17</f>
        <v>0</v>
      </c>
      <c r="H17" s="97">
        <f t="shared" si="0"/>
        <v>0</v>
      </c>
      <c r="I17" s="75"/>
    </row>
    <row r="18" spans="1:9" x14ac:dyDescent="0.25">
      <c r="A18" s="173"/>
      <c r="B18" s="28" t="s">
        <v>168</v>
      </c>
      <c r="C18" s="29" t="s">
        <v>154</v>
      </c>
      <c r="D18" s="97">
        <f>+'1T'!G18</f>
        <v>0</v>
      </c>
      <c r="E18" s="97">
        <f>+'2T'!G18</f>
        <v>20</v>
      </c>
      <c r="F18" s="97">
        <f>+'3T'!G18</f>
        <v>67</v>
      </c>
      <c r="G18" s="97">
        <f>+'4T'!G18</f>
        <v>26</v>
      </c>
      <c r="H18" s="97">
        <f t="shared" si="0"/>
        <v>113</v>
      </c>
    </row>
    <row r="19" spans="1:9" ht="30" x14ac:dyDescent="0.25">
      <c r="A19" s="173"/>
      <c r="B19" s="28" t="s">
        <v>169</v>
      </c>
      <c r="C19" s="29" t="s">
        <v>154</v>
      </c>
      <c r="D19" s="97">
        <f>+'1T'!G19</f>
        <v>0</v>
      </c>
      <c r="E19" s="97">
        <f>+'2T'!G19</f>
        <v>0</v>
      </c>
      <c r="F19" s="97">
        <f>+'3T'!G19</f>
        <v>0</v>
      </c>
      <c r="G19" s="97">
        <f>+'4T'!G19</f>
        <v>0</v>
      </c>
      <c r="H19" s="97">
        <f t="shared" si="0"/>
        <v>0</v>
      </c>
    </row>
    <row r="20" spans="1:9" ht="30" x14ac:dyDescent="0.25">
      <c r="A20" s="173"/>
      <c r="B20" s="28" t="s">
        <v>170</v>
      </c>
      <c r="C20" s="29" t="s">
        <v>154</v>
      </c>
      <c r="D20" s="97">
        <f>+'1T'!G20</f>
        <v>0</v>
      </c>
      <c r="E20" s="97">
        <f>+'2T'!G20</f>
        <v>0</v>
      </c>
      <c r="F20" s="97">
        <f>+'3T'!G20</f>
        <v>0</v>
      </c>
      <c r="G20" s="97">
        <f>+'4T'!G20</f>
        <v>0</v>
      </c>
      <c r="H20" s="97">
        <f t="shared" si="0"/>
        <v>0</v>
      </c>
    </row>
    <row r="21" spans="1:9" x14ac:dyDescent="0.25">
      <c r="A21" s="173"/>
      <c r="B21" s="28" t="s">
        <v>171</v>
      </c>
      <c r="C21" s="29" t="s">
        <v>161</v>
      </c>
      <c r="D21" s="97">
        <f>+'1T'!G21</f>
        <v>0</v>
      </c>
      <c r="E21" s="97">
        <f>+'2T'!G21</f>
        <v>8</v>
      </c>
      <c r="F21" s="97">
        <f>+'3T'!G21</f>
        <v>0</v>
      </c>
      <c r="G21" s="97">
        <f>+'4T'!G21</f>
        <v>0</v>
      </c>
      <c r="H21" s="97">
        <f t="shared" si="0"/>
        <v>8</v>
      </c>
    </row>
    <row r="22" spans="1:9" ht="15.75" thickBot="1" x14ac:dyDescent="0.3">
      <c r="A22" s="174"/>
      <c r="B22" s="127" t="s">
        <v>180</v>
      </c>
      <c r="C22" s="128" t="s">
        <v>154</v>
      </c>
      <c r="D22" s="151">
        <f>+'1T'!G22</f>
        <v>0</v>
      </c>
      <c r="E22" s="151">
        <f>+'2T'!G22</f>
        <v>0</v>
      </c>
      <c r="F22" s="151">
        <f>+'3T'!G22</f>
        <v>0</v>
      </c>
      <c r="G22" s="151">
        <f>+'4T'!G22</f>
        <v>0</v>
      </c>
      <c r="H22" s="151">
        <f t="shared" ref="H22" si="1">SUM(D22:G22)</f>
        <v>0</v>
      </c>
    </row>
    <row r="23" spans="1:9" ht="30" x14ac:dyDescent="0.25">
      <c r="A23" s="176" t="s">
        <v>75</v>
      </c>
      <c r="B23" s="58" t="s">
        <v>124</v>
      </c>
      <c r="C23" s="97" t="s">
        <v>14</v>
      </c>
      <c r="D23" s="97">
        <f>+'1T'!G23</f>
        <v>0</v>
      </c>
      <c r="E23" s="97">
        <f>+'2T'!G23</f>
        <v>0</v>
      </c>
      <c r="F23" s="97">
        <f>+'3T'!G23</f>
        <v>0</v>
      </c>
      <c r="G23" s="97">
        <f>+'4T'!G23</f>
        <v>0</v>
      </c>
      <c r="H23" s="97">
        <f t="shared" si="0"/>
        <v>0</v>
      </c>
    </row>
    <row r="24" spans="1:9" ht="30" x14ac:dyDescent="0.25">
      <c r="A24" s="177"/>
      <c r="B24" s="91" t="s">
        <v>15</v>
      </c>
      <c r="C24" s="97" t="s">
        <v>14</v>
      </c>
      <c r="D24" s="97">
        <f>+'1T'!G24</f>
        <v>0</v>
      </c>
      <c r="E24" s="97">
        <f>+'2T'!G24</f>
        <v>123</v>
      </c>
      <c r="F24" s="97">
        <f>+'3T'!G24</f>
        <v>0</v>
      </c>
      <c r="G24" s="97">
        <f>+'4T'!G24</f>
        <v>0</v>
      </c>
      <c r="H24" s="97">
        <f t="shared" si="0"/>
        <v>123</v>
      </c>
    </row>
    <row r="25" spans="1:9" ht="30" x14ac:dyDescent="0.25">
      <c r="A25" s="177"/>
      <c r="B25" s="58" t="s">
        <v>138</v>
      </c>
      <c r="C25" s="97" t="s">
        <v>14</v>
      </c>
      <c r="D25" s="97">
        <f>+'1T'!G25</f>
        <v>0</v>
      </c>
      <c r="E25" s="97">
        <f>+'2T'!G25</f>
        <v>379</v>
      </c>
      <c r="F25" s="97">
        <f>+'3T'!G25</f>
        <v>680</v>
      </c>
      <c r="G25" s="97">
        <f>+'4T'!G25</f>
        <v>4</v>
      </c>
      <c r="H25" s="97">
        <f t="shared" si="0"/>
        <v>1063</v>
      </c>
    </row>
    <row r="26" spans="1:9" ht="30" x14ac:dyDescent="0.25">
      <c r="A26" s="177"/>
      <c r="B26" s="91" t="s">
        <v>139</v>
      </c>
      <c r="C26" s="97" t="s">
        <v>16</v>
      </c>
      <c r="D26" s="97">
        <f>+'1T'!G26</f>
        <v>0</v>
      </c>
      <c r="E26" s="97">
        <f>+'2T'!G26</f>
        <v>11</v>
      </c>
      <c r="F26" s="97">
        <f>+'3T'!G26</f>
        <v>16</v>
      </c>
      <c r="G26" s="97">
        <f>+'4T'!G26</f>
        <v>10</v>
      </c>
      <c r="H26" s="97">
        <f t="shared" si="0"/>
        <v>37</v>
      </c>
    </row>
    <row r="27" spans="1:9" ht="45" x14ac:dyDescent="0.25">
      <c r="A27" s="177"/>
      <c r="B27" s="58" t="s">
        <v>17</v>
      </c>
      <c r="C27" s="97" t="s">
        <v>14</v>
      </c>
      <c r="D27" s="97">
        <f>+'1T'!G27</f>
        <v>0</v>
      </c>
      <c r="E27" s="97">
        <f>+'2T'!G27</f>
        <v>838</v>
      </c>
      <c r="F27" s="97">
        <f>+'3T'!G27</f>
        <v>864</v>
      </c>
      <c r="G27" s="97">
        <f>+'4T'!G27</f>
        <v>1162</v>
      </c>
      <c r="H27" s="97">
        <f t="shared" si="0"/>
        <v>2864</v>
      </c>
    </row>
    <row r="28" spans="1:9" ht="30" x14ac:dyDescent="0.25">
      <c r="A28" s="177"/>
      <c r="B28" s="58" t="s">
        <v>109</v>
      </c>
      <c r="C28" s="97" t="s">
        <v>39</v>
      </c>
      <c r="D28" s="97">
        <f>+'1T'!G28</f>
        <v>0</v>
      </c>
      <c r="E28" s="97">
        <f>+'2T'!G28</f>
        <v>0</v>
      </c>
      <c r="F28" s="97">
        <f>+'3T'!G28</f>
        <v>0</v>
      </c>
      <c r="G28" s="97">
        <f>+'4T'!G28</f>
        <v>0</v>
      </c>
      <c r="H28" s="97">
        <f t="shared" si="0"/>
        <v>0</v>
      </c>
    </row>
    <row r="29" spans="1:9" x14ac:dyDescent="0.25">
      <c r="A29" s="177"/>
      <c r="B29" s="91" t="s">
        <v>140</v>
      </c>
      <c r="C29" s="97" t="s">
        <v>16</v>
      </c>
      <c r="D29" s="97">
        <f>+'1T'!G29</f>
        <v>0</v>
      </c>
      <c r="E29" s="97">
        <f>+'2T'!G29</f>
        <v>5</v>
      </c>
      <c r="F29" s="97">
        <f>+'3T'!G29</f>
        <v>0</v>
      </c>
      <c r="G29" s="97">
        <f>+'4T'!G29</f>
        <v>4</v>
      </c>
      <c r="H29" s="97">
        <f t="shared" si="0"/>
        <v>9</v>
      </c>
    </row>
    <row r="30" spans="1:9" x14ac:dyDescent="0.25">
      <c r="A30" s="177"/>
      <c r="B30" s="59" t="s">
        <v>141</v>
      </c>
      <c r="C30" s="97" t="s">
        <v>40</v>
      </c>
      <c r="D30" s="97">
        <f>+'1T'!G30</f>
        <v>0</v>
      </c>
      <c r="E30" s="97">
        <f>+'2T'!G30</f>
        <v>0</v>
      </c>
      <c r="F30" s="97">
        <f>+'3T'!G30</f>
        <v>0</v>
      </c>
      <c r="G30" s="97">
        <f>+'4T'!G30</f>
        <v>0</v>
      </c>
      <c r="H30" s="97">
        <f t="shared" si="0"/>
        <v>0</v>
      </c>
    </row>
    <row r="31" spans="1:9" ht="30" x14ac:dyDescent="0.25">
      <c r="A31" s="177"/>
      <c r="B31" s="58" t="s">
        <v>142</v>
      </c>
      <c r="C31" s="97" t="s">
        <v>14</v>
      </c>
      <c r="D31" s="97">
        <f>+'1T'!G31</f>
        <v>0</v>
      </c>
      <c r="E31" s="97">
        <f>+'2T'!G31</f>
        <v>0</v>
      </c>
      <c r="F31" s="97">
        <f>+'3T'!G31</f>
        <v>0</v>
      </c>
      <c r="G31" s="97">
        <f>+'4T'!G31</f>
        <v>0</v>
      </c>
      <c r="H31" s="97">
        <f t="shared" si="0"/>
        <v>0</v>
      </c>
    </row>
    <row r="32" spans="1:9" ht="30" x14ac:dyDescent="0.25">
      <c r="A32" s="177"/>
      <c r="B32" s="58" t="s">
        <v>143</v>
      </c>
      <c r="C32" s="97" t="s">
        <v>39</v>
      </c>
      <c r="D32" s="97">
        <f>+'1T'!G32</f>
        <v>0</v>
      </c>
      <c r="E32" s="97">
        <f>+'2T'!G32</f>
        <v>0</v>
      </c>
      <c r="F32" s="97">
        <f>+'3T'!G32</f>
        <v>11</v>
      </c>
      <c r="G32" s="97">
        <f>+'4T'!G32</f>
        <v>24</v>
      </c>
      <c r="H32" s="97">
        <f t="shared" si="0"/>
        <v>35</v>
      </c>
    </row>
    <row r="33" spans="1:8" ht="30" x14ac:dyDescent="0.25">
      <c r="A33" s="177"/>
      <c r="B33" s="58" t="s">
        <v>158</v>
      </c>
      <c r="C33" s="97" t="s">
        <v>39</v>
      </c>
      <c r="D33" s="97">
        <f>+'1T'!G33</f>
        <v>0</v>
      </c>
      <c r="E33" s="97">
        <f>+'2T'!G33</f>
        <v>57</v>
      </c>
      <c r="F33" s="97">
        <f>+'3T'!G33</f>
        <v>46</v>
      </c>
      <c r="G33" s="97">
        <f>+'4T'!G33</f>
        <v>39</v>
      </c>
      <c r="H33" s="97">
        <f t="shared" si="0"/>
        <v>142</v>
      </c>
    </row>
    <row r="34" spans="1:8" x14ac:dyDescent="0.25">
      <c r="A34" s="177"/>
      <c r="B34" s="110" t="s">
        <v>159</v>
      </c>
      <c r="C34" s="111" t="s">
        <v>40</v>
      </c>
      <c r="D34" s="97">
        <f>+'1T'!G34</f>
        <v>0</v>
      </c>
      <c r="E34" s="97">
        <f>+'2T'!G34</f>
        <v>0</v>
      </c>
      <c r="F34" s="97">
        <f>+'3T'!G34</f>
        <v>193</v>
      </c>
      <c r="G34" s="97">
        <f>+'4T'!G34</f>
        <v>14</v>
      </c>
      <c r="H34" s="97">
        <f t="shared" si="0"/>
        <v>207</v>
      </c>
    </row>
    <row r="35" spans="1:8" x14ac:dyDescent="0.25">
      <c r="A35" s="177"/>
      <c r="B35" s="110" t="s">
        <v>181</v>
      </c>
      <c r="C35" s="111"/>
      <c r="D35" s="97">
        <f>+'1T'!G35</f>
        <v>0</v>
      </c>
      <c r="E35" s="97">
        <f>+'2T'!G35</f>
        <v>0</v>
      </c>
      <c r="F35" s="97">
        <f>+'3T'!G35</f>
        <v>1</v>
      </c>
      <c r="G35" s="97">
        <f>+'4T'!G35</f>
        <v>1</v>
      </c>
      <c r="H35" s="97">
        <f t="shared" ref="H35" si="2">SUM(D35:G35)</f>
        <v>2</v>
      </c>
    </row>
    <row r="36" spans="1:8" ht="30" x14ac:dyDescent="0.25">
      <c r="A36" s="177"/>
      <c r="B36" s="110" t="s">
        <v>196</v>
      </c>
      <c r="C36" s="111" t="s">
        <v>197</v>
      </c>
      <c r="D36" s="97"/>
      <c r="E36" s="97"/>
      <c r="F36" s="97"/>
      <c r="G36" s="97"/>
      <c r="H36" s="97"/>
    </row>
    <row r="37" spans="1:8" ht="15.75" thickBot="1" x14ac:dyDescent="0.3">
      <c r="A37" s="178"/>
      <c r="B37" s="150" t="s">
        <v>198</v>
      </c>
      <c r="C37" s="157" t="s">
        <v>101</v>
      </c>
      <c r="D37" s="151"/>
      <c r="E37" s="151"/>
      <c r="F37" s="151"/>
      <c r="G37" s="151"/>
      <c r="H37" s="151"/>
    </row>
    <row r="38" spans="1:8" ht="15" customHeight="1" x14ac:dyDescent="0.25">
      <c r="A38" s="172" t="s">
        <v>18</v>
      </c>
      <c r="B38" s="92" t="s">
        <v>19</v>
      </c>
      <c r="C38" s="97" t="s">
        <v>13</v>
      </c>
      <c r="D38" s="97">
        <f>+'1T'!G38</f>
        <v>24</v>
      </c>
      <c r="E38" s="97">
        <f>+'2T'!G38</f>
        <v>36</v>
      </c>
      <c r="F38" s="97">
        <f>+'3T'!G38</f>
        <v>70</v>
      </c>
      <c r="G38" s="97">
        <f>+'4T'!G38</f>
        <v>95</v>
      </c>
      <c r="H38" s="97">
        <f t="shared" si="0"/>
        <v>225</v>
      </c>
    </row>
    <row r="39" spans="1:8" x14ac:dyDescent="0.25">
      <c r="A39" s="173"/>
      <c r="B39" s="93" t="s">
        <v>15</v>
      </c>
      <c r="C39" s="82" t="s">
        <v>14</v>
      </c>
      <c r="D39" s="97">
        <f>+'1T'!G39</f>
        <v>400</v>
      </c>
      <c r="E39" s="97">
        <f>+'2T'!G39</f>
        <v>12</v>
      </c>
      <c r="F39" s="97">
        <f>+'3T'!G39</f>
        <v>717</v>
      </c>
      <c r="G39" s="97">
        <f>+'4T'!G39</f>
        <v>881</v>
      </c>
      <c r="H39" s="97">
        <f t="shared" si="0"/>
        <v>2010</v>
      </c>
    </row>
    <row r="40" spans="1:8" ht="30" x14ac:dyDescent="0.25">
      <c r="A40" s="173"/>
      <c r="B40" s="91" t="s">
        <v>76</v>
      </c>
      <c r="C40" s="82" t="s">
        <v>14</v>
      </c>
      <c r="D40" s="97">
        <f>+'1T'!G40</f>
        <v>0</v>
      </c>
      <c r="E40" s="97">
        <f>+'2T'!G40</f>
        <v>0</v>
      </c>
      <c r="F40" s="97">
        <f>+'3T'!G40</f>
        <v>0</v>
      </c>
      <c r="G40" s="97">
        <f>+'4T'!G40</f>
        <v>0</v>
      </c>
      <c r="H40" s="97">
        <f t="shared" si="0"/>
        <v>0</v>
      </c>
    </row>
    <row r="41" spans="1:8" x14ac:dyDescent="0.25">
      <c r="A41" s="173"/>
      <c r="B41" s="91" t="s">
        <v>96</v>
      </c>
      <c r="C41" s="82" t="s">
        <v>97</v>
      </c>
      <c r="D41" s="97">
        <f>+'1T'!G41</f>
        <v>0</v>
      </c>
      <c r="E41" s="97">
        <f>+'2T'!G41</f>
        <v>0</v>
      </c>
      <c r="F41" s="97">
        <f>+'3T'!G41</f>
        <v>0</v>
      </c>
      <c r="G41" s="97">
        <f>+'4T'!G41</f>
        <v>0</v>
      </c>
      <c r="H41" s="97">
        <f t="shared" si="0"/>
        <v>0</v>
      </c>
    </row>
    <row r="42" spans="1:8" ht="30" x14ac:dyDescent="0.25">
      <c r="A42" s="173"/>
      <c r="B42" s="114" t="s">
        <v>162</v>
      </c>
      <c r="C42" s="115" t="s">
        <v>163</v>
      </c>
      <c r="D42" s="97">
        <f>+'1T'!G42</f>
        <v>0</v>
      </c>
      <c r="E42" s="97">
        <f>+'2T'!G42</f>
        <v>0</v>
      </c>
      <c r="F42" s="97">
        <f>+'3T'!G42</f>
        <v>0</v>
      </c>
      <c r="G42" s="97">
        <f>+'4T'!G42</f>
        <v>10</v>
      </c>
      <c r="H42" s="97">
        <f t="shared" si="0"/>
        <v>10</v>
      </c>
    </row>
    <row r="43" spans="1:8" ht="45" x14ac:dyDescent="0.25">
      <c r="A43" s="173"/>
      <c r="B43" s="143" t="s">
        <v>185</v>
      </c>
      <c r="C43" s="115" t="s">
        <v>164</v>
      </c>
      <c r="D43" s="97">
        <f>+'1T'!G43</f>
        <v>3</v>
      </c>
      <c r="E43" s="97">
        <f>+'2T'!G43</f>
        <v>0</v>
      </c>
      <c r="F43" s="97">
        <f>+'3T'!G43</f>
        <v>0</v>
      </c>
      <c r="G43" s="97">
        <f>+'4T'!G43</f>
        <v>0</v>
      </c>
      <c r="H43" s="97">
        <f t="shared" si="0"/>
        <v>3</v>
      </c>
    </row>
    <row r="44" spans="1:8" ht="15.75" thickBot="1" x14ac:dyDescent="0.3">
      <c r="A44" s="174"/>
      <c r="B44" s="159" t="s">
        <v>182</v>
      </c>
      <c r="C44" s="129" t="s">
        <v>13</v>
      </c>
      <c r="D44" s="151">
        <f>+'1T'!G44</f>
        <v>0</v>
      </c>
      <c r="E44" s="151">
        <f>+'2T'!G44</f>
        <v>6</v>
      </c>
      <c r="F44" s="151">
        <f>+'3T'!G44</f>
        <v>10</v>
      </c>
      <c r="G44" s="151">
        <f>+'4T'!G44</f>
        <v>1</v>
      </c>
      <c r="H44" s="151">
        <f t="shared" ref="H44" si="3">SUM(D44:G44)</f>
        <v>17</v>
      </c>
    </row>
    <row r="45" spans="1:8" ht="30" x14ac:dyDescent="0.25">
      <c r="A45" s="172" t="s">
        <v>20</v>
      </c>
      <c r="B45" s="94" t="s">
        <v>41</v>
      </c>
      <c r="C45" s="96" t="s">
        <v>42</v>
      </c>
      <c r="D45" s="97">
        <f>+'1T'!G45</f>
        <v>0</v>
      </c>
      <c r="E45" s="97">
        <f>+'2T'!G45</f>
        <v>6</v>
      </c>
      <c r="F45" s="97">
        <f>+'3T'!G45</f>
        <v>0</v>
      </c>
      <c r="G45" s="97">
        <f>+'4T'!G45</f>
        <v>0</v>
      </c>
      <c r="H45" s="97">
        <f t="shared" si="0"/>
        <v>6</v>
      </c>
    </row>
    <row r="46" spans="1:8" ht="15" customHeight="1" x14ac:dyDescent="0.25">
      <c r="A46" s="173"/>
      <c r="B46" s="95" t="s">
        <v>43</v>
      </c>
      <c r="C46" s="96" t="s">
        <v>44</v>
      </c>
      <c r="D46" s="97">
        <f>+'1T'!G46</f>
        <v>3</v>
      </c>
      <c r="E46" s="97">
        <f>+'2T'!G46</f>
        <v>2</v>
      </c>
      <c r="F46" s="97">
        <f>+'3T'!G46</f>
        <v>1</v>
      </c>
      <c r="G46" s="97">
        <f>+'4T'!G46</f>
        <v>1</v>
      </c>
      <c r="H46" s="97">
        <f t="shared" si="0"/>
        <v>7</v>
      </c>
    </row>
    <row r="47" spans="1:8" x14ac:dyDescent="0.25">
      <c r="A47" s="173"/>
      <c r="B47" s="95" t="s">
        <v>98</v>
      </c>
      <c r="C47" s="96" t="s">
        <v>99</v>
      </c>
      <c r="D47" s="97">
        <f>+'1T'!G47</f>
        <v>0</v>
      </c>
      <c r="E47" s="97">
        <f>+'2T'!G47</f>
        <v>99</v>
      </c>
      <c r="F47" s="97">
        <f>+'3T'!G47</f>
        <v>0</v>
      </c>
      <c r="G47" s="97">
        <f>+'4T'!G47</f>
        <v>0</v>
      </c>
      <c r="H47" s="97">
        <f t="shared" si="0"/>
        <v>99</v>
      </c>
    </row>
    <row r="48" spans="1:8" x14ac:dyDescent="0.25">
      <c r="A48" s="173"/>
      <c r="B48" s="94" t="s">
        <v>100</v>
      </c>
      <c r="C48" s="96" t="s">
        <v>14</v>
      </c>
      <c r="D48" s="97">
        <f>+'1T'!G48</f>
        <v>3100</v>
      </c>
      <c r="E48" s="97">
        <f>+'2T'!G48</f>
        <v>270</v>
      </c>
      <c r="F48" s="97">
        <f>+'3T'!G48</f>
        <v>42022</v>
      </c>
      <c r="G48" s="97">
        <f>+'4T'!G48</f>
        <v>37853</v>
      </c>
      <c r="H48" s="97">
        <f t="shared" si="0"/>
        <v>83245</v>
      </c>
    </row>
    <row r="49" spans="1:8" ht="30.75" thickBot="1" x14ac:dyDescent="0.3">
      <c r="A49" s="174"/>
      <c r="B49" s="160" t="s">
        <v>183</v>
      </c>
      <c r="C49" s="136" t="s">
        <v>16</v>
      </c>
      <c r="D49" s="151">
        <f>+'1T'!G49</f>
        <v>1</v>
      </c>
      <c r="E49" s="151">
        <f>+'2T'!G49</f>
        <v>1</v>
      </c>
      <c r="F49" s="151">
        <f>+'3T'!G49</f>
        <v>1</v>
      </c>
      <c r="G49" s="151">
        <f>+'4T'!G49</f>
        <v>0</v>
      </c>
      <c r="H49" s="151">
        <f t="shared" ref="H49" si="4">SUM(D49:G49)</f>
        <v>3</v>
      </c>
    </row>
    <row r="50" spans="1:8" ht="15" customHeight="1" x14ac:dyDescent="0.25">
      <c r="A50" s="172" t="s">
        <v>37</v>
      </c>
      <c r="B50" s="61" t="s">
        <v>21</v>
      </c>
      <c r="C50" s="96" t="s">
        <v>22</v>
      </c>
      <c r="D50" s="97">
        <f>+'1T'!G50</f>
        <v>0</v>
      </c>
      <c r="E50" s="97">
        <f>+'2T'!G50</f>
        <v>16</v>
      </c>
      <c r="F50" s="97">
        <f>+'3T'!G50</f>
        <v>124</v>
      </c>
      <c r="G50" s="97">
        <f>+'4T'!G50</f>
        <v>136</v>
      </c>
      <c r="H50" s="97">
        <f t="shared" si="0"/>
        <v>276</v>
      </c>
    </row>
    <row r="51" spans="1:8" x14ac:dyDescent="0.25">
      <c r="A51" s="173"/>
      <c r="B51" s="61" t="s">
        <v>23</v>
      </c>
      <c r="C51" s="96" t="s">
        <v>14</v>
      </c>
      <c r="D51" s="97">
        <f>+'1T'!G51</f>
        <v>0</v>
      </c>
      <c r="E51" s="97">
        <f>+'2T'!G51</f>
        <v>75</v>
      </c>
      <c r="F51" s="97">
        <f>+'3T'!G51</f>
        <v>433</v>
      </c>
      <c r="G51" s="97">
        <f>+'4T'!G51</f>
        <v>482</v>
      </c>
      <c r="H51" s="97">
        <f t="shared" si="0"/>
        <v>990</v>
      </c>
    </row>
    <row r="52" spans="1:8" x14ac:dyDescent="0.25">
      <c r="A52" s="173"/>
      <c r="B52" s="61" t="s">
        <v>128</v>
      </c>
      <c r="C52" s="96" t="s">
        <v>14</v>
      </c>
      <c r="D52" s="97">
        <f>+'1T'!G52</f>
        <v>0</v>
      </c>
      <c r="E52" s="97">
        <f>+'2T'!G52</f>
        <v>0</v>
      </c>
      <c r="F52" s="97">
        <f>+'3T'!G52</f>
        <v>0</v>
      </c>
      <c r="G52" s="97">
        <f>+'4T'!G52</f>
        <v>0</v>
      </c>
      <c r="H52" s="97">
        <f t="shared" si="0"/>
        <v>0</v>
      </c>
    </row>
    <row r="53" spans="1:8" ht="15" customHeight="1" x14ac:dyDescent="0.25">
      <c r="A53" s="173"/>
      <c r="B53" s="61" t="s">
        <v>129</v>
      </c>
      <c r="C53" s="60" t="s">
        <v>77</v>
      </c>
      <c r="D53" s="97">
        <f>+'1T'!G53</f>
        <v>0</v>
      </c>
      <c r="E53" s="97">
        <f>+'2T'!G53</f>
        <v>3</v>
      </c>
      <c r="F53" s="97">
        <f>+'3T'!G53</f>
        <v>0</v>
      </c>
      <c r="G53" s="97">
        <f>+'4T'!G53</f>
        <v>0</v>
      </c>
      <c r="H53" s="97">
        <f t="shared" si="0"/>
        <v>3</v>
      </c>
    </row>
    <row r="54" spans="1:8" ht="15" customHeight="1" thickBot="1" x14ac:dyDescent="0.3">
      <c r="A54" s="174"/>
      <c r="B54" s="134" t="s">
        <v>165</v>
      </c>
      <c r="C54" s="161" t="s">
        <v>154</v>
      </c>
      <c r="D54" s="151">
        <f>+'1T'!G54</f>
        <v>0</v>
      </c>
      <c r="E54" s="151">
        <f>+'2T'!G54</f>
        <v>0</v>
      </c>
      <c r="F54" s="151">
        <f>+'3T'!G54</f>
        <v>0</v>
      </c>
      <c r="G54" s="151">
        <f>+'4T'!G54</f>
        <v>0</v>
      </c>
      <c r="H54" s="151">
        <f t="shared" si="0"/>
        <v>0</v>
      </c>
    </row>
    <row r="55" spans="1:8" x14ac:dyDescent="0.25">
      <c r="A55" s="209" t="s">
        <v>24</v>
      </c>
      <c r="B55" s="61" t="s">
        <v>21</v>
      </c>
      <c r="C55" s="80" t="s">
        <v>13</v>
      </c>
      <c r="D55" s="97">
        <f>+'1T'!G55</f>
        <v>0</v>
      </c>
      <c r="E55" s="97">
        <f>+'2T'!G55</f>
        <v>19</v>
      </c>
      <c r="F55" s="97">
        <f>+'3T'!G55</f>
        <v>58</v>
      </c>
      <c r="G55" s="97">
        <f>+'4T'!G55</f>
        <v>2</v>
      </c>
      <c r="H55" s="97">
        <f t="shared" si="0"/>
        <v>79</v>
      </c>
    </row>
    <row r="56" spans="1:8" ht="45" x14ac:dyDescent="0.25">
      <c r="A56" s="210"/>
      <c r="B56" s="61" t="s">
        <v>78</v>
      </c>
      <c r="C56" s="80" t="s">
        <v>14</v>
      </c>
      <c r="D56" s="97">
        <f>+'1T'!G56</f>
        <v>0</v>
      </c>
      <c r="E56" s="97">
        <f>+'2T'!G56</f>
        <v>3740</v>
      </c>
      <c r="F56" s="97">
        <f>+'3T'!G56</f>
        <v>1801</v>
      </c>
      <c r="G56" s="97">
        <f>+'4T'!G56</f>
        <v>1618</v>
      </c>
      <c r="H56" s="97">
        <f t="shared" si="0"/>
        <v>7159</v>
      </c>
    </row>
    <row r="57" spans="1:8" ht="30" x14ac:dyDescent="0.25">
      <c r="A57" s="210"/>
      <c r="B57" s="61" t="s">
        <v>79</v>
      </c>
      <c r="C57" s="80" t="s">
        <v>80</v>
      </c>
      <c r="D57" s="97">
        <f>+'1T'!G57</f>
        <v>0</v>
      </c>
      <c r="E57" s="97">
        <f>+'2T'!G57</f>
        <v>5</v>
      </c>
      <c r="F57" s="97">
        <f>+'3T'!G57</f>
        <v>3</v>
      </c>
      <c r="G57" s="97">
        <f>+'4T'!G57</f>
        <v>177</v>
      </c>
      <c r="H57" s="97">
        <f t="shared" si="0"/>
        <v>185</v>
      </c>
    </row>
    <row r="58" spans="1:8" ht="45" x14ac:dyDescent="0.25">
      <c r="A58" s="210"/>
      <c r="B58" s="61" t="s">
        <v>25</v>
      </c>
      <c r="C58" s="80" t="s">
        <v>14</v>
      </c>
      <c r="D58" s="97">
        <f>+'1T'!G58</f>
        <v>0</v>
      </c>
      <c r="E58" s="97">
        <f>+'2T'!G58</f>
        <v>287</v>
      </c>
      <c r="F58" s="97">
        <f>+'3T'!G58</f>
        <v>224</v>
      </c>
      <c r="G58" s="97">
        <f>+'4T'!G58</f>
        <v>231</v>
      </c>
      <c r="H58" s="97">
        <f t="shared" si="0"/>
        <v>742</v>
      </c>
    </row>
    <row r="59" spans="1:8" ht="30" x14ac:dyDescent="0.25">
      <c r="A59" s="210"/>
      <c r="B59" s="61" t="s">
        <v>81</v>
      </c>
      <c r="C59" s="96" t="s">
        <v>45</v>
      </c>
      <c r="D59" s="97">
        <f>+'1T'!G59</f>
        <v>0</v>
      </c>
      <c r="E59" s="97">
        <f>+'2T'!G59</f>
        <v>0</v>
      </c>
      <c r="F59" s="97">
        <f>+'3T'!G59</f>
        <v>0</v>
      </c>
      <c r="G59" s="97">
        <f>+'4T'!G59</f>
        <v>0</v>
      </c>
      <c r="H59" s="97">
        <f t="shared" si="0"/>
        <v>0</v>
      </c>
    </row>
    <row r="60" spans="1:8" x14ac:dyDescent="0.25">
      <c r="A60" s="210"/>
      <c r="B60" s="81" t="s">
        <v>82</v>
      </c>
      <c r="C60" s="82" t="s">
        <v>16</v>
      </c>
      <c r="D60" s="97">
        <f>+'1T'!G60</f>
        <v>0</v>
      </c>
      <c r="E60" s="97">
        <f>+'2T'!G60</f>
        <v>0</v>
      </c>
      <c r="F60" s="97">
        <f>+'3T'!G60</f>
        <v>0</v>
      </c>
      <c r="G60" s="97">
        <f>+'4T'!G60</f>
        <v>0</v>
      </c>
      <c r="H60" s="97">
        <f t="shared" si="0"/>
        <v>0</v>
      </c>
    </row>
    <row r="61" spans="1:8" x14ac:dyDescent="0.25">
      <c r="A61" s="210"/>
      <c r="B61" s="61" t="s">
        <v>148</v>
      </c>
      <c r="C61" s="80" t="s">
        <v>14</v>
      </c>
      <c r="D61" s="97">
        <f>+'1T'!G61</f>
        <v>0</v>
      </c>
      <c r="E61" s="97">
        <f>+'2T'!G61</f>
        <v>16</v>
      </c>
      <c r="F61" s="97">
        <f>+'3T'!G61</f>
        <v>17</v>
      </c>
      <c r="G61" s="97">
        <f>+'4T'!G61</f>
        <v>194</v>
      </c>
      <c r="H61" s="97">
        <f t="shared" si="0"/>
        <v>227</v>
      </c>
    </row>
    <row r="62" spans="1:8" ht="15.75" thickBot="1" x14ac:dyDescent="0.3">
      <c r="A62" s="211"/>
      <c r="B62" s="130" t="s">
        <v>147</v>
      </c>
      <c r="C62" s="130" t="s">
        <v>110</v>
      </c>
      <c r="D62" s="151">
        <f>+'1T'!G62</f>
        <v>0</v>
      </c>
      <c r="E62" s="151">
        <f>+'2T'!G62</f>
        <v>0</v>
      </c>
      <c r="F62" s="151">
        <f>+'3T'!G62</f>
        <v>0</v>
      </c>
      <c r="G62" s="151">
        <f>+'4T'!G62</f>
        <v>0</v>
      </c>
      <c r="H62" s="151">
        <f t="shared" si="0"/>
        <v>0</v>
      </c>
    </row>
    <row r="63" spans="1:8" ht="45" x14ac:dyDescent="0.25">
      <c r="A63" s="172" t="s">
        <v>89</v>
      </c>
      <c r="B63" s="61" t="s">
        <v>26</v>
      </c>
      <c r="C63" s="96" t="s">
        <v>14</v>
      </c>
      <c r="D63" s="97">
        <f>+'1T'!G63</f>
        <v>0</v>
      </c>
      <c r="E63" s="97">
        <f>+'2T'!G63</f>
        <v>3375</v>
      </c>
      <c r="F63" s="97">
        <f>+'3T'!G63</f>
        <v>2765</v>
      </c>
      <c r="G63" s="97">
        <f>+'4T'!G63</f>
        <v>3938</v>
      </c>
      <c r="H63" s="97">
        <f t="shared" si="0"/>
        <v>10078</v>
      </c>
    </row>
    <row r="64" spans="1:8" ht="30" x14ac:dyDescent="0.25">
      <c r="A64" s="173"/>
      <c r="B64" s="81" t="s">
        <v>27</v>
      </c>
      <c r="C64" s="82" t="s">
        <v>38</v>
      </c>
      <c r="D64" s="97">
        <f>+'1T'!G64</f>
        <v>0</v>
      </c>
      <c r="E64" s="97">
        <f>+'2T'!G64</f>
        <v>590</v>
      </c>
      <c r="F64" s="97">
        <f>+'3T'!G64</f>
        <v>2350</v>
      </c>
      <c r="G64" s="97">
        <f>+'4T'!G64</f>
        <v>3100</v>
      </c>
      <c r="H64" s="97">
        <f t="shared" si="0"/>
        <v>6040</v>
      </c>
    </row>
    <row r="65" spans="1:8" x14ac:dyDescent="0.25">
      <c r="A65" s="173"/>
      <c r="B65" s="59" t="s">
        <v>28</v>
      </c>
      <c r="C65" s="81" t="s">
        <v>13</v>
      </c>
      <c r="D65" s="97">
        <f>+'1T'!G65</f>
        <v>0</v>
      </c>
      <c r="E65" s="97">
        <f>+'2T'!G65</f>
        <v>135</v>
      </c>
      <c r="F65" s="97">
        <f>+'3T'!G65</f>
        <v>202</v>
      </c>
      <c r="G65" s="97">
        <f>+'4T'!G65</f>
        <v>0</v>
      </c>
      <c r="H65" s="97">
        <f t="shared" si="0"/>
        <v>337</v>
      </c>
    </row>
    <row r="66" spans="1:8" ht="45" x14ac:dyDescent="0.25">
      <c r="A66" s="173"/>
      <c r="B66" s="81" t="s">
        <v>46</v>
      </c>
      <c r="C66" s="82" t="s">
        <v>13</v>
      </c>
      <c r="D66" s="97">
        <f>+'1T'!G66</f>
        <v>0</v>
      </c>
      <c r="E66" s="97">
        <f>+'2T'!G66</f>
        <v>222</v>
      </c>
      <c r="F66" s="97">
        <f>+'3T'!G66</f>
        <v>0</v>
      </c>
      <c r="G66" s="97">
        <f>+'4T'!G66</f>
        <v>58</v>
      </c>
      <c r="H66" s="97">
        <f t="shared" si="0"/>
        <v>280</v>
      </c>
    </row>
    <row r="67" spans="1:8" ht="30.75" thickBot="1" x14ac:dyDescent="0.3">
      <c r="A67" s="174"/>
      <c r="B67" s="133" t="s">
        <v>195</v>
      </c>
      <c r="C67" s="129" t="s">
        <v>154</v>
      </c>
      <c r="D67" s="151">
        <f>+'1T'!G67</f>
        <v>0</v>
      </c>
      <c r="E67" s="151">
        <f>+'2T'!G67</f>
        <v>1382</v>
      </c>
      <c r="F67" s="151">
        <f>+'3T'!G67</f>
        <v>1421</v>
      </c>
      <c r="G67" s="151">
        <f>+'4T'!G67</f>
        <v>4922</v>
      </c>
      <c r="H67" s="151">
        <f t="shared" ref="H67" si="5">SUM(D67:G67)</f>
        <v>7725</v>
      </c>
    </row>
    <row r="68" spans="1:8" ht="30" customHeight="1" x14ac:dyDescent="0.25">
      <c r="A68" s="202" t="s">
        <v>29</v>
      </c>
      <c r="B68" s="81" t="s">
        <v>83</v>
      </c>
      <c r="C68" s="82" t="s">
        <v>77</v>
      </c>
      <c r="D68" s="97">
        <f>+'1T'!G68</f>
        <v>0</v>
      </c>
      <c r="E68" s="97">
        <f>+'2T'!G68</f>
        <v>2</v>
      </c>
      <c r="F68" s="97">
        <f>+'3T'!G68</f>
        <v>2</v>
      </c>
      <c r="G68" s="97">
        <f>+'4T'!G68</f>
        <v>10</v>
      </c>
      <c r="H68" s="97">
        <f t="shared" si="0"/>
        <v>14</v>
      </c>
    </row>
    <row r="69" spans="1:8" ht="30" x14ac:dyDescent="0.25">
      <c r="A69" s="202"/>
      <c r="B69" s="81" t="s">
        <v>47</v>
      </c>
      <c r="C69" s="82" t="s">
        <v>48</v>
      </c>
      <c r="D69" s="97">
        <f>+'1T'!G69</f>
        <v>0</v>
      </c>
      <c r="E69" s="97">
        <f>+'2T'!G69</f>
        <v>0</v>
      </c>
      <c r="F69" s="97">
        <f>+'3T'!G69</f>
        <v>0</v>
      </c>
      <c r="G69" s="97">
        <f>+'4T'!G69</f>
        <v>0</v>
      </c>
      <c r="H69" s="97">
        <f t="shared" si="0"/>
        <v>0</v>
      </c>
    </row>
    <row r="70" spans="1:8" ht="30" x14ac:dyDescent="0.25">
      <c r="A70" s="202"/>
      <c r="B70" s="81" t="s">
        <v>149</v>
      </c>
      <c r="C70" s="82" t="s">
        <v>102</v>
      </c>
      <c r="D70" s="97">
        <f>+'1T'!G70</f>
        <v>0</v>
      </c>
      <c r="E70" s="97">
        <f>+'2T'!G70</f>
        <v>0</v>
      </c>
      <c r="F70" s="97">
        <f>+'3T'!G70</f>
        <v>0</v>
      </c>
      <c r="G70" s="97">
        <f>+'4T'!G70</f>
        <v>0</v>
      </c>
      <c r="H70" s="97">
        <f t="shared" si="0"/>
        <v>0</v>
      </c>
    </row>
    <row r="71" spans="1:8" ht="45" x14ac:dyDescent="0.25">
      <c r="A71" s="202"/>
      <c r="B71" s="81" t="s">
        <v>150</v>
      </c>
      <c r="C71" s="82" t="s">
        <v>13</v>
      </c>
      <c r="D71" s="97">
        <f>+'1T'!G71</f>
        <v>0</v>
      </c>
      <c r="E71" s="97">
        <f>+'2T'!G71</f>
        <v>0</v>
      </c>
      <c r="F71" s="97">
        <f>+'3T'!G71</f>
        <v>0</v>
      </c>
      <c r="G71" s="97">
        <f>+'4T'!G71</f>
        <v>0</v>
      </c>
      <c r="H71" s="97">
        <f t="shared" si="0"/>
        <v>0</v>
      </c>
    </row>
    <row r="72" spans="1:8" ht="30" x14ac:dyDescent="0.25">
      <c r="A72" s="202"/>
      <c r="B72" s="81" t="s">
        <v>151</v>
      </c>
      <c r="C72" s="82" t="s">
        <v>101</v>
      </c>
      <c r="D72" s="97">
        <f>+'1T'!G72</f>
        <v>0</v>
      </c>
      <c r="E72" s="97">
        <f>+'2T'!G72</f>
        <v>1</v>
      </c>
      <c r="F72" s="97">
        <f>+'3T'!G72</f>
        <v>10</v>
      </c>
      <c r="G72" s="97">
        <f>+'4T'!G72</f>
        <v>8</v>
      </c>
      <c r="H72" s="97">
        <f t="shared" si="0"/>
        <v>19</v>
      </c>
    </row>
    <row r="73" spans="1:8" x14ac:dyDescent="0.25">
      <c r="A73" s="202"/>
      <c r="B73" s="81" t="s">
        <v>152</v>
      </c>
      <c r="C73" s="82" t="s">
        <v>13</v>
      </c>
      <c r="D73" s="97">
        <f>+'1T'!G73</f>
        <v>0</v>
      </c>
      <c r="E73" s="97">
        <f>+'2T'!G73</f>
        <v>0</v>
      </c>
      <c r="F73" s="97">
        <f>+'3T'!G73</f>
        <v>0</v>
      </c>
      <c r="G73" s="97">
        <f>+'4T'!G73</f>
        <v>0</v>
      </c>
      <c r="H73" s="97">
        <f t="shared" si="0"/>
        <v>0</v>
      </c>
    </row>
    <row r="74" spans="1:8" ht="30" x14ac:dyDescent="0.25">
      <c r="A74" s="202"/>
      <c r="B74" s="81" t="s">
        <v>153</v>
      </c>
      <c r="C74" s="82"/>
      <c r="D74" s="97">
        <f>+'1T'!G74</f>
        <v>0</v>
      </c>
      <c r="E74" s="97">
        <f>+'2T'!G74</f>
        <v>0</v>
      </c>
      <c r="F74" s="97">
        <f>+'3T'!G74</f>
        <v>0</v>
      </c>
      <c r="G74" s="97">
        <f>+'4T'!G74</f>
        <v>0</v>
      </c>
      <c r="H74" s="97">
        <f t="shared" si="0"/>
        <v>0</v>
      </c>
    </row>
    <row r="75" spans="1:8" ht="30" x14ac:dyDescent="0.25">
      <c r="A75" s="203"/>
      <c r="B75" s="81" t="s">
        <v>166</v>
      </c>
      <c r="C75" s="115" t="s">
        <v>154</v>
      </c>
      <c r="D75" s="97">
        <f>+'1T'!G75</f>
        <v>0</v>
      </c>
      <c r="E75" s="97">
        <f>+'2T'!G75</f>
        <v>0</v>
      </c>
      <c r="F75" s="97">
        <f>+'3T'!G75</f>
        <v>0</v>
      </c>
      <c r="G75" s="97">
        <f>+'4T'!G75</f>
        <v>0</v>
      </c>
      <c r="H75" s="97">
        <f t="shared" si="0"/>
        <v>0</v>
      </c>
    </row>
    <row r="76" spans="1:8" ht="15.75" thickBot="1" x14ac:dyDescent="0.3">
      <c r="A76" s="118"/>
      <c r="B76" s="64"/>
      <c r="C76" s="65"/>
      <c r="D76" s="66"/>
      <c r="E76" s="66"/>
      <c r="F76" s="66"/>
      <c r="G76" s="66"/>
      <c r="H76" s="66"/>
    </row>
    <row r="77" spans="1:8" ht="15.75" thickTop="1" x14ac:dyDescent="0.25">
      <c r="A77" s="105" t="s">
        <v>219</v>
      </c>
      <c r="C77" s="106"/>
      <c r="D77" s="106"/>
      <c r="E77" s="106"/>
      <c r="F77" s="106"/>
      <c r="G77" s="106"/>
    </row>
    <row r="80" spans="1:8" x14ac:dyDescent="0.25">
      <c r="A80" s="180" t="s">
        <v>30</v>
      </c>
      <c r="B80" s="180"/>
      <c r="C80" s="180"/>
      <c r="D80" s="180"/>
      <c r="E80" s="180"/>
      <c r="F80" s="180"/>
    </row>
    <row r="81" spans="1:8" x14ac:dyDescent="0.25">
      <c r="A81" s="179" t="s">
        <v>90</v>
      </c>
      <c r="B81" s="179"/>
      <c r="C81" s="179"/>
      <c r="D81" s="179"/>
      <c r="E81" s="179"/>
      <c r="F81" s="179"/>
    </row>
    <row r="82" spans="1:8" x14ac:dyDescent="0.25">
      <c r="A82" s="179" t="s">
        <v>50</v>
      </c>
      <c r="B82" s="179"/>
      <c r="C82" s="179"/>
      <c r="D82" s="179"/>
      <c r="E82" s="179"/>
      <c r="F82" s="179"/>
    </row>
    <row r="83" spans="1:8" x14ac:dyDescent="0.25">
      <c r="A83" s="76"/>
      <c r="B83" s="76"/>
      <c r="C83" s="76"/>
      <c r="D83" s="76"/>
      <c r="E83" s="76"/>
      <c r="F83" s="86"/>
    </row>
    <row r="84" spans="1:8" ht="15.75" thickBot="1" x14ac:dyDescent="0.3">
      <c r="A84" s="68" t="s">
        <v>5</v>
      </c>
      <c r="B84" s="68" t="s">
        <v>10</v>
      </c>
      <c r="C84" s="68" t="s">
        <v>94</v>
      </c>
      <c r="D84" s="68" t="s">
        <v>106</v>
      </c>
      <c r="E84" s="68" t="s">
        <v>132</v>
      </c>
      <c r="F84" s="68" t="s">
        <v>133</v>
      </c>
    </row>
    <row r="85" spans="1:8" x14ac:dyDescent="0.25">
      <c r="A85" s="99" t="s">
        <v>58</v>
      </c>
      <c r="B85" s="26">
        <f>+'1T'!E85</f>
        <v>2811880</v>
      </c>
      <c r="C85" s="26">
        <f>+'2T'!E85</f>
        <v>4680280</v>
      </c>
      <c r="D85" s="26">
        <f>+'3T'!E85</f>
        <v>56304915.640000001</v>
      </c>
      <c r="E85" s="26">
        <f>+'4T'!E85</f>
        <v>413890314.36000001</v>
      </c>
      <c r="F85" s="26">
        <f>SUM(B85:E85)</f>
        <v>477687390</v>
      </c>
    </row>
    <row r="86" spans="1:8" x14ac:dyDescent="0.25">
      <c r="A86" s="58" t="s">
        <v>59</v>
      </c>
      <c r="B86" s="26">
        <f>+'1T'!E86</f>
        <v>77964908.710000008</v>
      </c>
      <c r="C86" s="26">
        <f>+'2T'!E86</f>
        <v>130797570.09999999</v>
      </c>
      <c r="D86" s="26">
        <f>+'3T'!E86</f>
        <v>103599335.77999999</v>
      </c>
      <c r="E86" s="26">
        <f>+'4T'!E86</f>
        <v>185323673.12</v>
      </c>
      <c r="F86" s="26">
        <f t="shared" ref="F86:F95" si="6">SUM(B86:E86)</f>
        <v>497685487.70999998</v>
      </c>
    </row>
    <row r="87" spans="1:8" ht="30" x14ac:dyDescent="0.25">
      <c r="A87" s="58" t="s">
        <v>60</v>
      </c>
      <c r="B87" s="26">
        <f>+'1T'!E87</f>
        <v>8710151.4000000004</v>
      </c>
      <c r="C87" s="26">
        <f>+'2T'!E87</f>
        <v>5105042.78</v>
      </c>
      <c r="D87" s="26">
        <f>+'3T'!E87</f>
        <v>6710405</v>
      </c>
      <c r="E87" s="26">
        <f>+'4T'!E87</f>
        <v>19354354.130000003</v>
      </c>
      <c r="F87" s="26">
        <f t="shared" si="6"/>
        <v>39879953.310000002</v>
      </c>
    </row>
    <row r="88" spans="1:8" ht="30" x14ac:dyDescent="0.25">
      <c r="A88" s="58" t="s">
        <v>70</v>
      </c>
      <c r="B88" s="26">
        <f>+'1T'!E88</f>
        <v>21864966.470000003</v>
      </c>
      <c r="C88" s="26">
        <f>+'2T'!E88</f>
        <v>36595050</v>
      </c>
      <c r="D88" s="26">
        <f>+'3T'!E88</f>
        <v>11292700</v>
      </c>
      <c r="E88" s="26">
        <f>+'4T'!E88</f>
        <v>48525470.25</v>
      </c>
      <c r="F88" s="26">
        <f t="shared" si="6"/>
        <v>118278186.72</v>
      </c>
    </row>
    <row r="89" spans="1:8" ht="30" x14ac:dyDescent="0.25">
      <c r="A89" s="58" t="s">
        <v>71</v>
      </c>
      <c r="B89" s="26">
        <f>+'1T'!E89</f>
        <v>4112100</v>
      </c>
      <c r="C89" s="26">
        <f>+'2T'!E89</f>
        <v>3402600</v>
      </c>
      <c r="D89" s="26">
        <f>+'3T'!E89</f>
        <v>4852650</v>
      </c>
      <c r="E89" s="26">
        <f>+'4T'!E89</f>
        <v>18509300</v>
      </c>
      <c r="F89" s="26">
        <f t="shared" si="6"/>
        <v>30876650</v>
      </c>
    </row>
    <row r="90" spans="1:8" ht="30" x14ac:dyDescent="0.25">
      <c r="A90" s="58" t="s">
        <v>61</v>
      </c>
      <c r="B90" s="26">
        <f>+'1T'!E90</f>
        <v>8127940</v>
      </c>
      <c r="C90" s="26">
        <f>+'2T'!E90</f>
        <v>9995886</v>
      </c>
      <c r="D90" s="26">
        <f>+'3T'!E90</f>
        <v>3861456</v>
      </c>
      <c r="E90" s="26">
        <f>+'4T'!E90</f>
        <v>10036434.460000001</v>
      </c>
      <c r="F90" s="26">
        <f t="shared" si="6"/>
        <v>32021716.460000001</v>
      </c>
    </row>
    <row r="91" spans="1:8" x14ac:dyDescent="0.25">
      <c r="A91" s="58" t="s">
        <v>62</v>
      </c>
      <c r="B91" s="26">
        <f>+'1T'!E91</f>
        <v>78461598.439999998</v>
      </c>
      <c r="C91" s="26">
        <f>+'2T'!E91</f>
        <v>193552365.12</v>
      </c>
      <c r="D91" s="26">
        <f>+'3T'!E91</f>
        <v>109409299.93000001</v>
      </c>
      <c r="E91" s="26">
        <f>+'4T'!E91</f>
        <v>2109927858.23</v>
      </c>
      <c r="F91" s="26">
        <f t="shared" si="6"/>
        <v>2491351121.7200003</v>
      </c>
    </row>
    <row r="92" spans="1:8" ht="30" x14ac:dyDescent="0.25">
      <c r="A92" s="58" t="s">
        <v>63</v>
      </c>
      <c r="B92" s="26">
        <f>+'1T'!E92</f>
        <v>8768963.6600000001</v>
      </c>
      <c r="C92" s="26">
        <f>+'2T'!E92</f>
        <v>9662050</v>
      </c>
      <c r="D92" s="26">
        <f>+'3T'!E92</f>
        <v>16922966.109999999</v>
      </c>
      <c r="E92" s="26">
        <f>+'4T'!E92</f>
        <v>116045910.47999999</v>
      </c>
      <c r="F92" s="26">
        <f t="shared" si="6"/>
        <v>151399890.25</v>
      </c>
    </row>
    <row r="93" spans="1:8" ht="30" x14ac:dyDescent="0.25">
      <c r="A93" s="58" t="s">
        <v>72</v>
      </c>
      <c r="B93" s="26">
        <f>+'1T'!E93</f>
        <v>0</v>
      </c>
      <c r="C93" s="26">
        <f>+'2T'!E93</f>
        <v>0</v>
      </c>
      <c r="D93" s="26">
        <f>+'3T'!E93</f>
        <v>188750</v>
      </c>
      <c r="E93" s="26">
        <f>+'4T'!E93</f>
        <v>7986736</v>
      </c>
      <c r="F93" s="26">
        <f t="shared" si="6"/>
        <v>8175486</v>
      </c>
    </row>
    <row r="94" spans="1:8" ht="30" x14ac:dyDescent="0.25">
      <c r="A94" s="58" t="s">
        <v>56</v>
      </c>
      <c r="B94" s="26">
        <f>+'1T'!E94</f>
        <v>777007112.04999995</v>
      </c>
      <c r="C94" s="26">
        <f>+'2T'!E94</f>
        <v>676250166.11000001</v>
      </c>
      <c r="D94" s="26">
        <f>+'3T'!E94</f>
        <v>692732616.8499999</v>
      </c>
      <c r="E94" s="26">
        <f>+'4T'!E94</f>
        <v>858229253.00999999</v>
      </c>
      <c r="F94" s="26">
        <f t="shared" si="6"/>
        <v>3004219148.0199995</v>
      </c>
    </row>
    <row r="95" spans="1:8" ht="30" x14ac:dyDescent="0.25">
      <c r="A95" s="58" t="s">
        <v>57</v>
      </c>
      <c r="B95" s="26">
        <f>+'1T'!E95</f>
        <v>637387997.30999994</v>
      </c>
      <c r="C95" s="26">
        <f>+'2T'!E95</f>
        <v>645075444.36000001</v>
      </c>
      <c r="D95" s="26">
        <f>+'3T'!E95</f>
        <v>572353225.45000005</v>
      </c>
      <c r="E95" s="26">
        <f>+'4T'!E95</f>
        <v>872032847.91999996</v>
      </c>
      <c r="F95" s="26">
        <f t="shared" si="6"/>
        <v>2726849515.04</v>
      </c>
    </row>
    <row r="96" spans="1:8" ht="30" x14ac:dyDescent="0.25">
      <c r="A96" s="58" t="s">
        <v>211</v>
      </c>
      <c r="B96" s="26">
        <f>+'1T'!E96</f>
        <v>2508315</v>
      </c>
      <c r="C96" s="26">
        <f>+'2T'!E96</f>
        <v>12567210.4</v>
      </c>
      <c r="D96" s="26">
        <f>+'3T'!E96</f>
        <v>14260610.48</v>
      </c>
      <c r="E96" s="26">
        <f>+'4T'!E96</f>
        <v>36755263.189999998</v>
      </c>
      <c r="F96" s="26">
        <f t="shared" ref="F96:F97" si="7">SUM(B96:E96)</f>
        <v>66091399.07</v>
      </c>
      <c r="H96" s="145"/>
    </row>
    <row r="97" spans="1:8" x14ac:dyDescent="0.25">
      <c r="A97" s="146" t="s">
        <v>210</v>
      </c>
      <c r="B97" s="26">
        <f>+'1T'!E97</f>
        <v>1910990</v>
      </c>
      <c r="C97" s="26">
        <f>+'2T'!E97</f>
        <v>16125970.18</v>
      </c>
      <c r="D97" s="26">
        <f>+'3T'!E97</f>
        <v>25937818.66</v>
      </c>
      <c r="E97" s="26">
        <f>+'4T'!E97</f>
        <v>40168433.920000002</v>
      </c>
      <c r="F97" s="26">
        <f t="shared" si="7"/>
        <v>84143212.760000005</v>
      </c>
      <c r="H97" s="145"/>
    </row>
    <row r="98" spans="1:8" ht="15.75" thickBot="1" x14ac:dyDescent="0.3">
      <c r="A98" s="27" t="s">
        <v>31</v>
      </c>
      <c r="B98" s="27">
        <f>SUM(B85:B97)</f>
        <v>1629636923.04</v>
      </c>
      <c r="C98" s="27">
        <f t="shared" ref="C98:F98" si="8">SUM(C85:C97)</f>
        <v>1743809635.0500002</v>
      </c>
      <c r="D98" s="27">
        <f t="shared" si="8"/>
        <v>1618426749.9000001</v>
      </c>
      <c r="E98" s="27">
        <f t="shared" si="8"/>
        <v>4736785849.0699997</v>
      </c>
      <c r="F98" s="27">
        <f t="shared" si="8"/>
        <v>9728659157.0599995</v>
      </c>
    </row>
    <row r="99" spans="1:8" ht="15.75" thickTop="1" x14ac:dyDescent="0.25">
      <c r="A99" s="69" t="s">
        <v>214</v>
      </c>
      <c r="B99" s="144"/>
      <c r="C99" s="144"/>
      <c r="D99" s="144"/>
      <c r="E99" s="144"/>
      <c r="F99" s="144"/>
    </row>
    <row r="100" spans="1:8" x14ac:dyDescent="0.25">
      <c r="A100" s="69"/>
      <c r="C100" s="76"/>
      <c r="D100" s="76"/>
      <c r="E100" s="76"/>
      <c r="F100" s="86"/>
    </row>
    <row r="102" spans="1:8" x14ac:dyDescent="0.25">
      <c r="A102" s="180" t="s">
        <v>32</v>
      </c>
      <c r="B102" s="180"/>
      <c r="C102" s="180"/>
      <c r="D102" s="180"/>
      <c r="E102" s="180"/>
      <c r="F102" s="180"/>
    </row>
    <row r="103" spans="1:8" x14ac:dyDescent="0.25">
      <c r="A103" s="179" t="s">
        <v>90</v>
      </c>
      <c r="B103" s="179"/>
      <c r="C103" s="179"/>
      <c r="D103" s="179"/>
      <c r="E103" s="179"/>
      <c r="F103" s="179"/>
    </row>
    <row r="104" spans="1:8" x14ac:dyDescent="0.25">
      <c r="A104" s="179" t="s">
        <v>50</v>
      </c>
      <c r="B104" s="179"/>
      <c r="C104" s="179"/>
      <c r="D104" s="179"/>
      <c r="E104" s="179"/>
      <c r="F104" s="179"/>
    </row>
    <row r="105" spans="1:8" x14ac:dyDescent="0.25">
      <c r="A105" s="76"/>
      <c r="B105" s="76"/>
      <c r="C105" s="76"/>
      <c r="D105" s="76"/>
      <c r="E105" s="76"/>
      <c r="F105" s="76"/>
    </row>
    <row r="106" spans="1:8" ht="15.75" thickBot="1" x14ac:dyDescent="0.3">
      <c r="A106" s="68" t="s">
        <v>33</v>
      </c>
      <c r="B106" s="68" t="s">
        <v>10</v>
      </c>
      <c r="C106" s="68" t="s">
        <v>94</v>
      </c>
      <c r="D106" s="68" t="s">
        <v>106</v>
      </c>
      <c r="E106" s="68" t="s">
        <v>132</v>
      </c>
      <c r="F106" s="68" t="s">
        <v>133</v>
      </c>
    </row>
    <row r="107" spans="1:8" x14ac:dyDescent="0.25">
      <c r="A107" s="26" t="s">
        <v>64</v>
      </c>
      <c r="B107" s="26">
        <f>+'1T'!E107</f>
        <v>1072202517.9100001</v>
      </c>
      <c r="C107" s="26">
        <f>+'2T'!E107</f>
        <v>860932106.25</v>
      </c>
      <c r="D107" s="26">
        <f>+'3T'!E107</f>
        <v>903501714.67000008</v>
      </c>
      <c r="E107" s="26">
        <f>+'4T'!E107</f>
        <v>1149888740.96</v>
      </c>
      <c r="F107" s="26">
        <f>SUM(B107:E107)</f>
        <v>3986525079.79</v>
      </c>
    </row>
    <row r="108" spans="1:8" x14ac:dyDescent="0.25">
      <c r="A108" s="26" t="s">
        <v>65</v>
      </c>
      <c r="B108" s="26">
        <f>+'1T'!E108</f>
        <v>355965720.26999998</v>
      </c>
      <c r="C108" s="26">
        <f>+'2T'!E108</f>
        <v>617151431.54999995</v>
      </c>
      <c r="D108" s="26">
        <f>+'3T'!E108</f>
        <v>607066382.60000002</v>
      </c>
      <c r="E108" s="26">
        <f>+'4T'!E108</f>
        <v>1523188159.3000002</v>
      </c>
      <c r="F108" s="26">
        <f t="shared" ref="F108:F111" si="9">SUM(B108:E108)</f>
        <v>3103371693.7200003</v>
      </c>
    </row>
    <row r="109" spans="1:8" x14ac:dyDescent="0.25">
      <c r="A109" s="26" t="s">
        <v>66</v>
      </c>
      <c r="B109" s="26">
        <f>+'1T'!E109</f>
        <v>43657339.350000001</v>
      </c>
      <c r="C109" s="26">
        <f>+'2T'!E109</f>
        <v>64590893.230000004</v>
      </c>
      <c r="D109" s="26">
        <f>+'3T'!E109</f>
        <v>60950758.239999995</v>
      </c>
      <c r="E109" s="26">
        <f>+'4T'!E109</f>
        <v>84841678.480000004</v>
      </c>
      <c r="F109" s="26">
        <f t="shared" si="9"/>
        <v>254040669.30000001</v>
      </c>
    </row>
    <row r="110" spans="1:8" x14ac:dyDescent="0.25">
      <c r="A110" s="26" t="s">
        <v>69</v>
      </c>
      <c r="B110" s="26">
        <f>+'1T'!E110</f>
        <v>0</v>
      </c>
      <c r="C110" s="26">
        <f>+'2T'!E110</f>
        <v>0</v>
      </c>
      <c r="D110" s="26">
        <f>+'3T'!E110</f>
        <v>155678.34</v>
      </c>
      <c r="E110" s="26">
        <f>+'4T'!E110</f>
        <v>89907.91</v>
      </c>
      <c r="F110" s="26">
        <f t="shared" si="9"/>
        <v>245586.25</v>
      </c>
    </row>
    <row r="111" spans="1:8" x14ac:dyDescent="0.25">
      <c r="A111" s="26" t="s">
        <v>67</v>
      </c>
      <c r="B111" s="26">
        <f>+'1T'!E111</f>
        <v>9815223.0199999996</v>
      </c>
      <c r="C111" s="26">
        <f>+'2T'!E111</f>
        <v>157665924.40000001</v>
      </c>
      <c r="D111" s="26">
        <f>+'3T'!E111</f>
        <v>25471669.23</v>
      </c>
      <c r="E111" s="26">
        <f>+'4T'!E111</f>
        <v>79828901.260000005</v>
      </c>
      <c r="F111" s="26">
        <f t="shared" si="9"/>
        <v>272781717.91000003</v>
      </c>
    </row>
    <row r="112" spans="1:8" x14ac:dyDescent="0.25">
      <c r="A112" s="26" t="s">
        <v>68</v>
      </c>
      <c r="B112" s="26">
        <f>+'1T'!E112</f>
        <v>147996122.55000001</v>
      </c>
      <c r="C112" s="26">
        <f>+'2T'!E112</f>
        <v>43469279.619999997</v>
      </c>
      <c r="D112" s="26">
        <f>+'3T'!E112</f>
        <v>21280546.82</v>
      </c>
      <c r="E112" s="26">
        <f>+'4T'!E112</f>
        <v>1046094777.61</v>
      </c>
      <c r="F112" s="26">
        <f>SUM(B112:E112)</f>
        <v>1258840726.5999999</v>
      </c>
    </row>
    <row r="113" spans="1:7" x14ac:dyDescent="0.25">
      <c r="A113" s="167" t="s">
        <v>220</v>
      </c>
      <c r="B113" s="26">
        <f>+'1T'!E113</f>
        <v>0</v>
      </c>
      <c r="C113" s="26">
        <f>+'2T'!E113</f>
        <v>0</v>
      </c>
      <c r="D113" s="26">
        <f>+'3T'!E113</f>
        <v>0</v>
      </c>
      <c r="E113" s="26">
        <f>+'4T'!E113</f>
        <v>852853683.54999995</v>
      </c>
      <c r="F113" s="26">
        <f>SUM(B113:E113)</f>
        <v>852853683.54999995</v>
      </c>
    </row>
    <row r="114" spans="1:7" ht="15.75" thickBot="1" x14ac:dyDescent="0.3">
      <c r="A114" s="27" t="s">
        <v>31</v>
      </c>
      <c r="B114" s="166">
        <f>SUM(B107:B113)</f>
        <v>1629636923.0999999</v>
      </c>
      <c r="C114" s="166">
        <f t="shared" ref="C114:E114" si="10">SUM(C107:C113)</f>
        <v>1743809635.05</v>
      </c>
      <c r="D114" s="166">
        <f t="shared" si="10"/>
        <v>1618426749.8999999</v>
      </c>
      <c r="E114" s="166">
        <f t="shared" si="10"/>
        <v>4736785849.0700006</v>
      </c>
      <c r="F114" s="166">
        <f>SUM(F107:F113)</f>
        <v>9728659157.1199989</v>
      </c>
      <c r="G114" s="75"/>
    </row>
    <row r="115" spans="1:7" ht="15.75" thickTop="1" x14ac:dyDescent="0.25">
      <c r="A115" s="87" t="s">
        <v>49</v>
      </c>
      <c r="B115" s="26"/>
      <c r="C115" s="26"/>
      <c r="D115" s="26"/>
      <c r="E115" s="26"/>
      <c r="F115" s="26"/>
    </row>
    <row r="118" spans="1:7" x14ac:dyDescent="0.25">
      <c r="A118" s="180" t="s">
        <v>34</v>
      </c>
      <c r="B118" s="180"/>
      <c r="C118" s="180"/>
      <c r="D118" s="180"/>
      <c r="E118" s="180"/>
      <c r="F118" s="180"/>
    </row>
    <row r="119" spans="1:7" x14ac:dyDescent="0.25">
      <c r="A119" s="179" t="s">
        <v>35</v>
      </c>
      <c r="B119" s="179"/>
      <c r="C119" s="179"/>
      <c r="D119" s="179"/>
      <c r="E119" s="179"/>
      <c r="F119" s="179"/>
    </row>
    <row r="120" spans="1:7" x14ac:dyDescent="0.25">
      <c r="A120" s="179" t="s">
        <v>50</v>
      </c>
      <c r="B120" s="179"/>
      <c r="C120" s="179"/>
      <c r="D120" s="179"/>
      <c r="E120" s="179"/>
      <c r="F120" s="179"/>
    </row>
    <row r="121" spans="1:7" x14ac:dyDescent="0.25">
      <c r="A121" s="76"/>
      <c r="B121" s="76"/>
      <c r="C121" s="76"/>
      <c r="D121" s="76"/>
    </row>
    <row r="122" spans="1:7" ht="15.75" thickBot="1" x14ac:dyDescent="0.3">
      <c r="A122" s="68" t="s">
        <v>33</v>
      </c>
      <c r="B122" s="68" t="s">
        <v>119</v>
      </c>
      <c r="C122" s="68" t="s">
        <v>94</v>
      </c>
      <c r="D122" s="68" t="s">
        <v>106</v>
      </c>
      <c r="E122" s="68" t="s">
        <v>132</v>
      </c>
      <c r="F122" s="68" t="s">
        <v>134</v>
      </c>
    </row>
    <row r="123" spans="1:7" x14ac:dyDescent="0.25">
      <c r="A123" s="26" t="s">
        <v>36</v>
      </c>
      <c r="B123" s="21">
        <f>+'1T'!E123</f>
        <v>9441606091.7999992</v>
      </c>
      <c r="C123" s="21">
        <f>+'2T'!E123</f>
        <v>9498059191.1000004</v>
      </c>
      <c r="D123" s="21">
        <f>+'3T'!E123</f>
        <v>10490361455.450001</v>
      </c>
      <c r="E123" s="21">
        <f>+'4T'!E123</f>
        <v>11593976624.65</v>
      </c>
      <c r="F123" s="21">
        <f>B123</f>
        <v>9441606091.7999992</v>
      </c>
    </row>
    <row r="124" spans="1:7" x14ac:dyDescent="0.25">
      <c r="A124" s="26" t="s">
        <v>51</v>
      </c>
      <c r="B124" s="21">
        <f>+'1T'!E124</f>
        <v>1677349986.1999998</v>
      </c>
      <c r="C124" s="21">
        <f>+'2T'!E124</f>
        <v>2723731102.6000004</v>
      </c>
      <c r="D124" s="21">
        <f>+'3T'!E124</f>
        <v>2720285236.8000002</v>
      </c>
      <c r="E124" s="21">
        <f>+'4T'!E124</f>
        <v>3133041457.8000002</v>
      </c>
      <c r="F124" s="21">
        <f>SUM(B124:E124)</f>
        <v>10254407783.400002</v>
      </c>
    </row>
    <row r="125" spans="1:7" x14ac:dyDescent="0.25">
      <c r="A125" s="26" t="s">
        <v>52</v>
      </c>
      <c r="B125" s="21">
        <f>+'1T'!E125</f>
        <v>8740036.1999999993</v>
      </c>
      <c r="C125" s="21">
        <f>+'2T'!E125</f>
        <v>12380796.800000001</v>
      </c>
      <c r="D125" s="21">
        <f>+'3T'!E125</f>
        <v>1756682.3</v>
      </c>
      <c r="E125" s="21">
        <f>+'4T'!E125</f>
        <v>4155639.1999998093</v>
      </c>
      <c r="F125" s="21">
        <f>SUM(B125:E125)</f>
        <v>27033154.49999981</v>
      </c>
    </row>
    <row r="126" spans="1:7" x14ac:dyDescent="0.25">
      <c r="A126" s="26" t="s">
        <v>53</v>
      </c>
      <c r="B126" s="21">
        <f>+'1T'!E126</f>
        <v>11127696114.200001</v>
      </c>
      <c r="C126" s="21">
        <f>+'2T'!E126</f>
        <v>12234171090.5</v>
      </c>
      <c r="D126" s="21">
        <f>+'3T'!E126</f>
        <v>13212403374.549999</v>
      </c>
      <c r="E126" s="21">
        <f>+'4T'!E126</f>
        <v>14731173721.650002</v>
      </c>
      <c r="F126" s="21">
        <f t="shared" ref="F126" si="11">F123+F124+F125</f>
        <v>19723047029.700001</v>
      </c>
    </row>
    <row r="127" spans="1:7" x14ac:dyDescent="0.25">
      <c r="A127" s="26" t="s">
        <v>54</v>
      </c>
      <c r="B127" s="21">
        <f>+'1T'!E127</f>
        <v>1629636923.1000001</v>
      </c>
      <c r="C127" s="21">
        <f>+'2T'!E127</f>
        <v>1743809635.05</v>
      </c>
      <c r="D127" s="21">
        <f>+'3T'!E127</f>
        <v>1618426749.9000001</v>
      </c>
      <c r="E127" s="21">
        <f>+'4T'!E127</f>
        <v>4736785849.0699997</v>
      </c>
      <c r="F127" s="21">
        <f>SUM(B127:E127)</f>
        <v>9728659157.1199989</v>
      </c>
    </row>
    <row r="128" spans="1:7" x14ac:dyDescent="0.25">
      <c r="A128" s="26" t="s">
        <v>55</v>
      </c>
      <c r="B128" s="21">
        <f>+'1T'!E128</f>
        <v>9498059191.1000004</v>
      </c>
      <c r="C128" s="21">
        <f>+'2T'!E128</f>
        <v>10490361455.450001</v>
      </c>
      <c r="D128" s="21">
        <f>+'3T'!E128</f>
        <v>11593976624.65</v>
      </c>
      <c r="E128" s="21">
        <f>+'4T'!E128</f>
        <v>9994387872.5800018</v>
      </c>
      <c r="F128" s="21">
        <f t="shared" ref="F128" si="12">F126-F127</f>
        <v>9994387872.5800018</v>
      </c>
    </row>
    <row r="129" spans="1:6" ht="15.75" thickBot="1" x14ac:dyDescent="0.3">
      <c r="A129" s="72"/>
      <c r="B129" s="66"/>
      <c r="C129" s="72"/>
      <c r="D129" s="72"/>
      <c r="E129" s="72"/>
      <c r="F129" s="72"/>
    </row>
    <row r="130" spans="1:6" ht="15.75" thickTop="1" x14ac:dyDescent="0.25">
      <c r="A130" s="69" t="s">
        <v>49</v>
      </c>
      <c r="B130" s="21"/>
      <c r="C130" s="73"/>
      <c r="D130" s="73"/>
    </row>
    <row r="133" spans="1:6" x14ac:dyDescent="0.25">
      <c r="A133" s="49" t="s">
        <v>221</v>
      </c>
    </row>
    <row r="134" spans="1:6" x14ac:dyDescent="0.25">
      <c r="A134" s="121"/>
    </row>
    <row r="135" spans="1:6" x14ac:dyDescent="0.25">
      <c r="A135" s="121"/>
    </row>
    <row r="136" spans="1:6" x14ac:dyDescent="0.25">
      <c r="A136" s="121"/>
    </row>
  </sheetData>
  <mergeCells count="20">
    <mergeCell ref="A118:F118"/>
    <mergeCell ref="A119:F119"/>
    <mergeCell ref="A120:F120"/>
    <mergeCell ref="A55:A62"/>
    <mergeCell ref="A81:F81"/>
    <mergeCell ref="A82:F82"/>
    <mergeCell ref="A102:F102"/>
    <mergeCell ref="A103:F103"/>
    <mergeCell ref="A104:F104"/>
    <mergeCell ref="A80:F80"/>
    <mergeCell ref="A68:A75"/>
    <mergeCell ref="A63:A67"/>
    <mergeCell ref="A38:A44"/>
    <mergeCell ref="A50:A54"/>
    <mergeCell ref="A45:A49"/>
    <mergeCell ref="A1:G1"/>
    <mergeCell ref="A8:G8"/>
    <mergeCell ref="A9:G9"/>
    <mergeCell ref="A23:A37"/>
    <mergeCell ref="A13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cp:lastPrinted>2014-09-01T19:49:34Z</cp:lastPrinted>
  <dcterms:created xsi:type="dcterms:W3CDTF">2012-02-27T21:52:45Z</dcterms:created>
  <dcterms:modified xsi:type="dcterms:W3CDTF">2015-09-04T16:43:04Z</dcterms:modified>
</cp:coreProperties>
</file>