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ICODER\Informes trimestrales\"/>
    </mc:Choice>
  </mc:AlternateContent>
  <bookViews>
    <workbookView xWindow="0" yWindow="0" windowWidth="21600" windowHeight="9735" activeTab="1"/>
  </bookViews>
  <sheets>
    <sheet name="1T" sheetId="4" r:id="rId1"/>
    <sheet name="2T" sheetId="6" r:id="rId2"/>
    <sheet name="3T" sheetId="8" r:id="rId3"/>
    <sheet name="4T" sheetId="10" r:id="rId4"/>
    <sheet name="Semestral" sheetId="12" r:id="rId5"/>
    <sheet name="3T Acumulado" sheetId="14" r:id="rId6"/>
    <sheet name="Anual" sheetId="16" r:id="rId7"/>
  </sheets>
  <calcPr calcId="152511"/>
</workbook>
</file>

<file path=xl/calcChain.xml><?xml version="1.0" encoding="utf-8"?>
<calcChain xmlns="http://schemas.openxmlformats.org/spreadsheetml/2006/main">
  <c r="F14" i="10" l="1"/>
  <c r="F14" i="8"/>
  <c r="F14" i="6"/>
  <c r="F14" i="4"/>
  <c r="F13" i="4"/>
  <c r="F17" i="6"/>
  <c r="E47" i="8"/>
  <c r="E49" i="8"/>
  <c r="E50" i="8"/>
  <c r="E51" i="8"/>
  <c r="E52" i="8"/>
  <c r="C53" i="8"/>
  <c r="C66" i="8"/>
  <c r="D53" i="8"/>
  <c r="D66" i="8"/>
  <c r="B53" i="8"/>
  <c r="B66" i="8"/>
  <c r="B65" i="4"/>
  <c r="C53" i="10"/>
  <c r="C66" i="10"/>
  <c r="D53" i="10"/>
  <c r="D66" i="10"/>
  <c r="B53" i="10"/>
  <c r="B66" i="10"/>
  <c r="C53" i="6"/>
  <c r="C66" i="6"/>
  <c r="D53" i="6"/>
  <c r="D66" i="6"/>
  <c r="B53" i="6"/>
  <c r="B66" i="6"/>
  <c r="E52" i="16"/>
  <c r="D52" i="16"/>
  <c r="B52" i="16"/>
  <c r="D47" i="16"/>
  <c r="D52" i="14"/>
  <c r="D47" i="14"/>
  <c r="D36" i="14"/>
  <c r="B52" i="14"/>
  <c r="B52" i="12"/>
  <c r="B36" i="12"/>
  <c r="E14" i="16"/>
  <c r="F15" i="8"/>
  <c r="E15" i="16"/>
  <c r="F16" i="8"/>
  <c r="E16" i="16"/>
  <c r="F17" i="8"/>
  <c r="E17" i="16"/>
  <c r="E18" i="16"/>
  <c r="F19" i="8"/>
  <c r="E19" i="16"/>
  <c r="F13" i="8"/>
  <c r="E13" i="16"/>
  <c r="E47" i="6"/>
  <c r="E52" i="6"/>
  <c r="C52" i="14"/>
  <c r="C37" i="6"/>
  <c r="D37" i="6"/>
  <c r="E36" i="6"/>
  <c r="C36" i="12"/>
  <c r="D36" i="12"/>
  <c r="D14" i="16"/>
  <c r="F15" i="6"/>
  <c r="D15" i="16"/>
  <c r="F16" i="6"/>
  <c r="D16" i="16"/>
  <c r="D17" i="16"/>
  <c r="D18" i="16"/>
  <c r="F19" i="6"/>
  <c r="D19" i="16"/>
  <c r="F13" i="6"/>
  <c r="D13" i="16"/>
  <c r="C53" i="4"/>
  <c r="C66" i="4"/>
  <c r="D53" i="4"/>
  <c r="D66" i="4"/>
  <c r="B53" i="4"/>
  <c r="B66" i="4"/>
  <c r="B67" i="4"/>
  <c r="C63" i="4"/>
  <c r="C65" i="4"/>
  <c r="E47" i="4"/>
  <c r="B47" i="16"/>
  <c r="C37" i="4"/>
  <c r="D37" i="4"/>
  <c r="B37" i="4"/>
  <c r="E52" i="14"/>
  <c r="C67" i="4"/>
  <c r="D63" i="4"/>
  <c r="D65" i="4"/>
  <c r="D67" i="4"/>
  <c r="B47" i="12"/>
  <c r="E13" i="14"/>
  <c r="E18" i="14"/>
  <c r="E16" i="14"/>
  <c r="E14" i="14"/>
  <c r="E19" i="14"/>
  <c r="E17" i="14"/>
  <c r="E15" i="14"/>
  <c r="C52" i="12"/>
  <c r="D52" i="12"/>
  <c r="C52" i="16"/>
  <c r="F52" i="16"/>
  <c r="C47" i="12"/>
  <c r="C47" i="14"/>
  <c r="C47" i="16"/>
  <c r="D13" i="12"/>
  <c r="D18" i="12"/>
  <c r="D16" i="12"/>
  <c r="D14" i="12"/>
  <c r="D14" i="14"/>
  <c r="D16" i="14"/>
  <c r="D18" i="14"/>
  <c r="D19" i="12"/>
  <c r="D17" i="12"/>
  <c r="D15" i="12"/>
  <c r="D13" i="14"/>
  <c r="D15" i="14"/>
  <c r="D17" i="14"/>
  <c r="D19" i="14"/>
  <c r="B47" i="14"/>
  <c r="F13" i="10"/>
  <c r="F13" i="16"/>
  <c r="F14" i="16"/>
  <c r="F15" i="16"/>
  <c r="F16" i="10"/>
  <c r="F16" i="16"/>
  <c r="F17" i="10"/>
  <c r="F17" i="16"/>
  <c r="F18" i="16"/>
  <c r="F19" i="10"/>
  <c r="F19" i="16"/>
  <c r="E31" i="10"/>
  <c r="E31" i="16"/>
  <c r="E37" i="16" s="1"/>
  <c r="F37" i="16" s="1"/>
  <c r="E32" i="10"/>
  <c r="E32" i="16"/>
  <c r="F32" i="16" s="1"/>
  <c r="E33" i="10"/>
  <c r="E33" i="16"/>
  <c r="F33" i="16" s="1"/>
  <c r="E34" i="10"/>
  <c r="E34" i="16"/>
  <c r="F34" i="16" s="1"/>
  <c r="E35" i="10"/>
  <c r="E35" i="16"/>
  <c r="F35" i="16" s="1"/>
  <c r="B37" i="10"/>
  <c r="C37" i="10"/>
  <c r="D37" i="10"/>
  <c r="E47" i="10"/>
  <c r="E47" i="16"/>
  <c r="E48" i="10"/>
  <c r="E48" i="16"/>
  <c r="E49" i="10"/>
  <c r="E49" i="16"/>
  <c r="E50" i="10"/>
  <c r="E50" i="16"/>
  <c r="E51" i="10"/>
  <c r="E51" i="16"/>
  <c r="E64" i="10"/>
  <c r="E64" i="16"/>
  <c r="E66" i="10"/>
  <c r="E66" i="16"/>
  <c r="E31" i="8"/>
  <c r="E32" i="8"/>
  <c r="E33" i="8"/>
  <c r="E34" i="8"/>
  <c r="E35" i="8"/>
  <c r="B37" i="8"/>
  <c r="C37" i="8"/>
  <c r="D37" i="8"/>
  <c r="E48" i="8"/>
  <c r="E53" i="8"/>
  <c r="E64" i="8"/>
  <c r="E66" i="8"/>
  <c r="E31" i="6"/>
  <c r="E32" i="6"/>
  <c r="E33" i="6"/>
  <c r="E34" i="6"/>
  <c r="E35" i="6"/>
  <c r="B37" i="6"/>
  <c r="E37" i="6"/>
  <c r="E48" i="6"/>
  <c r="E49" i="6"/>
  <c r="E50" i="6"/>
  <c r="E51" i="6"/>
  <c r="E64" i="6"/>
  <c r="E66" i="6"/>
  <c r="F15" i="4"/>
  <c r="F16" i="4"/>
  <c r="F17" i="4"/>
  <c r="F19" i="4"/>
  <c r="E31" i="4"/>
  <c r="E32" i="4"/>
  <c r="E33" i="4"/>
  <c r="E34" i="4"/>
  <c r="E35" i="4"/>
  <c r="E48" i="4"/>
  <c r="E49" i="4"/>
  <c r="E50" i="4"/>
  <c r="E51" i="4"/>
  <c r="E63" i="4"/>
  <c r="E64" i="4"/>
  <c r="E66" i="4"/>
  <c r="E37" i="4"/>
  <c r="E37" i="10"/>
  <c r="B66" i="12"/>
  <c r="B66" i="16"/>
  <c r="B66" i="14"/>
  <c r="B63" i="12"/>
  <c r="D63" i="12"/>
  <c r="B63" i="16"/>
  <c r="F63" i="16"/>
  <c r="B63" i="14"/>
  <c r="E63" i="14"/>
  <c r="B34" i="12"/>
  <c r="B34" i="16"/>
  <c r="B34" i="14"/>
  <c r="B32" i="12"/>
  <c r="B32" i="16"/>
  <c r="B32" i="14"/>
  <c r="C66" i="12"/>
  <c r="C66" i="16"/>
  <c r="C66" i="14"/>
  <c r="C34" i="12"/>
  <c r="C34" i="16"/>
  <c r="C34" i="14"/>
  <c r="C32" i="12"/>
  <c r="C32" i="16"/>
  <c r="C32" i="14"/>
  <c r="B64" i="12"/>
  <c r="B64" i="16"/>
  <c r="B64" i="14"/>
  <c r="B35" i="12"/>
  <c r="B35" i="14"/>
  <c r="B35" i="16"/>
  <c r="B33" i="12"/>
  <c r="B33" i="14"/>
  <c r="B33" i="16"/>
  <c r="B31" i="16"/>
  <c r="B31" i="14"/>
  <c r="C64" i="16"/>
  <c r="C64" i="14"/>
  <c r="C35" i="12"/>
  <c r="C35" i="16"/>
  <c r="C35" i="14"/>
  <c r="C33" i="12"/>
  <c r="C33" i="16"/>
  <c r="C33" i="14"/>
  <c r="C31" i="12"/>
  <c r="C31" i="16"/>
  <c r="C31" i="14"/>
  <c r="F47" i="16"/>
  <c r="E53" i="16"/>
  <c r="E37" i="8"/>
  <c r="D47" i="12"/>
  <c r="D34" i="16"/>
  <c r="D34" i="14"/>
  <c r="D32" i="16"/>
  <c r="D32" i="14"/>
  <c r="D35" i="16"/>
  <c r="D35" i="14"/>
  <c r="D33" i="16"/>
  <c r="D33" i="14"/>
  <c r="D31" i="16"/>
  <c r="D31" i="14"/>
  <c r="D50" i="16"/>
  <c r="D50" i="14"/>
  <c r="D48" i="16"/>
  <c r="D48" i="14"/>
  <c r="D51" i="16"/>
  <c r="D51" i="14"/>
  <c r="D49" i="16"/>
  <c r="D49" i="14"/>
  <c r="D64" i="16"/>
  <c r="D64" i="14"/>
  <c r="D66" i="16"/>
  <c r="D66" i="14"/>
  <c r="C64" i="12"/>
  <c r="C51" i="16"/>
  <c r="C51" i="14"/>
  <c r="C51" i="12"/>
  <c r="C49" i="16"/>
  <c r="C49" i="14"/>
  <c r="C49" i="12"/>
  <c r="C50" i="16"/>
  <c r="C50" i="14"/>
  <c r="C50" i="12"/>
  <c r="C48" i="16"/>
  <c r="C48" i="14"/>
  <c r="C48" i="12"/>
  <c r="E53" i="6"/>
  <c r="B50" i="14"/>
  <c r="B50" i="12"/>
  <c r="B50" i="16"/>
  <c r="B48" i="14"/>
  <c r="B48" i="12"/>
  <c r="B48" i="16"/>
  <c r="E47" i="14"/>
  <c r="B51" i="16"/>
  <c r="B51" i="14"/>
  <c r="B51" i="12"/>
  <c r="B49" i="16"/>
  <c r="B49" i="14"/>
  <c r="B49" i="12"/>
  <c r="D49" i="12"/>
  <c r="E53" i="4"/>
  <c r="B31" i="12"/>
  <c r="C19" i="16"/>
  <c r="G19" i="16"/>
  <c r="C19" i="14"/>
  <c r="F19" i="14"/>
  <c r="C19" i="12"/>
  <c r="E19" i="12"/>
  <c r="C17" i="16"/>
  <c r="C17" i="14"/>
  <c r="F17" i="14"/>
  <c r="C17" i="12"/>
  <c r="C15" i="16"/>
  <c r="G15" i="16"/>
  <c r="C15" i="14"/>
  <c r="F15" i="14"/>
  <c r="C15" i="12"/>
  <c r="C13" i="12"/>
  <c r="E13" i="12"/>
  <c r="C13" i="16"/>
  <c r="C13" i="14"/>
  <c r="C18" i="16"/>
  <c r="G18" i="16"/>
  <c r="C18" i="12"/>
  <c r="E18" i="12"/>
  <c r="C18" i="14"/>
  <c r="F18" i="14"/>
  <c r="C16" i="16"/>
  <c r="C16" i="12"/>
  <c r="E16" i="12"/>
  <c r="C16" i="14"/>
  <c r="F16" i="14"/>
  <c r="C14" i="16"/>
  <c r="G14" i="16"/>
  <c r="C14" i="12"/>
  <c r="E14" i="12"/>
  <c r="C14" i="14"/>
  <c r="F14" i="14"/>
  <c r="E53" i="10"/>
  <c r="E65" i="4"/>
  <c r="E15" i="12"/>
  <c r="D37" i="14"/>
  <c r="D35" i="12"/>
  <c r="D48" i="12"/>
  <c r="D50" i="12"/>
  <c r="E51" i="14"/>
  <c r="F50" i="16"/>
  <c r="F49" i="16"/>
  <c r="E48" i="14"/>
  <c r="B65" i="12"/>
  <c r="B65" i="14"/>
  <c r="B65" i="16"/>
  <c r="B53" i="16"/>
  <c r="C53" i="16"/>
  <c r="F51" i="16"/>
  <c r="D53" i="16"/>
  <c r="C37" i="14"/>
  <c r="E49" i="14"/>
  <c r="E50" i="14"/>
  <c r="D51" i="12"/>
  <c r="C53" i="12"/>
  <c r="B53" i="12"/>
  <c r="F48" i="16"/>
  <c r="C53" i="14"/>
  <c r="D53" i="14"/>
  <c r="B53" i="14"/>
  <c r="E35" i="14"/>
  <c r="E64" i="14"/>
  <c r="E65" i="14"/>
  <c r="G16" i="16"/>
  <c r="D32" i="12"/>
  <c r="G13" i="16"/>
  <c r="E17" i="12"/>
  <c r="G17" i="16"/>
  <c r="D34" i="12"/>
  <c r="B37" i="12"/>
  <c r="D31" i="12"/>
  <c r="E31" i="14"/>
  <c r="B37" i="14"/>
  <c r="E66" i="14"/>
  <c r="D37" i="16"/>
  <c r="F13" i="14"/>
  <c r="E32" i="14"/>
  <c r="E34" i="14"/>
  <c r="E67" i="4"/>
  <c r="B37" i="16"/>
  <c r="F31" i="16"/>
  <c r="D64" i="12"/>
  <c r="D65" i="12"/>
  <c r="F64" i="16"/>
  <c r="F65" i="16"/>
  <c r="C37" i="12"/>
  <c r="C37" i="16"/>
  <c r="D33" i="12"/>
  <c r="E33" i="14"/>
  <c r="D66" i="12"/>
  <c r="F66" i="16"/>
  <c r="D53" i="12"/>
  <c r="E53" i="14"/>
  <c r="B67" i="14"/>
  <c r="B67" i="16"/>
  <c r="B67" i="12"/>
  <c r="B63" i="6"/>
  <c r="E37" i="14"/>
  <c r="F67" i="16"/>
  <c r="E67" i="14"/>
  <c r="D37" i="12"/>
  <c r="D67" i="12"/>
  <c r="F53" i="16"/>
  <c r="B65" i="6"/>
  <c r="B67" i="6"/>
  <c r="C63" i="6"/>
  <c r="C65" i="6"/>
  <c r="C67" i="6"/>
  <c r="D63" i="6"/>
  <c r="D65" i="6"/>
  <c r="D67" i="6"/>
  <c r="E63" i="6"/>
  <c r="C63" i="14"/>
  <c r="C63" i="16"/>
  <c r="C63" i="12"/>
  <c r="E65" i="6"/>
  <c r="C65" i="16"/>
  <c r="C65" i="14"/>
  <c r="C65" i="12"/>
  <c r="E67" i="6"/>
  <c r="C67" i="16"/>
  <c r="C67" i="14"/>
  <c r="C67" i="12"/>
  <c r="B63" i="8"/>
  <c r="B65" i="8"/>
  <c r="B67" i="8"/>
  <c r="C63" i="8"/>
  <c r="C65" i="8"/>
  <c r="C67" i="8"/>
  <c r="D63" i="8"/>
  <c r="D65" i="8"/>
  <c r="D67" i="8"/>
  <c r="E63" i="8"/>
  <c r="D63" i="16"/>
  <c r="E65" i="8"/>
  <c r="D63" i="14"/>
  <c r="E67" i="8"/>
  <c r="D65" i="14"/>
  <c r="D65" i="16"/>
  <c r="B63" i="10"/>
  <c r="D67" i="14"/>
  <c r="D67" i="16"/>
  <c r="B65" i="10"/>
  <c r="B67" i="10"/>
  <c r="C63" i="10"/>
  <c r="C65" i="10"/>
  <c r="C67" i="10"/>
  <c r="D63" i="10"/>
  <c r="D65" i="10"/>
  <c r="D67" i="10"/>
  <c r="E63" i="10"/>
  <c r="E63" i="16"/>
  <c r="E65" i="10"/>
  <c r="E65" i="16"/>
  <c r="E67" i="10"/>
  <c r="E67" i="16"/>
</calcChain>
</file>

<file path=xl/sharedStrings.xml><?xml version="1.0" encoding="utf-8"?>
<sst xmlns="http://schemas.openxmlformats.org/spreadsheetml/2006/main" count="540" uniqueCount="83">
  <si>
    <t xml:space="preserve">5. Saldo en caja final   (3-4) </t>
  </si>
  <si>
    <t>4. Egresos efectivos pagados</t>
  </si>
  <si>
    <t xml:space="preserve">3. Recursos disponibles (1+2) </t>
  </si>
  <si>
    <t>2. Ingresos efectivos recibidos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</si>
  <si>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</si>
  <si>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Trimestre</t>
  </si>
  <si>
    <t>Marzo</t>
  </si>
  <si>
    <t>Febrero</t>
  </si>
  <si>
    <t>Enero</t>
  </si>
  <si>
    <t>Rubro por objeto de gasto</t>
  </si>
  <si>
    <t>Unidad: Colones</t>
  </si>
  <si>
    <t>Reporte de ingresos efectivos girados por el Fondo de Desarrollo Social y Asignaciones Familiares</t>
  </si>
  <si>
    <t>Cuadro 4</t>
  </si>
  <si>
    <t>Total</t>
  </si>
  <si>
    <t>Transferencias</t>
  </si>
  <si>
    <t>Bienes Duraderos</t>
  </si>
  <si>
    <t>Materiales y Suministros</t>
  </si>
  <si>
    <t>Servicios</t>
  </si>
  <si>
    <t>Remuneraciones</t>
  </si>
  <si>
    <t>Reporte de gastos efectivos financiados por el Fondo de Desarrollo Social y Asignaciones Familiares</t>
  </si>
  <si>
    <t>Cuadro 3</t>
  </si>
  <si>
    <t>5. Gastos generales</t>
  </si>
  <si>
    <t>4. Olimpiadas especiales</t>
  </si>
  <si>
    <t>3. Gestión instalaciones deportivas</t>
  </si>
  <si>
    <t>2. Apoyo al deporte nacional</t>
  </si>
  <si>
    <t>1. Promoción recreativa regional</t>
  </si>
  <si>
    <t>Cuadro 2</t>
  </si>
  <si>
    <t>Personas</t>
  </si>
  <si>
    <t>Organizaciones</t>
  </si>
  <si>
    <t>Comunidades</t>
  </si>
  <si>
    <t>Unidad</t>
  </si>
  <si>
    <t>Reporte de beneficiarios efectivos financiados por el Fondo de Desarrollo Social y Asignaciones Familiares</t>
  </si>
  <si>
    <t>Cuadro 1</t>
  </si>
  <si>
    <t>Período:</t>
  </si>
  <si>
    <t>Instituto Costarricense del Deporte y la Recreación (ICODER)</t>
  </si>
  <si>
    <t>Unidad Ejecutora:</t>
  </si>
  <si>
    <t>Institución:</t>
  </si>
  <si>
    <t>Promoción de la recreación y del deporte</t>
  </si>
  <si>
    <t xml:space="preserve">Programa: </t>
  </si>
  <si>
    <t>FODESAF</t>
  </si>
  <si>
    <t>II Trimestre</t>
  </si>
  <si>
    <t>Junio</t>
  </si>
  <si>
    <t>Mayo</t>
  </si>
  <si>
    <t>Abril</t>
  </si>
  <si>
    <t>III Trimestre</t>
  </si>
  <si>
    <t>Septiembre</t>
  </si>
  <si>
    <t>Agosto</t>
  </si>
  <si>
    <t>Julio</t>
  </si>
  <si>
    <t>IIITrimestre</t>
  </si>
  <si>
    <t>Instalaciones</t>
  </si>
  <si>
    <t>IV Trimestre</t>
  </si>
  <si>
    <t>Diciembre</t>
  </si>
  <si>
    <t>Noviembre</t>
  </si>
  <si>
    <t>Octubre</t>
  </si>
  <si>
    <t>Primer Semestre</t>
  </si>
  <si>
    <t>II trimestre</t>
  </si>
  <si>
    <t>Acumulado</t>
  </si>
  <si>
    <t>III trimestre</t>
  </si>
  <si>
    <t>Anual</t>
  </si>
  <si>
    <t>IVTrimestre</t>
  </si>
  <si>
    <t>Proyectos</t>
  </si>
  <si>
    <t>Translado Supéravit 2011</t>
  </si>
  <si>
    <r>
      <t>Fuente:</t>
    </r>
    <r>
      <rPr>
        <sz val="11"/>
        <color theme="1"/>
        <rFont val="Calibri"/>
        <family val="2"/>
        <scheme val="minor"/>
      </rPr>
      <t>Departamento Financiero Contable</t>
    </r>
  </si>
  <si>
    <r>
      <t xml:space="preserve">Fuente: </t>
    </r>
    <r>
      <rPr>
        <sz val="11"/>
        <color theme="1"/>
        <rFont val="Calibri"/>
        <family val="2"/>
        <scheme val="minor"/>
      </rPr>
      <t>Departamento Financiero Contable</t>
    </r>
  </si>
  <si>
    <t>Beneficio</t>
  </si>
  <si>
    <t>Transferencias Corrientes</t>
  </si>
  <si>
    <t>Transferencias a Olimpiadas Especiales</t>
  </si>
  <si>
    <r>
      <t xml:space="preserve">Fuente: </t>
    </r>
    <r>
      <rPr>
        <sz val="11"/>
        <color theme="1"/>
        <rFont val="Calibri"/>
        <family val="2"/>
        <scheme val="minor"/>
      </rPr>
      <t>Directores de Área ICODER</t>
    </r>
  </si>
  <si>
    <r>
      <t>Fuente:</t>
    </r>
    <r>
      <rPr>
        <sz val="11"/>
        <color theme="1"/>
        <rFont val="Calibri"/>
        <family val="2"/>
        <scheme val="minor"/>
      </rPr>
      <t>Departamento Financiero Contable ICODER</t>
    </r>
  </si>
  <si>
    <t>Transferencia a Olimpiadas Especiales</t>
  </si>
  <si>
    <r>
      <rPr>
        <b/>
        <sz val="9"/>
        <color theme="1"/>
        <rFont val="Calibri"/>
        <family val="2"/>
        <scheme val="minor"/>
      </rPr>
      <t xml:space="preserve">Nota 1: </t>
    </r>
    <r>
      <rPr>
        <sz val="9"/>
        <color theme="1"/>
        <rFont val="Calibri"/>
        <family val="2"/>
        <scheme val="minor"/>
      </rPr>
      <t xml:space="preserve"> Este es el número aproximado de beneficiarios con los más de 100 trámites para los aportes a organizaciones.</t>
    </r>
  </si>
  <si>
    <r>
      <rPr>
        <b/>
        <sz val="9"/>
        <color theme="1"/>
        <rFont val="Calibri"/>
        <family val="2"/>
        <scheme val="minor"/>
      </rPr>
      <t xml:space="preserve">Nota 2: </t>
    </r>
    <r>
      <rPr>
        <sz val="9"/>
        <color theme="1"/>
        <rFont val="Calibri"/>
        <family val="2"/>
        <scheme val="minor"/>
      </rPr>
      <t xml:space="preserve"> Estas son la cantidad de organizaciones que reciben aporte durante el mes, sin embargo en otros trimestres recibieron también, en número de organizaciones beneficiadas son 59, durante el 2013.</t>
    </r>
  </si>
  <si>
    <r>
      <t xml:space="preserve">Fuente: </t>
    </r>
    <r>
      <rPr>
        <sz val="11"/>
        <color theme="1"/>
        <rFont val="Calibri"/>
        <family val="2"/>
        <scheme val="minor"/>
      </rPr>
      <t>Directores de Area ICODER</t>
    </r>
  </si>
  <si>
    <t>Primer Trimestre 2014</t>
  </si>
  <si>
    <t>Segundo Trimestre 2014</t>
  </si>
  <si>
    <t>Tercer Trimestre 2014</t>
  </si>
  <si>
    <t>Cuarto Trimestre 2014</t>
  </si>
  <si>
    <t xml:space="preserve"> Primer Semestre 2014</t>
  </si>
  <si>
    <t>Tercer Trimestre Acumulado 2014</t>
  </si>
  <si>
    <t>Nota 1</t>
  </si>
  <si>
    <t>Nota 1. Se indica anualmente</t>
  </si>
  <si>
    <r>
      <t xml:space="preserve">Fuente: </t>
    </r>
    <r>
      <rPr>
        <sz val="11"/>
        <color theme="1"/>
        <rFont val="Calibri"/>
        <family val="2"/>
        <scheme val="minor"/>
      </rPr>
      <t>Departamento Financiero Contable ICODER</t>
    </r>
  </si>
  <si>
    <t>Fecha de actualización: 07/07/2015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</si>
</sst>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0" fillId="0" borderId="2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3" fillId="0" borderId="0" xfId="1" applyNumberFormat="1" applyFont="1" applyFill="1"/>
    <xf numFmtId="164" fontId="0" fillId="0" borderId="0" xfId="1" applyNumberFormat="1" applyFont="1" applyAlignment="1">
      <alignment horizontal="left"/>
    </xf>
    <xf numFmtId="164" fontId="3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top" wrapText="1"/>
    </xf>
    <xf numFmtId="164" fontId="5" fillId="0" borderId="0" xfId="1" applyNumberFormat="1" applyFont="1" applyFill="1" applyAlignment="1">
      <alignment horizontal="left"/>
    </xf>
    <xf numFmtId="164" fontId="5" fillId="0" borderId="0" xfId="1" applyNumberFormat="1" applyFont="1" applyAlignment="1">
      <alignment horizontal="left"/>
    </xf>
    <xf numFmtId="164" fontId="3" fillId="0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Fill="1"/>
    <xf numFmtId="164" fontId="5" fillId="0" borderId="0" xfId="1" applyNumberFormat="1" applyFont="1" applyFill="1" applyBorder="1" applyAlignment="1">
      <alignment vertical="top" wrapText="1"/>
    </xf>
    <xf numFmtId="164" fontId="0" fillId="0" borderId="0" xfId="1" applyNumberFormat="1" applyFont="1" applyAlignment="1"/>
    <xf numFmtId="1" fontId="3" fillId="0" borderId="0" xfId="1" applyNumberFormat="1" applyFont="1" applyAlignment="1">
      <alignment horizontal="left"/>
    </xf>
    <xf numFmtId="164" fontId="2" fillId="0" borderId="0" xfId="1" applyNumberFormat="1" applyFont="1"/>
    <xf numFmtId="3" fontId="0" fillId="0" borderId="0" xfId="0" applyNumberFormat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164" fontId="9" fillId="0" borderId="0" xfId="1" applyNumberFormat="1" applyFont="1" applyFill="1"/>
    <xf numFmtId="164" fontId="10" fillId="0" borderId="1" xfId="1" applyNumberFormat="1" applyFont="1" applyFill="1" applyBorder="1"/>
    <xf numFmtId="164" fontId="10" fillId="0" borderId="1" xfId="1" applyNumberFormat="1" applyFont="1" applyBorder="1"/>
    <xf numFmtId="164" fontId="3" fillId="0" borderId="0" xfId="1" applyNumberFormat="1" applyFont="1" applyFill="1" applyAlignment="1">
      <alignment horizontal="center"/>
    </xf>
    <xf numFmtId="164" fontId="11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opLeftCell="A19" zoomScale="90" zoomScaleNormal="90" workbookViewId="0">
      <selection activeCell="I21" sqref="I21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28515625" style="1" bestFit="1" customWidth="1"/>
    <col min="6" max="6" width="13.140625" style="1" bestFit="1" customWidth="1"/>
    <col min="7" max="16384" width="11.5703125" style="1"/>
  </cols>
  <sheetData>
    <row r="1" spans="1:7" ht="15" customHeight="1" x14ac:dyDescent="0.25">
      <c r="A1" s="37" t="s">
        <v>39</v>
      </c>
      <c r="B1" s="37"/>
      <c r="C1" s="37"/>
      <c r="D1" s="37"/>
      <c r="E1" s="37"/>
      <c r="F1" s="37"/>
    </row>
    <row r="2" spans="1:7" s="4" customFormat="1" ht="15" customHeight="1" x14ac:dyDescent="0.25">
      <c r="A2" s="2" t="s">
        <v>38</v>
      </c>
      <c r="B2" s="3" t="s">
        <v>37</v>
      </c>
      <c r="D2" s="5"/>
    </row>
    <row r="3" spans="1:7" s="4" customFormat="1" ht="15" customHeight="1" x14ac:dyDescent="0.25">
      <c r="A3" s="2" t="s">
        <v>36</v>
      </c>
      <c r="B3" s="3" t="s">
        <v>34</v>
      </c>
    </row>
    <row r="4" spans="1:7" s="4" customFormat="1" ht="15" customHeight="1" x14ac:dyDescent="0.25">
      <c r="A4" s="2" t="s">
        <v>35</v>
      </c>
      <c r="B4" s="3" t="s">
        <v>34</v>
      </c>
      <c r="C4" s="6"/>
      <c r="D4" s="6"/>
    </row>
    <row r="5" spans="1:7" s="4" customFormat="1" ht="15" customHeight="1" x14ac:dyDescent="0.25">
      <c r="A5" s="2" t="s">
        <v>33</v>
      </c>
      <c r="B5" s="7" t="s">
        <v>73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8" t="s">
        <v>32</v>
      </c>
      <c r="B8" s="38"/>
      <c r="C8" s="38"/>
      <c r="D8" s="38"/>
      <c r="E8" s="38"/>
      <c r="F8" s="38"/>
    </row>
    <row r="9" spans="1:7" ht="15" customHeight="1" x14ac:dyDescent="0.25">
      <c r="A9" s="38" t="s">
        <v>31</v>
      </c>
      <c r="B9" s="38"/>
      <c r="C9" s="38"/>
      <c r="D9" s="38"/>
      <c r="E9" s="38"/>
      <c r="F9" s="38"/>
    </row>
    <row r="11" spans="1:7" ht="15" customHeight="1" thickBot="1" x14ac:dyDescent="0.3">
      <c r="A11" s="9" t="s">
        <v>64</v>
      </c>
      <c r="B11" s="10" t="s">
        <v>30</v>
      </c>
      <c r="C11" s="10" t="s">
        <v>8</v>
      </c>
      <c r="D11" s="10" t="s">
        <v>7</v>
      </c>
      <c r="E11" s="10" t="s">
        <v>6</v>
      </c>
      <c r="F11" s="10" t="s">
        <v>5</v>
      </c>
    </row>
    <row r="13" spans="1:7" s="12" customFormat="1" ht="15" customHeight="1" x14ac:dyDescent="0.25">
      <c r="A13" s="11" t="s">
        <v>25</v>
      </c>
      <c r="B13" s="12" t="s">
        <v>60</v>
      </c>
      <c r="C13" s="12">
        <v>21</v>
      </c>
      <c r="D13" s="12">
        <v>21</v>
      </c>
      <c r="E13" s="12">
        <v>21</v>
      </c>
      <c r="F13" s="12">
        <f>SUM(C13:E13)</f>
        <v>63</v>
      </c>
    </row>
    <row r="14" spans="1:7" s="12" customFormat="1" ht="15" customHeight="1" x14ac:dyDescent="0.25">
      <c r="A14" s="11"/>
      <c r="B14" s="12" t="s">
        <v>29</v>
      </c>
      <c r="C14" s="12">
        <v>17</v>
      </c>
      <c r="D14" s="12">
        <v>17</v>
      </c>
      <c r="E14" s="12">
        <v>17</v>
      </c>
      <c r="F14" s="12">
        <f>SUM(C14:E14)</f>
        <v>51</v>
      </c>
    </row>
    <row r="15" spans="1:7" s="12" customFormat="1" ht="15" customHeight="1" x14ac:dyDescent="0.25">
      <c r="A15" s="11" t="s">
        <v>24</v>
      </c>
      <c r="B15" s="12" t="s">
        <v>27</v>
      </c>
      <c r="F15" s="12">
        <f t="shared" ref="F15:F19" si="0">SUM(C15:E15)</f>
        <v>0</v>
      </c>
      <c r="G15" s="34" t="s">
        <v>79</v>
      </c>
    </row>
    <row r="16" spans="1:7" s="12" customFormat="1" ht="15" customHeight="1" x14ac:dyDescent="0.25">
      <c r="A16" s="11"/>
      <c r="B16" s="12" t="s">
        <v>28</v>
      </c>
      <c r="E16" s="13">
        <v>2</v>
      </c>
      <c r="F16" s="12">
        <f t="shared" si="0"/>
        <v>2</v>
      </c>
      <c r="G16" s="14"/>
    </row>
    <row r="17" spans="1:6" s="12" customFormat="1" x14ac:dyDescent="0.25">
      <c r="A17" s="11" t="s">
        <v>23</v>
      </c>
      <c r="B17" s="12" t="s">
        <v>27</v>
      </c>
      <c r="C17" s="12">
        <v>217562</v>
      </c>
      <c r="D17" s="12">
        <v>227526</v>
      </c>
      <c r="E17" s="12">
        <v>281895</v>
      </c>
      <c r="F17" s="12">
        <f t="shared" si="0"/>
        <v>726983</v>
      </c>
    </row>
    <row r="18" spans="1:6" s="12" customFormat="1" x14ac:dyDescent="0.25">
      <c r="A18" s="11"/>
      <c r="B18" s="12" t="s">
        <v>49</v>
      </c>
      <c r="C18" s="12">
        <v>25</v>
      </c>
      <c r="D18" s="12">
        <v>25</v>
      </c>
      <c r="E18" s="12">
        <v>25</v>
      </c>
      <c r="F18" s="12">
        <v>25</v>
      </c>
    </row>
    <row r="19" spans="1:6" s="12" customFormat="1" x14ac:dyDescent="0.25">
      <c r="A19" s="11" t="s">
        <v>22</v>
      </c>
      <c r="B19" s="12" t="s">
        <v>27</v>
      </c>
      <c r="F19" s="12">
        <f t="shared" si="0"/>
        <v>0</v>
      </c>
    </row>
    <row r="20" spans="1:6" s="12" customFormat="1" x14ac:dyDescent="0.25">
      <c r="A20" s="11"/>
    </row>
    <row r="21" spans="1:6" ht="15.75" thickBot="1" x14ac:dyDescent="0.3">
      <c r="A21" s="15" t="s">
        <v>13</v>
      </c>
      <c r="B21" s="16"/>
      <c r="C21" s="16"/>
      <c r="D21" s="16"/>
      <c r="E21" s="16"/>
      <c r="F21" s="16"/>
    </row>
    <row r="22" spans="1:6" ht="15.75" thickTop="1" x14ac:dyDescent="0.25">
      <c r="A22" s="17" t="s">
        <v>67</v>
      </c>
    </row>
    <row r="23" spans="1:6" x14ac:dyDescent="0.25">
      <c r="A23" s="12" t="s">
        <v>80</v>
      </c>
    </row>
    <row r="25" spans="1:6" x14ac:dyDescent="0.25">
      <c r="A25" s="39" t="s">
        <v>26</v>
      </c>
      <c r="B25" s="39"/>
      <c r="C25" s="39"/>
      <c r="D25" s="39"/>
      <c r="E25" s="39"/>
    </row>
    <row r="26" spans="1:6" x14ac:dyDescent="0.25">
      <c r="A26" s="37" t="s">
        <v>19</v>
      </c>
      <c r="B26" s="37"/>
      <c r="C26" s="37"/>
      <c r="D26" s="37"/>
      <c r="E26" s="37"/>
    </row>
    <row r="27" spans="1:6" x14ac:dyDescent="0.25">
      <c r="A27" s="37" t="s">
        <v>10</v>
      </c>
      <c r="B27" s="37"/>
      <c r="C27" s="37"/>
      <c r="D27" s="37"/>
      <c r="E27" s="37"/>
    </row>
    <row r="29" spans="1:6" ht="15.75" thickBot="1" x14ac:dyDescent="0.3">
      <c r="A29" s="9" t="s">
        <v>64</v>
      </c>
      <c r="B29" s="10" t="s">
        <v>8</v>
      </c>
      <c r="C29" s="10" t="s">
        <v>7</v>
      </c>
      <c r="D29" s="10" t="s">
        <v>6</v>
      </c>
      <c r="E29" s="10" t="s">
        <v>5</v>
      </c>
    </row>
    <row r="31" spans="1:6" x14ac:dyDescent="0.25">
      <c r="A31" s="18" t="s">
        <v>25</v>
      </c>
      <c r="B31" s="1">
        <v>13690468.27</v>
      </c>
      <c r="C31" s="1">
        <v>6157434.6799999997</v>
      </c>
      <c r="D31" s="1">
        <v>1331231</v>
      </c>
      <c r="E31" s="1">
        <f>SUM(B31:D31)</f>
        <v>21179133.949999999</v>
      </c>
    </row>
    <row r="32" spans="1:6" x14ac:dyDescent="0.25">
      <c r="A32" s="18" t="s">
        <v>24</v>
      </c>
      <c r="B32" s="1">
        <v>8526000</v>
      </c>
      <c r="C32" s="1">
        <v>8711400</v>
      </c>
      <c r="D32" s="1">
        <v>233185400</v>
      </c>
      <c r="E32" s="1">
        <f>SUM(B32:D32)</f>
        <v>250422800</v>
      </c>
    </row>
    <row r="33" spans="1:5" x14ac:dyDescent="0.25">
      <c r="A33" s="18" t="s">
        <v>23</v>
      </c>
      <c r="B33" s="1">
        <v>22633922.219999999</v>
      </c>
      <c r="C33" s="1">
        <v>1487128.63</v>
      </c>
      <c r="D33" s="1">
        <v>20922.689999999999</v>
      </c>
      <c r="E33" s="1">
        <f>SUM(B33:D33)</f>
        <v>24141973.539999999</v>
      </c>
    </row>
    <row r="34" spans="1:5" x14ac:dyDescent="0.25">
      <c r="A34" s="18" t="s">
        <v>22</v>
      </c>
      <c r="E34" s="1">
        <f>SUM(B34:D34)</f>
        <v>0</v>
      </c>
    </row>
    <row r="35" spans="1:5" x14ac:dyDescent="0.25">
      <c r="A35" s="18" t="s">
        <v>21</v>
      </c>
      <c r="B35" s="1">
        <v>4731895.22</v>
      </c>
      <c r="C35" s="1">
        <v>1377082</v>
      </c>
      <c r="D35" s="1">
        <v>10469201.75</v>
      </c>
      <c r="E35" s="1">
        <f>SUM(B35:D35)</f>
        <v>16578178.969999999</v>
      </c>
    </row>
    <row r="37" spans="1:5" ht="15.75" thickBot="1" x14ac:dyDescent="0.3">
      <c r="A37" s="15" t="s">
        <v>13</v>
      </c>
      <c r="B37" s="16">
        <f>+SUM(B31:B35)</f>
        <v>49582285.709999993</v>
      </c>
      <c r="C37" s="16">
        <f t="shared" ref="C37:D37" si="1">+SUM(C31:C35)</f>
        <v>17733045.309999999</v>
      </c>
      <c r="D37" s="16">
        <f t="shared" si="1"/>
        <v>245006755.44</v>
      </c>
      <c r="E37" s="16">
        <f>+SUM(E31:E35)</f>
        <v>312322086.46000004</v>
      </c>
    </row>
    <row r="38" spans="1:5" ht="15.75" thickTop="1" x14ac:dyDescent="0.25">
      <c r="A38" s="4" t="s">
        <v>68</v>
      </c>
    </row>
    <row r="41" spans="1:5" x14ac:dyDescent="0.25">
      <c r="A41" s="37" t="s">
        <v>20</v>
      </c>
      <c r="B41" s="37"/>
      <c r="C41" s="37"/>
      <c r="D41" s="37"/>
      <c r="E41" s="37"/>
    </row>
    <row r="42" spans="1:5" x14ac:dyDescent="0.25">
      <c r="A42" s="37" t="s">
        <v>19</v>
      </c>
      <c r="B42" s="37"/>
      <c r="C42" s="37"/>
      <c r="D42" s="37"/>
      <c r="E42" s="37"/>
    </row>
    <row r="43" spans="1:5" x14ac:dyDescent="0.25">
      <c r="A43" s="37" t="s">
        <v>10</v>
      </c>
      <c r="B43" s="37"/>
      <c r="C43" s="37"/>
      <c r="D43" s="37"/>
      <c r="E43" s="37"/>
    </row>
    <row r="45" spans="1:5" ht="15.75" thickBot="1" x14ac:dyDescent="0.3">
      <c r="A45" s="9" t="s">
        <v>9</v>
      </c>
      <c r="B45" s="10" t="s">
        <v>8</v>
      </c>
      <c r="C45" s="10" t="s">
        <v>7</v>
      </c>
      <c r="D45" s="10" t="s">
        <v>6</v>
      </c>
      <c r="E45" s="10" t="s">
        <v>5</v>
      </c>
    </row>
    <row r="47" spans="1:5" x14ac:dyDescent="0.25">
      <c r="A47" s="12" t="s">
        <v>18</v>
      </c>
      <c r="B47" s="1">
        <v>0</v>
      </c>
      <c r="C47" s="1">
        <v>0</v>
      </c>
      <c r="D47" s="1">
        <v>0</v>
      </c>
      <c r="E47" s="1">
        <f>SUM(B47:D47)</f>
        <v>0</v>
      </c>
    </row>
    <row r="48" spans="1:5" x14ac:dyDescent="0.25">
      <c r="A48" s="12" t="s">
        <v>17</v>
      </c>
      <c r="B48" s="1">
        <v>49582285.709999993</v>
      </c>
      <c r="C48" s="1">
        <v>16361045.309999999</v>
      </c>
      <c r="D48" s="1">
        <v>1537553.69</v>
      </c>
      <c r="E48" s="1">
        <f>SUM(B48:D48)</f>
        <v>67480884.709999993</v>
      </c>
    </row>
    <row r="49" spans="1:9" x14ac:dyDescent="0.25">
      <c r="A49" s="12" t="s">
        <v>16</v>
      </c>
      <c r="B49" s="1">
        <v>0</v>
      </c>
      <c r="C49" s="1">
        <v>1372000</v>
      </c>
      <c r="D49" s="1">
        <v>10469201.75</v>
      </c>
      <c r="E49" s="1">
        <f>SUM(B49:D49)</f>
        <v>11841201.75</v>
      </c>
    </row>
    <row r="50" spans="1:9" x14ac:dyDescent="0.25">
      <c r="A50" s="12" t="s">
        <v>15</v>
      </c>
      <c r="B50" s="1">
        <v>0</v>
      </c>
      <c r="C50" s="1">
        <v>0</v>
      </c>
      <c r="D50" s="1">
        <v>0</v>
      </c>
      <c r="E50" s="1">
        <f>SUM(B50:D50)</f>
        <v>0</v>
      </c>
    </row>
    <row r="51" spans="1:9" x14ac:dyDescent="0.25">
      <c r="A51" s="12" t="s">
        <v>65</v>
      </c>
      <c r="B51" s="1">
        <v>0</v>
      </c>
      <c r="C51" s="1">
        <v>0</v>
      </c>
      <c r="D51" s="1">
        <v>233000000</v>
      </c>
      <c r="E51" s="1">
        <f>SUM(B51:D51)</f>
        <v>233000000</v>
      </c>
    </row>
    <row r="52" spans="1:9" x14ac:dyDescent="0.25">
      <c r="A52" s="12" t="s">
        <v>66</v>
      </c>
    </row>
    <row r="53" spans="1:9" ht="15.75" thickBot="1" x14ac:dyDescent="0.3">
      <c r="A53" s="15" t="s">
        <v>13</v>
      </c>
      <c r="B53" s="16">
        <f>+SUM(B47:B51)</f>
        <v>49582285.709999993</v>
      </c>
      <c r="C53" s="16">
        <f t="shared" ref="C53:E53" si="2">+SUM(C47:C51)</f>
        <v>17733045.309999999</v>
      </c>
      <c r="D53" s="16">
        <f t="shared" si="2"/>
        <v>245006755.44</v>
      </c>
      <c r="E53" s="16">
        <f t="shared" si="2"/>
        <v>312322086.45999998</v>
      </c>
    </row>
    <row r="54" spans="1:9" ht="15.75" thickTop="1" x14ac:dyDescent="0.25">
      <c r="A54" s="4" t="s">
        <v>68</v>
      </c>
    </row>
    <row r="57" spans="1:9" x14ac:dyDescent="0.25">
      <c r="A57" s="37" t="s">
        <v>12</v>
      </c>
      <c r="B57" s="37"/>
      <c r="C57" s="37"/>
      <c r="D57" s="37"/>
      <c r="E57" s="37"/>
    </row>
    <row r="58" spans="1:9" x14ac:dyDescent="0.25">
      <c r="A58" s="37" t="s">
        <v>11</v>
      </c>
      <c r="B58" s="37"/>
      <c r="C58" s="37"/>
      <c r="D58" s="37"/>
      <c r="E58" s="37"/>
    </row>
    <row r="59" spans="1:9" x14ac:dyDescent="0.25">
      <c r="A59" s="37" t="s">
        <v>10</v>
      </c>
      <c r="B59" s="37"/>
      <c r="C59" s="37"/>
      <c r="D59" s="37"/>
      <c r="E59" s="37"/>
    </row>
    <row r="61" spans="1:9" ht="15.75" thickBot="1" x14ac:dyDescent="0.3">
      <c r="A61" s="9" t="s">
        <v>9</v>
      </c>
      <c r="B61" s="10" t="s">
        <v>8</v>
      </c>
      <c r="C61" s="10" t="s">
        <v>7</v>
      </c>
      <c r="D61" s="10" t="s">
        <v>6</v>
      </c>
      <c r="E61" s="10" t="s">
        <v>5</v>
      </c>
    </row>
    <row r="63" spans="1:9" x14ac:dyDescent="0.25">
      <c r="A63" s="1" t="s">
        <v>4</v>
      </c>
      <c r="B63" s="1">
        <v>172426802.22</v>
      </c>
      <c r="C63" s="1">
        <f>B67</f>
        <v>146899048.56999999</v>
      </c>
      <c r="D63" s="1">
        <f>C67</f>
        <v>428363576.56999999</v>
      </c>
      <c r="E63" s="1">
        <f>B63</f>
        <v>172426802.22</v>
      </c>
      <c r="G63" s="12"/>
      <c r="H63" s="12"/>
      <c r="I63" s="12"/>
    </row>
    <row r="64" spans="1:9" x14ac:dyDescent="0.25">
      <c r="A64" s="1" t="s">
        <v>3</v>
      </c>
      <c r="B64" s="1">
        <v>24054532.059999999</v>
      </c>
      <c r="C64" s="1">
        <v>299197573.31</v>
      </c>
      <c r="D64" s="1">
        <v>306074608.89999998</v>
      </c>
      <c r="E64" s="1">
        <f>SUM(B64:D64)</f>
        <v>629326714.26999998</v>
      </c>
      <c r="G64" s="31"/>
      <c r="H64" s="31"/>
      <c r="I64" s="31"/>
    </row>
    <row r="65" spans="1:9" x14ac:dyDescent="0.25">
      <c r="A65" s="1" t="s">
        <v>2</v>
      </c>
      <c r="B65" s="1">
        <f>SUM(B63:B64)</f>
        <v>196481334.28</v>
      </c>
      <c r="C65" s="1">
        <f t="shared" ref="C65:D65" si="3">SUM(C63:C64)</f>
        <v>446096621.88</v>
      </c>
      <c r="D65" s="1">
        <f t="shared" si="3"/>
        <v>734438185.47000003</v>
      </c>
      <c r="E65" s="1">
        <f>E64+E63</f>
        <v>801753516.49000001</v>
      </c>
      <c r="G65" s="12"/>
      <c r="H65" s="12"/>
      <c r="I65" s="12"/>
    </row>
    <row r="66" spans="1:9" x14ac:dyDescent="0.25">
      <c r="A66" s="1" t="s">
        <v>1</v>
      </c>
      <c r="B66" s="1">
        <f>B53</f>
        <v>49582285.709999993</v>
      </c>
      <c r="C66" s="1">
        <f t="shared" ref="C66:D66" si="4">C53</f>
        <v>17733045.309999999</v>
      </c>
      <c r="D66" s="1">
        <f t="shared" si="4"/>
        <v>245006755.44</v>
      </c>
      <c r="E66" s="1">
        <f>SUM(B66:D66)</f>
        <v>312322086.45999998</v>
      </c>
    </row>
    <row r="67" spans="1:9" x14ac:dyDescent="0.25">
      <c r="A67" s="1" t="s">
        <v>0</v>
      </c>
      <c r="B67" s="1">
        <f>+B65-B66</f>
        <v>146899048.56999999</v>
      </c>
      <c r="C67" s="1">
        <f t="shared" ref="C67:D67" si="5">+C65-C66</f>
        <v>428363576.56999999</v>
      </c>
      <c r="D67" s="1">
        <f t="shared" si="5"/>
        <v>489431430.03000003</v>
      </c>
      <c r="E67" s="1">
        <f>E65-E66</f>
        <v>489431430.03000003</v>
      </c>
    </row>
    <row r="68" spans="1:9" ht="15.75" thickBot="1" x14ac:dyDescent="0.3">
      <c r="A68" s="16"/>
      <c r="B68" s="16"/>
      <c r="C68" s="16"/>
      <c r="D68" s="16"/>
      <c r="E68" s="16"/>
    </row>
    <row r="69" spans="1:9" ht="15.75" thickTop="1" x14ac:dyDescent="0.25">
      <c r="A69" s="4" t="s">
        <v>68</v>
      </c>
    </row>
    <row r="70" spans="1:9" x14ac:dyDescent="0.25">
      <c r="A70" s="1"/>
    </row>
    <row r="72" spans="1:9" x14ac:dyDescent="0.25">
      <c r="A72" s="12" t="s">
        <v>82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="90" zoomScaleNormal="90" workbookViewId="0">
      <selection activeCell="A72" sqref="A72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140625" style="1" bestFit="1" customWidth="1"/>
    <col min="6" max="16384" width="11.5703125" style="1"/>
  </cols>
  <sheetData>
    <row r="1" spans="1:7" ht="15" customHeight="1" x14ac:dyDescent="0.25">
      <c r="A1" s="37" t="s">
        <v>39</v>
      </c>
      <c r="B1" s="37"/>
      <c r="C1" s="37"/>
      <c r="D1" s="37"/>
      <c r="E1" s="37"/>
      <c r="F1" s="37"/>
    </row>
    <row r="2" spans="1:7" s="4" customFormat="1" ht="15" customHeight="1" x14ac:dyDescent="0.25">
      <c r="A2" s="2" t="s">
        <v>38</v>
      </c>
      <c r="B2" s="3" t="s">
        <v>37</v>
      </c>
      <c r="D2" s="20"/>
    </row>
    <row r="3" spans="1:7" s="4" customFormat="1" ht="15" customHeight="1" x14ac:dyDescent="0.25">
      <c r="A3" s="2" t="s">
        <v>36</v>
      </c>
      <c r="B3" s="3" t="s">
        <v>34</v>
      </c>
    </row>
    <row r="4" spans="1:7" s="4" customFormat="1" ht="15" customHeight="1" x14ac:dyDescent="0.25">
      <c r="A4" s="2" t="s">
        <v>35</v>
      </c>
      <c r="B4" s="3" t="s">
        <v>34</v>
      </c>
      <c r="C4" s="6"/>
      <c r="D4" s="6"/>
    </row>
    <row r="5" spans="1:7" s="4" customFormat="1" ht="15" customHeight="1" x14ac:dyDescent="0.25">
      <c r="A5" s="2" t="s">
        <v>33</v>
      </c>
      <c r="B5" s="7" t="s">
        <v>74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8" t="s">
        <v>32</v>
      </c>
      <c r="B8" s="38"/>
      <c r="C8" s="38"/>
      <c r="D8" s="38"/>
      <c r="E8" s="38"/>
      <c r="F8" s="38"/>
    </row>
    <row r="9" spans="1:7" ht="15" customHeight="1" x14ac:dyDescent="0.25">
      <c r="A9" s="38" t="s">
        <v>31</v>
      </c>
      <c r="B9" s="38"/>
      <c r="C9" s="38"/>
      <c r="D9" s="38"/>
      <c r="E9" s="38"/>
      <c r="F9" s="38"/>
    </row>
    <row r="11" spans="1:7" ht="15" customHeight="1" thickBot="1" x14ac:dyDescent="0.3">
      <c r="A11" s="9" t="s">
        <v>64</v>
      </c>
      <c r="B11" s="10" t="s">
        <v>30</v>
      </c>
      <c r="C11" s="10" t="s">
        <v>43</v>
      </c>
      <c r="D11" s="10" t="s">
        <v>42</v>
      </c>
      <c r="E11" s="10" t="s">
        <v>41</v>
      </c>
      <c r="F11" s="10" t="s">
        <v>40</v>
      </c>
    </row>
    <row r="13" spans="1:7" s="12" customFormat="1" ht="15" customHeight="1" x14ac:dyDescent="0.25">
      <c r="A13" s="21" t="s">
        <v>25</v>
      </c>
      <c r="B13" s="12" t="s">
        <v>60</v>
      </c>
      <c r="C13" s="12">
        <v>22</v>
      </c>
      <c r="D13" s="12">
        <v>22</v>
      </c>
      <c r="E13" s="12">
        <v>21.5</v>
      </c>
      <c r="F13" s="12">
        <f>+SUM(C13:E13)</f>
        <v>65.5</v>
      </c>
    </row>
    <row r="14" spans="1:7" s="12" customFormat="1" ht="15" customHeight="1" x14ac:dyDescent="0.25">
      <c r="A14" s="21"/>
      <c r="B14" s="12" t="s">
        <v>29</v>
      </c>
      <c r="C14" s="12">
        <v>10.5</v>
      </c>
      <c r="D14" s="12">
        <v>10.5</v>
      </c>
      <c r="E14" s="12">
        <v>10.5</v>
      </c>
      <c r="F14" s="12">
        <f>+SUM(C14:E14)</f>
        <v>31.5</v>
      </c>
    </row>
    <row r="15" spans="1:7" s="12" customFormat="1" ht="15" customHeight="1" x14ac:dyDescent="0.25">
      <c r="A15" s="21" t="s">
        <v>24</v>
      </c>
      <c r="B15" s="12" t="s">
        <v>27</v>
      </c>
      <c r="F15" s="12">
        <f t="shared" ref="F15:F19" si="0">+SUM(C15:E15)</f>
        <v>0</v>
      </c>
      <c r="G15" s="34" t="s">
        <v>79</v>
      </c>
    </row>
    <row r="16" spans="1:7" s="12" customFormat="1" ht="15" customHeight="1" x14ac:dyDescent="0.25">
      <c r="A16" s="21"/>
      <c r="B16" s="12" t="s">
        <v>28</v>
      </c>
      <c r="C16" s="12">
        <v>6</v>
      </c>
      <c r="D16" s="12">
        <v>15</v>
      </c>
      <c r="E16" s="12">
        <v>13</v>
      </c>
      <c r="F16" s="12">
        <f t="shared" si="0"/>
        <v>34</v>
      </c>
      <c r="G16" s="14"/>
    </row>
    <row r="17" spans="1:6" s="12" customFormat="1" x14ac:dyDescent="0.25">
      <c r="A17" s="21" t="s">
        <v>23</v>
      </c>
      <c r="B17" s="12" t="s">
        <v>27</v>
      </c>
      <c r="C17" s="12">
        <v>92621</v>
      </c>
      <c r="D17" s="12">
        <v>87713</v>
      </c>
      <c r="E17" s="12">
        <v>88362</v>
      </c>
      <c r="F17" s="12">
        <f>+SUM(C17:E17)</f>
        <v>268696</v>
      </c>
    </row>
    <row r="18" spans="1:6" s="12" customFormat="1" x14ac:dyDescent="0.25">
      <c r="A18" s="21"/>
      <c r="B18" s="12" t="s">
        <v>49</v>
      </c>
      <c r="C18" s="12">
        <v>24</v>
      </c>
      <c r="D18" s="12">
        <v>24</v>
      </c>
      <c r="E18" s="12">
        <v>24</v>
      </c>
      <c r="F18" s="12">
        <v>24</v>
      </c>
    </row>
    <row r="19" spans="1:6" s="12" customFormat="1" x14ac:dyDescent="0.25">
      <c r="A19" s="21" t="s">
        <v>22</v>
      </c>
      <c r="B19" s="12" t="s">
        <v>27</v>
      </c>
      <c r="F19" s="12">
        <f t="shared" si="0"/>
        <v>0</v>
      </c>
    </row>
    <row r="20" spans="1:6" s="12" customFormat="1" x14ac:dyDescent="0.25">
      <c r="A20" s="21"/>
    </row>
    <row r="21" spans="1:6" ht="15.75" thickBot="1" x14ac:dyDescent="0.3">
      <c r="A21" s="15" t="s">
        <v>13</v>
      </c>
      <c r="B21" s="16"/>
      <c r="C21" s="16"/>
      <c r="D21" s="16"/>
      <c r="E21" s="16"/>
      <c r="F21" s="16"/>
    </row>
    <row r="22" spans="1:6" ht="15.75" thickTop="1" x14ac:dyDescent="0.25">
      <c r="A22" s="17" t="s">
        <v>67</v>
      </c>
    </row>
    <row r="23" spans="1:6" x14ac:dyDescent="0.25">
      <c r="A23" s="12" t="s">
        <v>80</v>
      </c>
    </row>
    <row r="25" spans="1:6" x14ac:dyDescent="0.25">
      <c r="A25" s="39" t="s">
        <v>26</v>
      </c>
      <c r="B25" s="39"/>
      <c r="C25" s="39"/>
      <c r="D25" s="39"/>
      <c r="E25" s="39"/>
    </row>
    <row r="26" spans="1:6" x14ac:dyDescent="0.25">
      <c r="A26" s="37" t="s">
        <v>19</v>
      </c>
      <c r="B26" s="37"/>
      <c r="C26" s="37"/>
      <c r="D26" s="37"/>
      <c r="E26" s="37"/>
    </row>
    <row r="27" spans="1:6" x14ac:dyDescent="0.25">
      <c r="A27" s="37" t="s">
        <v>10</v>
      </c>
      <c r="B27" s="37"/>
      <c r="C27" s="37"/>
      <c r="D27" s="37"/>
      <c r="E27" s="37"/>
    </row>
    <row r="29" spans="1:6" ht="15.75" thickBot="1" x14ac:dyDescent="0.3">
      <c r="A29" s="9" t="s">
        <v>64</v>
      </c>
      <c r="B29" s="10" t="s">
        <v>43</v>
      </c>
      <c r="C29" s="10" t="s">
        <v>42</v>
      </c>
      <c r="D29" s="10" t="s">
        <v>41</v>
      </c>
      <c r="E29" s="10" t="s">
        <v>40</v>
      </c>
    </row>
    <row r="31" spans="1:6" x14ac:dyDescent="0.25">
      <c r="A31" s="22" t="s">
        <v>25</v>
      </c>
      <c r="B31" s="1">
        <v>3322785</v>
      </c>
      <c r="C31" s="1">
        <v>975500</v>
      </c>
      <c r="D31" s="1">
        <v>986910</v>
      </c>
      <c r="E31" s="1">
        <f t="shared" ref="E31:E37" si="1">SUM(B31:D31)</f>
        <v>5285195</v>
      </c>
    </row>
    <row r="32" spans="1:6" x14ac:dyDescent="0.25">
      <c r="A32" s="22" t="s">
        <v>24</v>
      </c>
      <c r="B32" s="1">
        <v>127063400</v>
      </c>
      <c r="C32" s="1">
        <v>235168501.87</v>
      </c>
      <c r="D32" s="1">
        <v>347314847.77489799</v>
      </c>
      <c r="E32" s="1">
        <f t="shared" si="1"/>
        <v>709546749.64489794</v>
      </c>
    </row>
    <row r="33" spans="1:7" x14ac:dyDescent="0.25">
      <c r="A33" s="22" t="s">
        <v>23</v>
      </c>
      <c r="B33" s="1">
        <v>3616187.6500000004</v>
      </c>
      <c r="C33" s="1">
        <v>73799.747959183675</v>
      </c>
      <c r="D33" s="1">
        <v>2268799.38</v>
      </c>
      <c r="E33" s="1">
        <f t="shared" si="1"/>
        <v>5958786.7779591838</v>
      </c>
    </row>
    <row r="34" spans="1:7" x14ac:dyDescent="0.25">
      <c r="A34" s="22" t="s">
        <v>22</v>
      </c>
      <c r="B34" s="1">
        <v>167820457.13999999</v>
      </c>
      <c r="D34" s="1">
        <v>190454018.81999999</v>
      </c>
      <c r="E34" s="1">
        <f t="shared" si="1"/>
        <v>358274475.95999998</v>
      </c>
    </row>
    <row r="35" spans="1:7" x14ac:dyDescent="0.25">
      <c r="A35" s="22" t="s">
        <v>21</v>
      </c>
      <c r="B35" s="1">
        <v>556150</v>
      </c>
      <c r="C35" s="1">
        <v>2856326.63</v>
      </c>
      <c r="D35" s="1">
        <v>3890804.5987755102</v>
      </c>
      <c r="E35" s="1">
        <f t="shared" si="1"/>
        <v>7303281.2287755106</v>
      </c>
      <c r="G35" s="30"/>
    </row>
    <row r="36" spans="1:7" x14ac:dyDescent="0.25">
      <c r="A36" s="21"/>
      <c r="E36" s="1">
        <f t="shared" si="1"/>
        <v>0</v>
      </c>
    </row>
    <row r="37" spans="1:7" ht="15.75" thickBot="1" x14ac:dyDescent="0.3">
      <c r="A37" s="15" t="s">
        <v>13</v>
      </c>
      <c r="B37" s="16">
        <f>SUM(B31:B36)</f>
        <v>302378979.78999996</v>
      </c>
      <c r="C37" s="16">
        <f t="shared" ref="C37:D37" si="2">SUM(C31:C36)</f>
        <v>239074128.2479592</v>
      </c>
      <c r="D37" s="16">
        <f t="shared" si="2"/>
        <v>544915380.57367349</v>
      </c>
      <c r="E37" s="15">
        <f t="shared" si="1"/>
        <v>1086368488.6116326</v>
      </c>
    </row>
    <row r="38" spans="1:7" ht="15.75" thickTop="1" x14ac:dyDescent="0.25">
      <c r="A38" s="4" t="s">
        <v>81</v>
      </c>
    </row>
    <row r="41" spans="1:7" x14ac:dyDescent="0.25">
      <c r="A41" s="37" t="s">
        <v>20</v>
      </c>
      <c r="B41" s="37"/>
      <c r="C41" s="37"/>
      <c r="D41" s="37"/>
      <c r="E41" s="37"/>
    </row>
    <row r="42" spans="1:7" x14ac:dyDescent="0.25">
      <c r="A42" s="37" t="s">
        <v>19</v>
      </c>
      <c r="B42" s="37"/>
      <c r="C42" s="37"/>
      <c r="D42" s="37"/>
      <c r="E42" s="37"/>
    </row>
    <row r="43" spans="1:7" x14ac:dyDescent="0.25">
      <c r="A43" s="37" t="s">
        <v>10</v>
      </c>
      <c r="B43" s="37"/>
      <c r="C43" s="37"/>
      <c r="D43" s="37"/>
      <c r="E43" s="37"/>
    </row>
    <row r="45" spans="1:7" ht="15.75" thickBot="1" x14ac:dyDescent="0.3">
      <c r="A45" s="9" t="s">
        <v>9</v>
      </c>
      <c r="B45" s="10" t="s">
        <v>43</v>
      </c>
      <c r="C45" s="10" t="s">
        <v>42</v>
      </c>
      <c r="D45" s="10" t="s">
        <v>41</v>
      </c>
      <c r="E45" s="10" t="s">
        <v>40</v>
      </c>
    </row>
    <row r="47" spans="1:7" x14ac:dyDescent="0.25">
      <c r="A47" s="12" t="s">
        <v>18</v>
      </c>
      <c r="B47" s="1">
        <v>0</v>
      </c>
      <c r="C47" s="1">
        <v>0</v>
      </c>
      <c r="D47" s="1">
        <v>0</v>
      </c>
      <c r="E47" s="1">
        <f t="shared" ref="E47:E52" si="3">SUM(B47:D47)</f>
        <v>0</v>
      </c>
    </row>
    <row r="48" spans="1:7" x14ac:dyDescent="0.25">
      <c r="A48" s="12" t="s">
        <v>17</v>
      </c>
      <c r="B48" s="1">
        <v>20386185</v>
      </c>
      <c r="C48" s="1">
        <v>10000900</v>
      </c>
      <c r="D48" s="1">
        <v>1649941.2</v>
      </c>
      <c r="E48" s="1">
        <f t="shared" si="3"/>
        <v>32037026.199999999</v>
      </c>
    </row>
    <row r="49" spans="1:9" x14ac:dyDescent="0.25">
      <c r="A49" s="12" t="s">
        <v>16</v>
      </c>
      <c r="B49" s="1">
        <v>2940800.0700000003</v>
      </c>
      <c r="C49" s="1">
        <v>2904992.9579591835</v>
      </c>
      <c r="D49" s="1">
        <v>5717756.91877551</v>
      </c>
      <c r="E49" s="1">
        <f t="shared" si="3"/>
        <v>11563549.946734693</v>
      </c>
    </row>
    <row r="50" spans="1:9" x14ac:dyDescent="0.25">
      <c r="A50" s="12" t="s">
        <v>15</v>
      </c>
      <c r="B50" s="1">
        <v>1231537.58</v>
      </c>
      <c r="C50" s="1">
        <v>13834145.59</v>
      </c>
      <c r="D50" s="1">
        <v>7093663.6348979594</v>
      </c>
      <c r="E50" s="1">
        <f t="shared" si="3"/>
        <v>22159346.80489796</v>
      </c>
    </row>
    <row r="51" spans="1:9" x14ac:dyDescent="0.25">
      <c r="A51" s="12" t="s">
        <v>65</v>
      </c>
      <c r="B51" s="1">
        <v>277820457.13999999</v>
      </c>
      <c r="C51" s="1">
        <v>212334089.69999999</v>
      </c>
      <c r="D51" s="1">
        <v>530454018.81999999</v>
      </c>
      <c r="E51" s="1">
        <f t="shared" si="3"/>
        <v>1020608565.66</v>
      </c>
    </row>
    <row r="52" spans="1:9" x14ac:dyDescent="0.25">
      <c r="A52" s="12" t="s">
        <v>66</v>
      </c>
      <c r="E52" s="1">
        <f t="shared" si="3"/>
        <v>0</v>
      </c>
    </row>
    <row r="53" spans="1:9" ht="15.75" thickBot="1" x14ac:dyDescent="0.3">
      <c r="A53" s="15" t="s">
        <v>13</v>
      </c>
      <c r="B53" s="16">
        <f>SUM(B47:B52)</f>
        <v>302378979.78999996</v>
      </c>
      <c r="C53" s="16">
        <f t="shared" ref="C53:E53" si="4">SUM(C47:C52)</f>
        <v>239074128.24795917</v>
      </c>
      <c r="D53" s="16">
        <f t="shared" si="4"/>
        <v>544915380.57367349</v>
      </c>
      <c r="E53" s="16">
        <f t="shared" si="4"/>
        <v>1086368488.6116326</v>
      </c>
    </row>
    <row r="54" spans="1:9" ht="15.75" thickTop="1" x14ac:dyDescent="0.25">
      <c r="A54" s="4" t="s">
        <v>81</v>
      </c>
    </row>
    <row r="57" spans="1:9" x14ac:dyDescent="0.25">
      <c r="A57" s="37" t="s">
        <v>12</v>
      </c>
      <c r="B57" s="37"/>
      <c r="C57" s="37"/>
      <c r="D57" s="37"/>
      <c r="E57" s="37"/>
    </row>
    <row r="58" spans="1:9" x14ac:dyDescent="0.25">
      <c r="A58" s="37" t="s">
        <v>11</v>
      </c>
      <c r="B58" s="37"/>
      <c r="C58" s="37"/>
      <c r="D58" s="37"/>
      <c r="E58" s="37"/>
    </row>
    <row r="59" spans="1:9" x14ac:dyDescent="0.25">
      <c r="A59" s="37" t="s">
        <v>10</v>
      </c>
      <c r="B59" s="37"/>
      <c r="C59" s="37"/>
      <c r="D59" s="37"/>
      <c r="E59" s="37"/>
    </row>
    <row r="61" spans="1:9" ht="15.75" thickBot="1" x14ac:dyDescent="0.3">
      <c r="A61" s="9" t="s">
        <v>9</v>
      </c>
      <c r="B61" s="10" t="s">
        <v>43</v>
      </c>
      <c r="C61" s="10" t="s">
        <v>42</v>
      </c>
      <c r="D61" s="10" t="s">
        <v>41</v>
      </c>
      <c r="E61" s="10" t="s">
        <v>40</v>
      </c>
    </row>
    <row r="63" spans="1:9" x14ac:dyDescent="0.25">
      <c r="A63" s="1" t="s">
        <v>4</v>
      </c>
      <c r="B63" s="1">
        <f>'1T'!E67</f>
        <v>489431430.03000003</v>
      </c>
      <c r="C63" s="1">
        <f>B67</f>
        <v>580041440.55000007</v>
      </c>
      <c r="D63" s="1">
        <f>C67</f>
        <v>662180892.57204092</v>
      </c>
      <c r="E63" s="1">
        <f>B63</f>
        <v>489431430.03000003</v>
      </c>
      <c r="G63" s="12"/>
      <c r="H63" s="12"/>
      <c r="I63" s="12"/>
    </row>
    <row r="64" spans="1:9" x14ac:dyDescent="0.25">
      <c r="A64" s="1" t="s">
        <v>3</v>
      </c>
      <c r="B64" s="1">
        <v>392988990.31</v>
      </c>
      <c r="C64" s="1">
        <v>321213580.26999998</v>
      </c>
      <c r="D64" s="1">
        <v>306876123.45999998</v>
      </c>
      <c r="E64" s="1">
        <f>SUM(B64:D64)</f>
        <v>1021078694.04</v>
      </c>
      <c r="G64" s="31"/>
      <c r="H64" s="31"/>
      <c r="I64" s="31"/>
    </row>
    <row r="65" spans="1:5" x14ac:dyDescent="0.25">
      <c r="A65" s="1" t="s">
        <v>2</v>
      </c>
      <c r="B65" s="1">
        <f t="shared" ref="B65:D65" si="5">B64+B63</f>
        <v>882420420.34000003</v>
      </c>
      <c r="C65" s="1">
        <f t="shared" si="5"/>
        <v>901255020.82000005</v>
      </c>
      <c r="D65" s="1">
        <f t="shared" si="5"/>
        <v>969057016.03204083</v>
      </c>
      <c r="E65" s="1">
        <f>E64+E63</f>
        <v>1510510124.0699999</v>
      </c>
    </row>
    <row r="66" spans="1:5" x14ac:dyDescent="0.25">
      <c r="A66" s="1" t="s">
        <v>1</v>
      </c>
      <c r="B66" s="1">
        <f>B53</f>
        <v>302378979.78999996</v>
      </c>
      <c r="C66" s="1">
        <f t="shared" ref="C66:D66" si="6">C53</f>
        <v>239074128.24795917</v>
      </c>
      <c r="D66" s="1">
        <f t="shared" si="6"/>
        <v>544915380.57367349</v>
      </c>
      <c r="E66" s="12">
        <f>SUM(B66:D66)</f>
        <v>1086368488.6116326</v>
      </c>
    </row>
    <row r="67" spans="1:5" x14ac:dyDescent="0.25">
      <c r="A67" s="1" t="s">
        <v>0</v>
      </c>
      <c r="B67" s="1">
        <f t="shared" ref="B67:D67" si="7">B65-B66</f>
        <v>580041440.55000007</v>
      </c>
      <c r="C67" s="1">
        <f t="shared" si="7"/>
        <v>662180892.57204092</v>
      </c>
      <c r="D67" s="1">
        <f t="shared" si="7"/>
        <v>424141635.45836735</v>
      </c>
      <c r="E67" s="1">
        <f>E65-E66</f>
        <v>424141635.45836735</v>
      </c>
    </row>
    <row r="68" spans="1:5" ht="15.75" thickBot="1" x14ac:dyDescent="0.3">
      <c r="A68" s="16"/>
      <c r="B68" s="16"/>
      <c r="C68" s="16"/>
      <c r="D68" s="16"/>
      <c r="E68" s="16"/>
    </row>
    <row r="69" spans="1:5" ht="15.75" thickTop="1" x14ac:dyDescent="0.25">
      <c r="A69" s="4" t="s">
        <v>81</v>
      </c>
    </row>
    <row r="70" spans="1:5" x14ac:dyDescent="0.25">
      <c r="A70" s="1"/>
    </row>
    <row r="72" spans="1:5" x14ac:dyDescent="0.25">
      <c r="A72" s="12" t="s">
        <v>82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55" zoomScale="90" zoomScaleNormal="90" workbookViewId="0">
      <selection activeCell="A73" sqref="A73"/>
    </sheetView>
  </sheetViews>
  <sheetFormatPr baseColWidth="10" defaultColWidth="11.5703125" defaultRowHeight="15" customHeight="1" x14ac:dyDescent="0.25"/>
  <cols>
    <col min="1" max="1" width="51.140625" style="12" customWidth="1"/>
    <col min="2" max="2" width="15.28515625" style="1" customWidth="1"/>
    <col min="3" max="3" width="15.42578125" style="1" customWidth="1"/>
    <col min="4" max="4" width="15.85546875" style="1" customWidth="1"/>
    <col min="5" max="5" width="15.5703125" style="1" customWidth="1"/>
    <col min="6" max="6" width="13.140625" style="1" bestFit="1" customWidth="1"/>
    <col min="7" max="9" width="12.5703125" style="1" bestFit="1" customWidth="1"/>
    <col min="10" max="16384" width="11.5703125" style="1"/>
  </cols>
  <sheetData>
    <row r="1" spans="1:7" ht="15" customHeight="1" x14ac:dyDescent="0.25">
      <c r="A1" s="37" t="s">
        <v>39</v>
      </c>
      <c r="B1" s="37"/>
      <c r="C1" s="37"/>
      <c r="D1" s="37"/>
      <c r="E1" s="37"/>
      <c r="F1" s="37"/>
    </row>
    <row r="2" spans="1:7" s="4" customFormat="1" ht="15" customHeight="1" x14ac:dyDescent="0.25">
      <c r="A2" s="2" t="s">
        <v>38</v>
      </c>
      <c r="B2" s="3" t="s">
        <v>37</v>
      </c>
      <c r="D2" s="5"/>
    </row>
    <row r="3" spans="1:7" s="4" customFormat="1" ht="15" customHeight="1" x14ac:dyDescent="0.25">
      <c r="A3" s="2" t="s">
        <v>36</v>
      </c>
      <c r="B3" s="3" t="s">
        <v>34</v>
      </c>
    </row>
    <row r="4" spans="1:7" s="4" customFormat="1" ht="15" customHeight="1" x14ac:dyDescent="0.25">
      <c r="A4" s="2" t="s">
        <v>35</v>
      </c>
      <c r="B4" s="3" t="s">
        <v>34</v>
      </c>
      <c r="C4" s="6"/>
      <c r="D4" s="6"/>
    </row>
    <row r="5" spans="1:7" s="4" customFormat="1" ht="15" customHeight="1" x14ac:dyDescent="0.25">
      <c r="A5" s="2" t="s">
        <v>33</v>
      </c>
      <c r="B5" s="7" t="s">
        <v>75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8" t="s">
        <v>32</v>
      </c>
      <c r="B8" s="38"/>
      <c r="C8" s="38"/>
      <c r="D8" s="38"/>
      <c r="E8" s="38"/>
      <c r="F8" s="38"/>
    </row>
    <row r="9" spans="1:7" ht="15" customHeight="1" x14ac:dyDescent="0.25">
      <c r="A9" s="38" t="s">
        <v>31</v>
      </c>
      <c r="B9" s="38"/>
      <c r="C9" s="38"/>
      <c r="D9" s="38"/>
      <c r="E9" s="38"/>
      <c r="F9" s="38"/>
    </row>
    <row r="11" spans="1:7" ht="15" customHeight="1" thickBot="1" x14ac:dyDescent="0.3">
      <c r="A11" s="9" t="s">
        <v>64</v>
      </c>
      <c r="B11" s="10" t="s">
        <v>30</v>
      </c>
      <c r="C11" s="10" t="s">
        <v>47</v>
      </c>
      <c r="D11" s="10" t="s">
        <v>46</v>
      </c>
      <c r="E11" s="10" t="s">
        <v>45</v>
      </c>
      <c r="F11" s="10" t="s">
        <v>44</v>
      </c>
    </row>
    <row r="13" spans="1:7" s="12" customFormat="1" ht="15" customHeight="1" x14ac:dyDescent="0.25">
      <c r="A13" s="11" t="s">
        <v>25</v>
      </c>
      <c r="B13" s="12" t="s">
        <v>60</v>
      </c>
      <c r="C13" s="12">
        <v>38</v>
      </c>
      <c r="D13" s="12">
        <v>38</v>
      </c>
      <c r="E13" s="12">
        <v>38</v>
      </c>
      <c r="F13" s="12">
        <f>+SUM(C13:E13)</f>
        <v>114</v>
      </c>
    </row>
    <row r="14" spans="1:7" s="12" customFormat="1" ht="15" customHeight="1" x14ac:dyDescent="0.25">
      <c r="A14" s="11"/>
      <c r="B14" s="12" t="s">
        <v>29</v>
      </c>
      <c r="C14" s="12">
        <v>28</v>
      </c>
      <c r="D14" s="12">
        <v>28</v>
      </c>
      <c r="E14" s="12">
        <v>28</v>
      </c>
      <c r="F14" s="12">
        <f>+SUM(C14:E14)</f>
        <v>84</v>
      </c>
    </row>
    <row r="15" spans="1:7" s="12" customFormat="1" ht="15" customHeight="1" x14ac:dyDescent="0.25">
      <c r="A15" s="11" t="s">
        <v>24</v>
      </c>
      <c r="B15" s="12" t="s">
        <v>27</v>
      </c>
      <c r="C15" s="12">
        <v>0</v>
      </c>
      <c r="D15" s="12">
        <v>0</v>
      </c>
      <c r="E15" s="12">
        <v>0</v>
      </c>
      <c r="F15" s="12">
        <f t="shared" ref="F15:F19" si="0">+SUM(C15:E15)</f>
        <v>0</v>
      </c>
    </row>
    <row r="16" spans="1:7" s="12" customFormat="1" ht="15" customHeight="1" x14ac:dyDescent="0.25">
      <c r="A16" s="11"/>
      <c r="B16" s="12" t="s">
        <v>28</v>
      </c>
      <c r="C16" s="12">
        <v>11</v>
      </c>
      <c r="D16" s="12">
        <v>5</v>
      </c>
      <c r="E16" s="13">
        <v>4</v>
      </c>
      <c r="F16" s="12">
        <f t="shared" si="0"/>
        <v>20</v>
      </c>
      <c r="G16" s="11"/>
    </row>
    <row r="17" spans="1:6" s="12" customFormat="1" ht="15" customHeight="1" x14ac:dyDescent="0.25">
      <c r="A17" s="11" t="s">
        <v>23</v>
      </c>
      <c r="B17" s="12" t="s">
        <v>27</v>
      </c>
      <c r="C17" s="12">
        <v>87978</v>
      </c>
      <c r="D17" s="12">
        <v>75361</v>
      </c>
      <c r="E17" s="12">
        <v>86455</v>
      </c>
      <c r="F17" s="12">
        <f t="shared" si="0"/>
        <v>249794</v>
      </c>
    </row>
    <row r="18" spans="1:6" s="12" customFormat="1" ht="15" customHeight="1" x14ac:dyDescent="0.25">
      <c r="A18" s="11"/>
      <c r="B18" s="12" t="s">
        <v>49</v>
      </c>
      <c r="C18" s="12">
        <v>25</v>
      </c>
      <c r="D18" s="12">
        <v>25</v>
      </c>
      <c r="E18" s="12">
        <v>25</v>
      </c>
      <c r="F18" s="12">
        <v>25</v>
      </c>
    </row>
    <row r="19" spans="1:6" s="12" customFormat="1" ht="15" customHeight="1" x14ac:dyDescent="0.25">
      <c r="A19" s="11" t="s">
        <v>22</v>
      </c>
      <c r="B19" s="12" t="s">
        <v>27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 s="12" customFormat="1" ht="15" customHeight="1" x14ac:dyDescent="0.25">
      <c r="A20" s="11"/>
    </row>
    <row r="21" spans="1:6" ht="15" customHeight="1" thickBot="1" x14ac:dyDescent="0.3">
      <c r="A21" s="15" t="s">
        <v>13</v>
      </c>
      <c r="B21" s="16"/>
      <c r="C21" s="16"/>
      <c r="D21" s="16"/>
      <c r="E21" s="16"/>
      <c r="F21" s="16"/>
    </row>
    <row r="22" spans="1:6" ht="15" customHeight="1" thickTop="1" x14ac:dyDescent="0.25">
      <c r="A22" s="40"/>
      <c r="B22" s="40"/>
      <c r="C22" s="40"/>
      <c r="D22" s="40"/>
      <c r="E22" s="40"/>
      <c r="F22" s="40"/>
    </row>
    <row r="23" spans="1:6" ht="15" customHeight="1" x14ac:dyDescent="0.25">
      <c r="A23" s="17" t="s">
        <v>72</v>
      </c>
    </row>
    <row r="25" spans="1:6" ht="15" customHeight="1" x14ac:dyDescent="0.25">
      <c r="A25" s="39" t="s">
        <v>26</v>
      </c>
      <c r="B25" s="39"/>
      <c r="C25" s="39"/>
      <c r="D25" s="39"/>
      <c r="E25" s="39"/>
    </row>
    <row r="26" spans="1:6" ht="15" customHeight="1" x14ac:dyDescent="0.25">
      <c r="A26" s="37" t="s">
        <v>19</v>
      </c>
      <c r="B26" s="37"/>
      <c r="C26" s="37"/>
      <c r="D26" s="37"/>
      <c r="E26" s="37"/>
    </row>
    <row r="27" spans="1:6" ht="15" customHeight="1" x14ac:dyDescent="0.25">
      <c r="A27" s="37" t="s">
        <v>10</v>
      </c>
      <c r="B27" s="37"/>
      <c r="C27" s="37"/>
      <c r="D27" s="37"/>
      <c r="E27" s="37"/>
    </row>
    <row r="29" spans="1:6" ht="15" customHeight="1" thickBot="1" x14ac:dyDescent="0.3">
      <c r="A29" s="9" t="s">
        <v>64</v>
      </c>
      <c r="B29" s="10" t="s">
        <v>47</v>
      </c>
      <c r="C29" s="10" t="s">
        <v>46</v>
      </c>
      <c r="D29" s="10" t="s">
        <v>45</v>
      </c>
      <c r="E29" s="10" t="s">
        <v>48</v>
      </c>
    </row>
    <row r="31" spans="1:6" ht="15" customHeight="1" x14ac:dyDescent="0.25">
      <c r="A31" s="18" t="s">
        <v>25</v>
      </c>
      <c r="B31" s="1">
        <v>1363319.99</v>
      </c>
      <c r="C31" s="1">
        <v>2464827.5</v>
      </c>
      <c r="D31" s="1">
        <v>4410746.99</v>
      </c>
      <c r="E31" s="1">
        <f>SUM(B31:D31)</f>
        <v>8238894.4800000004</v>
      </c>
    </row>
    <row r="32" spans="1:6" ht="15" customHeight="1" x14ac:dyDescent="0.25">
      <c r="A32" s="18" t="s">
        <v>24</v>
      </c>
      <c r="B32" s="1">
        <v>172901726</v>
      </c>
      <c r="C32" s="1">
        <v>64735487.572244897</v>
      </c>
      <c r="D32" s="1">
        <v>67393096.839999974</v>
      </c>
      <c r="E32" s="1">
        <f>SUM(B32:D32)</f>
        <v>305030310.41224486</v>
      </c>
    </row>
    <row r="33" spans="1:6" ht="15" customHeight="1" x14ac:dyDescent="0.25">
      <c r="A33" s="18" t="s">
        <v>23</v>
      </c>
      <c r="B33" s="1">
        <v>9179421.5169387758</v>
      </c>
      <c r="C33" s="1">
        <v>663022.99</v>
      </c>
      <c r="D33" s="1">
        <v>349738.2</v>
      </c>
      <c r="E33" s="1">
        <f>SUM(B33:D33)</f>
        <v>10192182.706938775</v>
      </c>
    </row>
    <row r="34" spans="1:6" ht="15" customHeight="1" x14ac:dyDescent="0.25">
      <c r="A34" s="18" t="s">
        <v>22</v>
      </c>
      <c r="B34" s="1">
        <v>81833632.920000002</v>
      </c>
      <c r="C34" s="1">
        <v>0</v>
      </c>
      <c r="D34" s="1">
        <v>180570350.55000001</v>
      </c>
      <c r="E34" s="1">
        <f>SUM(B34:D34)</f>
        <v>262403983.47000003</v>
      </c>
    </row>
    <row r="35" spans="1:6" ht="15" customHeight="1" x14ac:dyDescent="0.25">
      <c r="A35" s="18" t="s">
        <v>21</v>
      </c>
      <c r="B35" s="1">
        <v>739758.03</v>
      </c>
      <c r="C35" s="1">
        <v>1936892.73</v>
      </c>
      <c r="D35" s="1">
        <v>21960625.419999998</v>
      </c>
      <c r="E35" s="1">
        <f>SUM(B35:D35)</f>
        <v>24637276.18</v>
      </c>
    </row>
    <row r="37" spans="1:6" ht="15" customHeight="1" thickBot="1" x14ac:dyDescent="0.3">
      <c r="A37" s="15" t="s">
        <v>13</v>
      </c>
      <c r="B37" s="16">
        <f>SUM(B31:B36)</f>
        <v>266017858.45693877</v>
      </c>
      <c r="C37" s="16">
        <f>SUM(C31:C36)</f>
        <v>69800230.792244896</v>
      </c>
      <c r="D37" s="16">
        <f>SUM(D31:D36)</f>
        <v>274684558</v>
      </c>
      <c r="E37" s="35">
        <f>SUM(B37:D37)</f>
        <v>610502647.24918365</v>
      </c>
    </row>
    <row r="38" spans="1:6" ht="15" customHeight="1" thickTop="1" x14ac:dyDescent="0.25">
      <c r="A38" s="17" t="s">
        <v>63</v>
      </c>
    </row>
    <row r="41" spans="1:6" ht="15" customHeight="1" x14ac:dyDescent="0.25">
      <c r="A41" s="37" t="s">
        <v>20</v>
      </c>
      <c r="B41" s="37"/>
      <c r="C41" s="37"/>
      <c r="D41" s="37"/>
      <c r="E41" s="37"/>
      <c r="F41" s="30"/>
    </row>
    <row r="42" spans="1:6" ht="15" customHeight="1" x14ac:dyDescent="0.25">
      <c r="A42" s="37" t="s">
        <v>19</v>
      </c>
      <c r="B42" s="37"/>
      <c r="C42" s="37"/>
      <c r="D42" s="37"/>
      <c r="E42" s="37"/>
    </row>
    <row r="43" spans="1:6" ht="15" customHeight="1" x14ac:dyDescent="0.25">
      <c r="A43" s="37" t="s">
        <v>10</v>
      </c>
      <c r="B43" s="37"/>
      <c r="C43" s="37"/>
      <c r="D43" s="37"/>
      <c r="E43" s="37"/>
    </row>
    <row r="45" spans="1:6" ht="15" customHeight="1" thickBot="1" x14ac:dyDescent="0.3">
      <c r="A45" s="9" t="s">
        <v>9</v>
      </c>
      <c r="B45" s="10" t="s">
        <v>47</v>
      </c>
      <c r="C45" s="10" t="s">
        <v>46</v>
      </c>
      <c r="D45" s="10" t="s">
        <v>45</v>
      </c>
      <c r="E45" s="10" t="s">
        <v>44</v>
      </c>
    </row>
    <row r="47" spans="1:6" ht="15" customHeight="1" x14ac:dyDescent="0.25">
      <c r="A47" s="12" t="s">
        <v>18</v>
      </c>
      <c r="E47" s="1">
        <f>SUM(B47:D47)</f>
        <v>0</v>
      </c>
    </row>
    <row r="48" spans="1:6" ht="15" customHeight="1" x14ac:dyDescent="0.25">
      <c r="A48" s="12" t="s">
        <v>17</v>
      </c>
      <c r="B48" s="1">
        <v>32138115.460000001</v>
      </c>
      <c r="C48" s="1">
        <v>5470710.2400000002</v>
      </c>
      <c r="D48" s="1">
        <v>64401106.640000008</v>
      </c>
      <c r="E48" s="1">
        <f>SUM(B48:D48)</f>
        <v>102009932.34</v>
      </c>
    </row>
    <row r="49" spans="1:9" ht="15" customHeight="1" x14ac:dyDescent="0.25">
      <c r="A49" s="12" t="s">
        <v>16</v>
      </c>
      <c r="B49" s="1">
        <v>9910162.2599999998</v>
      </c>
      <c r="C49" s="1">
        <v>676521.97</v>
      </c>
      <c r="D49" s="1">
        <v>29167691.059999999</v>
      </c>
      <c r="E49" s="1">
        <f t="shared" ref="E49:E52" si="1">SUM(B49:D49)</f>
        <v>39754375.289999999</v>
      </c>
    </row>
    <row r="50" spans="1:9" ht="15" customHeight="1" x14ac:dyDescent="0.25">
      <c r="A50" s="12" t="s">
        <v>15</v>
      </c>
      <c r="B50" s="1">
        <v>32135947.816938777</v>
      </c>
      <c r="C50" s="1">
        <v>652998.58224489796</v>
      </c>
      <c r="D50" s="1">
        <v>545409.75</v>
      </c>
      <c r="E50" s="1">
        <f t="shared" si="1"/>
        <v>33334356.149183676</v>
      </c>
    </row>
    <row r="51" spans="1:9" ht="15" customHeight="1" x14ac:dyDescent="0.25">
      <c r="A51" s="12" t="s">
        <v>14</v>
      </c>
      <c r="B51" s="1">
        <v>191833632.92000002</v>
      </c>
      <c r="C51" s="1">
        <v>63000000</v>
      </c>
      <c r="D51" s="1">
        <v>180570350.55000001</v>
      </c>
      <c r="E51" s="1">
        <f t="shared" si="1"/>
        <v>435403983.47000003</v>
      </c>
    </row>
    <row r="52" spans="1:9" ht="15" customHeight="1" x14ac:dyDescent="0.25">
      <c r="A52" s="12" t="s">
        <v>69</v>
      </c>
      <c r="E52" s="1">
        <f t="shared" si="1"/>
        <v>0</v>
      </c>
    </row>
    <row r="53" spans="1:9" ht="15" customHeight="1" thickBot="1" x14ac:dyDescent="0.3">
      <c r="A53" s="15" t="s">
        <v>13</v>
      </c>
      <c r="B53" s="16">
        <f>SUM(B47:B52)</f>
        <v>266017858.4569388</v>
      </c>
      <c r="C53" s="16">
        <f t="shared" ref="C53:E53" si="2">SUM(C47:C52)</f>
        <v>69800230.792244896</v>
      </c>
      <c r="D53" s="16">
        <f t="shared" si="2"/>
        <v>274684558</v>
      </c>
      <c r="E53" s="16">
        <f t="shared" si="2"/>
        <v>610502647.24918365</v>
      </c>
    </row>
    <row r="54" spans="1:9" ht="15" customHeight="1" thickTop="1" x14ac:dyDescent="0.25">
      <c r="A54" s="19" t="s">
        <v>63</v>
      </c>
    </row>
    <row r="57" spans="1:9" ht="15" customHeight="1" x14ac:dyDescent="0.25">
      <c r="A57" s="37" t="s">
        <v>12</v>
      </c>
      <c r="B57" s="37"/>
      <c r="C57" s="37"/>
      <c r="D57" s="37"/>
      <c r="E57" s="37"/>
    </row>
    <row r="58" spans="1:9" ht="15" customHeight="1" x14ac:dyDescent="0.25">
      <c r="A58" s="37" t="s">
        <v>11</v>
      </c>
      <c r="B58" s="37"/>
      <c r="C58" s="37"/>
      <c r="D58" s="37"/>
      <c r="E58" s="37"/>
    </row>
    <row r="59" spans="1:9" ht="18" customHeight="1" x14ac:dyDescent="0.25">
      <c r="A59" s="37" t="s">
        <v>10</v>
      </c>
      <c r="B59" s="37"/>
      <c r="C59" s="37"/>
      <c r="D59" s="37"/>
      <c r="E59" s="37"/>
    </row>
    <row r="61" spans="1:9" ht="15" customHeight="1" thickBot="1" x14ac:dyDescent="0.3">
      <c r="A61" s="9" t="s">
        <v>9</v>
      </c>
      <c r="B61" s="10" t="s">
        <v>47</v>
      </c>
      <c r="C61" s="10" t="s">
        <v>46</v>
      </c>
      <c r="D61" s="10" t="s">
        <v>45</v>
      </c>
      <c r="E61" s="10" t="s">
        <v>44</v>
      </c>
    </row>
    <row r="63" spans="1:9" ht="15" customHeight="1" x14ac:dyDescent="0.25">
      <c r="A63" s="1" t="s">
        <v>4</v>
      </c>
      <c r="B63" s="1">
        <f>'2T'!E67</f>
        <v>424141635.45836735</v>
      </c>
      <c r="C63" s="1">
        <f>B67</f>
        <v>471391644.25142854</v>
      </c>
      <c r="D63" s="1">
        <f>C67</f>
        <v>765462360.79918361</v>
      </c>
      <c r="E63" s="1">
        <f>B63</f>
        <v>424141635.45836735</v>
      </c>
      <c r="G63" s="12"/>
      <c r="H63" s="12"/>
      <c r="I63" s="12"/>
    </row>
    <row r="64" spans="1:9" ht="15" customHeight="1" x14ac:dyDescent="0.25">
      <c r="A64" s="1" t="s">
        <v>3</v>
      </c>
      <c r="B64" s="1">
        <v>313267867.25</v>
      </c>
      <c r="C64" s="1">
        <v>363870947.34000003</v>
      </c>
      <c r="D64" s="1">
        <v>342968149.22000003</v>
      </c>
      <c r="E64" s="1">
        <f>SUM(B64:D64)</f>
        <v>1020106963.8100001</v>
      </c>
      <c r="G64" s="31"/>
      <c r="H64" s="31"/>
      <c r="I64" s="31"/>
    </row>
    <row r="65" spans="1:5" ht="15" customHeight="1" x14ac:dyDescent="0.25">
      <c r="A65" s="1" t="s">
        <v>2</v>
      </c>
      <c r="B65" s="1">
        <f>+B63+B64</f>
        <v>737409502.70836735</v>
      </c>
      <c r="C65" s="1">
        <f t="shared" ref="C65:D65" si="3">+C63+C64</f>
        <v>835262591.59142852</v>
      </c>
      <c r="D65" s="1">
        <f t="shared" si="3"/>
        <v>1108430510.0191836</v>
      </c>
      <c r="E65" s="1">
        <f>E64+E63</f>
        <v>1444248599.2683673</v>
      </c>
    </row>
    <row r="66" spans="1:5" ht="15" customHeight="1" x14ac:dyDescent="0.25">
      <c r="A66" s="1" t="s">
        <v>1</v>
      </c>
      <c r="B66" s="1">
        <f>B53</f>
        <v>266017858.4569388</v>
      </c>
      <c r="C66" s="1">
        <f t="shared" ref="C66:D66" si="4">C53</f>
        <v>69800230.792244896</v>
      </c>
      <c r="D66" s="1">
        <f t="shared" si="4"/>
        <v>274684558</v>
      </c>
      <c r="E66" s="1">
        <f>SUM(B66:D66)</f>
        <v>610502647.24918365</v>
      </c>
    </row>
    <row r="67" spans="1:5" ht="15" customHeight="1" x14ac:dyDescent="0.25">
      <c r="A67" s="1" t="s">
        <v>0</v>
      </c>
      <c r="B67" s="1">
        <f t="shared" ref="B67:D67" si="5">B65-B66</f>
        <v>471391644.25142854</v>
      </c>
      <c r="C67" s="1">
        <f t="shared" si="5"/>
        <v>765462360.79918361</v>
      </c>
      <c r="D67" s="1">
        <f t="shared" si="5"/>
        <v>833745952.01918364</v>
      </c>
      <c r="E67" s="1">
        <f>E65-E66</f>
        <v>833745952.01918364</v>
      </c>
    </row>
    <row r="68" spans="1:5" ht="15" customHeight="1" thickBot="1" x14ac:dyDescent="0.3">
      <c r="A68" s="16"/>
      <c r="B68" s="16"/>
      <c r="C68" s="16"/>
      <c r="D68" s="16"/>
      <c r="E68" s="16"/>
    </row>
    <row r="69" spans="1:5" ht="15" customHeight="1" thickTop="1" x14ac:dyDescent="0.25">
      <c r="A69" s="4" t="s">
        <v>62</v>
      </c>
    </row>
    <row r="70" spans="1:5" ht="15" customHeight="1" x14ac:dyDescent="0.25">
      <c r="A70" s="1"/>
    </row>
    <row r="73" spans="1:5" ht="15" customHeight="1" x14ac:dyDescent="0.25">
      <c r="A73" s="12" t="s">
        <v>82</v>
      </c>
    </row>
  </sheetData>
  <mergeCells count="13">
    <mergeCell ref="A22:F22"/>
    <mergeCell ref="A1:F1"/>
    <mergeCell ref="A8:F8"/>
    <mergeCell ref="A9:F9"/>
    <mergeCell ref="A25:E25"/>
    <mergeCell ref="A58:E58"/>
    <mergeCell ref="A59:E59"/>
    <mergeCell ref="A26:E26"/>
    <mergeCell ref="A27:E27"/>
    <mergeCell ref="A41:E41"/>
    <mergeCell ref="A42:E42"/>
    <mergeCell ref="A43:E43"/>
    <mergeCell ref="A57:E57"/>
  </mergeCells>
  <printOptions horizontalCentered="1" verticalCentered="1"/>
  <pageMargins left="0.70866141732283472" right="1.18" top="0.3" bottom="0.2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opLeftCell="A55" zoomScale="80" zoomScaleNormal="80" workbookViewId="0">
      <selection activeCell="A72" sqref="A72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22.7109375" style="1" customWidth="1"/>
    <col min="4" max="4" width="15.85546875" style="1" customWidth="1"/>
    <col min="5" max="5" width="15.140625" style="1" bestFit="1" customWidth="1"/>
    <col min="6" max="6" width="11.5703125" style="1"/>
    <col min="7" max="8" width="12.5703125" style="1" bestFit="1" customWidth="1"/>
    <col min="9" max="9" width="14.28515625" style="1" bestFit="1" customWidth="1"/>
    <col min="10" max="16384" width="11.5703125" style="1"/>
  </cols>
  <sheetData>
    <row r="1" spans="1:7" ht="15" customHeight="1" x14ac:dyDescent="0.25">
      <c r="A1" s="37" t="s">
        <v>39</v>
      </c>
      <c r="B1" s="37"/>
      <c r="C1" s="37"/>
      <c r="D1" s="37"/>
      <c r="E1" s="37"/>
      <c r="F1" s="37"/>
    </row>
    <row r="2" spans="1:7" s="4" customFormat="1" ht="15" customHeight="1" x14ac:dyDescent="0.25">
      <c r="A2" s="2" t="s">
        <v>38</v>
      </c>
      <c r="B2" s="3" t="s">
        <v>37</v>
      </c>
      <c r="D2" s="5"/>
    </row>
    <row r="3" spans="1:7" s="4" customFormat="1" ht="15" customHeight="1" x14ac:dyDescent="0.25">
      <c r="A3" s="2" t="s">
        <v>36</v>
      </c>
      <c r="B3" s="3" t="s">
        <v>34</v>
      </c>
    </row>
    <row r="4" spans="1:7" s="4" customFormat="1" ht="15" customHeight="1" x14ac:dyDescent="0.25">
      <c r="A4" s="2" t="s">
        <v>35</v>
      </c>
      <c r="B4" s="3" t="s">
        <v>34</v>
      </c>
      <c r="C4" s="6"/>
      <c r="D4" s="6"/>
    </row>
    <row r="5" spans="1:7" s="4" customFormat="1" ht="15" customHeight="1" x14ac:dyDescent="0.25">
      <c r="A5" s="2" t="s">
        <v>33</v>
      </c>
      <c r="B5" s="7" t="s">
        <v>76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8" t="s">
        <v>32</v>
      </c>
      <c r="B8" s="38"/>
      <c r="C8" s="38"/>
      <c r="D8" s="38"/>
      <c r="E8" s="38"/>
      <c r="F8" s="38"/>
    </row>
    <row r="9" spans="1:7" ht="15" customHeight="1" x14ac:dyDescent="0.25">
      <c r="A9" s="38" t="s">
        <v>31</v>
      </c>
      <c r="B9" s="38"/>
      <c r="C9" s="38"/>
      <c r="D9" s="38"/>
      <c r="E9" s="38"/>
      <c r="F9" s="38"/>
    </row>
    <row r="11" spans="1:7" ht="15" customHeight="1" thickBot="1" x14ac:dyDescent="0.3">
      <c r="A11" s="9" t="s">
        <v>64</v>
      </c>
      <c r="B11" s="10" t="s">
        <v>30</v>
      </c>
      <c r="C11" s="10" t="s">
        <v>53</v>
      </c>
      <c r="D11" s="10" t="s">
        <v>52</v>
      </c>
      <c r="E11" s="10" t="s">
        <v>51</v>
      </c>
      <c r="F11" s="10" t="s">
        <v>50</v>
      </c>
    </row>
    <row r="13" spans="1:7" s="12" customFormat="1" ht="15" customHeight="1" x14ac:dyDescent="0.25">
      <c r="A13" s="11" t="s">
        <v>25</v>
      </c>
      <c r="B13" s="12" t="s">
        <v>60</v>
      </c>
      <c r="C13" s="12">
        <v>34</v>
      </c>
      <c r="D13" s="12">
        <v>34</v>
      </c>
      <c r="E13" s="12">
        <v>35</v>
      </c>
      <c r="F13" s="12">
        <f t="shared" ref="F13:F19" si="0">SUM(C13:E13)</f>
        <v>103</v>
      </c>
    </row>
    <row r="14" spans="1:7" s="12" customFormat="1" ht="15" customHeight="1" x14ac:dyDescent="0.25">
      <c r="A14" s="11"/>
      <c r="B14" s="12" t="s">
        <v>29</v>
      </c>
      <c r="C14" s="12">
        <v>44</v>
      </c>
      <c r="D14" s="12">
        <v>44</v>
      </c>
      <c r="E14" s="12">
        <v>44</v>
      </c>
      <c r="F14" s="12">
        <f t="shared" si="0"/>
        <v>132</v>
      </c>
    </row>
    <row r="15" spans="1:7" s="12" customFormat="1" ht="15" customHeight="1" x14ac:dyDescent="0.25">
      <c r="A15" s="11" t="s">
        <v>24</v>
      </c>
      <c r="B15" s="12" t="s">
        <v>27</v>
      </c>
      <c r="C15" s="12">
        <v>0</v>
      </c>
      <c r="D15" s="12">
        <v>0</v>
      </c>
      <c r="E15" s="12">
        <v>0</v>
      </c>
      <c r="F15" s="12">
        <v>22308</v>
      </c>
      <c r="G15" s="33"/>
    </row>
    <row r="16" spans="1:7" s="12" customFormat="1" ht="15" customHeight="1" x14ac:dyDescent="0.25">
      <c r="A16" s="11"/>
      <c r="B16" s="12" t="s">
        <v>28</v>
      </c>
      <c r="C16" s="12">
        <v>9</v>
      </c>
      <c r="D16" s="12">
        <v>22</v>
      </c>
      <c r="E16" s="13">
        <v>37</v>
      </c>
      <c r="F16" s="12">
        <f t="shared" si="0"/>
        <v>68</v>
      </c>
      <c r="G16" s="33"/>
    </row>
    <row r="17" spans="1:6" s="12" customFormat="1" x14ac:dyDescent="0.25">
      <c r="A17" s="11" t="s">
        <v>23</v>
      </c>
      <c r="B17" s="12" t="s">
        <v>27</v>
      </c>
      <c r="C17" s="12">
        <v>295508</v>
      </c>
      <c r="D17" s="12">
        <v>354510</v>
      </c>
      <c r="E17" s="12">
        <v>532013</v>
      </c>
      <c r="F17" s="12">
        <f t="shared" si="0"/>
        <v>1182031</v>
      </c>
    </row>
    <row r="18" spans="1:6" s="12" customFormat="1" x14ac:dyDescent="0.25">
      <c r="A18" s="11"/>
      <c r="B18" s="12" t="s">
        <v>49</v>
      </c>
      <c r="C18" s="12">
        <v>25</v>
      </c>
      <c r="D18" s="12">
        <v>25</v>
      </c>
      <c r="E18" s="12">
        <v>25</v>
      </c>
      <c r="F18" s="12">
        <v>25</v>
      </c>
    </row>
    <row r="19" spans="1:6" s="12" customFormat="1" x14ac:dyDescent="0.25">
      <c r="A19" s="11" t="s">
        <v>22</v>
      </c>
      <c r="B19" s="12" t="s">
        <v>27</v>
      </c>
      <c r="C19" s="12">
        <v>1</v>
      </c>
      <c r="D19" s="12">
        <v>1</v>
      </c>
      <c r="E19" s="12">
        <v>2</v>
      </c>
      <c r="F19" s="12">
        <f t="shared" si="0"/>
        <v>4</v>
      </c>
    </row>
    <row r="20" spans="1:6" s="12" customFormat="1" x14ac:dyDescent="0.25">
      <c r="A20" s="11"/>
    </row>
    <row r="21" spans="1:6" ht="15.75" thickBot="1" x14ac:dyDescent="0.3">
      <c r="A21" s="15" t="s">
        <v>13</v>
      </c>
      <c r="B21" s="16"/>
      <c r="C21" s="16"/>
      <c r="D21" s="16"/>
      <c r="E21" s="16"/>
      <c r="F21" s="16"/>
    </row>
    <row r="22" spans="1:6" ht="15.75" thickTop="1" x14ac:dyDescent="0.25">
      <c r="A22" s="17" t="s">
        <v>72</v>
      </c>
    </row>
    <row r="23" spans="1:6" x14ac:dyDescent="0.25">
      <c r="A23" s="32" t="s">
        <v>70</v>
      </c>
    </row>
    <row r="24" spans="1:6" x14ac:dyDescent="0.25">
      <c r="A24" s="32" t="s">
        <v>71</v>
      </c>
    </row>
    <row r="25" spans="1:6" x14ac:dyDescent="0.25">
      <c r="A25" s="39" t="s">
        <v>26</v>
      </c>
      <c r="B25" s="39"/>
      <c r="C25" s="39"/>
      <c r="D25" s="39"/>
      <c r="E25" s="39"/>
    </row>
    <row r="26" spans="1:6" x14ac:dyDescent="0.25">
      <c r="A26" s="37" t="s">
        <v>19</v>
      </c>
      <c r="B26" s="37"/>
      <c r="C26" s="37"/>
      <c r="D26" s="37"/>
      <c r="E26" s="37"/>
    </row>
    <row r="27" spans="1:6" x14ac:dyDescent="0.25">
      <c r="A27" s="37" t="s">
        <v>10</v>
      </c>
      <c r="B27" s="37"/>
      <c r="C27" s="37"/>
      <c r="D27" s="37"/>
      <c r="E27" s="37"/>
    </row>
    <row r="29" spans="1:6" ht="15.75" thickBot="1" x14ac:dyDescent="0.3">
      <c r="A29" s="9" t="s">
        <v>64</v>
      </c>
      <c r="B29" s="10" t="s">
        <v>53</v>
      </c>
      <c r="C29" s="10" t="s">
        <v>52</v>
      </c>
      <c r="D29" s="10" t="s">
        <v>51</v>
      </c>
      <c r="E29" s="10" t="s">
        <v>50</v>
      </c>
    </row>
    <row r="31" spans="1:6" x14ac:dyDescent="0.25">
      <c r="A31" s="18" t="s">
        <v>25</v>
      </c>
      <c r="B31" s="1">
        <v>1354015.49</v>
      </c>
      <c r="C31" s="1">
        <v>4201998</v>
      </c>
      <c r="D31" s="1">
        <v>53997672.620000005</v>
      </c>
      <c r="E31" s="1">
        <f>SUM(B31:D31)</f>
        <v>59553686.110000007</v>
      </c>
    </row>
    <row r="32" spans="1:6" x14ac:dyDescent="0.25">
      <c r="A32" s="18" t="s">
        <v>24</v>
      </c>
      <c r="B32" s="1">
        <v>12491955.440000001</v>
      </c>
      <c r="C32" s="1">
        <v>11158246.16</v>
      </c>
      <c r="D32" s="1">
        <v>167537274.13</v>
      </c>
      <c r="E32" s="1">
        <f>SUM(B32:D32)</f>
        <v>191187475.72999999</v>
      </c>
    </row>
    <row r="33" spans="1:5" x14ac:dyDescent="0.25">
      <c r="A33" s="18" t="s">
        <v>23</v>
      </c>
      <c r="B33" s="1">
        <v>2333356.88</v>
      </c>
      <c r="C33" s="1">
        <v>13708906.75</v>
      </c>
      <c r="D33" s="1">
        <v>52357790.109999999</v>
      </c>
      <c r="E33" s="1">
        <f>SUM(B33:D33)</f>
        <v>68400053.739999995</v>
      </c>
    </row>
    <row r="34" spans="1:5" x14ac:dyDescent="0.25">
      <c r="A34" s="18" t="s">
        <v>22</v>
      </c>
      <c r="B34" s="1">
        <v>91458173.129999995</v>
      </c>
      <c r="C34" s="1">
        <v>90581799.219999999</v>
      </c>
      <c r="D34" s="1">
        <v>185174108.22</v>
      </c>
      <c r="E34" s="1">
        <f>SUM(B34:D34)</f>
        <v>367214080.56999999</v>
      </c>
    </row>
    <row r="35" spans="1:5" x14ac:dyDescent="0.25">
      <c r="A35" s="18" t="s">
        <v>21</v>
      </c>
      <c r="B35" s="1">
        <v>36278281.239999995</v>
      </c>
      <c r="C35" s="1">
        <v>33505138.689999998</v>
      </c>
      <c r="D35" s="1">
        <v>104145310.91000001</v>
      </c>
      <c r="E35" s="1">
        <f>SUM(B35:D35)</f>
        <v>173928730.84</v>
      </c>
    </row>
    <row r="37" spans="1:5" ht="15.75" thickBot="1" x14ac:dyDescent="0.3">
      <c r="A37" s="15" t="s">
        <v>13</v>
      </c>
      <c r="B37" s="16">
        <f>SUM(B31:B36)</f>
        <v>143915782.18000001</v>
      </c>
      <c r="C37" s="16">
        <f>SUM(C31:C36)</f>
        <v>153156088.81999999</v>
      </c>
      <c r="D37" s="16">
        <f>SUM(D31:D36)</f>
        <v>563212155.99000001</v>
      </c>
      <c r="E37" s="15">
        <f>SUM(B37:D37)</f>
        <v>860284026.99000001</v>
      </c>
    </row>
    <row r="38" spans="1:5" ht="15.75" thickTop="1" x14ac:dyDescent="0.25">
      <c r="A38" s="17" t="s">
        <v>63</v>
      </c>
    </row>
    <row r="41" spans="1:5" x14ac:dyDescent="0.25">
      <c r="A41" s="37" t="s">
        <v>20</v>
      </c>
      <c r="B41" s="37"/>
      <c r="C41" s="37"/>
      <c r="D41" s="37"/>
      <c r="E41" s="37"/>
    </row>
    <row r="42" spans="1:5" x14ac:dyDescent="0.25">
      <c r="A42" s="37" t="s">
        <v>19</v>
      </c>
      <c r="B42" s="37"/>
      <c r="C42" s="37"/>
      <c r="D42" s="37"/>
      <c r="E42" s="37"/>
    </row>
    <row r="43" spans="1:5" x14ac:dyDescent="0.25">
      <c r="A43" s="37" t="s">
        <v>10</v>
      </c>
      <c r="B43" s="37"/>
      <c r="C43" s="37"/>
      <c r="D43" s="37"/>
      <c r="E43" s="37"/>
    </row>
    <row r="45" spans="1:5" ht="15.75" thickBot="1" x14ac:dyDescent="0.3">
      <c r="A45" s="9" t="s">
        <v>9</v>
      </c>
      <c r="B45" s="10" t="s">
        <v>53</v>
      </c>
      <c r="C45" s="10" t="s">
        <v>52</v>
      </c>
      <c r="D45" s="10" t="s">
        <v>51</v>
      </c>
      <c r="E45" s="10" t="s">
        <v>50</v>
      </c>
    </row>
    <row r="47" spans="1:5" x14ac:dyDescent="0.25">
      <c r="A47" s="12" t="s">
        <v>18</v>
      </c>
      <c r="B47" s="1">
        <v>0</v>
      </c>
      <c r="D47" s="1">
        <v>76918659.280000001</v>
      </c>
      <c r="E47" s="1">
        <f t="shared" ref="E47:E53" si="1">SUM(B47:D47)</f>
        <v>76918659.280000001</v>
      </c>
    </row>
    <row r="48" spans="1:5" x14ac:dyDescent="0.25">
      <c r="A48" s="12" t="s">
        <v>17</v>
      </c>
      <c r="B48" s="1">
        <v>38378493.680000007</v>
      </c>
      <c r="C48" s="1">
        <v>30484477.699999999</v>
      </c>
      <c r="D48" s="1">
        <v>98925308.920000002</v>
      </c>
      <c r="E48" s="1">
        <f t="shared" si="1"/>
        <v>167788280.30000001</v>
      </c>
    </row>
    <row r="49" spans="1:9" x14ac:dyDescent="0.25">
      <c r="A49" s="12" t="s">
        <v>16</v>
      </c>
      <c r="B49" s="1">
        <v>6537722.5700000003</v>
      </c>
      <c r="C49" s="1">
        <v>13782962.640000001</v>
      </c>
      <c r="D49" s="1">
        <v>5864656.0899999999</v>
      </c>
      <c r="E49" s="1">
        <f t="shared" si="1"/>
        <v>26185341.300000001</v>
      </c>
      <c r="G49" s="30"/>
    </row>
    <row r="50" spans="1:9" x14ac:dyDescent="0.25">
      <c r="A50" s="12" t="s">
        <v>15</v>
      </c>
      <c r="B50" s="1">
        <v>1395646.77</v>
      </c>
      <c r="C50" s="1">
        <v>18306849.259999998</v>
      </c>
      <c r="D50" s="1">
        <v>11427050.199999999</v>
      </c>
      <c r="E50" s="1">
        <f t="shared" si="1"/>
        <v>31129546.229999997</v>
      </c>
    </row>
    <row r="51" spans="1:9" x14ac:dyDescent="0.25">
      <c r="A51" s="12" t="s">
        <v>14</v>
      </c>
      <c r="B51" s="1">
        <v>97603919.159999996</v>
      </c>
      <c r="C51" s="1">
        <v>90581799.219999999</v>
      </c>
      <c r="D51" s="1">
        <v>370076481.5</v>
      </c>
      <c r="E51" s="1">
        <f t="shared" si="1"/>
        <v>558262199.88</v>
      </c>
    </row>
    <row r="52" spans="1:9" x14ac:dyDescent="0.25">
      <c r="A52" s="12" t="s">
        <v>66</v>
      </c>
    </row>
    <row r="53" spans="1:9" ht="15.75" thickBot="1" x14ac:dyDescent="0.3">
      <c r="A53" s="15" t="s">
        <v>13</v>
      </c>
      <c r="B53" s="16">
        <f>SUM(B47:B52)</f>
        <v>143915782.18000001</v>
      </c>
      <c r="C53" s="16">
        <f t="shared" ref="C53:D53" si="2">SUM(C47:C52)</f>
        <v>153156088.81999999</v>
      </c>
      <c r="D53" s="16">
        <f t="shared" si="2"/>
        <v>563212155.99000001</v>
      </c>
      <c r="E53" s="35">
        <f t="shared" si="1"/>
        <v>860284026.99000001</v>
      </c>
      <c r="F53" s="30"/>
    </row>
    <row r="54" spans="1:9" ht="15.75" thickTop="1" x14ac:dyDescent="0.25">
      <c r="A54" s="17" t="s">
        <v>63</v>
      </c>
    </row>
    <row r="57" spans="1:9" x14ac:dyDescent="0.25">
      <c r="A57" s="37" t="s">
        <v>12</v>
      </c>
      <c r="B57" s="37"/>
      <c r="C57" s="37"/>
      <c r="D57" s="37"/>
      <c r="E57" s="37"/>
    </row>
    <row r="58" spans="1:9" x14ac:dyDescent="0.25">
      <c r="A58" s="37" t="s">
        <v>11</v>
      </c>
      <c r="B58" s="37"/>
      <c r="C58" s="37"/>
      <c r="D58" s="37"/>
      <c r="E58" s="37"/>
    </row>
    <row r="59" spans="1:9" x14ac:dyDescent="0.25">
      <c r="A59" s="37" t="s">
        <v>10</v>
      </c>
      <c r="B59" s="37"/>
      <c r="C59" s="37"/>
      <c r="D59" s="37"/>
      <c r="E59" s="37"/>
    </row>
    <row r="61" spans="1:9" ht="15.75" thickBot="1" x14ac:dyDescent="0.3">
      <c r="A61" s="9" t="s">
        <v>9</v>
      </c>
      <c r="B61" s="10" t="s">
        <v>53</v>
      </c>
      <c r="C61" s="10" t="s">
        <v>52</v>
      </c>
      <c r="D61" s="10" t="s">
        <v>51</v>
      </c>
      <c r="E61" s="10" t="s">
        <v>50</v>
      </c>
    </row>
    <row r="63" spans="1:9" x14ac:dyDescent="0.25">
      <c r="A63" s="1" t="s">
        <v>4</v>
      </c>
      <c r="B63" s="1">
        <f>'3T'!E67</f>
        <v>833745952.01918364</v>
      </c>
      <c r="C63" s="1">
        <f>B67</f>
        <v>1029511916.9191835</v>
      </c>
      <c r="D63" s="1">
        <f>C67</f>
        <v>1220229459.5691836</v>
      </c>
      <c r="E63" s="1">
        <f>B63</f>
        <v>833745952.01918364</v>
      </c>
    </row>
    <row r="64" spans="1:9" x14ac:dyDescent="0.25">
      <c r="A64" s="1" t="s">
        <v>3</v>
      </c>
      <c r="B64" s="1">
        <v>339681747.07999998</v>
      </c>
      <c r="C64" s="1">
        <v>343873631.47000003</v>
      </c>
      <c r="D64" s="1">
        <v>491335168.13</v>
      </c>
      <c r="E64" s="1">
        <f>SUM(B64:D64)</f>
        <v>1174890546.6799998</v>
      </c>
      <c r="G64" s="31"/>
      <c r="H64" s="31"/>
      <c r="I64" s="31"/>
    </row>
    <row r="65" spans="1:5" x14ac:dyDescent="0.25">
      <c r="A65" s="1" t="s">
        <v>2</v>
      </c>
      <c r="B65" s="1">
        <f t="shared" ref="B65:D65" si="3">B64+B63</f>
        <v>1173427699.0991836</v>
      </c>
      <c r="C65" s="1">
        <f t="shared" si="3"/>
        <v>1373385548.3891835</v>
      </c>
      <c r="D65" s="1">
        <f t="shared" si="3"/>
        <v>1711564627.6991835</v>
      </c>
      <c r="E65" s="1">
        <f>E64+E63</f>
        <v>2008636498.6991835</v>
      </c>
    </row>
    <row r="66" spans="1:5" x14ac:dyDescent="0.25">
      <c r="A66" s="1" t="s">
        <v>1</v>
      </c>
      <c r="B66" s="1">
        <f>B53</f>
        <v>143915782.18000001</v>
      </c>
      <c r="C66" s="1">
        <f t="shared" ref="C66:D66" si="4">C53</f>
        <v>153156088.81999999</v>
      </c>
      <c r="D66" s="1">
        <f t="shared" si="4"/>
        <v>563212155.99000001</v>
      </c>
      <c r="E66" s="12">
        <f>SUM(B66:D66)</f>
        <v>860284026.99000001</v>
      </c>
    </row>
    <row r="67" spans="1:5" x14ac:dyDescent="0.25">
      <c r="A67" s="1" t="s">
        <v>0</v>
      </c>
      <c r="B67" s="1">
        <f t="shared" ref="B67:D67" si="5">B65-B66</f>
        <v>1029511916.9191835</v>
      </c>
      <c r="C67" s="1">
        <f t="shared" si="5"/>
        <v>1220229459.5691836</v>
      </c>
      <c r="D67" s="1">
        <f t="shared" si="5"/>
        <v>1148352471.7091835</v>
      </c>
      <c r="E67" s="1">
        <f>E65-E66</f>
        <v>1148352471.7091835</v>
      </c>
    </row>
    <row r="68" spans="1:5" ht="15.75" thickBot="1" x14ac:dyDescent="0.3">
      <c r="A68" s="16"/>
      <c r="B68" s="16"/>
      <c r="C68" s="16"/>
      <c r="D68" s="16"/>
      <c r="E68" s="16"/>
    </row>
    <row r="69" spans="1:5" ht="15.75" thickTop="1" x14ac:dyDescent="0.25">
      <c r="A69" s="17" t="s">
        <v>63</v>
      </c>
    </row>
    <row r="70" spans="1:5" x14ac:dyDescent="0.25">
      <c r="A70" s="1"/>
    </row>
    <row r="72" spans="1:5" x14ac:dyDescent="0.25">
      <c r="A72" s="12" t="s">
        <v>82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E16" sqref="E16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15.140625" style="1" bestFit="1" customWidth="1"/>
    <col min="4" max="4" width="15.85546875" style="1" customWidth="1"/>
    <col min="5" max="6" width="15.140625" style="1" bestFit="1" customWidth="1"/>
    <col min="7" max="16384" width="11.5703125" style="1"/>
  </cols>
  <sheetData>
    <row r="1" spans="1:6" ht="15" customHeight="1" x14ac:dyDescent="0.25">
      <c r="A1" s="37" t="s">
        <v>39</v>
      </c>
      <c r="B1" s="37"/>
      <c r="C1" s="37"/>
      <c r="D1" s="37"/>
      <c r="E1" s="37"/>
    </row>
    <row r="2" spans="1:6" s="4" customFormat="1" ht="15" customHeight="1" x14ac:dyDescent="0.25">
      <c r="A2" s="2" t="s">
        <v>38</v>
      </c>
      <c r="B2" s="3" t="s">
        <v>37</v>
      </c>
      <c r="D2" s="5"/>
    </row>
    <row r="3" spans="1:6" s="4" customFormat="1" ht="15" customHeight="1" x14ac:dyDescent="0.25">
      <c r="A3" s="2" t="s">
        <v>36</v>
      </c>
      <c r="B3" s="3" t="s">
        <v>34</v>
      </c>
    </row>
    <row r="4" spans="1:6" s="4" customFormat="1" ht="15" customHeight="1" x14ac:dyDescent="0.25">
      <c r="A4" s="2" t="s">
        <v>35</v>
      </c>
      <c r="B4" s="3" t="s">
        <v>34</v>
      </c>
      <c r="C4" s="6"/>
      <c r="D4" s="6"/>
    </row>
    <row r="5" spans="1:6" s="4" customFormat="1" ht="15" customHeight="1" x14ac:dyDescent="0.25">
      <c r="A5" s="2" t="s">
        <v>33</v>
      </c>
      <c r="B5" s="23" t="s">
        <v>77</v>
      </c>
    </row>
    <row r="6" spans="1:6" s="4" customFormat="1" ht="15" customHeight="1" x14ac:dyDescent="0.25">
      <c r="A6" s="2"/>
      <c r="B6" s="23"/>
    </row>
    <row r="8" spans="1:6" ht="15" customHeight="1" x14ac:dyDescent="0.25">
      <c r="A8" s="38" t="s">
        <v>32</v>
      </c>
      <c r="B8" s="38"/>
      <c r="C8" s="38"/>
      <c r="D8" s="38"/>
      <c r="E8" s="38"/>
    </row>
    <row r="9" spans="1:6" ht="15" customHeight="1" x14ac:dyDescent="0.25">
      <c r="A9" s="38" t="s">
        <v>31</v>
      </c>
      <c r="B9" s="38"/>
      <c r="C9" s="38"/>
      <c r="D9" s="38"/>
      <c r="E9" s="38"/>
    </row>
    <row r="11" spans="1:6" ht="15" customHeight="1" thickBot="1" x14ac:dyDescent="0.3">
      <c r="A11" s="9" t="s">
        <v>64</v>
      </c>
      <c r="B11" s="10" t="s">
        <v>30</v>
      </c>
      <c r="C11" s="10" t="s">
        <v>5</v>
      </c>
      <c r="D11" s="10" t="s">
        <v>55</v>
      </c>
      <c r="E11" s="10" t="s">
        <v>54</v>
      </c>
    </row>
    <row r="13" spans="1:6" ht="15" customHeight="1" x14ac:dyDescent="0.25">
      <c r="A13" s="11" t="s">
        <v>25</v>
      </c>
      <c r="B13" s="12" t="s">
        <v>60</v>
      </c>
      <c r="C13" s="12">
        <f>+'1T'!F13</f>
        <v>63</v>
      </c>
      <c r="D13" s="12">
        <f>+'2T'!F13</f>
        <v>65.5</v>
      </c>
      <c r="E13" s="12">
        <f t="shared" ref="E13:E19" si="0">SUM(C13:D13)</f>
        <v>128.5</v>
      </c>
    </row>
    <row r="14" spans="1:6" ht="15" customHeight="1" x14ac:dyDescent="0.25">
      <c r="A14" s="11"/>
      <c r="B14" s="12" t="s">
        <v>29</v>
      </c>
      <c r="C14" s="12">
        <f>+'1T'!F14</f>
        <v>51</v>
      </c>
      <c r="D14" s="12">
        <f>+'2T'!F14</f>
        <v>31.5</v>
      </c>
      <c r="E14" s="12">
        <f t="shared" si="0"/>
        <v>82.5</v>
      </c>
    </row>
    <row r="15" spans="1:6" ht="15" customHeight="1" x14ac:dyDescent="0.25">
      <c r="A15" s="1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 t="shared" si="0"/>
        <v>0</v>
      </c>
      <c r="F15" s="34" t="s">
        <v>79</v>
      </c>
    </row>
    <row r="16" spans="1:6" ht="15" customHeight="1" x14ac:dyDescent="0.25">
      <c r="A16" s="11"/>
      <c r="B16" s="12" t="s">
        <v>28</v>
      </c>
      <c r="C16" s="12">
        <f>+'1T'!F16</f>
        <v>2</v>
      </c>
      <c r="D16" s="12">
        <f>+'2T'!F16</f>
        <v>34</v>
      </c>
      <c r="E16" s="12">
        <f t="shared" si="0"/>
        <v>36</v>
      </c>
      <c r="F16" s="24"/>
    </row>
    <row r="17" spans="1:5" x14ac:dyDescent="0.25">
      <c r="A17" s="11" t="s">
        <v>23</v>
      </c>
      <c r="B17" s="12" t="s">
        <v>27</v>
      </c>
      <c r="C17" s="12">
        <f>+'1T'!F17</f>
        <v>726983</v>
      </c>
      <c r="D17" s="12">
        <f>+'2T'!F17</f>
        <v>268696</v>
      </c>
      <c r="E17" s="12">
        <f t="shared" si="0"/>
        <v>995679</v>
      </c>
    </row>
    <row r="18" spans="1:5" x14ac:dyDescent="0.25">
      <c r="A18" s="11"/>
      <c r="B18" s="12" t="s">
        <v>49</v>
      </c>
      <c r="C18" s="12">
        <f>+'1T'!F18</f>
        <v>25</v>
      </c>
      <c r="D18" s="12">
        <f>+'2T'!F18</f>
        <v>24</v>
      </c>
      <c r="E18" s="12">
        <f t="shared" si="0"/>
        <v>49</v>
      </c>
    </row>
    <row r="19" spans="1:5" s="12" customFormat="1" x14ac:dyDescent="0.25">
      <c r="A19" s="1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 t="shared" si="0"/>
        <v>0</v>
      </c>
    </row>
    <row r="20" spans="1:5" s="12" customFormat="1" x14ac:dyDescent="0.25">
      <c r="A20" s="11"/>
    </row>
    <row r="21" spans="1:5" ht="15.75" thickBot="1" x14ac:dyDescent="0.3">
      <c r="A21" s="15" t="s">
        <v>13</v>
      </c>
      <c r="B21" s="16"/>
      <c r="C21" s="16"/>
      <c r="D21" s="16"/>
      <c r="E21" s="16"/>
    </row>
    <row r="22" spans="1:5" ht="15.75" thickTop="1" x14ac:dyDescent="0.25">
      <c r="A22" s="17" t="s">
        <v>67</v>
      </c>
    </row>
    <row r="23" spans="1:5" x14ac:dyDescent="0.25">
      <c r="A23" s="12" t="s">
        <v>80</v>
      </c>
    </row>
    <row r="25" spans="1:5" x14ac:dyDescent="0.25">
      <c r="A25" s="39" t="s">
        <v>26</v>
      </c>
      <c r="B25" s="39"/>
      <c r="C25" s="39"/>
      <c r="D25" s="39"/>
    </row>
    <row r="26" spans="1:5" x14ac:dyDescent="0.25">
      <c r="A26" s="37" t="s">
        <v>19</v>
      </c>
      <c r="B26" s="37"/>
      <c r="C26" s="37"/>
      <c r="D26" s="37"/>
    </row>
    <row r="27" spans="1:5" x14ac:dyDescent="0.25">
      <c r="A27" s="37" t="s">
        <v>10</v>
      </c>
      <c r="B27" s="37"/>
      <c r="C27" s="37"/>
      <c r="D27" s="37"/>
      <c r="E27" s="25"/>
    </row>
    <row r="29" spans="1:5" ht="15.75" thickBot="1" x14ac:dyDescent="0.3">
      <c r="A29" s="9" t="s">
        <v>64</v>
      </c>
      <c r="B29" s="10" t="s">
        <v>5</v>
      </c>
      <c r="C29" s="10" t="s">
        <v>55</v>
      </c>
      <c r="D29" s="10" t="s">
        <v>54</v>
      </c>
    </row>
    <row r="31" spans="1:5" x14ac:dyDescent="0.25">
      <c r="A31" s="18" t="s">
        <v>25</v>
      </c>
      <c r="B31" s="1">
        <f>+'1T'!E31</f>
        <v>21179133.949999999</v>
      </c>
      <c r="C31" s="1">
        <f>+'2T'!E31</f>
        <v>5285195</v>
      </c>
      <c r="D31" s="1">
        <f t="shared" ref="D31:D37" si="1">SUM(B31:C31)</f>
        <v>26464328.949999999</v>
      </c>
    </row>
    <row r="32" spans="1:5" x14ac:dyDescent="0.25">
      <c r="A32" s="18" t="s">
        <v>24</v>
      </c>
      <c r="B32" s="1">
        <f>+'1T'!E32</f>
        <v>250422800</v>
      </c>
      <c r="C32" s="1">
        <f>+'2T'!E32</f>
        <v>709546749.64489794</v>
      </c>
      <c r="D32" s="1">
        <f t="shared" si="1"/>
        <v>959969549.64489794</v>
      </c>
    </row>
    <row r="33" spans="1:5" x14ac:dyDescent="0.25">
      <c r="A33" s="18" t="s">
        <v>23</v>
      </c>
      <c r="B33" s="1">
        <f>+'1T'!E33</f>
        <v>24141973.539999999</v>
      </c>
      <c r="C33" s="1">
        <f>+'2T'!E33</f>
        <v>5958786.7779591838</v>
      </c>
      <c r="D33" s="1">
        <f t="shared" si="1"/>
        <v>30100760.317959182</v>
      </c>
    </row>
    <row r="34" spans="1:5" x14ac:dyDescent="0.25">
      <c r="A34" s="18" t="s">
        <v>22</v>
      </c>
      <c r="B34" s="1">
        <f>+'1T'!E34</f>
        <v>0</v>
      </c>
      <c r="C34" s="1">
        <f>+'2T'!E34</f>
        <v>358274475.95999998</v>
      </c>
      <c r="D34" s="1">
        <f t="shared" si="1"/>
        <v>358274475.95999998</v>
      </c>
    </row>
    <row r="35" spans="1:5" x14ac:dyDescent="0.25">
      <c r="A35" s="18" t="s">
        <v>21</v>
      </c>
      <c r="B35" s="1">
        <f>+'1T'!E35</f>
        <v>16578178.969999999</v>
      </c>
      <c r="C35" s="1">
        <f>+'2T'!E35</f>
        <v>7303281.2287755106</v>
      </c>
      <c r="D35" s="1">
        <f t="shared" si="1"/>
        <v>23881460.198775508</v>
      </c>
    </row>
    <row r="36" spans="1:5" x14ac:dyDescent="0.25">
      <c r="A36" s="12" t="s">
        <v>61</v>
      </c>
      <c r="B36" s="1">
        <f>+'1T'!E36</f>
        <v>0</v>
      </c>
      <c r="C36" s="1">
        <f>+'2T'!E36</f>
        <v>0</v>
      </c>
      <c r="D36" s="1">
        <f t="shared" si="1"/>
        <v>0</v>
      </c>
    </row>
    <row r="37" spans="1:5" ht="15.75" thickBot="1" x14ac:dyDescent="0.3">
      <c r="A37" s="15" t="s">
        <v>13</v>
      </c>
      <c r="B37" s="16">
        <f>SUM(B31:B36)</f>
        <v>312322086.46000004</v>
      </c>
      <c r="C37" s="16">
        <f>SUM(C31:C36)</f>
        <v>1086368488.6116326</v>
      </c>
      <c r="D37" s="16">
        <f t="shared" si="1"/>
        <v>1398690575.0716326</v>
      </c>
    </row>
    <row r="38" spans="1:5" ht="15.75" thickTop="1" x14ac:dyDescent="0.25">
      <c r="A38" s="4" t="s">
        <v>81</v>
      </c>
    </row>
    <row r="41" spans="1:5" x14ac:dyDescent="0.25">
      <c r="A41" s="37" t="s">
        <v>20</v>
      </c>
      <c r="B41" s="37"/>
      <c r="C41" s="37"/>
      <c r="D41" s="37"/>
    </row>
    <row r="42" spans="1:5" x14ac:dyDescent="0.25">
      <c r="A42" s="37" t="s">
        <v>19</v>
      </c>
      <c r="B42" s="37"/>
      <c r="C42" s="37"/>
      <c r="D42" s="37"/>
    </row>
    <row r="43" spans="1:5" x14ac:dyDescent="0.25">
      <c r="A43" s="37" t="s">
        <v>10</v>
      </c>
      <c r="B43" s="37"/>
      <c r="C43" s="37"/>
      <c r="D43" s="37"/>
      <c r="E43" s="25"/>
    </row>
    <row r="45" spans="1:5" ht="15.75" thickBot="1" x14ac:dyDescent="0.3">
      <c r="A45" s="9" t="s">
        <v>9</v>
      </c>
      <c r="B45" s="10" t="s">
        <v>5</v>
      </c>
      <c r="C45" s="10" t="s">
        <v>55</v>
      </c>
      <c r="D45" s="10" t="s">
        <v>54</v>
      </c>
    </row>
    <row r="47" spans="1:5" x14ac:dyDescent="0.25">
      <c r="A47" s="12" t="s">
        <v>18</v>
      </c>
      <c r="B47" s="1">
        <f>+'1T'!E47</f>
        <v>0</v>
      </c>
      <c r="C47" s="1">
        <f>+'2T'!E47</f>
        <v>0</v>
      </c>
      <c r="D47" s="1">
        <f>+SUM(B47:C47)</f>
        <v>0</v>
      </c>
    </row>
    <row r="48" spans="1:5" x14ac:dyDescent="0.25">
      <c r="A48" s="12" t="s">
        <v>17</v>
      </c>
      <c r="B48" s="1">
        <f>+'1T'!E48</f>
        <v>67480884.709999993</v>
      </c>
      <c r="C48" s="1">
        <f>+'2T'!E48</f>
        <v>32037026.199999999</v>
      </c>
      <c r="D48" s="1">
        <f t="shared" ref="D48:D52" si="2">+SUM(B48:C48)</f>
        <v>99517910.909999996</v>
      </c>
    </row>
    <row r="49" spans="1:5" x14ac:dyDescent="0.25">
      <c r="A49" s="12" t="s">
        <v>16</v>
      </c>
      <c r="B49" s="1">
        <f>+'1T'!E49</f>
        <v>11841201.75</v>
      </c>
      <c r="C49" s="1">
        <f>+'2T'!E49</f>
        <v>11563549.946734693</v>
      </c>
      <c r="D49" s="1">
        <f t="shared" si="2"/>
        <v>23404751.696734693</v>
      </c>
    </row>
    <row r="50" spans="1:5" x14ac:dyDescent="0.25">
      <c r="A50" s="12" t="s">
        <v>15</v>
      </c>
      <c r="B50" s="1">
        <f>+'1T'!E50</f>
        <v>0</v>
      </c>
      <c r="C50" s="1">
        <f>+'2T'!E50</f>
        <v>22159346.80489796</v>
      </c>
      <c r="D50" s="1">
        <f t="shared" si="2"/>
        <v>22159346.80489796</v>
      </c>
    </row>
    <row r="51" spans="1:5" x14ac:dyDescent="0.25">
      <c r="A51" s="12" t="s">
        <v>65</v>
      </c>
      <c r="B51" s="1">
        <f>+'1T'!E51</f>
        <v>233000000</v>
      </c>
      <c r="C51" s="1">
        <f>+'2T'!E51</f>
        <v>1020608565.66</v>
      </c>
      <c r="D51" s="1">
        <f t="shared" si="2"/>
        <v>1253608565.6599998</v>
      </c>
    </row>
    <row r="52" spans="1:5" x14ac:dyDescent="0.25">
      <c r="A52" s="12" t="s">
        <v>66</v>
      </c>
      <c r="B52" s="1">
        <f>+'1T'!E52</f>
        <v>0</v>
      </c>
      <c r="C52" s="1">
        <f>+'2T'!E52</f>
        <v>0</v>
      </c>
      <c r="D52" s="1">
        <f t="shared" si="2"/>
        <v>0</v>
      </c>
    </row>
    <row r="53" spans="1:5" ht="15.75" thickBot="1" x14ac:dyDescent="0.3">
      <c r="A53" s="15" t="s">
        <v>13</v>
      </c>
      <c r="B53" s="16">
        <f>SUM(B47:B52)</f>
        <v>312322086.45999998</v>
      </c>
      <c r="C53" s="16">
        <f t="shared" ref="C53:D53" si="3">SUM(C47:C52)</f>
        <v>1086368488.6116326</v>
      </c>
      <c r="D53" s="16">
        <f t="shared" si="3"/>
        <v>1398690575.0716324</v>
      </c>
    </row>
    <row r="54" spans="1:5" ht="15.75" thickTop="1" x14ac:dyDescent="0.25">
      <c r="A54" s="4" t="s">
        <v>81</v>
      </c>
    </row>
    <row r="57" spans="1:5" x14ac:dyDescent="0.25">
      <c r="A57" s="37" t="s">
        <v>12</v>
      </c>
      <c r="B57" s="37"/>
      <c r="C57" s="37"/>
      <c r="D57" s="37"/>
    </row>
    <row r="58" spans="1:5" x14ac:dyDescent="0.25">
      <c r="A58" s="37" t="s">
        <v>11</v>
      </c>
      <c r="B58" s="37"/>
      <c r="C58" s="37"/>
      <c r="D58" s="37"/>
    </row>
    <row r="59" spans="1:5" x14ac:dyDescent="0.25">
      <c r="A59" s="37" t="s">
        <v>10</v>
      </c>
      <c r="B59" s="37"/>
      <c r="C59" s="37"/>
      <c r="D59" s="37"/>
      <c r="E59" s="25"/>
    </row>
    <row r="61" spans="1:5" ht="15.75" thickBot="1" x14ac:dyDescent="0.3">
      <c r="A61" s="9" t="s">
        <v>9</v>
      </c>
      <c r="B61" s="10" t="s">
        <v>5</v>
      </c>
      <c r="C61" s="10" t="s">
        <v>55</v>
      </c>
      <c r="D61" s="10" t="s">
        <v>54</v>
      </c>
    </row>
    <row r="63" spans="1:5" x14ac:dyDescent="0.25">
      <c r="A63" s="1" t="s">
        <v>4</v>
      </c>
      <c r="B63" s="1">
        <f>+'1T'!E63</f>
        <v>172426802.22</v>
      </c>
      <c r="C63" s="1">
        <f>+'2T'!E63</f>
        <v>489431430.03000003</v>
      </c>
      <c r="D63" s="1">
        <f>B63</f>
        <v>172426802.22</v>
      </c>
    </row>
    <row r="64" spans="1:5" x14ac:dyDescent="0.25">
      <c r="A64" s="1" t="s">
        <v>3</v>
      </c>
      <c r="B64" s="1">
        <f>+'1T'!E64</f>
        <v>629326714.26999998</v>
      </c>
      <c r="C64" s="1">
        <f>+'2T'!E64</f>
        <v>1021078694.04</v>
      </c>
      <c r="D64" s="1">
        <f>SUM(B64:C64)</f>
        <v>1650405408.3099999</v>
      </c>
    </row>
    <row r="65" spans="1:4" x14ac:dyDescent="0.25">
      <c r="A65" s="1" t="s">
        <v>2</v>
      </c>
      <c r="B65" s="1">
        <f>+'1T'!E65</f>
        <v>801753516.49000001</v>
      </c>
      <c r="C65" s="1">
        <f>+'2T'!E65</f>
        <v>1510510124.0699999</v>
      </c>
      <c r="D65" s="1">
        <f>D64+D63</f>
        <v>1822832210.53</v>
      </c>
    </row>
    <row r="66" spans="1:4" x14ac:dyDescent="0.25">
      <c r="A66" s="1" t="s">
        <v>1</v>
      </c>
      <c r="B66" s="1">
        <f>+'1T'!E66</f>
        <v>312322086.45999998</v>
      </c>
      <c r="C66" s="1">
        <f>+'2T'!E66</f>
        <v>1086368488.6116326</v>
      </c>
      <c r="D66" s="1">
        <f>SUM(B66:C66)</f>
        <v>1398690575.0716326</v>
      </c>
    </row>
    <row r="67" spans="1:4" x14ac:dyDescent="0.25">
      <c r="A67" s="1" t="s">
        <v>0</v>
      </c>
      <c r="B67" s="1">
        <f>+'1T'!E67</f>
        <v>489431430.03000003</v>
      </c>
      <c r="C67" s="1">
        <f>+'2T'!E67</f>
        <v>424141635.45836735</v>
      </c>
      <c r="D67" s="1">
        <f>D65-D66</f>
        <v>424141635.45836735</v>
      </c>
    </row>
    <row r="68" spans="1:4" ht="15.75" thickBot="1" x14ac:dyDescent="0.3">
      <c r="A68" s="16"/>
      <c r="B68" s="16"/>
      <c r="C68" s="16"/>
      <c r="D68" s="16"/>
    </row>
    <row r="69" spans="1:4" ht="15.75" thickTop="1" x14ac:dyDescent="0.25">
      <c r="A69" s="4" t="s">
        <v>81</v>
      </c>
    </row>
    <row r="70" spans="1:4" x14ac:dyDescent="0.25">
      <c r="A70" s="1"/>
    </row>
    <row r="72" spans="1:4" x14ac:dyDescent="0.25">
      <c r="A72" s="12" t="s">
        <v>82</v>
      </c>
    </row>
  </sheetData>
  <mergeCells count="12">
    <mergeCell ref="A57:D57"/>
    <mergeCell ref="A58:D58"/>
    <mergeCell ref="A59:D59"/>
    <mergeCell ref="A1:E1"/>
    <mergeCell ref="A8:E8"/>
    <mergeCell ref="A9:E9"/>
    <mergeCell ref="A25:D25"/>
    <mergeCell ref="A26:D26"/>
    <mergeCell ref="A27:D27"/>
    <mergeCell ref="A41:D41"/>
    <mergeCell ref="A42:D42"/>
    <mergeCell ref="A43:D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70" zoomScale="80" zoomScaleNormal="80" workbookViewId="0">
      <selection activeCell="F19" sqref="F19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15.28515625" style="1" bestFit="1" customWidth="1"/>
    <col min="4" max="4" width="15.85546875" style="1" customWidth="1"/>
    <col min="5" max="5" width="16.85546875" style="1" bestFit="1" customWidth="1"/>
    <col min="6" max="6" width="15.28515625" style="1" bestFit="1" customWidth="1"/>
    <col min="7" max="16384" width="11.5703125" style="1"/>
  </cols>
  <sheetData>
    <row r="1" spans="1:7" ht="15" customHeight="1" x14ac:dyDescent="0.25">
      <c r="A1" s="37" t="s">
        <v>39</v>
      </c>
      <c r="B1" s="37"/>
      <c r="C1" s="37"/>
      <c r="D1" s="37"/>
      <c r="E1" s="37"/>
      <c r="F1" s="37"/>
    </row>
    <row r="2" spans="1:7" s="4" customFormat="1" ht="15" customHeight="1" x14ac:dyDescent="0.25">
      <c r="A2" s="2" t="s">
        <v>38</v>
      </c>
      <c r="B2" s="3" t="s">
        <v>37</v>
      </c>
      <c r="D2" s="5"/>
    </row>
    <row r="3" spans="1:7" s="4" customFormat="1" ht="15" customHeight="1" x14ac:dyDescent="0.25">
      <c r="A3" s="2" t="s">
        <v>36</v>
      </c>
      <c r="B3" s="3" t="s">
        <v>34</v>
      </c>
    </row>
    <row r="4" spans="1:7" s="4" customFormat="1" ht="15" customHeight="1" x14ac:dyDescent="0.25">
      <c r="A4" s="2" t="s">
        <v>35</v>
      </c>
      <c r="B4" s="3" t="s">
        <v>34</v>
      </c>
      <c r="C4" s="6"/>
      <c r="D4" s="6"/>
    </row>
    <row r="5" spans="1:7" s="4" customFormat="1" ht="15" customHeight="1" x14ac:dyDescent="0.25">
      <c r="A5" s="2" t="s">
        <v>33</v>
      </c>
      <c r="B5" s="23" t="s">
        <v>78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8" t="s">
        <v>32</v>
      </c>
      <c r="B8" s="38"/>
      <c r="C8" s="38"/>
      <c r="D8" s="38"/>
      <c r="E8" s="38"/>
      <c r="F8" s="38"/>
    </row>
    <row r="9" spans="1:7" ht="15" customHeight="1" x14ac:dyDescent="0.25">
      <c r="A9" s="38" t="s">
        <v>31</v>
      </c>
      <c r="B9" s="38"/>
      <c r="C9" s="38"/>
      <c r="D9" s="38"/>
      <c r="E9" s="38"/>
      <c r="F9" s="38"/>
    </row>
    <row r="11" spans="1:7" ht="15" customHeight="1" thickBot="1" x14ac:dyDescent="0.3">
      <c r="A11" s="9" t="s">
        <v>64</v>
      </c>
      <c r="B11" s="10" t="s">
        <v>30</v>
      </c>
      <c r="C11" s="10" t="s">
        <v>5</v>
      </c>
      <c r="D11" s="10" t="s">
        <v>55</v>
      </c>
      <c r="E11" s="10" t="s">
        <v>57</v>
      </c>
      <c r="F11" s="10" t="s">
        <v>56</v>
      </c>
    </row>
    <row r="13" spans="1:7" ht="15" customHeight="1" x14ac:dyDescent="0.25">
      <c r="A13" s="11" t="s">
        <v>25</v>
      </c>
      <c r="B13" s="12" t="s">
        <v>60</v>
      </c>
      <c r="C13" s="12">
        <f>+'1T'!F13</f>
        <v>63</v>
      </c>
      <c r="D13" s="12">
        <f>+'2T'!F13</f>
        <v>65.5</v>
      </c>
      <c r="E13" s="12">
        <f>+'3T'!F13</f>
        <v>114</v>
      </c>
      <c r="F13" s="12">
        <f t="shared" ref="F13:F19" si="0">SUM(C13:E13)</f>
        <v>242.5</v>
      </c>
    </row>
    <row r="14" spans="1:7" s="12" customFormat="1" ht="15" customHeight="1" x14ac:dyDescent="0.25">
      <c r="A14" s="11"/>
      <c r="B14" s="12" t="s">
        <v>29</v>
      </c>
      <c r="C14" s="12">
        <f>+'1T'!F14</f>
        <v>51</v>
      </c>
      <c r="D14" s="12">
        <f>+'2T'!F14</f>
        <v>31.5</v>
      </c>
      <c r="E14" s="12">
        <f>+'3T'!F14</f>
        <v>84</v>
      </c>
      <c r="F14" s="12">
        <f t="shared" si="0"/>
        <v>166.5</v>
      </c>
      <c r="G14" s="26"/>
    </row>
    <row r="15" spans="1:7" ht="15" customHeight="1" x14ac:dyDescent="0.25">
      <c r="A15" s="1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>+'3T'!F15</f>
        <v>0</v>
      </c>
      <c r="F15" s="12">
        <f t="shared" si="0"/>
        <v>0</v>
      </c>
    </row>
    <row r="16" spans="1:7" ht="15" customHeight="1" x14ac:dyDescent="0.25">
      <c r="A16" s="11"/>
      <c r="B16" s="12" t="s">
        <v>28</v>
      </c>
      <c r="C16" s="12">
        <f>+'1T'!F16</f>
        <v>2</v>
      </c>
      <c r="D16" s="12">
        <f>+'2T'!F16</f>
        <v>34</v>
      </c>
      <c r="E16" s="12">
        <f>+'3T'!F16</f>
        <v>20</v>
      </c>
      <c r="F16" s="12">
        <f t="shared" si="0"/>
        <v>56</v>
      </c>
      <c r="G16" s="24"/>
    </row>
    <row r="17" spans="1:6" x14ac:dyDescent="0.25">
      <c r="A17" s="11" t="s">
        <v>23</v>
      </c>
      <c r="B17" s="12" t="s">
        <v>27</v>
      </c>
      <c r="C17" s="12">
        <f>+'1T'!F17</f>
        <v>726983</v>
      </c>
      <c r="D17" s="12">
        <f>+'2T'!F17</f>
        <v>268696</v>
      </c>
      <c r="E17" s="12">
        <f>+'3T'!F17</f>
        <v>249794</v>
      </c>
      <c r="F17" s="12">
        <f t="shared" si="0"/>
        <v>1245473</v>
      </c>
    </row>
    <row r="18" spans="1:6" x14ac:dyDescent="0.25">
      <c r="A18" s="11"/>
      <c r="B18" s="12" t="s">
        <v>49</v>
      </c>
      <c r="C18" s="12">
        <f>+'1T'!F18</f>
        <v>25</v>
      </c>
      <c r="D18" s="12">
        <f>+'2T'!F18</f>
        <v>24</v>
      </c>
      <c r="E18" s="12">
        <f>+'3T'!F18</f>
        <v>25</v>
      </c>
      <c r="F18" s="12">
        <f t="shared" si="0"/>
        <v>74</v>
      </c>
    </row>
    <row r="19" spans="1:6" s="12" customFormat="1" x14ac:dyDescent="0.25">
      <c r="A19" s="1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>+'3T'!F19</f>
        <v>0</v>
      </c>
      <c r="F19" s="12">
        <f t="shared" si="0"/>
        <v>0</v>
      </c>
    </row>
    <row r="20" spans="1:6" s="12" customFormat="1" x14ac:dyDescent="0.25">
      <c r="A20" s="11"/>
    </row>
    <row r="21" spans="1:6" ht="15.75" thickBot="1" x14ac:dyDescent="0.3">
      <c r="A21" s="15" t="s">
        <v>13</v>
      </c>
      <c r="B21" s="16"/>
      <c r="C21" s="16"/>
      <c r="D21" s="16"/>
      <c r="E21" s="16"/>
      <c r="F21" s="16"/>
    </row>
    <row r="22" spans="1:6" ht="15.75" thickTop="1" x14ac:dyDescent="0.25">
      <c r="A22" s="17" t="s">
        <v>72</v>
      </c>
    </row>
    <row r="25" spans="1:6" x14ac:dyDescent="0.25">
      <c r="A25" s="39" t="s">
        <v>26</v>
      </c>
      <c r="B25" s="39"/>
      <c r="C25" s="39"/>
      <c r="D25" s="39"/>
      <c r="E25" s="39"/>
    </row>
    <row r="26" spans="1:6" x14ac:dyDescent="0.25">
      <c r="A26" s="37" t="s">
        <v>19</v>
      </c>
      <c r="B26" s="37"/>
      <c r="C26" s="37"/>
      <c r="D26" s="37"/>
      <c r="E26" s="37"/>
    </row>
    <row r="27" spans="1:6" x14ac:dyDescent="0.25">
      <c r="A27" s="37" t="s">
        <v>10</v>
      </c>
      <c r="B27" s="37"/>
      <c r="C27" s="37"/>
      <c r="D27" s="37"/>
      <c r="E27" s="37"/>
    </row>
    <row r="29" spans="1:6" ht="15.75" thickBot="1" x14ac:dyDescent="0.3">
      <c r="A29" s="9" t="s">
        <v>64</v>
      </c>
      <c r="B29" s="10" t="s">
        <v>5</v>
      </c>
      <c r="C29" s="10" t="s">
        <v>55</v>
      </c>
      <c r="D29" s="10" t="s">
        <v>57</v>
      </c>
      <c r="E29" s="10" t="s">
        <v>56</v>
      </c>
    </row>
    <row r="31" spans="1:6" x14ac:dyDescent="0.25">
      <c r="A31" s="18" t="s">
        <v>25</v>
      </c>
      <c r="B31" s="1">
        <f>'1T'!E31</f>
        <v>21179133.949999999</v>
      </c>
      <c r="C31" s="1">
        <f>+'2T'!E31</f>
        <v>5285195</v>
      </c>
      <c r="D31" s="1">
        <f>+'3T'!E31</f>
        <v>8238894.4800000004</v>
      </c>
      <c r="E31" s="1">
        <f>SUM(B31:D31)</f>
        <v>34703223.43</v>
      </c>
    </row>
    <row r="32" spans="1:6" x14ac:dyDescent="0.25">
      <c r="A32" s="18" t="s">
        <v>24</v>
      </c>
      <c r="B32" s="1">
        <f>'1T'!E32</f>
        <v>250422800</v>
      </c>
      <c r="C32" s="1">
        <f>+'2T'!E32</f>
        <v>709546749.64489794</v>
      </c>
      <c r="D32" s="1">
        <f>+'3T'!E32</f>
        <v>305030310.41224486</v>
      </c>
      <c r="E32" s="1">
        <f>SUM(B32:D32)</f>
        <v>1264999860.0571427</v>
      </c>
    </row>
    <row r="33" spans="1:6" x14ac:dyDescent="0.25">
      <c r="A33" s="18" t="s">
        <v>23</v>
      </c>
      <c r="B33" s="1">
        <f>'1T'!E33</f>
        <v>24141973.539999999</v>
      </c>
      <c r="C33" s="1">
        <f>+'2T'!E33</f>
        <v>5958786.7779591838</v>
      </c>
      <c r="D33" s="1">
        <f>+'3T'!E33</f>
        <v>10192182.706938775</v>
      </c>
      <c r="E33" s="1">
        <f>SUM(B33:D33)</f>
        <v>40292943.024897955</v>
      </c>
    </row>
    <row r="34" spans="1:6" x14ac:dyDescent="0.25">
      <c r="A34" s="18" t="s">
        <v>22</v>
      </c>
      <c r="B34" s="1">
        <f>'1T'!E34</f>
        <v>0</v>
      </c>
      <c r="C34" s="1">
        <f>+'2T'!E34</f>
        <v>358274475.95999998</v>
      </c>
      <c r="D34" s="1">
        <f>+'3T'!E34</f>
        <v>262403983.47000003</v>
      </c>
      <c r="E34" s="1">
        <f>SUM(B34:D34)</f>
        <v>620678459.43000007</v>
      </c>
    </row>
    <row r="35" spans="1:6" x14ac:dyDescent="0.25">
      <c r="A35" s="18" t="s">
        <v>21</v>
      </c>
      <c r="B35" s="1">
        <f>'1T'!E35</f>
        <v>16578178.969999999</v>
      </c>
      <c r="C35" s="1">
        <f>+'2T'!E35</f>
        <v>7303281.2287755106</v>
      </c>
      <c r="D35" s="1">
        <f>+'3T'!E35</f>
        <v>24637276.18</v>
      </c>
      <c r="E35" s="1">
        <f>SUM(B35:D35)</f>
        <v>48518736.378775507</v>
      </c>
    </row>
    <row r="36" spans="1:6" x14ac:dyDescent="0.25">
      <c r="D36" s="1">
        <f>+'3T'!E36</f>
        <v>0</v>
      </c>
    </row>
    <row r="37" spans="1:6" ht="15.75" thickBot="1" x14ac:dyDescent="0.3">
      <c r="A37" s="15" t="s">
        <v>13</v>
      </c>
      <c r="B37" s="16">
        <f>SUM(B31:B36)</f>
        <v>312322086.46000004</v>
      </c>
      <c r="C37" s="16">
        <f t="shared" ref="C37:E37" si="1">SUM(C31:C36)</f>
        <v>1086368488.6116326</v>
      </c>
      <c r="D37" s="16">
        <f t="shared" si="1"/>
        <v>610502647.24918365</v>
      </c>
      <c r="E37" s="36">
        <f t="shared" si="1"/>
        <v>2009193222.3208165</v>
      </c>
      <c r="F37" s="30"/>
    </row>
    <row r="38" spans="1:6" ht="15.75" thickTop="1" x14ac:dyDescent="0.25">
      <c r="A38" s="17" t="s">
        <v>63</v>
      </c>
    </row>
    <row r="41" spans="1:6" x14ac:dyDescent="0.25">
      <c r="A41" s="37" t="s">
        <v>20</v>
      </c>
      <c r="B41" s="37"/>
      <c r="C41" s="37"/>
      <c r="D41" s="37"/>
      <c r="E41" s="37"/>
    </row>
    <row r="42" spans="1:6" x14ac:dyDescent="0.25">
      <c r="A42" s="37" t="s">
        <v>19</v>
      </c>
      <c r="B42" s="37"/>
      <c r="C42" s="37"/>
      <c r="D42" s="37"/>
      <c r="E42" s="37"/>
    </row>
    <row r="43" spans="1:6" x14ac:dyDescent="0.25">
      <c r="A43" s="37" t="s">
        <v>10</v>
      </c>
      <c r="B43" s="37"/>
      <c r="C43" s="37"/>
      <c r="D43" s="37"/>
      <c r="E43" s="37"/>
    </row>
    <row r="45" spans="1:6" ht="15.75" thickBot="1" x14ac:dyDescent="0.3">
      <c r="A45" s="9" t="s">
        <v>9</v>
      </c>
      <c r="B45" s="10" t="s">
        <v>5</v>
      </c>
      <c r="C45" s="10" t="s">
        <v>55</v>
      </c>
      <c r="D45" s="10" t="s">
        <v>57</v>
      </c>
      <c r="E45" s="10" t="s">
        <v>56</v>
      </c>
    </row>
    <row r="47" spans="1:6" x14ac:dyDescent="0.25">
      <c r="A47" s="12" t="s">
        <v>18</v>
      </c>
      <c r="B47" s="1">
        <f>+'1T'!E47</f>
        <v>0</v>
      </c>
      <c r="C47" s="1">
        <f>+'2T'!E47</f>
        <v>0</v>
      </c>
      <c r="D47" s="1">
        <f>+'3T'!E47</f>
        <v>0</v>
      </c>
      <c r="E47" s="1">
        <f>+SUM(B47:D47)</f>
        <v>0</v>
      </c>
    </row>
    <row r="48" spans="1:6" x14ac:dyDescent="0.25">
      <c r="A48" s="12" t="s">
        <v>17</v>
      </c>
      <c r="B48" s="1">
        <f>+'1T'!E48</f>
        <v>67480884.709999993</v>
      </c>
      <c r="C48" s="1">
        <f>+'2T'!E48</f>
        <v>32037026.199999999</v>
      </c>
      <c r="D48" s="1">
        <f>+'3T'!E48</f>
        <v>102009932.34</v>
      </c>
      <c r="E48" s="1">
        <f t="shared" ref="E48:E52" si="2">+SUM(B48:D48)</f>
        <v>201527843.25</v>
      </c>
    </row>
    <row r="49" spans="1:5" x14ac:dyDescent="0.25">
      <c r="A49" s="12" t="s">
        <v>16</v>
      </c>
      <c r="B49" s="1">
        <f>+'1T'!E49</f>
        <v>11841201.75</v>
      </c>
      <c r="C49" s="1">
        <f>+'2T'!E49</f>
        <v>11563549.946734693</v>
      </c>
      <c r="D49" s="1">
        <f>+'3T'!E49</f>
        <v>39754375.289999999</v>
      </c>
      <c r="E49" s="1">
        <f t="shared" si="2"/>
        <v>63159126.986734688</v>
      </c>
    </row>
    <row r="50" spans="1:5" x14ac:dyDescent="0.25">
      <c r="A50" s="12" t="s">
        <v>15</v>
      </c>
      <c r="B50" s="1">
        <f>+'1T'!E50</f>
        <v>0</v>
      </c>
      <c r="C50" s="1">
        <f>+'2T'!E50</f>
        <v>22159346.80489796</v>
      </c>
      <c r="D50" s="1">
        <f>+'3T'!E50</f>
        <v>33334356.149183676</v>
      </c>
      <c r="E50" s="1">
        <f t="shared" si="2"/>
        <v>55493702.95408164</v>
      </c>
    </row>
    <row r="51" spans="1:5" x14ac:dyDescent="0.25">
      <c r="A51" s="12" t="s">
        <v>14</v>
      </c>
      <c r="B51" s="1">
        <f>+'1T'!E51</f>
        <v>233000000</v>
      </c>
      <c r="C51" s="1">
        <f>+'2T'!E51</f>
        <v>1020608565.66</v>
      </c>
      <c r="D51" s="1">
        <f>+'3T'!E51</f>
        <v>435403983.47000003</v>
      </c>
      <c r="E51" s="1">
        <f t="shared" si="2"/>
        <v>1689012549.1299999</v>
      </c>
    </row>
    <row r="52" spans="1:5" x14ac:dyDescent="0.25">
      <c r="A52" s="12" t="s">
        <v>66</v>
      </c>
      <c r="B52" s="1">
        <f>+'1T'!E52</f>
        <v>0</v>
      </c>
      <c r="C52" s="1">
        <f>+'2T'!E52</f>
        <v>0</v>
      </c>
      <c r="D52" s="1">
        <f>+'3T'!E52</f>
        <v>0</v>
      </c>
      <c r="E52" s="1">
        <f t="shared" si="2"/>
        <v>0</v>
      </c>
    </row>
    <row r="53" spans="1:5" ht="15.75" thickBot="1" x14ac:dyDescent="0.3">
      <c r="A53" s="15" t="s">
        <v>13</v>
      </c>
      <c r="B53" s="16">
        <f>SUM(B47:B52)</f>
        <v>312322086.45999998</v>
      </c>
      <c r="C53" s="16">
        <f t="shared" ref="C53:E53" si="3">SUM(C47:C52)</f>
        <v>1086368488.6116326</v>
      </c>
      <c r="D53" s="16">
        <f t="shared" si="3"/>
        <v>610502647.24918365</v>
      </c>
      <c r="E53" s="16">
        <f t="shared" si="3"/>
        <v>2009193222.3208163</v>
      </c>
    </row>
    <row r="54" spans="1:5" ht="15.75" thickTop="1" x14ac:dyDescent="0.25">
      <c r="A54" s="17" t="s">
        <v>63</v>
      </c>
    </row>
    <row r="57" spans="1:5" x14ac:dyDescent="0.25">
      <c r="A57" s="37" t="s">
        <v>12</v>
      </c>
      <c r="B57" s="37"/>
      <c r="C57" s="37"/>
      <c r="D57" s="37"/>
      <c r="E57" s="37"/>
    </row>
    <row r="58" spans="1:5" x14ac:dyDescent="0.25">
      <c r="A58" s="37" t="s">
        <v>11</v>
      </c>
      <c r="B58" s="37"/>
      <c r="C58" s="37"/>
      <c r="D58" s="37"/>
      <c r="E58" s="37"/>
    </row>
    <row r="59" spans="1:5" x14ac:dyDescent="0.25">
      <c r="A59" s="37" t="s">
        <v>10</v>
      </c>
      <c r="B59" s="37"/>
      <c r="C59" s="37"/>
      <c r="D59" s="37"/>
      <c r="E59" s="37"/>
    </row>
    <row r="61" spans="1:5" ht="15.75" thickBot="1" x14ac:dyDescent="0.3">
      <c r="A61" s="9" t="s">
        <v>9</v>
      </c>
      <c r="B61" s="10" t="s">
        <v>5</v>
      </c>
      <c r="C61" s="10" t="s">
        <v>55</v>
      </c>
      <c r="D61" s="10" t="s">
        <v>57</v>
      </c>
      <c r="E61" s="10" t="s">
        <v>56</v>
      </c>
    </row>
    <row r="63" spans="1:5" x14ac:dyDescent="0.25">
      <c r="A63" s="1" t="s">
        <v>4</v>
      </c>
      <c r="B63" s="1">
        <f>+'1T'!E63</f>
        <v>172426802.22</v>
      </c>
      <c r="C63" s="1">
        <f>+'2T'!E63</f>
        <v>489431430.03000003</v>
      </c>
      <c r="D63" s="1">
        <f>+'3T'!E63</f>
        <v>424141635.45836735</v>
      </c>
      <c r="E63" s="1">
        <f>B63</f>
        <v>172426802.22</v>
      </c>
    </row>
    <row r="64" spans="1:5" x14ac:dyDescent="0.25">
      <c r="A64" s="1" t="s">
        <v>3</v>
      </c>
      <c r="B64" s="1">
        <f>+'1T'!E64</f>
        <v>629326714.26999998</v>
      </c>
      <c r="C64" s="1">
        <f>+'2T'!E64</f>
        <v>1021078694.04</v>
      </c>
      <c r="D64" s="1">
        <f>+'3T'!E64</f>
        <v>1020106963.8100001</v>
      </c>
      <c r="E64" s="1">
        <f>SUM(B64:D64)</f>
        <v>2670512372.1199999</v>
      </c>
    </row>
    <row r="65" spans="1:5" x14ac:dyDescent="0.25">
      <c r="A65" s="1" t="s">
        <v>2</v>
      </c>
      <c r="B65" s="1">
        <f>+'1T'!E65</f>
        <v>801753516.49000001</v>
      </c>
      <c r="C65" s="1">
        <f>+'2T'!E65</f>
        <v>1510510124.0699999</v>
      </c>
      <c r="D65" s="1">
        <f>+'3T'!E65</f>
        <v>1444248599.2683673</v>
      </c>
      <c r="E65" s="1">
        <f>E64+E63</f>
        <v>2842939174.3399997</v>
      </c>
    </row>
    <row r="66" spans="1:5" x14ac:dyDescent="0.25">
      <c r="A66" s="1" t="s">
        <v>1</v>
      </c>
      <c r="B66" s="1">
        <f>+'1T'!E66</f>
        <v>312322086.45999998</v>
      </c>
      <c r="C66" s="1">
        <f>+'2T'!E66</f>
        <v>1086368488.6116326</v>
      </c>
      <c r="D66" s="1">
        <f>+'3T'!E66</f>
        <v>610502647.24918365</v>
      </c>
      <c r="E66" s="1">
        <f>SUM(B66:D66)</f>
        <v>2009193222.3208163</v>
      </c>
    </row>
    <row r="67" spans="1:5" x14ac:dyDescent="0.25">
      <c r="A67" s="1" t="s">
        <v>0</v>
      </c>
      <c r="B67" s="1">
        <f>+'1T'!E67</f>
        <v>489431430.03000003</v>
      </c>
      <c r="C67" s="1">
        <f>+'2T'!E67</f>
        <v>424141635.45836735</v>
      </c>
      <c r="D67" s="1">
        <f>+'3T'!E67</f>
        <v>833745952.01918364</v>
      </c>
      <c r="E67" s="1">
        <f>E65-E66</f>
        <v>833745952.0191834</v>
      </c>
    </row>
    <row r="68" spans="1:5" ht="15.75" thickBot="1" x14ac:dyDescent="0.3">
      <c r="A68" s="16"/>
      <c r="B68" s="16"/>
      <c r="C68" s="16"/>
      <c r="D68" s="16"/>
      <c r="E68" s="16"/>
    </row>
    <row r="69" spans="1:5" ht="15.75" thickTop="1" x14ac:dyDescent="0.25">
      <c r="A69" s="17" t="s">
        <v>63</v>
      </c>
    </row>
    <row r="70" spans="1:5" x14ac:dyDescent="0.25">
      <c r="A70" s="1"/>
    </row>
    <row r="71" spans="1:5" x14ac:dyDescent="0.25">
      <c r="A71" s="12" t="s">
        <v>82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16" zoomScale="80" zoomScaleNormal="80" workbookViewId="0">
      <selection activeCell="A8" sqref="A8:G9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15.28515625" style="1" bestFit="1" customWidth="1"/>
    <col min="4" max="4" width="15.85546875" style="1" customWidth="1"/>
    <col min="5" max="5" width="15.28515625" style="1" bestFit="1" customWidth="1"/>
    <col min="6" max="6" width="16.85546875" style="1" bestFit="1" customWidth="1"/>
    <col min="7" max="7" width="13.140625" style="1" bestFit="1" customWidth="1"/>
    <col min="8" max="16384" width="11.5703125" style="1"/>
  </cols>
  <sheetData>
    <row r="1" spans="1:8" ht="15" customHeight="1" x14ac:dyDescent="0.25">
      <c r="A1" s="37" t="s">
        <v>39</v>
      </c>
      <c r="B1" s="37"/>
      <c r="C1" s="37"/>
      <c r="D1" s="37"/>
      <c r="E1" s="37"/>
      <c r="F1" s="37"/>
      <c r="G1" s="37"/>
    </row>
    <row r="2" spans="1:8" ht="15" customHeight="1" x14ac:dyDescent="0.25">
      <c r="A2" s="2" t="s">
        <v>38</v>
      </c>
      <c r="B2" s="3" t="s">
        <v>37</v>
      </c>
      <c r="C2" s="4"/>
      <c r="D2" s="27"/>
    </row>
    <row r="3" spans="1:8" ht="15" customHeight="1" x14ac:dyDescent="0.25">
      <c r="A3" s="2" t="s">
        <v>36</v>
      </c>
      <c r="B3" s="3" t="s">
        <v>34</v>
      </c>
      <c r="C3" s="4"/>
    </row>
    <row r="4" spans="1:8" ht="15" customHeight="1" x14ac:dyDescent="0.25">
      <c r="A4" s="2" t="s">
        <v>35</v>
      </c>
      <c r="B4" s="3" t="s">
        <v>34</v>
      </c>
      <c r="C4" s="6"/>
      <c r="D4" s="28"/>
    </row>
    <row r="5" spans="1:8" ht="15" customHeight="1" x14ac:dyDescent="0.25">
      <c r="A5" s="2" t="s">
        <v>33</v>
      </c>
      <c r="B5" s="29">
        <v>2014</v>
      </c>
      <c r="C5" s="4"/>
    </row>
    <row r="6" spans="1:8" ht="15" customHeight="1" x14ac:dyDescent="0.25">
      <c r="A6" s="14"/>
      <c r="B6" s="24"/>
    </row>
    <row r="8" spans="1:8" ht="15" customHeight="1" x14ac:dyDescent="0.25">
      <c r="A8" s="38" t="s">
        <v>32</v>
      </c>
      <c r="B8" s="38"/>
      <c r="C8" s="38"/>
      <c r="D8" s="38"/>
      <c r="E8" s="38"/>
      <c r="F8" s="38"/>
      <c r="G8" s="38"/>
    </row>
    <row r="9" spans="1:8" ht="15" customHeight="1" x14ac:dyDescent="0.25">
      <c r="A9" s="38" t="s">
        <v>31</v>
      </c>
      <c r="B9" s="38"/>
      <c r="C9" s="38"/>
      <c r="D9" s="38"/>
      <c r="E9" s="38"/>
      <c r="F9" s="38"/>
      <c r="G9" s="38"/>
    </row>
    <row r="11" spans="1:8" ht="15" customHeight="1" thickBot="1" x14ac:dyDescent="0.3">
      <c r="A11" s="9" t="s">
        <v>64</v>
      </c>
      <c r="B11" s="10" t="s">
        <v>30</v>
      </c>
      <c r="C11" s="10" t="s">
        <v>5</v>
      </c>
      <c r="D11" s="10" t="s">
        <v>55</v>
      </c>
      <c r="E11" s="10" t="s">
        <v>57</v>
      </c>
      <c r="F11" s="10" t="s">
        <v>59</v>
      </c>
      <c r="G11" s="10" t="s">
        <v>58</v>
      </c>
    </row>
    <row r="13" spans="1:8" ht="15" customHeight="1" x14ac:dyDescent="0.25">
      <c r="A13" s="21" t="s">
        <v>25</v>
      </c>
      <c r="B13" s="12" t="s">
        <v>60</v>
      </c>
      <c r="C13" s="12">
        <f>+'1T'!F13</f>
        <v>63</v>
      </c>
      <c r="D13" s="12">
        <f>+'2T'!F13</f>
        <v>65.5</v>
      </c>
      <c r="E13" s="12">
        <f>+'3T'!F13</f>
        <v>114</v>
      </c>
      <c r="F13" s="12">
        <f>+'4T'!F13</f>
        <v>103</v>
      </c>
      <c r="G13" s="12">
        <f t="shared" ref="G13:G19" si="0">SUM(C13:F13)</f>
        <v>345.5</v>
      </c>
    </row>
    <row r="14" spans="1:8" s="12" customFormat="1" ht="15" customHeight="1" x14ac:dyDescent="0.25">
      <c r="A14" s="21"/>
      <c r="B14" s="12" t="s">
        <v>29</v>
      </c>
      <c r="C14" s="12">
        <f>+'1T'!F14</f>
        <v>51</v>
      </c>
      <c r="D14" s="12">
        <f>+'2T'!F14</f>
        <v>31.5</v>
      </c>
      <c r="E14" s="12">
        <f>+'3T'!F14</f>
        <v>84</v>
      </c>
      <c r="F14" s="12">
        <f>+'4T'!F14</f>
        <v>132</v>
      </c>
      <c r="G14" s="12">
        <f t="shared" si="0"/>
        <v>298.5</v>
      </c>
      <c r="H14" s="26"/>
    </row>
    <row r="15" spans="1:8" ht="15" customHeight="1" x14ac:dyDescent="0.25">
      <c r="A15" s="2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>+'3T'!F15</f>
        <v>0</v>
      </c>
      <c r="F15" s="12">
        <f>+'4T'!F15</f>
        <v>22308</v>
      </c>
      <c r="G15" s="12">
        <f t="shared" si="0"/>
        <v>22308</v>
      </c>
    </row>
    <row r="16" spans="1:8" ht="15" customHeight="1" x14ac:dyDescent="0.25">
      <c r="A16" s="21"/>
      <c r="B16" s="12" t="s">
        <v>28</v>
      </c>
      <c r="C16" s="12">
        <f>+'1T'!F16</f>
        <v>2</v>
      </c>
      <c r="D16" s="12">
        <f>+'2T'!F16</f>
        <v>34</v>
      </c>
      <c r="E16" s="12">
        <f>+'3T'!F16</f>
        <v>20</v>
      </c>
      <c r="F16" s="12">
        <f>+'4T'!F16</f>
        <v>68</v>
      </c>
      <c r="G16" s="12">
        <f t="shared" si="0"/>
        <v>124</v>
      </c>
      <c r="H16" s="24"/>
    </row>
    <row r="17" spans="1:7" x14ac:dyDescent="0.25">
      <c r="A17" s="21" t="s">
        <v>23</v>
      </c>
      <c r="B17" s="12" t="s">
        <v>27</v>
      </c>
      <c r="C17" s="12">
        <f>+'1T'!F17</f>
        <v>726983</v>
      </c>
      <c r="D17" s="12">
        <f>+'2T'!F17</f>
        <v>268696</v>
      </c>
      <c r="E17" s="12">
        <f>+'3T'!F17</f>
        <v>249794</v>
      </c>
      <c r="F17" s="12">
        <f>+'4T'!F17</f>
        <v>1182031</v>
      </c>
      <c r="G17" s="12">
        <f t="shared" si="0"/>
        <v>2427504</v>
      </c>
    </row>
    <row r="18" spans="1:7" x14ac:dyDescent="0.25">
      <c r="A18" s="21"/>
      <c r="B18" s="12" t="s">
        <v>49</v>
      </c>
      <c r="C18" s="12">
        <f>+'1T'!F18</f>
        <v>25</v>
      </c>
      <c r="D18" s="12">
        <f>+'2T'!F18</f>
        <v>24</v>
      </c>
      <c r="E18" s="12">
        <f>+'3T'!F18</f>
        <v>25</v>
      </c>
      <c r="F18" s="12">
        <f>+'4T'!F18</f>
        <v>25</v>
      </c>
      <c r="G18" s="12">
        <f t="shared" si="0"/>
        <v>99</v>
      </c>
    </row>
    <row r="19" spans="1:7" s="12" customFormat="1" x14ac:dyDescent="0.25">
      <c r="A19" s="2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>+'3T'!F19</f>
        <v>0</v>
      </c>
      <c r="F19" s="12">
        <f>+'4T'!F19</f>
        <v>4</v>
      </c>
      <c r="G19" s="12">
        <f t="shared" si="0"/>
        <v>4</v>
      </c>
    </row>
    <row r="20" spans="1:7" s="12" customFormat="1" x14ac:dyDescent="0.25">
      <c r="A20" s="21"/>
    </row>
    <row r="21" spans="1:7" ht="15.75" thickBot="1" x14ac:dyDescent="0.3">
      <c r="A21" s="15" t="s">
        <v>13</v>
      </c>
      <c r="B21" s="16"/>
      <c r="C21" s="16"/>
      <c r="D21" s="16"/>
      <c r="E21" s="16"/>
      <c r="F21" s="16"/>
      <c r="G21" s="16"/>
    </row>
    <row r="22" spans="1:7" ht="15.75" thickTop="1" x14ac:dyDescent="0.25">
      <c r="A22" s="17" t="s">
        <v>72</v>
      </c>
    </row>
    <row r="25" spans="1:7" x14ac:dyDescent="0.25">
      <c r="A25" s="39" t="s">
        <v>26</v>
      </c>
      <c r="B25" s="39"/>
      <c r="C25" s="39"/>
      <c r="D25" s="39"/>
      <c r="E25" s="39"/>
      <c r="F25" s="39"/>
    </row>
    <row r="26" spans="1:7" x14ac:dyDescent="0.25">
      <c r="A26" s="37" t="s">
        <v>19</v>
      </c>
      <c r="B26" s="37"/>
      <c r="C26" s="37"/>
      <c r="D26" s="37"/>
      <c r="E26" s="37"/>
      <c r="F26" s="37"/>
    </row>
    <row r="27" spans="1:7" x14ac:dyDescent="0.25">
      <c r="A27" s="37" t="s">
        <v>10</v>
      </c>
      <c r="B27" s="37"/>
      <c r="C27" s="37"/>
      <c r="D27" s="37"/>
      <c r="E27" s="37"/>
      <c r="F27" s="37"/>
    </row>
    <row r="29" spans="1:7" ht="15.75" thickBot="1" x14ac:dyDescent="0.3">
      <c r="A29" s="9" t="s">
        <v>64</v>
      </c>
      <c r="B29" s="10" t="s">
        <v>5</v>
      </c>
      <c r="C29" s="10" t="s">
        <v>55</v>
      </c>
      <c r="D29" s="10" t="s">
        <v>57</v>
      </c>
      <c r="E29" s="10" t="s">
        <v>50</v>
      </c>
      <c r="F29" s="10" t="s">
        <v>58</v>
      </c>
    </row>
    <row r="31" spans="1:7" x14ac:dyDescent="0.25">
      <c r="A31" s="22" t="s">
        <v>25</v>
      </c>
      <c r="B31" s="1">
        <f>'1T'!E31</f>
        <v>21179133.949999999</v>
      </c>
      <c r="C31" s="1">
        <f>+'2T'!E31</f>
        <v>5285195</v>
      </c>
      <c r="D31" s="1">
        <f>+'3T'!E31</f>
        <v>8238894.4800000004</v>
      </c>
      <c r="E31" s="1">
        <f>+'4T'!E31</f>
        <v>59553686.110000007</v>
      </c>
      <c r="F31" s="1">
        <f>SUM(B31:E31)</f>
        <v>94256909.540000007</v>
      </c>
    </row>
    <row r="32" spans="1:7" x14ac:dyDescent="0.25">
      <c r="A32" s="22" t="s">
        <v>24</v>
      </c>
      <c r="B32" s="1">
        <f>'1T'!E32</f>
        <v>250422800</v>
      </c>
      <c r="C32" s="1">
        <f>+'2T'!E32</f>
        <v>709546749.64489794</v>
      </c>
      <c r="D32" s="1">
        <f>+'3T'!E32</f>
        <v>305030310.41224486</v>
      </c>
      <c r="E32" s="1">
        <f>+'4T'!E32</f>
        <v>191187475.72999999</v>
      </c>
      <c r="F32" s="1">
        <f>SUM(B32:E32)</f>
        <v>1456187335.7871428</v>
      </c>
    </row>
    <row r="33" spans="1:6" x14ac:dyDescent="0.25">
      <c r="A33" s="22" t="s">
        <v>23</v>
      </c>
      <c r="B33" s="1">
        <f>'1T'!E33</f>
        <v>24141973.539999999</v>
      </c>
      <c r="C33" s="1">
        <f>+'2T'!E33</f>
        <v>5958786.7779591838</v>
      </c>
      <c r="D33" s="1">
        <f>+'3T'!E33</f>
        <v>10192182.706938775</v>
      </c>
      <c r="E33" s="1">
        <f>+'4T'!E33</f>
        <v>68400053.739999995</v>
      </c>
      <c r="F33" s="1">
        <f>SUM(B33:E33)</f>
        <v>108692996.76489794</v>
      </c>
    </row>
    <row r="34" spans="1:6" x14ac:dyDescent="0.25">
      <c r="A34" s="22" t="s">
        <v>22</v>
      </c>
      <c r="B34" s="1">
        <f>'1T'!E34</f>
        <v>0</v>
      </c>
      <c r="C34" s="1">
        <f>+'2T'!E34</f>
        <v>358274475.95999998</v>
      </c>
      <c r="D34" s="1">
        <f>+'3T'!E34</f>
        <v>262403983.47000003</v>
      </c>
      <c r="E34" s="1">
        <f>+'4T'!E34</f>
        <v>367214080.56999999</v>
      </c>
      <c r="F34" s="1">
        <f>SUM(B34:E34)</f>
        <v>987892540</v>
      </c>
    </row>
    <row r="35" spans="1:6" x14ac:dyDescent="0.25">
      <c r="A35" s="22" t="s">
        <v>21</v>
      </c>
      <c r="B35" s="1">
        <f>'1T'!E35</f>
        <v>16578178.969999999</v>
      </c>
      <c r="C35" s="1">
        <f>+'2T'!E35</f>
        <v>7303281.2287755106</v>
      </c>
      <c r="D35" s="1">
        <f>+'3T'!E35</f>
        <v>24637276.18</v>
      </c>
      <c r="E35" s="1">
        <f>+'4T'!E35</f>
        <v>173928730.84</v>
      </c>
      <c r="F35" s="1">
        <f>SUM(B35:E35)</f>
        <v>222447467.21877551</v>
      </c>
    </row>
    <row r="37" spans="1:6" ht="15.75" thickBot="1" x14ac:dyDescent="0.3">
      <c r="A37" s="15" t="s">
        <v>13</v>
      </c>
      <c r="B37" s="16">
        <f>SUM(B31:B36)</f>
        <v>312322086.46000004</v>
      </c>
      <c r="C37" s="16">
        <f>SUM(C31:C36)</f>
        <v>1086368488.6116326</v>
      </c>
      <c r="D37" s="16">
        <f>SUM(D31:D36)</f>
        <v>610502647.24918365</v>
      </c>
      <c r="E37" s="16">
        <f>SUM(E31:E36)</f>
        <v>860284026.99000001</v>
      </c>
      <c r="F37" s="15">
        <f>SUM(B37:E37)</f>
        <v>2869477249.3108163</v>
      </c>
    </row>
    <row r="38" spans="1:6" ht="15.75" thickTop="1" x14ac:dyDescent="0.25">
      <c r="A38" s="17" t="s">
        <v>63</v>
      </c>
    </row>
    <row r="41" spans="1:6" x14ac:dyDescent="0.25">
      <c r="A41" s="37" t="s">
        <v>20</v>
      </c>
      <c r="B41" s="37"/>
      <c r="C41" s="37"/>
      <c r="D41" s="37"/>
      <c r="E41" s="37"/>
      <c r="F41" s="37"/>
    </row>
    <row r="42" spans="1:6" x14ac:dyDescent="0.25">
      <c r="A42" s="37" t="s">
        <v>19</v>
      </c>
      <c r="B42" s="37"/>
      <c r="C42" s="37"/>
      <c r="D42" s="37"/>
      <c r="E42" s="37"/>
      <c r="F42" s="37"/>
    </row>
    <row r="43" spans="1:6" x14ac:dyDescent="0.25">
      <c r="A43" s="37" t="s">
        <v>10</v>
      </c>
      <c r="B43" s="37"/>
      <c r="C43" s="37"/>
      <c r="D43" s="37"/>
      <c r="E43" s="37"/>
      <c r="F43" s="37"/>
    </row>
    <row r="45" spans="1:6" ht="15.75" thickBot="1" x14ac:dyDescent="0.3">
      <c r="A45" s="9" t="s">
        <v>9</v>
      </c>
      <c r="B45" s="10" t="s">
        <v>5</v>
      </c>
      <c r="C45" s="10" t="s">
        <v>55</v>
      </c>
      <c r="D45" s="10" t="s">
        <v>57</v>
      </c>
      <c r="E45" s="10" t="s">
        <v>50</v>
      </c>
      <c r="F45" s="10" t="s">
        <v>58</v>
      </c>
    </row>
    <row r="47" spans="1:6" x14ac:dyDescent="0.25">
      <c r="A47" s="12" t="s">
        <v>18</v>
      </c>
      <c r="B47" s="1">
        <f>+'1T'!E47</f>
        <v>0</v>
      </c>
      <c r="C47" s="1">
        <f>+'2T'!E47</f>
        <v>0</v>
      </c>
      <c r="D47" s="1">
        <f>+'3T'!E47</f>
        <v>0</v>
      </c>
      <c r="E47" s="1">
        <f>+'4T'!E47</f>
        <v>76918659.280000001</v>
      </c>
      <c r="F47" s="1">
        <f>+SUM(B47:E47)</f>
        <v>76918659.280000001</v>
      </c>
    </row>
    <row r="48" spans="1:6" x14ac:dyDescent="0.25">
      <c r="A48" s="12" t="s">
        <v>17</v>
      </c>
      <c r="B48" s="1">
        <f>+'1T'!E48</f>
        <v>67480884.709999993</v>
      </c>
      <c r="C48" s="1">
        <f>+'2T'!E48</f>
        <v>32037026.199999999</v>
      </c>
      <c r="D48" s="1">
        <f>+'3T'!E48</f>
        <v>102009932.34</v>
      </c>
      <c r="E48" s="1">
        <f>+'4T'!E48</f>
        <v>167788280.30000001</v>
      </c>
      <c r="F48" s="1">
        <f t="shared" ref="F48:F52" si="1">+SUM(B48:E48)</f>
        <v>369316123.55000001</v>
      </c>
    </row>
    <row r="49" spans="1:7" x14ac:dyDescent="0.25">
      <c r="A49" s="12" t="s">
        <v>16</v>
      </c>
      <c r="B49" s="1">
        <f>+'1T'!E49</f>
        <v>11841201.75</v>
      </c>
      <c r="C49" s="1">
        <f>+'2T'!E49</f>
        <v>11563549.946734693</v>
      </c>
      <c r="D49" s="1">
        <f>+'3T'!E49</f>
        <v>39754375.289999999</v>
      </c>
      <c r="E49" s="1">
        <f>+'4T'!E49</f>
        <v>26185341.300000001</v>
      </c>
      <c r="F49" s="1">
        <f t="shared" si="1"/>
        <v>89344468.286734685</v>
      </c>
    </row>
    <row r="50" spans="1:7" x14ac:dyDescent="0.25">
      <c r="A50" s="12" t="s">
        <v>15</v>
      </c>
      <c r="B50" s="1">
        <f>+'1T'!E50</f>
        <v>0</v>
      </c>
      <c r="C50" s="1">
        <f>+'2T'!E50</f>
        <v>22159346.80489796</v>
      </c>
      <c r="D50" s="1">
        <f>+'3T'!E50</f>
        <v>33334356.149183676</v>
      </c>
      <c r="E50" s="1">
        <f>+'4T'!E50</f>
        <v>31129546.229999997</v>
      </c>
      <c r="F50" s="1">
        <f t="shared" si="1"/>
        <v>86623249.184081644</v>
      </c>
    </row>
    <row r="51" spans="1:7" x14ac:dyDescent="0.25">
      <c r="A51" s="12" t="s">
        <v>14</v>
      </c>
      <c r="B51" s="1">
        <f>+'1T'!E51</f>
        <v>233000000</v>
      </c>
      <c r="C51" s="1">
        <f>+'2T'!E51</f>
        <v>1020608565.66</v>
      </c>
      <c r="D51" s="1">
        <f>+'3T'!E51</f>
        <v>435403983.47000003</v>
      </c>
      <c r="E51" s="1">
        <f>+'4T'!E51</f>
        <v>558262199.88</v>
      </c>
      <c r="F51" s="1">
        <f t="shared" si="1"/>
        <v>2247274749.0099998</v>
      </c>
    </row>
    <row r="52" spans="1:7" x14ac:dyDescent="0.25">
      <c r="A52" s="12" t="s">
        <v>66</v>
      </c>
      <c r="B52" s="1">
        <f>+'1T'!E52</f>
        <v>0</v>
      </c>
      <c r="C52" s="1">
        <f>+'2T'!E52</f>
        <v>0</v>
      </c>
      <c r="D52" s="1">
        <f>+'3T'!E52</f>
        <v>0</v>
      </c>
      <c r="E52" s="1">
        <f>+'4T'!E52</f>
        <v>0</v>
      </c>
      <c r="F52" s="1">
        <f t="shared" si="1"/>
        <v>0</v>
      </c>
    </row>
    <row r="53" spans="1:7" ht="15.75" thickBot="1" x14ac:dyDescent="0.3">
      <c r="A53" s="15" t="s">
        <v>13</v>
      </c>
      <c r="B53" s="16">
        <f t="shared" ref="B53:D53" si="2">SUM(B47:B52)</f>
        <v>312322086.45999998</v>
      </c>
      <c r="C53" s="16">
        <f t="shared" si="2"/>
        <v>1086368488.6116326</v>
      </c>
      <c r="D53" s="16">
        <f t="shared" si="2"/>
        <v>610502647.24918365</v>
      </c>
      <c r="E53" s="16">
        <f>SUM(E47:E52)</f>
        <v>860284026.99000001</v>
      </c>
      <c r="F53" s="35">
        <f>SUM(B53:E53)</f>
        <v>2869477249.3108163</v>
      </c>
      <c r="G53" s="30"/>
    </row>
    <row r="54" spans="1:7" ht="15.75" thickTop="1" x14ac:dyDescent="0.25">
      <c r="A54" s="17" t="s">
        <v>63</v>
      </c>
    </row>
    <row r="57" spans="1:7" x14ac:dyDescent="0.25">
      <c r="A57" s="37" t="s">
        <v>12</v>
      </c>
      <c r="B57" s="37"/>
      <c r="C57" s="37"/>
      <c r="D57" s="37"/>
      <c r="E57" s="37"/>
      <c r="F57" s="37"/>
    </row>
    <row r="58" spans="1:7" x14ac:dyDescent="0.25">
      <c r="A58" s="37" t="s">
        <v>11</v>
      </c>
      <c r="B58" s="37"/>
      <c r="C58" s="37"/>
      <c r="D58" s="37"/>
      <c r="E58" s="37"/>
      <c r="F58" s="37"/>
    </row>
    <row r="59" spans="1:7" x14ac:dyDescent="0.25">
      <c r="A59" s="37" t="s">
        <v>10</v>
      </c>
      <c r="B59" s="37"/>
      <c r="C59" s="37"/>
      <c r="D59" s="37"/>
      <c r="E59" s="37"/>
      <c r="F59" s="37"/>
    </row>
    <row r="61" spans="1:7" ht="15.75" thickBot="1" x14ac:dyDescent="0.3">
      <c r="A61" s="9" t="s">
        <v>9</v>
      </c>
      <c r="B61" s="10" t="s">
        <v>5</v>
      </c>
      <c r="C61" s="10" t="s">
        <v>55</v>
      </c>
      <c r="D61" s="10" t="s">
        <v>57</v>
      </c>
      <c r="E61" s="10" t="s">
        <v>50</v>
      </c>
      <c r="F61" s="10" t="s">
        <v>58</v>
      </c>
    </row>
    <row r="63" spans="1:7" x14ac:dyDescent="0.25">
      <c r="A63" s="1" t="s">
        <v>4</v>
      </c>
      <c r="B63" s="1">
        <f>'1T'!E63</f>
        <v>172426802.22</v>
      </c>
      <c r="C63" s="1">
        <f>'2T'!E63</f>
        <v>489431430.03000003</v>
      </c>
      <c r="D63" s="1">
        <f>+'3T'!E63</f>
        <v>424141635.45836735</v>
      </c>
      <c r="E63" s="1">
        <f>+'4T'!E63</f>
        <v>833745952.01918364</v>
      </c>
      <c r="F63" s="1">
        <f>B63</f>
        <v>172426802.22</v>
      </c>
    </row>
    <row r="64" spans="1:7" x14ac:dyDescent="0.25">
      <c r="A64" s="1" t="s">
        <v>3</v>
      </c>
      <c r="B64" s="1">
        <f>'1T'!E64</f>
        <v>629326714.26999998</v>
      </c>
      <c r="C64" s="1">
        <f>'2T'!E64</f>
        <v>1021078694.04</v>
      </c>
      <c r="D64" s="1">
        <f>+'3T'!E64</f>
        <v>1020106963.8100001</v>
      </c>
      <c r="E64" s="1">
        <f>+'4T'!E64</f>
        <v>1174890546.6799998</v>
      </c>
      <c r="F64" s="1">
        <f>SUM(B64:E64)</f>
        <v>3845402918.7999997</v>
      </c>
    </row>
    <row r="65" spans="1:6" x14ac:dyDescent="0.25">
      <c r="A65" s="1" t="s">
        <v>2</v>
      </c>
      <c r="B65" s="1">
        <f>'1T'!E65</f>
        <v>801753516.49000001</v>
      </c>
      <c r="C65" s="1">
        <f>'2T'!E65</f>
        <v>1510510124.0699999</v>
      </c>
      <c r="D65" s="1">
        <f>+'3T'!E65</f>
        <v>1444248599.2683673</v>
      </c>
      <c r="E65" s="1">
        <f>+'4T'!E65</f>
        <v>2008636498.6991835</v>
      </c>
      <c r="F65" s="1">
        <f>F64+F63</f>
        <v>4017829721.0199995</v>
      </c>
    </row>
    <row r="66" spans="1:6" x14ac:dyDescent="0.25">
      <c r="A66" s="1" t="s">
        <v>1</v>
      </c>
      <c r="B66" s="1">
        <f>'1T'!E66</f>
        <v>312322086.45999998</v>
      </c>
      <c r="C66" s="1">
        <f>'2T'!E66</f>
        <v>1086368488.6116326</v>
      </c>
      <c r="D66" s="1">
        <f>+'3T'!E66</f>
        <v>610502647.24918365</v>
      </c>
      <c r="E66" s="1">
        <f>+'4T'!E66</f>
        <v>860284026.99000001</v>
      </c>
      <c r="F66" s="12">
        <f>SUM(B66:E66)</f>
        <v>2869477249.3108163</v>
      </c>
    </row>
    <row r="67" spans="1:6" x14ac:dyDescent="0.25">
      <c r="A67" s="1" t="s">
        <v>0</v>
      </c>
      <c r="B67" s="1">
        <f>'1T'!E67</f>
        <v>489431430.03000003</v>
      </c>
      <c r="C67" s="1">
        <f>'2T'!E67</f>
        <v>424141635.45836735</v>
      </c>
      <c r="D67" s="1">
        <f>+'3T'!E67</f>
        <v>833745952.01918364</v>
      </c>
      <c r="E67" s="1">
        <f>+'4T'!E67</f>
        <v>1148352471.7091835</v>
      </c>
      <c r="F67" s="1">
        <f>F65-F66</f>
        <v>1148352471.7091832</v>
      </c>
    </row>
    <row r="68" spans="1:6" ht="15.75" thickBot="1" x14ac:dyDescent="0.3">
      <c r="A68" s="16"/>
      <c r="B68" s="16"/>
      <c r="C68" s="16"/>
      <c r="D68" s="16"/>
      <c r="E68" s="16"/>
      <c r="F68" s="16"/>
    </row>
    <row r="69" spans="1:6" ht="15.75" thickTop="1" x14ac:dyDescent="0.25">
      <c r="A69" s="17" t="s">
        <v>63</v>
      </c>
    </row>
    <row r="70" spans="1:6" x14ac:dyDescent="0.25">
      <c r="A70" s="1"/>
    </row>
    <row r="72" spans="1:6" x14ac:dyDescent="0.25">
      <c r="A72" s="12" t="s">
        <v>82</v>
      </c>
    </row>
  </sheetData>
  <mergeCells count="12">
    <mergeCell ref="A57:F57"/>
    <mergeCell ref="A58:F58"/>
    <mergeCell ref="A59:F59"/>
    <mergeCell ref="A1:G1"/>
    <mergeCell ref="A8:G8"/>
    <mergeCell ref="A9:G9"/>
    <mergeCell ref="A25:F25"/>
    <mergeCell ref="A26:F26"/>
    <mergeCell ref="A27:F27"/>
    <mergeCell ref="A41:F41"/>
    <mergeCell ref="A42:F42"/>
    <mergeCell ref="A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Delgado</dc:creator>
  <cp:lastModifiedBy>Horacio Rodriguez</cp:lastModifiedBy>
  <cp:lastPrinted>2013-03-15T21:09:57Z</cp:lastPrinted>
  <dcterms:created xsi:type="dcterms:W3CDTF">2012-10-29T22:42:13Z</dcterms:created>
  <dcterms:modified xsi:type="dcterms:W3CDTF">2015-07-09T18:26:25Z</dcterms:modified>
</cp:coreProperties>
</file>